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ew folder (2)\"/>
    </mc:Choice>
  </mc:AlternateContent>
  <workbookProtection workbookAlgorithmName="SHA-512" workbookHashValue="teJxwFh6oBvxnCBJTpuQumnxnaiH58he2yPlcBN0ZjYEq1Ur1CD4nmbDtB7V90LGawcGbUnFbxeEfWI8hRfGCA==" workbookSaltValue="c4qt7p/jHUH3LN4GS4rVYQ==" workbookSpinCount="100000" lockStructure="1"/>
  <bookViews>
    <workbookView xWindow="0" yWindow="0" windowWidth="28800" windowHeight="12300" tabRatio="811"/>
  </bookViews>
  <sheets>
    <sheet name="Links" sheetId="63" r:id="rId1"/>
    <sheet name="Help" sheetId="90" r:id="rId2"/>
    <sheet name="Data" sheetId="30" r:id="rId3"/>
    <sheet name="1St Page" sheetId="91" r:id="rId4"/>
    <sheet name="चाचणी" sheetId="110" r:id="rId5"/>
    <sheet name="लेखी" sheetId="111" r:id="rId6"/>
    <sheet name="लेखी (2)" sheetId="112" r:id="rId7"/>
    <sheet name="शा.शि." sheetId="115" r:id="rId8"/>
    <sheet name="जलसुरक्षा" sheetId="119" r:id="rId9"/>
    <sheet name="कलारसास्वाद" sheetId="113" r:id="rId10"/>
    <sheet name="कलारसास्वाद 2" sheetId="114" r:id="rId11"/>
    <sheet name="स्काऊट गाईड" sheetId="116" r:id="rId12"/>
    <sheet name="संरक्षणशास्त्र" sheetId="117" r:id="rId13"/>
    <sheet name="वार्षिक निकाल" sheetId="118" r:id="rId14"/>
    <sheet name="गुणपत्रक" sheetId="98" r:id="rId15"/>
    <sheet name="गोषवारा" sheetId="103" r:id="rId16"/>
    <sheet name="प्रगती कार्ड" sheetId="106" r:id="rId17"/>
  </sheets>
  <externalReferences>
    <externalReference r:id="rId18"/>
  </externalReferences>
  <definedNames>
    <definedName name="_abc1">Data!$A$6:$AH$113</definedName>
    <definedName name="_emp1" localSheetId="14">#REF!</definedName>
    <definedName name="_emp1" localSheetId="8">#REF!</definedName>
    <definedName name="_emp1" localSheetId="16">#REF!</definedName>
    <definedName name="_emp1" localSheetId="5">#REF!</definedName>
    <definedName name="_emp1" localSheetId="6">#REF!</definedName>
    <definedName name="_emp1" localSheetId="7">#REF!</definedName>
    <definedName name="_emp1" localSheetId="12">#REF!</definedName>
    <definedName name="_emp1">#REF!</definedName>
    <definedName name="_xlnm._FilterDatabase" localSheetId="2" hidden="1">Data!$E$4:$V$113</definedName>
    <definedName name="_xlnm._FilterDatabase" localSheetId="14" hidden="1">गुणपत्रक!$B$3:$C$75</definedName>
    <definedName name="_le1" localSheetId="14">#REF!</definedName>
    <definedName name="_le1" localSheetId="8">#REF!</definedName>
    <definedName name="_le1" localSheetId="16">#REF!</definedName>
    <definedName name="_le1" localSheetId="5">#REF!</definedName>
    <definedName name="_le1" localSheetId="6">#REF!</definedName>
    <definedName name="_le1" localSheetId="7">#REF!</definedName>
    <definedName name="_le1" localSheetId="12">#REF!</definedName>
    <definedName name="_le1">#REF!</definedName>
    <definedName name="_le2" localSheetId="14">#REF!</definedName>
    <definedName name="_le2" localSheetId="8">#REF!</definedName>
    <definedName name="_le2" localSheetId="16">#REF!</definedName>
    <definedName name="_le2" localSheetId="5">#REF!</definedName>
    <definedName name="_le2" localSheetId="6">#REF!</definedName>
    <definedName name="_le2" localSheetId="7">#REF!</definedName>
    <definedName name="_le2" localSheetId="12">#REF!</definedName>
    <definedName name="_le2">#REF!</definedName>
    <definedName name="_ll1" localSheetId="14">#REF!</definedName>
    <definedName name="_ll1" localSheetId="8">#REF!</definedName>
    <definedName name="_ll1" localSheetId="16">#REF!</definedName>
    <definedName name="_ll1" localSheetId="5">#REF!</definedName>
    <definedName name="_ll1" localSheetId="6">#REF!</definedName>
    <definedName name="_ll1" localSheetId="7">#REF!</definedName>
    <definedName name="_ll1" localSheetId="12">#REF!</definedName>
    <definedName name="_ll1">#REF!</definedName>
    <definedName name="a" localSheetId="8">#REF!</definedName>
    <definedName name="a" localSheetId="7">#REF!</definedName>
    <definedName name="a" localSheetId="12">#REF!</definedName>
    <definedName name="a">#REF!</definedName>
    <definedName name="AA" localSheetId="8">#REF!</definedName>
    <definedName name="AA" localSheetId="16">#REF!</definedName>
    <definedName name="AA" localSheetId="5">#REF!</definedName>
    <definedName name="AA" localSheetId="6">#REF!</definedName>
    <definedName name="AA" localSheetId="7">#REF!</definedName>
    <definedName name="AA" localSheetId="12">#REF!</definedName>
    <definedName name="AA">#REF!</definedName>
    <definedName name="aaaaaaaa" localSheetId="8">#REF!</definedName>
    <definedName name="aaaaaaaa" localSheetId="7">#REF!</definedName>
    <definedName name="aaaaaaaa" localSheetId="12">#REF!</definedName>
    <definedName name="aaaaaaaa">#REF!</definedName>
    <definedName name="abc">Data!$B$6:$AH$113</definedName>
    <definedName name="apr" localSheetId="8">#REF!</definedName>
    <definedName name="apr" localSheetId="7">#REF!</definedName>
    <definedName name="apr" localSheetId="12">#REF!</definedName>
    <definedName name="apr">#REF!</definedName>
    <definedName name="as" localSheetId="8">#REF!</definedName>
    <definedName name="as" localSheetId="7">#REF!</definedName>
    <definedName name="as" localSheetId="12">#REF!</definedName>
    <definedName name="as">#REF!</definedName>
    <definedName name="ASPA" localSheetId="8">#REF!</definedName>
    <definedName name="ASPA" localSheetId="16">#REF!</definedName>
    <definedName name="ASPA" localSheetId="5">#REF!</definedName>
    <definedName name="ASPA" localSheetId="6">#REF!</definedName>
    <definedName name="ASPA" localSheetId="7">#REF!</definedName>
    <definedName name="ASPA" localSheetId="12">#REF!</definedName>
    <definedName name="ASPA">#REF!</definedName>
    <definedName name="aug" localSheetId="8">#REF!</definedName>
    <definedName name="aug" localSheetId="7">#REF!</definedName>
    <definedName name="aug" localSheetId="12">#REF!</definedName>
    <definedName name="aug">#REF!</definedName>
    <definedName name="aw" localSheetId="14">#REF!</definedName>
    <definedName name="aw" localSheetId="8">#REF!</definedName>
    <definedName name="aw" localSheetId="16">#REF!</definedName>
    <definedName name="aw" localSheetId="5">#REF!</definedName>
    <definedName name="aw" localSheetId="6">#REF!</definedName>
    <definedName name="aw" localSheetId="7">#REF!</definedName>
    <definedName name="aw" localSheetId="12">#REF!</definedName>
    <definedName name="aw">#REF!</definedName>
    <definedName name="aww" localSheetId="14">#REF!</definedName>
    <definedName name="aww" localSheetId="8">#REF!</definedName>
    <definedName name="aww" localSheetId="16">#REF!</definedName>
    <definedName name="aww" localSheetId="5">#REF!</definedName>
    <definedName name="aww" localSheetId="6">#REF!</definedName>
    <definedName name="aww" localSheetId="7">#REF!</definedName>
    <definedName name="aww" localSheetId="12">#REF!</definedName>
    <definedName name="aww">#REF!</definedName>
    <definedName name="Code1" localSheetId="8">#REF!</definedName>
    <definedName name="Code1" localSheetId="7">#REF!</definedName>
    <definedName name="Code1" localSheetId="12">#REF!</definedName>
    <definedName name="Code1">#REF!</definedName>
    <definedName name="Code2" localSheetId="8">#REF!</definedName>
    <definedName name="Code2" localSheetId="7">#REF!</definedName>
    <definedName name="Code2" localSheetId="12">#REF!</definedName>
    <definedName name="Code2">#REF!</definedName>
    <definedName name="Code3" localSheetId="8">#REF!</definedName>
    <definedName name="Code3" localSheetId="7">#REF!</definedName>
    <definedName name="Code3" localSheetId="12">#REF!</definedName>
    <definedName name="Code3">#REF!</definedName>
    <definedName name="Code4" localSheetId="8">#REF!</definedName>
    <definedName name="Code4" localSheetId="7">#REF!</definedName>
    <definedName name="Code4" localSheetId="12">#REF!</definedName>
    <definedName name="Code4">#REF!</definedName>
    <definedName name="Code5" localSheetId="8">#REF!</definedName>
    <definedName name="Code5" localSheetId="7">#REF!</definedName>
    <definedName name="Code5" localSheetId="12">#REF!</definedName>
    <definedName name="Code5">#REF!</definedName>
    <definedName name="dec" localSheetId="8">#REF!</definedName>
    <definedName name="dec" localSheetId="7">#REF!</definedName>
    <definedName name="dec" localSheetId="12">#REF!</definedName>
    <definedName name="dec">#REF!</definedName>
    <definedName name="dept" localSheetId="14">#REF!</definedName>
    <definedName name="dept" localSheetId="8">#REF!</definedName>
    <definedName name="dept" localSheetId="16">#REF!</definedName>
    <definedName name="dept" localSheetId="5">#REF!</definedName>
    <definedName name="dept" localSheetId="6">#REF!</definedName>
    <definedName name="dept" localSheetId="7">#REF!</definedName>
    <definedName name="dept" localSheetId="12">#REF!</definedName>
    <definedName name="dept">#REF!</definedName>
    <definedName name="des" localSheetId="14">#REF!</definedName>
    <definedName name="des" localSheetId="8">#REF!</definedName>
    <definedName name="des" localSheetId="16">#REF!</definedName>
    <definedName name="des" localSheetId="5">#REF!</definedName>
    <definedName name="des" localSheetId="6">#REF!</definedName>
    <definedName name="des" localSheetId="7">#REF!</definedName>
    <definedName name="des" localSheetId="12">#REF!</definedName>
    <definedName name="des">#REF!</definedName>
    <definedName name="ep" localSheetId="14">#REF!</definedName>
    <definedName name="ep" localSheetId="8">#REF!</definedName>
    <definedName name="ep" localSheetId="16">#REF!</definedName>
    <definedName name="ep" localSheetId="5">#REF!</definedName>
    <definedName name="ep" localSheetId="6">#REF!</definedName>
    <definedName name="ep" localSheetId="7">#REF!</definedName>
    <definedName name="ep" localSheetId="12">#REF!</definedName>
    <definedName name="ep">#REF!</definedName>
    <definedName name="esi" localSheetId="14">#REF!</definedName>
    <definedName name="esi" localSheetId="8">#REF!</definedName>
    <definedName name="esi" localSheetId="16">#REF!</definedName>
    <definedName name="esi" localSheetId="5">#REF!</definedName>
    <definedName name="esi" localSheetId="6">#REF!</definedName>
    <definedName name="esi" localSheetId="7">#REF!</definedName>
    <definedName name="esi" localSheetId="12">#REF!</definedName>
    <definedName name="esi">#REF!</definedName>
    <definedName name="feb" localSheetId="8">#REF!</definedName>
    <definedName name="feb" localSheetId="16">#REF!</definedName>
    <definedName name="feb" localSheetId="5">#REF!</definedName>
    <definedName name="feb" localSheetId="6">#REF!</definedName>
    <definedName name="feb" localSheetId="7">#REF!</definedName>
    <definedName name="feb" localSheetId="12">#REF!</definedName>
    <definedName name="feb">#REF!</definedName>
    <definedName name="form6" localSheetId="14">#REF!</definedName>
    <definedName name="form6" localSheetId="8">#REF!</definedName>
    <definedName name="form6" localSheetId="16">#REF!</definedName>
    <definedName name="form6" localSheetId="5">#REF!</definedName>
    <definedName name="form6" localSheetId="6">#REF!</definedName>
    <definedName name="form6" localSheetId="7">#REF!</definedName>
    <definedName name="form6" localSheetId="12">#REF!</definedName>
    <definedName name="form6">#REF!</definedName>
    <definedName name="form6b" localSheetId="14">#REF!</definedName>
    <definedName name="form6b" localSheetId="8">#REF!</definedName>
    <definedName name="form6b" localSheetId="16">#REF!</definedName>
    <definedName name="form6b" localSheetId="5">#REF!</definedName>
    <definedName name="form6b" localSheetId="6">#REF!</definedName>
    <definedName name="form6b" localSheetId="7">#REF!</definedName>
    <definedName name="form6b" localSheetId="12">#REF!</definedName>
    <definedName name="form6b">#REF!</definedName>
    <definedName name="j">"p"</definedName>
    <definedName name="jan" localSheetId="8">#REF!</definedName>
    <definedName name="jan" localSheetId="7">#REF!</definedName>
    <definedName name="jan" localSheetId="12">#REF!</definedName>
    <definedName name="jan">#REF!</definedName>
    <definedName name="jp" localSheetId="8">#REF!</definedName>
    <definedName name="jp" localSheetId="16">#REF!</definedName>
    <definedName name="jp" localSheetId="5">#REF!</definedName>
    <definedName name="jp" localSheetId="6">#REF!</definedName>
    <definedName name="jp" localSheetId="7">#REF!</definedName>
    <definedName name="jp" localSheetId="12">#REF!</definedName>
    <definedName name="jp">#REF!</definedName>
    <definedName name="jul" localSheetId="8">#REF!</definedName>
    <definedName name="jul" localSheetId="7">#REF!</definedName>
    <definedName name="jul" localSheetId="12">#REF!</definedName>
    <definedName name="jul">#REF!</definedName>
    <definedName name="jun" localSheetId="14">#REF!</definedName>
    <definedName name="jun" localSheetId="8">#REF!</definedName>
    <definedName name="jun" localSheetId="16">#REF!</definedName>
    <definedName name="jun" localSheetId="5">#REF!</definedName>
    <definedName name="jun" localSheetId="6">#REF!</definedName>
    <definedName name="jun" localSheetId="7">#REF!</definedName>
    <definedName name="jun" localSheetId="12">#REF!</definedName>
    <definedName name="jun">#REF!</definedName>
    <definedName name="l">'[1]oct-Sal'!$B$8:$BA$207</definedName>
    <definedName name="le" localSheetId="14">#REF!</definedName>
    <definedName name="le" localSheetId="8">#REF!</definedName>
    <definedName name="le" localSheetId="16">#REF!</definedName>
    <definedName name="le" localSheetId="5">#REF!</definedName>
    <definedName name="le" localSheetId="6">#REF!</definedName>
    <definedName name="le" localSheetId="7">#REF!</definedName>
    <definedName name="le" localSheetId="12">#REF!</definedName>
    <definedName name="le">#REF!</definedName>
    <definedName name="leave" localSheetId="14">#REF!</definedName>
    <definedName name="leave" localSheetId="8">#REF!</definedName>
    <definedName name="leave" localSheetId="16">#REF!</definedName>
    <definedName name="leave" localSheetId="5">#REF!</definedName>
    <definedName name="leave" localSheetId="6">#REF!</definedName>
    <definedName name="leave" localSheetId="7">#REF!</definedName>
    <definedName name="leave" localSheetId="12">#REF!</definedName>
    <definedName name="leave">#REF!</definedName>
    <definedName name="ll" localSheetId="14">#REF!</definedName>
    <definedName name="ll" localSheetId="8">#REF!</definedName>
    <definedName name="ll" localSheetId="16">#REF!</definedName>
    <definedName name="ll" localSheetId="5">#REF!</definedName>
    <definedName name="ll" localSheetId="6">#REF!</definedName>
    <definedName name="ll" localSheetId="7">#REF!</definedName>
    <definedName name="ll" localSheetId="12">#REF!</definedName>
    <definedName name="ll">#REF!</definedName>
    <definedName name="lock">Links!$R$2</definedName>
    <definedName name="mar" localSheetId="14">#REF!</definedName>
    <definedName name="mar" localSheetId="8">#REF!</definedName>
    <definedName name="mar" localSheetId="16">#REF!</definedName>
    <definedName name="mar" localSheetId="5">#REF!</definedName>
    <definedName name="mar" localSheetId="6">#REF!</definedName>
    <definedName name="mar" localSheetId="7">#REF!</definedName>
    <definedName name="mar" localSheetId="12">#REF!</definedName>
    <definedName name="mar">#REF!</definedName>
    <definedName name="master" localSheetId="14">#REF!</definedName>
    <definedName name="master" localSheetId="8">#REF!</definedName>
    <definedName name="master" localSheetId="16">#REF!</definedName>
    <definedName name="master" localSheetId="5">#REF!</definedName>
    <definedName name="master" localSheetId="6">#REF!</definedName>
    <definedName name="master" localSheetId="7">#REF!</definedName>
    <definedName name="master" localSheetId="12">#REF!</definedName>
    <definedName name="master">#REF!</definedName>
    <definedName name="may" localSheetId="8">#REF!</definedName>
    <definedName name="may" localSheetId="7">#REF!</definedName>
    <definedName name="may" localSheetId="12">#REF!</definedName>
    <definedName name="may">#REF!</definedName>
    <definedName name="mm">'[1]dec-Sal'!$B$8:$BA$207</definedName>
    <definedName name="monthNames">{"January","February","March","April","May","June","July","August","September","October","November","December"}</definedName>
    <definedName name="name">Data!$E$7:$E$114</definedName>
    <definedName name="name1">Data!$B$6:$V$113</definedName>
    <definedName name="nov" localSheetId="8">#REF!</definedName>
    <definedName name="nov" localSheetId="7">#REF!</definedName>
    <definedName name="nov" localSheetId="12">#REF!</definedName>
    <definedName name="nov">#REF!</definedName>
    <definedName name="oct" localSheetId="8">#REF!</definedName>
    <definedName name="oct" localSheetId="16">#REF!</definedName>
    <definedName name="oct" localSheetId="5">#REF!</definedName>
    <definedName name="oct" localSheetId="6">#REF!</definedName>
    <definedName name="oct" localSheetId="7">#REF!</definedName>
    <definedName name="oct" localSheetId="12">#REF!</definedName>
    <definedName name="oct">#REF!</definedName>
    <definedName name="pff" localSheetId="14">#REF!</definedName>
    <definedName name="pff" localSheetId="8">#REF!</definedName>
    <definedName name="pff" localSheetId="16">#REF!</definedName>
    <definedName name="pff" localSheetId="5">#REF!</definedName>
    <definedName name="pff" localSheetId="6">#REF!</definedName>
    <definedName name="pff" localSheetId="7">#REF!</definedName>
    <definedName name="pff" localSheetId="12">#REF!</definedName>
    <definedName name="pff">#REF!</definedName>
    <definedName name="PHOTO">INDEX(Data!$P$7:$P$73,MATCH('प्रगती कार्ड'!$L$7,Data!$B$7:$B$73,0))</definedName>
    <definedName name="pp" localSheetId="14">#REF!</definedName>
    <definedName name="pp" localSheetId="8">#REF!</definedName>
    <definedName name="pp" localSheetId="16">#REF!</definedName>
    <definedName name="pp" localSheetId="5">#REF!</definedName>
    <definedName name="pp" localSheetId="6">#REF!</definedName>
    <definedName name="pp" localSheetId="7">#REF!</definedName>
    <definedName name="pp" localSheetId="12">#REF!</definedName>
    <definedName name="pp">#REF!</definedName>
    <definedName name="_xlnm.Print_Titles" localSheetId="8">जलसुरक्षा!$2:$5</definedName>
    <definedName name="RollNo">Data!$B$7:$B$139</definedName>
    <definedName name="sa" localSheetId="8">#REF!</definedName>
    <definedName name="sa" localSheetId="16">#REF!</definedName>
    <definedName name="sa" localSheetId="5">#REF!</definedName>
    <definedName name="sa" localSheetId="6">#REF!</definedName>
    <definedName name="sa" localSheetId="7">#REF!</definedName>
    <definedName name="sa" localSheetId="12">#REF!</definedName>
    <definedName name="sa">#REF!</definedName>
    <definedName name="sep" localSheetId="8">#REF!</definedName>
    <definedName name="sep" localSheetId="7">#REF!</definedName>
    <definedName name="sep" localSheetId="12">#REF!</definedName>
    <definedName name="sep">#REF!</definedName>
    <definedName name="week" localSheetId="14">#REF!</definedName>
    <definedName name="week" localSheetId="8">#REF!</definedName>
    <definedName name="week" localSheetId="16">#REF!</definedName>
    <definedName name="week" localSheetId="5">#REF!</definedName>
    <definedName name="week" localSheetId="6">#REF!</definedName>
    <definedName name="week" localSheetId="7">#REF!</definedName>
    <definedName name="week" localSheetId="12">#REF!</definedName>
    <definedName name="week">#REF!</definedName>
    <definedName name="week1" localSheetId="14">#REF!</definedName>
    <definedName name="week1" localSheetId="8">#REF!</definedName>
    <definedName name="week1" localSheetId="16">#REF!</definedName>
    <definedName name="week1" localSheetId="5">#REF!</definedName>
    <definedName name="week1" localSheetId="6">#REF!</definedName>
    <definedName name="week1" localSheetId="7">#REF!</definedName>
    <definedName name="week1" localSheetId="12">#REF!</definedName>
    <definedName name="week1">#REF!</definedName>
    <definedName name="week2" localSheetId="14">#REF!</definedName>
    <definedName name="week2" localSheetId="8">#REF!</definedName>
    <definedName name="week2" localSheetId="16">#REF!</definedName>
    <definedName name="week2" localSheetId="5">#REF!</definedName>
    <definedName name="week2" localSheetId="6">#REF!</definedName>
    <definedName name="week2" localSheetId="7">#REF!</definedName>
    <definedName name="week2" localSheetId="12">#REF!</definedName>
    <definedName name="week2">#REF!</definedName>
    <definedName name="गुणपत्रक3" localSheetId="8">#REF!</definedName>
    <definedName name="गुणपत्रक3" localSheetId="16">#REF!</definedName>
    <definedName name="गुणपत्रक3" localSheetId="5">#REF!</definedName>
    <definedName name="गुणपत्रक3" localSheetId="6">#REF!</definedName>
    <definedName name="गुणपत्रक3" localSheetId="7">#REF!</definedName>
    <definedName name="गुणपत्रक3" localSheetId="12">#REF!</definedName>
    <definedName name="गुणपत्रक3">#REF!</definedName>
  </definedNames>
  <calcPr calcId="162913"/>
</workbook>
</file>

<file path=xl/calcChain.xml><?xml version="1.0" encoding="utf-8"?>
<calcChain xmlns="http://schemas.openxmlformats.org/spreadsheetml/2006/main">
  <c r="N10" i="106" l="1"/>
  <c r="M10" i="106"/>
  <c r="K10" i="106"/>
  <c r="I10" i="106"/>
  <c r="S78" i="98"/>
  <c r="S77" i="98"/>
  <c r="S76" i="98"/>
  <c r="S75" i="98"/>
  <c r="S74" i="98"/>
  <c r="S73" i="98"/>
  <c r="S72" i="98"/>
  <c r="S71" i="98"/>
  <c r="S70" i="98"/>
  <c r="S69" i="98"/>
  <c r="S68" i="98"/>
  <c r="S67" i="98"/>
  <c r="S66" i="98"/>
  <c r="S65" i="98"/>
  <c r="S64" i="98"/>
  <c r="S63" i="98"/>
  <c r="S62" i="98"/>
  <c r="S61" i="98"/>
  <c r="S60" i="98"/>
  <c r="S59" i="98"/>
  <c r="S58" i="98"/>
  <c r="S57" i="98"/>
  <c r="S56" i="98"/>
  <c r="S55" i="98"/>
  <c r="S54" i="98"/>
  <c r="S53" i="98"/>
  <c r="S52" i="98"/>
  <c r="S51" i="98"/>
  <c r="S50" i="98"/>
  <c r="S49" i="98"/>
  <c r="S48" i="98"/>
  <c r="S47" i="98"/>
  <c r="S46" i="98"/>
  <c r="S45" i="98"/>
  <c r="S44" i="98"/>
  <c r="S43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S38" i="98"/>
  <c r="S39" i="98"/>
  <c r="R44" i="98"/>
  <c r="R45" i="98"/>
  <c r="R46" i="98"/>
  <c r="R47" i="98"/>
  <c r="R48" i="98"/>
  <c r="R49" i="98"/>
  <c r="R50" i="98"/>
  <c r="R51" i="98"/>
  <c r="R52" i="98"/>
  <c r="R53" i="98"/>
  <c r="R54" i="98"/>
  <c r="R55" i="98"/>
  <c r="R56" i="98"/>
  <c r="R57" i="98"/>
  <c r="R58" i="98"/>
  <c r="R59" i="98"/>
  <c r="R60" i="98"/>
  <c r="R61" i="98"/>
  <c r="R62" i="98"/>
  <c r="R63" i="98"/>
  <c r="R64" i="98"/>
  <c r="R65" i="98"/>
  <c r="R66" i="98"/>
  <c r="R67" i="98"/>
  <c r="R68" i="98"/>
  <c r="R69" i="98"/>
  <c r="R70" i="98"/>
  <c r="R71" i="98"/>
  <c r="R72" i="98"/>
  <c r="R73" i="98"/>
  <c r="R74" i="98"/>
  <c r="R75" i="98"/>
  <c r="R76" i="98"/>
  <c r="R77" i="98"/>
  <c r="R78" i="98"/>
  <c r="R43" i="98"/>
  <c r="R39" i="98"/>
  <c r="R38" i="98"/>
  <c r="R37" i="98"/>
  <c r="R36" i="98"/>
  <c r="R35" i="98"/>
  <c r="R34" i="98"/>
  <c r="R33" i="98"/>
  <c r="R32" i="98"/>
  <c r="R31" i="98"/>
  <c r="R30" i="98"/>
  <c r="R29" i="98"/>
  <c r="R28" i="98"/>
  <c r="R27" i="98"/>
  <c r="R26" i="98"/>
  <c r="R25" i="98"/>
  <c r="R24" i="98"/>
  <c r="R23" i="98"/>
  <c r="R22" i="98"/>
  <c r="R21" i="98"/>
  <c r="R20" i="98"/>
  <c r="R19" i="98"/>
  <c r="R18" i="98"/>
  <c r="R17" i="98"/>
  <c r="R16" i="98"/>
  <c r="R15" i="98"/>
  <c r="R14" i="98"/>
  <c r="R13" i="98"/>
  <c r="R12" i="98"/>
  <c r="R11" i="98"/>
  <c r="R10" i="98"/>
  <c r="R9" i="98"/>
  <c r="R8" i="98"/>
  <c r="R7" i="98"/>
  <c r="Q45" i="98"/>
  <c r="Q46" i="98"/>
  <c r="Q47" i="98"/>
  <c r="Q48" i="98"/>
  <c r="Q49" i="98"/>
  <c r="Q50" i="98"/>
  <c r="Q51" i="98"/>
  <c r="Q52" i="98"/>
  <c r="Q53" i="98"/>
  <c r="Q54" i="98"/>
  <c r="Q55" i="98"/>
  <c r="Q56" i="98"/>
  <c r="Q57" i="98"/>
  <c r="Q58" i="98"/>
  <c r="Q59" i="98"/>
  <c r="Q60" i="98"/>
  <c r="Q61" i="98"/>
  <c r="Q62" i="98"/>
  <c r="Q63" i="98"/>
  <c r="Q64" i="98"/>
  <c r="Q65" i="98"/>
  <c r="Q66" i="98"/>
  <c r="Q67" i="98"/>
  <c r="Q68" i="98"/>
  <c r="Q69" i="98"/>
  <c r="Q70" i="98"/>
  <c r="Q71" i="98"/>
  <c r="Q72" i="98"/>
  <c r="Q73" i="98"/>
  <c r="Q74" i="98"/>
  <c r="Q75" i="98"/>
  <c r="Q76" i="98"/>
  <c r="Q77" i="98"/>
  <c r="Q78" i="98"/>
  <c r="Q44" i="98"/>
  <c r="Q43" i="98"/>
  <c r="Q39" i="98"/>
  <c r="Q38" i="98"/>
  <c r="Q37" i="98"/>
  <c r="Q36" i="98"/>
  <c r="Q35" i="98"/>
  <c r="Q34" i="98"/>
  <c r="Q33" i="98"/>
  <c r="Q32" i="98"/>
  <c r="Q31" i="98"/>
  <c r="Q30" i="98"/>
  <c r="Q29" i="98"/>
  <c r="Q28" i="98"/>
  <c r="Q27" i="98"/>
  <c r="Q26" i="98"/>
  <c r="Q25" i="98"/>
  <c r="Q24" i="98"/>
  <c r="Q23" i="98"/>
  <c r="Q22" i="98"/>
  <c r="Q21" i="98"/>
  <c r="Q20" i="98"/>
  <c r="Q19" i="98"/>
  <c r="Q18" i="98"/>
  <c r="Q17" i="98"/>
  <c r="Q16" i="98"/>
  <c r="Q15" i="98"/>
  <c r="Q14" i="98"/>
  <c r="Q13" i="98"/>
  <c r="Q12" i="98"/>
  <c r="Q11" i="98"/>
  <c r="Q10" i="98"/>
  <c r="Q9" i="98"/>
  <c r="Q8" i="98"/>
  <c r="Q7" i="98"/>
  <c r="T40" i="98"/>
  <c r="E42" i="98"/>
  <c r="F42" i="98"/>
  <c r="G42" i="98"/>
  <c r="H42" i="98"/>
  <c r="I42" i="98"/>
  <c r="K42" i="98"/>
  <c r="L42" i="98"/>
  <c r="N42" i="98"/>
  <c r="O42" i="98"/>
  <c r="Q42" i="98"/>
  <c r="R42" i="98"/>
  <c r="S42" i="98"/>
  <c r="T42" i="98"/>
  <c r="A7" i="98"/>
  <c r="B7" i="98"/>
  <c r="C7" i="98"/>
  <c r="D7" i="98"/>
  <c r="E7" i="98"/>
  <c r="F7" i="98"/>
  <c r="G7" i="98"/>
  <c r="H7" i="98"/>
  <c r="I7" i="98"/>
  <c r="K7" i="98"/>
  <c r="L7" i="98"/>
  <c r="N7" i="98"/>
  <c r="O7" i="98"/>
  <c r="P7" i="98"/>
  <c r="T7" i="98"/>
  <c r="A8" i="98"/>
  <c r="T8" i="98" s="1"/>
  <c r="B8" i="98"/>
  <c r="C8" i="98"/>
  <c r="D8" i="98"/>
  <c r="E8" i="98"/>
  <c r="F8" i="98"/>
  <c r="G8" i="98"/>
  <c r="H8" i="98"/>
  <c r="J8" i="98" s="1"/>
  <c r="I8" i="98"/>
  <c r="K8" i="98"/>
  <c r="L8" i="98"/>
  <c r="N8" i="98"/>
  <c r="P8" i="98" s="1"/>
  <c r="O8" i="98"/>
  <c r="A9" i="98"/>
  <c r="B9" i="98"/>
  <c r="C9" i="98"/>
  <c r="D9" i="98"/>
  <c r="E9" i="98"/>
  <c r="F9" i="98"/>
  <c r="G9" i="98"/>
  <c r="H9" i="98"/>
  <c r="I9" i="98"/>
  <c r="J9" i="98"/>
  <c r="K9" i="98"/>
  <c r="M9" i="98" s="1"/>
  <c r="L9" i="98"/>
  <c r="N9" i="98"/>
  <c r="O9" i="98"/>
  <c r="T9" i="98"/>
  <c r="A10" i="98"/>
  <c r="T10" i="98" s="1"/>
  <c r="B10" i="98"/>
  <c r="C10" i="98"/>
  <c r="D10" i="98"/>
  <c r="E10" i="98"/>
  <c r="F10" i="98"/>
  <c r="G10" i="98"/>
  <c r="H10" i="98"/>
  <c r="I10" i="98"/>
  <c r="K10" i="98"/>
  <c r="L10" i="98"/>
  <c r="M10" i="98"/>
  <c r="N10" i="98"/>
  <c r="P10" i="98" s="1"/>
  <c r="O10" i="98"/>
  <c r="A11" i="98"/>
  <c r="B11" i="98"/>
  <c r="C11" i="98"/>
  <c r="D11" i="98"/>
  <c r="E11" i="98"/>
  <c r="F11" i="98"/>
  <c r="G11" i="98"/>
  <c r="H11" i="98"/>
  <c r="J11" i="98" s="1"/>
  <c r="I11" i="98"/>
  <c r="K11" i="98"/>
  <c r="L11" i="98"/>
  <c r="M11" i="98" s="1"/>
  <c r="N11" i="98"/>
  <c r="P11" i="98" s="1"/>
  <c r="O11" i="98"/>
  <c r="T11" i="98"/>
  <c r="A12" i="98"/>
  <c r="B12" i="98"/>
  <c r="C12" i="98"/>
  <c r="D12" i="98"/>
  <c r="E12" i="98"/>
  <c r="F12" i="98"/>
  <c r="G12" i="98"/>
  <c r="H12" i="98"/>
  <c r="I12" i="98"/>
  <c r="K12" i="98"/>
  <c r="M12" i="98" s="1"/>
  <c r="L12" i="98"/>
  <c r="N12" i="98"/>
  <c r="O12" i="98"/>
  <c r="P12" i="98" s="1"/>
  <c r="T12" i="98"/>
  <c r="A13" i="98"/>
  <c r="T13" i="98" s="1"/>
  <c r="B13" i="98"/>
  <c r="C13" i="98"/>
  <c r="D13" i="98"/>
  <c r="E13" i="98"/>
  <c r="F13" i="98"/>
  <c r="G13" i="98"/>
  <c r="H13" i="98"/>
  <c r="J13" i="98" s="1"/>
  <c r="I13" i="98"/>
  <c r="K13" i="98"/>
  <c r="L13" i="98"/>
  <c r="N13" i="98"/>
  <c r="P13" i="98" s="1"/>
  <c r="O13" i="98"/>
  <c r="A14" i="98"/>
  <c r="T14" i="98" s="1"/>
  <c r="B14" i="98"/>
  <c r="C14" i="98"/>
  <c r="D14" i="98"/>
  <c r="E14" i="98"/>
  <c r="F14" i="98"/>
  <c r="G14" i="98"/>
  <c r="H14" i="98"/>
  <c r="I14" i="98"/>
  <c r="J14" i="98" s="1"/>
  <c r="K14" i="98"/>
  <c r="M14" i="98" s="1"/>
  <c r="L14" i="98"/>
  <c r="N14" i="98"/>
  <c r="O14" i="98"/>
  <c r="A15" i="98"/>
  <c r="T15" i="98" s="1"/>
  <c r="B15" i="98"/>
  <c r="C15" i="98"/>
  <c r="D15" i="98"/>
  <c r="E15" i="98"/>
  <c r="F15" i="98"/>
  <c r="G15" i="98"/>
  <c r="H15" i="98"/>
  <c r="I15" i="98"/>
  <c r="K15" i="98"/>
  <c r="L15" i="98"/>
  <c r="N15" i="98"/>
  <c r="O15" i="98"/>
  <c r="P15" i="98" s="1"/>
  <c r="A16" i="98"/>
  <c r="B16" i="98"/>
  <c r="C16" i="98"/>
  <c r="D16" i="98"/>
  <c r="E16" i="98"/>
  <c r="F16" i="98"/>
  <c r="G16" i="98"/>
  <c r="H16" i="98"/>
  <c r="J16" i="98" s="1"/>
  <c r="I16" i="98"/>
  <c r="K16" i="98"/>
  <c r="L16" i="98"/>
  <c r="N16" i="98"/>
  <c r="O16" i="98"/>
  <c r="T16" i="98"/>
  <c r="A17" i="98"/>
  <c r="T17" i="98" s="1"/>
  <c r="B17" i="98"/>
  <c r="C17" i="98"/>
  <c r="D17" i="98"/>
  <c r="E17" i="98"/>
  <c r="F17" i="98"/>
  <c r="G17" i="98"/>
  <c r="H17" i="98"/>
  <c r="J17" i="98" s="1"/>
  <c r="I17" i="98"/>
  <c r="K17" i="98"/>
  <c r="L17" i="98"/>
  <c r="N17" i="98"/>
  <c r="P17" i="98" s="1"/>
  <c r="O17" i="98"/>
  <c r="A18" i="98"/>
  <c r="T18" i="98" s="1"/>
  <c r="B18" i="98"/>
  <c r="C18" i="98"/>
  <c r="D18" i="98"/>
  <c r="E18" i="98"/>
  <c r="F18" i="98"/>
  <c r="G18" i="98"/>
  <c r="H18" i="98"/>
  <c r="I18" i="98"/>
  <c r="K18" i="98"/>
  <c r="M18" i="98" s="1"/>
  <c r="L18" i="98"/>
  <c r="N18" i="98"/>
  <c r="O18" i="98"/>
  <c r="A19" i="98"/>
  <c r="B19" i="98"/>
  <c r="C19" i="98"/>
  <c r="D19" i="98"/>
  <c r="E19" i="98"/>
  <c r="F19" i="98"/>
  <c r="G19" i="98"/>
  <c r="H19" i="98"/>
  <c r="I19" i="98"/>
  <c r="K19" i="98"/>
  <c r="L19" i="98"/>
  <c r="N19" i="98"/>
  <c r="O19" i="98"/>
  <c r="P19" i="98"/>
  <c r="T19" i="98"/>
  <c r="A20" i="98"/>
  <c r="B20" i="98"/>
  <c r="C20" i="98"/>
  <c r="D20" i="98"/>
  <c r="E20" i="98"/>
  <c r="F20" i="98"/>
  <c r="G20" i="98"/>
  <c r="H20" i="98"/>
  <c r="J20" i="98" s="1"/>
  <c r="I20" i="98"/>
  <c r="K20" i="98"/>
  <c r="L20" i="98"/>
  <c r="N20" i="98"/>
  <c r="O20" i="98"/>
  <c r="T20" i="98"/>
  <c r="A21" i="98"/>
  <c r="B21" i="98"/>
  <c r="C21" i="98"/>
  <c r="D21" i="98"/>
  <c r="E21" i="98"/>
  <c r="F21" i="98"/>
  <c r="G21" i="98"/>
  <c r="H21" i="98"/>
  <c r="J21" i="98" s="1"/>
  <c r="I21" i="98"/>
  <c r="K21" i="98"/>
  <c r="M21" i="98" s="1"/>
  <c r="L21" i="98"/>
  <c r="N21" i="98"/>
  <c r="O21" i="98"/>
  <c r="T21" i="98"/>
  <c r="A22" i="98"/>
  <c r="T22" i="98" s="1"/>
  <c r="B22" i="98"/>
  <c r="C22" i="98"/>
  <c r="D22" i="98"/>
  <c r="E22" i="98"/>
  <c r="U22" i="98" s="1"/>
  <c r="V22" i="98" s="1"/>
  <c r="X22" i="98" s="1"/>
  <c r="F22" i="98"/>
  <c r="G22" i="98"/>
  <c r="H22" i="98"/>
  <c r="I22" i="98"/>
  <c r="J22" i="98" s="1"/>
  <c r="K22" i="98"/>
  <c r="L22" i="98"/>
  <c r="M22" i="98"/>
  <c r="N22" i="98"/>
  <c r="P22" i="98" s="1"/>
  <c r="O22" i="98"/>
  <c r="A23" i="98"/>
  <c r="B23" i="98"/>
  <c r="C23" i="98"/>
  <c r="D23" i="98"/>
  <c r="E23" i="98"/>
  <c r="F23" i="98"/>
  <c r="G23" i="98"/>
  <c r="H23" i="98"/>
  <c r="J23" i="98" s="1"/>
  <c r="I23" i="98"/>
  <c r="K23" i="98"/>
  <c r="L23" i="98"/>
  <c r="M23" i="98" s="1"/>
  <c r="N23" i="98"/>
  <c r="O23" i="98"/>
  <c r="P23" i="98"/>
  <c r="T23" i="98"/>
  <c r="A24" i="98"/>
  <c r="B24" i="98"/>
  <c r="C24" i="98"/>
  <c r="D24" i="98"/>
  <c r="E24" i="98"/>
  <c r="F24" i="98"/>
  <c r="G24" i="98"/>
  <c r="H24" i="98"/>
  <c r="I24" i="98"/>
  <c r="K24" i="98"/>
  <c r="M24" i="98" s="1"/>
  <c r="L24" i="98"/>
  <c r="N24" i="98"/>
  <c r="O24" i="98"/>
  <c r="P24" i="98" s="1"/>
  <c r="T24" i="98"/>
  <c r="A25" i="98"/>
  <c r="T25" i="98" s="1"/>
  <c r="B25" i="98"/>
  <c r="C25" i="98"/>
  <c r="D25" i="98"/>
  <c r="E25" i="98"/>
  <c r="F25" i="98"/>
  <c r="G25" i="98"/>
  <c r="H25" i="98"/>
  <c r="J25" i="98" s="1"/>
  <c r="I25" i="98"/>
  <c r="K25" i="98"/>
  <c r="L25" i="98"/>
  <c r="N25" i="98"/>
  <c r="P25" i="98" s="1"/>
  <c r="O25" i="98"/>
  <c r="A26" i="98"/>
  <c r="T26" i="98" s="1"/>
  <c r="B26" i="98"/>
  <c r="C26" i="98"/>
  <c r="D26" i="98"/>
  <c r="E26" i="98"/>
  <c r="F26" i="98"/>
  <c r="G26" i="98"/>
  <c r="H26" i="98"/>
  <c r="I26" i="98"/>
  <c r="J26" i="98" s="1"/>
  <c r="K26" i="98"/>
  <c r="M26" i="98" s="1"/>
  <c r="L26" i="98"/>
  <c r="N26" i="98"/>
  <c r="O26" i="98"/>
  <c r="A27" i="98"/>
  <c r="T27" i="98" s="1"/>
  <c r="B27" i="98"/>
  <c r="C27" i="98"/>
  <c r="D27" i="98"/>
  <c r="E27" i="98"/>
  <c r="F27" i="98"/>
  <c r="G27" i="98"/>
  <c r="H27" i="98"/>
  <c r="I27" i="98"/>
  <c r="K27" i="98"/>
  <c r="L27" i="98"/>
  <c r="N27" i="98"/>
  <c r="P27" i="98" s="1"/>
  <c r="O27" i="98"/>
  <c r="A28" i="98"/>
  <c r="B28" i="98"/>
  <c r="C28" i="98"/>
  <c r="D28" i="98"/>
  <c r="E28" i="98"/>
  <c r="F28" i="98"/>
  <c r="G28" i="98"/>
  <c r="H28" i="98"/>
  <c r="J28" i="98" s="1"/>
  <c r="I28" i="98"/>
  <c r="K28" i="98"/>
  <c r="L28" i="98"/>
  <c r="N28" i="98"/>
  <c r="O28" i="98"/>
  <c r="T28" i="98"/>
  <c r="A29" i="98"/>
  <c r="B29" i="98"/>
  <c r="C29" i="98"/>
  <c r="D29" i="98"/>
  <c r="E29" i="98"/>
  <c r="F29" i="98"/>
  <c r="G29" i="98"/>
  <c r="H29" i="98"/>
  <c r="I29" i="98"/>
  <c r="J29" i="98"/>
  <c r="K29" i="98"/>
  <c r="M29" i="98" s="1"/>
  <c r="L29" i="98"/>
  <c r="N29" i="98"/>
  <c r="O29" i="98"/>
  <c r="T29" i="98"/>
  <c r="A30" i="98"/>
  <c r="T30" i="98" s="1"/>
  <c r="B30" i="98"/>
  <c r="C30" i="98"/>
  <c r="D30" i="98"/>
  <c r="E30" i="98"/>
  <c r="F30" i="98"/>
  <c r="G30" i="98"/>
  <c r="H30" i="98"/>
  <c r="I30" i="98"/>
  <c r="K30" i="98"/>
  <c r="L30" i="98"/>
  <c r="M30" i="98"/>
  <c r="N30" i="98"/>
  <c r="P30" i="98" s="1"/>
  <c r="O30" i="98"/>
  <c r="A31" i="98"/>
  <c r="B31" i="98"/>
  <c r="C31" i="98"/>
  <c r="D31" i="98"/>
  <c r="E31" i="98"/>
  <c r="F31" i="98"/>
  <c r="G31" i="98"/>
  <c r="H31" i="98"/>
  <c r="J31" i="98" s="1"/>
  <c r="I31" i="98"/>
  <c r="K31" i="98"/>
  <c r="L31" i="98"/>
  <c r="M31" i="98" s="1"/>
  <c r="N31" i="98"/>
  <c r="O31" i="98"/>
  <c r="P31" i="98"/>
  <c r="T31" i="98"/>
  <c r="A32" i="98"/>
  <c r="T32" i="98" s="1"/>
  <c r="B32" i="98"/>
  <c r="C32" i="98"/>
  <c r="D32" i="98"/>
  <c r="E32" i="98"/>
  <c r="F32" i="98"/>
  <c r="G32" i="98"/>
  <c r="H32" i="98"/>
  <c r="J32" i="98" s="1"/>
  <c r="I32" i="98"/>
  <c r="K32" i="98"/>
  <c r="L32" i="98"/>
  <c r="N32" i="98"/>
  <c r="O32" i="98"/>
  <c r="A33" i="98"/>
  <c r="T33" i="98" s="1"/>
  <c r="B33" i="98"/>
  <c r="C33" i="98"/>
  <c r="D33" i="98"/>
  <c r="E33" i="98"/>
  <c r="F33" i="98"/>
  <c r="G33" i="98"/>
  <c r="H33" i="98"/>
  <c r="I33" i="98"/>
  <c r="J33" i="98"/>
  <c r="K33" i="98"/>
  <c r="M33" i="98" s="1"/>
  <c r="L33" i="98"/>
  <c r="N33" i="98"/>
  <c r="O33" i="98"/>
  <c r="A34" i="98"/>
  <c r="T34" i="98" s="1"/>
  <c r="B34" i="98"/>
  <c r="C34" i="98"/>
  <c r="D34" i="98"/>
  <c r="E34" i="98"/>
  <c r="F34" i="98"/>
  <c r="G34" i="98"/>
  <c r="H34" i="98"/>
  <c r="I34" i="98"/>
  <c r="K34" i="98"/>
  <c r="M34" i="98" s="1"/>
  <c r="L34" i="98"/>
  <c r="N34" i="98"/>
  <c r="P34" i="98" s="1"/>
  <c r="O34" i="98"/>
  <c r="A35" i="98"/>
  <c r="B35" i="98"/>
  <c r="C35" i="98"/>
  <c r="D35" i="98"/>
  <c r="E35" i="98"/>
  <c r="F35" i="98"/>
  <c r="G35" i="98"/>
  <c r="H35" i="98"/>
  <c r="J35" i="98" s="1"/>
  <c r="I35" i="98"/>
  <c r="K35" i="98"/>
  <c r="L35" i="98"/>
  <c r="N35" i="98"/>
  <c r="P35" i="98" s="1"/>
  <c r="O35" i="98"/>
  <c r="T35" i="98"/>
  <c r="A36" i="98"/>
  <c r="T36" i="98" s="1"/>
  <c r="B36" i="98"/>
  <c r="C36" i="98"/>
  <c r="D36" i="98"/>
  <c r="E36" i="98"/>
  <c r="F36" i="98"/>
  <c r="G36" i="98"/>
  <c r="H36" i="98"/>
  <c r="I36" i="98"/>
  <c r="J36" i="98" s="1"/>
  <c r="K36" i="98"/>
  <c r="L36" i="98"/>
  <c r="N36" i="98"/>
  <c r="P36" i="98" s="1"/>
  <c r="O36" i="98"/>
  <c r="A37" i="98"/>
  <c r="T37" i="98" s="1"/>
  <c r="B37" i="98"/>
  <c r="C37" i="98"/>
  <c r="D37" i="98"/>
  <c r="E37" i="98"/>
  <c r="F37" i="98"/>
  <c r="G37" i="98"/>
  <c r="H37" i="98"/>
  <c r="J37" i="98" s="1"/>
  <c r="I37" i="98"/>
  <c r="K37" i="98"/>
  <c r="M37" i="98" s="1"/>
  <c r="L37" i="98"/>
  <c r="N37" i="98"/>
  <c r="O37" i="98"/>
  <c r="A38" i="98"/>
  <c r="T38" i="98" s="1"/>
  <c r="B38" i="98"/>
  <c r="C38" i="98"/>
  <c r="D38" i="98"/>
  <c r="E38" i="98"/>
  <c r="F38" i="98"/>
  <c r="G38" i="98"/>
  <c r="H38" i="98"/>
  <c r="I38" i="98"/>
  <c r="J38" i="98" s="1"/>
  <c r="K38" i="98"/>
  <c r="M38" i="98" s="1"/>
  <c r="L38" i="98"/>
  <c r="N38" i="98"/>
  <c r="P38" i="98" s="1"/>
  <c r="O38" i="98"/>
  <c r="A39" i="98"/>
  <c r="B39" i="98"/>
  <c r="C39" i="98"/>
  <c r="D39" i="98"/>
  <c r="E39" i="98"/>
  <c r="F39" i="98"/>
  <c r="G39" i="98"/>
  <c r="H39" i="98"/>
  <c r="J39" i="98" s="1"/>
  <c r="I39" i="98"/>
  <c r="K39" i="98"/>
  <c r="L39" i="98"/>
  <c r="M39" i="98" s="1"/>
  <c r="N39" i="98"/>
  <c r="P39" i="98" s="1"/>
  <c r="O39" i="98"/>
  <c r="T39" i="98"/>
  <c r="A43" i="98"/>
  <c r="B43" i="98"/>
  <c r="C43" i="98"/>
  <c r="D43" i="98"/>
  <c r="E43" i="98"/>
  <c r="F43" i="98"/>
  <c r="G43" i="98"/>
  <c r="H43" i="98"/>
  <c r="I43" i="98"/>
  <c r="K43" i="98"/>
  <c r="L43" i="98"/>
  <c r="N43" i="98"/>
  <c r="O43" i="98"/>
  <c r="T43" i="98"/>
  <c r="A44" i="98"/>
  <c r="B44" i="98"/>
  <c r="C44" i="98"/>
  <c r="D44" i="98"/>
  <c r="E44" i="98"/>
  <c r="F44" i="98"/>
  <c r="G44" i="98"/>
  <c r="H44" i="98"/>
  <c r="I44" i="98"/>
  <c r="J43" i="98" s="1"/>
  <c r="K44" i="98"/>
  <c r="M43" i="98" s="1"/>
  <c r="L44" i="98"/>
  <c r="N44" i="98"/>
  <c r="O44" i="98"/>
  <c r="T44" i="98"/>
  <c r="A45" i="98"/>
  <c r="T45" i="98" s="1"/>
  <c r="B45" i="98"/>
  <c r="C45" i="98"/>
  <c r="D45" i="98"/>
  <c r="E45" i="98"/>
  <c r="F45" i="98"/>
  <c r="G45" i="98"/>
  <c r="H45" i="98"/>
  <c r="I45" i="98"/>
  <c r="K45" i="98"/>
  <c r="L45" i="98"/>
  <c r="N45" i="98"/>
  <c r="P44" i="98" s="1"/>
  <c r="O45" i="98"/>
  <c r="A46" i="98"/>
  <c r="B46" i="98"/>
  <c r="C46" i="98"/>
  <c r="D46" i="98"/>
  <c r="E46" i="98"/>
  <c r="F46" i="98"/>
  <c r="G46" i="98"/>
  <c r="H46" i="98"/>
  <c r="J45" i="98" s="1"/>
  <c r="I46" i="98"/>
  <c r="K46" i="98"/>
  <c r="L46" i="98"/>
  <c r="M45" i="98" s="1"/>
  <c r="U45" i="98" s="1"/>
  <c r="V45" i="98" s="1"/>
  <c r="N46" i="98"/>
  <c r="P45" i="98" s="1"/>
  <c r="O46" i="98"/>
  <c r="T46" i="98"/>
  <c r="A47" i="98"/>
  <c r="B47" i="98"/>
  <c r="C47" i="98"/>
  <c r="D47" i="98"/>
  <c r="E47" i="98"/>
  <c r="F47" i="98"/>
  <c r="G47" i="98"/>
  <c r="H47" i="98"/>
  <c r="I47" i="98"/>
  <c r="K47" i="98"/>
  <c r="M46" i="98" s="1"/>
  <c r="L47" i="98"/>
  <c r="N47" i="98"/>
  <c r="P46" i="98" s="1"/>
  <c r="O47" i="98"/>
  <c r="T47" i="98"/>
  <c r="A48" i="98"/>
  <c r="B48" i="98"/>
  <c r="C48" i="98"/>
  <c r="D48" i="98"/>
  <c r="E48" i="98"/>
  <c r="F48" i="98"/>
  <c r="G48" i="98"/>
  <c r="H48" i="98"/>
  <c r="J47" i="98" s="1"/>
  <c r="I48" i="98"/>
  <c r="K48" i="98"/>
  <c r="L48" i="98"/>
  <c r="N48" i="98"/>
  <c r="P47" i="98" s="1"/>
  <c r="O48" i="98"/>
  <c r="T48" i="98"/>
  <c r="A49" i="98"/>
  <c r="T49" i="98" s="1"/>
  <c r="B49" i="98"/>
  <c r="C49" i="98"/>
  <c r="D49" i="98"/>
  <c r="E49" i="98"/>
  <c r="F49" i="98"/>
  <c r="G49" i="98"/>
  <c r="H49" i="98"/>
  <c r="I49" i="98"/>
  <c r="J48" i="98" s="1"/>
  <c r="K49" i="98"/>
  <c r="M48" i="98" s="1"/>
  <c r="L49" i="98"/>
  <c r="N49" i="98"/>
  <c r="O49" i="98"/>
  <c r="A50" i="98"/>
  <c r="B50" i="98"/>
  <c r="C50" i="98"/>
  <c r="D50" i="98"/>
  <c r="E50" i="98"/>
  <c r="F50" i="98"/>
  <c r="G50" i="98"/>
  <c r="H50" i="98"/>
  <c r="I50" i="98"/>
  <c r="K50" i="98"/>
  <c r="L50" i="98"/>
  <c r="N50" i="98"/>
  <c r="O50" i="98"/>
  <c r="T50" i="98"/>
  <c r="A51" i="98"/>
  <c r="B51" i="98"/>
  <c r="C51" i="98"/>
  <c r="D51" i="98"/>
  <c r="E51" i="98"/>
  <c r="F51" i="98"/>
  <c r="G51" i="98"/>
  <c r="H51" i="98"/>
  <c r="I51" i="98"/>
  <c r="K51" i="98"/>
  <c r="M50" i="98" s="1"/>
  <c r="L51" i="98"/>
  <c r="N51" i="98"/>
  <c r="O51" i="98"/>
  <c r="P50" i="98" s="1"/>
  <c r="T51" i="98"/>
  <c r="A52" i="98"/>
  <c r="B52" i="98"/>
  <c r="C52" i="98"/>
  <c r="D52" i="98"/>
  <c r="E52" i="98"/>
  <c r="F52" i="98"/>
  <c r="G52" i="98"/>
  <c r="H52" i="98"/>
  <c r="J51" i="98" s="1"/>
  <c r="I52" i="98"/>
  <c r="K52" i="98"/>
  <c r="L52" i="98"/>
  <c r="N52" i="98"/>
  <c r="P51" i="98" s="1"/>
  <c r="O52" i="98"/>
  <c r="T52" i="98"/>
  <c r="A53" i="98"/>
  <c r="T53" i="98" s="1"/>
  <c r="B53" i="98"/>
  <c r="C53" i="98"/>
  <c r="D53" i="98"/>
  <c r="E53" i="98"/>
  <c r="F53" i="98"/>
  <c r="G53" i="98"/>
  <c r="H53" i="98"/>
  <c r="I53" i="98"/>
  <c r="K53" i="98"/>
  <c r="L53" i="98"/>
  <c r="N53" i="98"/>
  <c r="P52" i="98" s="1"/>
  <c r="O53" i="98"/>
  <c r="A54" i="98"/>
  <c r="B54" i="98"/>
  <c r="C54" i="98"/>
  <c r="D54" i="98"/>
  <c r="E54" i="98"/>
  <c r="F54" i="98"/>
  <c r="G54" i="98"/>
  <c r="H54" i="98"/>
  <c r="J53" i="98" s="1"/>
  <c r="I54" i="98"/>
  <c r="K54" i="98"/>
  <c r="L54" i="98"/>
  <c r="M53" i="98" s="1"/>
  <c r="U53" i="98" s="1"/>
  <c r="V53" i="98" s="1"/>
  <c r="N54" i="98"/>
  <c r="P53" i="98" s="1"/>
  <c r="O54" i="98"/>
  <c r="T54" i="98"/>
  <c r="A55" i="98"/>
  <c r="B55" i="98"/>
  <c r="C55" i="98"/>
  <c r="D55" i="98"/>
  <c r="E55" i="98"/>
  <c r="F55" i="98"/>
  <c r="G55" i="98"/>
  <c r="H55" i="98"/>
  <c r="J54" i="98" s="1"/>
  <c r="I55" i="98"/>
  <c r="K55" i="98"/>
  <c r="M54" i="98" s="1"/>
  <c r="L55" i="98"/>
  <c r="N55" i="98"/>
  <c r="O55" i="98"/>
  <c r="T55" i="98"/>
  <c r="A56" i="98"/>
  <c r="T56" i="98" s="1"/>
  <c r="B56" i="98"/>
  <c r="C56" i="98"/>
  <c r="D56" i="98"/>
  <c r="E56" i="98"/>
  <c r="F56" i="98"/>
  <c r="G56" i="98"/>
  <c r="H56" i="98"/>
  <c r="I56" i="98"/>
  <c r="K56" i="98"/>
  <c r="L56" i="98"/>
  <c r="N56" i="98"/>
  <c r="P55" i="98" s="1"/>
  <c r="O56" i="98"/>
  <c r="A57" i="98"/>
  <c r="T57" i="98" s="1"/>
  <c r="B57" i="98"/>
  <c r="C57" i="98"/>
  <c r="D57" i="98"/>
  <c r="E57" i="98"/>
  <c r="F57" i="98"/>
  <c r="G57" i="98"/>
  <c r="H57" i="98"/>
  <c r="J56" i="98" s="1"/>
  <c r="I57" i="98"/>
  <c r="K57" i="98"/>
  <c r="L57" i="98"/>
  <c r="N57" i="98"/>
  <c r="P56" i="98" s="1"/>
  <c r="O57" i="98"/>
  <c r="A58" i="98"/>
  <c r="B58" i="98"/>
  <c r="C58" i="98"/>
  <c r="D58" i="98"/>
  <c r="E58" i="98"/>
  <c r="F58" i="98"/>
  <c r="G58" i="98"/>
  <c r="H58" i="98"/>
  <c r="J57" i="98" s="1"/>
  <c r="I58" i="98"/>
  <c r="K58" i="98"/>
  <c r="M57" i="98" s="1"/>
  <c r="L58" i="98"/>
  <c r="N58" i="98"/>
  <c r="P57" i="98" s="1"/>
  <c r="O58" i="98"/>
  <c r="T58" i="98"/>
  <c r="A59" i="98"/>
  <c r="B59" i="98"/>
  <c r="C59" i="98"/>
  <c r="D59" i="98"/>
  <c r="E59" i="98"/>
  <c r="F59" i="98"/>
  <c r="G59" i="98"/>
  <c r="H59" i="98"/>
  <c r="I59" i="98"/>
  <c r="K59" i="98"/>
  <c r="L59" i="98"/>
  <c r="N59" i="98"/>
  <c r="O59" i="98"/>
  <c r="P58" i="98" s="1"/>
  <c r="T59" i="98"/>
  <c r="A60" i="98"/>
  <c r="B60" i="98"/>
  <c r="C60" i="98"/>
  <c r="D60" i="98"/>
  <c r="E60" i="98"/>
  <c r="F60" i="98"/>
  <c r="G60" i="98"/>
  <c r="H60" i="98"/>
  <c r="J59" i="98" s="1"/>
  <c r="I60" i="98"/>
  <c r="K60" i="98"/>
  <c r="L60" i="98"/>
  <c r="N60" i="98"/>
  <c r="P59" i="98" s="1"/>
  <c r="O60" i="98"/>
  <c r="T60" i="98"/>
  <c r="A61" i="98"/>
  <c r="T61" i="98" s="1"/>
  <c r="B61" i="98"/>
  <c r="C61" i="98"/>
  <c r="D61" i="98"/>
  <c r="E61" i="98"/>
  <c r="F61" i="98"/>
  <c r="G61" i="98"/>
  <c r="H61" i="98"/>
  <c r="I61" i="98"/>
  <c r="J60" i="98" s="1"/>
  <c r="K61" i="98"/>
  <c r="L61" i="98"/>
  <c r="N61" i="98"/>
  <c r="P60" i="98" s="1"/>
  <c r="O61" i="98"/>
  <c r="A62" i="98"/>
  <c r="B62" i="98"/>
  <c r="C62" i="98"/>
  <c r="D62" i="98"/>
  <c r="E62" i="98"/>
  <c r="F62" i="98"/>
  <c r="G62" i="98"/>
  <c r="H62" i="98"/>
  <c r="J61" i="98" s="1"/>
  <c r="I62" i="98"/>
  <c r="K62" i="98"/>
  <c r="M61" i="98" s="1"/>
  <c r="L62" i="98"/>
  <c r="N62" i="98"/>
  <c r="P61" i="98" s="1"/>
  <c r="O62" i="98"/>
  <c r="T62" i="98"/>
  <c r="A63" i="98"/>
  <c r="B63" i="98"/>
  <c r="C63" i="98"/>
  <c r="D63" i="98"/>
  <c r="E63" i="98"/>
  <c r="F63" i="98"/>
  <c r="G63" i="98"/>
  <c r="H63" i="98"/>
  <c r="J62" i="98" s="1"/>
  <c r="I63" i="98"/>
  <c r="K63" i="98"/>
  <c r="M62" i="98" s="1"/>
  <c r="L63" i="98"/>
  <c r="N63" i="98"/>
  <c r="P62" i="98" s="1"/>
  <c r="O63" i="98"/>
  <c r="T63" i="98"/>
  <c r="A64" i="98"/>
  <c r="B64" i="98"/>
  <c r="C64" i="98"/>
  <c r="D64" i="98"/>
  <c r="E64" i="98"/>
  <c r="F64" i="98"/>
  <c r="G64" i="98"/>
  <c r="H64" i="98"/>
  <c r="J63" i="98" s="1"/>
  <c r="W63" i="98" s="1"/>
  <c r="I64" i="98"/>
  <c r="K64" i="98"/>
  <c r="M63" i="98" s="1"/>
  <c r="L64" i="98"/>
  <c r="N64" i="98"/>
  <c r="P63" i="98" s="1"/>
  <c r="O64" i="98"/>
  <c r="T64" i="98"/>
  <c r="A65" i="98"/>
  <c r="T65" i="98" s="1"/>
  <c r="B65" i="98"/>
  <c r="C65" i="98"/>
  <c r="D65" i="98"/>
  <c r="E65" i="98"/>
  <c r="F65" i="98"/>
  <c r="G65" i="98"/>
  <c r="H65" i="98"/>
  <c r="I65" i="98"/>
  <c r="J64" i="98" s="1"/>
  <c r="K65" i="98"/>
  <c r="L65" i="98"/>
  <c r="N65" i="98"/>
  <c r="O65" i="98"/>
  <c r="A66" i="98"/>
  <c r="T66" i="98" s="1"/>
  <c r="B66" i="98"/>
  <c r="C66" i="98"/>
  <c r="D66" i="98"/>
  <c r="E66" i="98"/>
  <c r="F66" i="98"/>
  <c r="G66" i="98"/>
  <c r="H66" i="98"/>
  <c r="I66" i="98"/>
  <c r="K66" i="98"/>
  <c r="L66" i="98"/>
  <c r="M65" i="98" s="1"/>
  <c r="N66" i="98"/>
  <c r="O66" i="98"/>
  <c r="A67" i="98"/>
  <c r="B67" i="98"/>
  <c r="C67" i="98"/>
  <c r="D67" i="98"/>
  <c r="E67" i="98"/>
  <c r="F67" i="98"/>
  <c r="G67" i="98"/>
  <c r="H67" i="98"/>
  <c r="J66" i="98" s="1"/>
  <c r="I67" i="98"/>
  <c r="K67" i="98"/>
  <c r="L67" i="98"/>
  <c r="N67" i="98"/>
  <c r="P66" i="98" s="1"/>
  <c r="O67" i="98"/>
  <c r="T67" i="98"/>
  <c r="A68" i="98"/>
  <c r="B68" i="98"/>
  <c r="C68" i="98"/>
  <c r="D68" i="98"/>
  <c r="E68" i="98"/>
  <c r="F68" i="98"/>
  <c r="G68" i="98"/>
  <c r="H68" i="98"/>
  <c r="J67" i="98" s="1"/>
  <c r="I68" i="98"/>
  <c r="K68" i="98"/>
  <c r="L68" i="98"/>
  <c r="N68" i="98"/>
  <c r="O68" i="98"/>
  <c r="T68" i="98"/>
  <c r="A69" i="98"/>
  <c r="T69" i="98" s="1"/>
  <c r="B69" i="98"/>
  <c r="C69" i="98"/>
  <c r="D69" i="98"/>
  <c r="E69" i="98"/>
  <c r="F69" i="98"/>
  <c r="G69" i="98"/>
  <c r="H69" i="98"/>
  <c r="J68" i="98" s="1"/>
  <c r="I69" i="98"/>
  <c r="K69" i="98"/>
  <c r="M68" i="98" s="1"/>
  <c r="L69" i="98"/>
  <c r="N69" i="98"/>
  <c r="P68" i="98" s="1"/>
  <c r="O69" i="98"/>
  <c r="A70" i="98"/>
  <c r="B70" i="98"/>
  <c r="C70" i="98"/>
  <c r="D70" i="98"/>
  <c r="E70" i="98"/>
  <c r="F70" i="98"/>
  <c r="G70" i="98"/>
  <c r="H70" i="98"/>
  <c r="J69" i="98" s="1"/>
  <c r="I70" i="98"/>
  <c r="K70" i="98"/>
  <c r="L70" i="98"/>
  <c r="N70" i="98"/>
  <c r="P69" i="98" s="1"/>
  <c r="O70" i="98"/>
  <c r="T70" i="98"/>
  <c r="A71" i="98"/>
  <c r="B71" i="98"/>
  <c r="C71" i="98"/>
  <c r="D71" i="98"/>
  <c r="E71" i="98"/>
  <c r="F71" i="98"/>
  <c r="G71" i="98"/>
  <c r="H71" i="98"/>
  <c r="J70" i="98" s="1"/>
  <c r="I71" i="98"/>
  <c r="K71" i="98"/>
  <c r="L71" i="98"/>
  <c r="N71" i="98"/>
  <c r="O71" i="98"/>
  <c r="T71" i="98"/>
  <c r="A72" i="98"/>
  <c r="B72" i="98"/>
  <c r="C72" i="98"/>
  <c r="D72" i="98"/>
  <c r="E72" i="98"/>
  <c r="F72" i="98"/>
  <c r="G72" i="98"/>
  <c r="H72" i="98"/>
  <c r="J71" i="98" s="1"/>
  <c r="I72" i="98"/>
  <c r="K72" i="98"/>
  <c r="L72" i="98"/>
  <c r="N72" i="98"/>
  <c r="O72" i="98"/>
  <c r="T72" i="98"/>
  <c r="A73" i="98"/>
  <c r="T73" i="98" s="1"/>
  <c r="B73" i="98"/>
  <c r="C73" i="98"/>
  <c r="D73" i="98"/>
  <c r="E73" i="98"/>
  <c r="F73" i="98"/>
  <c r="G73" i="98"/>
  <c r="H73" i="98"/>
  <c r="J72" i="98" s="1"/>
  <c r="I73" i="98"/>
  <c r="K73" i="98"/>
  <c r="M72" i="98" s="1"/>
  <c r="L73" i="98"/>
  <c r="N73" i="98"/>
  <c r="P72" i="98" s="1"/>
  <c r="O73" i="98"/>
  <c r="A74" i="98"/>
  <c r="B74" i="98"/>
  <c r="C74" i="98"/>
  <c r="D74" i="98"/>
  <c r="E74" i="98"/>
  <c r="F74" i="98"/>
  <c r="G74" i="98"/>
  <c r="H74" i="98"/>
  <c r="J73" i="98" s="1"/>
  <c r="I74" i="98"/>
  <c r="K74" i="98"/>
  <c r="L74" i="98"/>
  <c r="M73" i="98" s="1"/>
  <c r="N74" i="98"/>
  <c r="P73" i="98" s="1"/>
  <c r="O74" i="98"/>
  <c r="T74" i="98"/>
  <c r="A75" i="98"/>
  <c r="B75" i="98"/>
  <c r="C75" i="98"/>
  <c r="D75" i="98"/>
  <c r="E75" i="98"/>
  <c r="F75" i="98"/>
  <c r="G75" i="98"/>
  <c r="H75" i="98"/>
  <c r="J74" i="98" s="1"/>
  <c r="I75" i="98"/>
  <c r="K75" i="98"/>
  <c r="M74" i="98" s="1"/>
  <c r="L75" i="98"/>
  <c r="N75" i="98"/>
  <c r="O75" i="98"/>
  <c r="T75" i="98"/>
  <c r="A76" i="98"/>
  <c r="B76" i="98"/>
  <c r="C76" i="98"/>
  <c r="D76" i="98"/>
  <c r="E76" i="98"/>
  <c r="F76" i="98"/>
  <c r="G76" i="98"/>
  <c r="H76" i="98"/>
  <c r="I76" i="98"/>
  <c r="K76" i="98"/>
  <c r="L76" i="98"/>
  <c r="N76" i="98"/>
  <c r="O76" i="98"/>
  <c r="T76" i="98"/>
  <c r="A77" i="98"/>
  <c r="T77" i="98" s="1"/>
  <c r="B77" i="98"/>
  <c r="C77" i="98"/>
  <c r="D77" i="98"/>
  <c r="E77" i="98"/>
  <c r="F77" i="98"/>
  <c r="G77" i="98"/>
  <c r="H77" i="98"/>
  <c r="I77" i="98"/>
  <c r="K77" i="98"/>
  <c r="M76" i="98" s="1"/>
  <c r="L77" i="98"/>
  <c r="N77" i="98"/>
  <c r="P76" i="98" s="1"/>
  <c r="O77" i="98"/>
  <c r="A78" i="98"/>
  <c r="B78" i="98"/>
  <c r="C78" i="98"/>
  <c r="D78" i="98"/>
  <c r="E78" i="98"/>
  <c r="F78" i="98"/>
  <c r="G78" i="98"/>
  <c r="H78" i="98"/>
  <c r="I78" i="98"/>
  <c r="J78" i="98"/>
  <c r="K78" i="98"/>
  <c r="M77" i="98" s="1"/>
  <c r="L78" i="98"/>
  <c r="M78" i="98"/>
  <c r="N78" i="98"/>
  <c r="O78" i="98"/>
  <c r="P78" i="98"/>
  <c r="T78" i="98"/>
  <c r="S6" i="98"/>
  <c r="Q6" i="98"/>
  <c r="U33" i="118"/>
  <c r="T33" i="118"/>
  <c r="S33" i="118"/>
  <c r="U26" i="118"/>
  <c r="T26" i="118"/>
  <c r="S26" i="118"/>
  <c r="U19" i="118"/>
  <c r="T19" i="118"/>
  <c r="S19" i="118"/>
  <c r="U12" i="118"/>
  <c r="T12" i="118"/>
  <c r="S12" i="118"/>
  <c r="U5" i="118"/>
  <c r="S5" i="118"/>
  <c r="A7" i="119"/>
  <c r="B7" i="119"/>
  <c r="A8" i="119"/>
  <c r="B8" i="119"/>
  <c r="A9" i="119"/>
  <c r="B9" i="119"/>
  <c r="A10" i="119"/>
  <c r="B10" i="119"/>
  <c r="A11" i="119"/>
  <c r="B11" i="119"/>
  <c r="A12" i="119"/>
  <c r="B12" i="119"/>
  <c r="A13" i="119"/>
  <c r="B13" i="119"/>
  <c r="A14" i="119"/>
  <c r="B14" i="119"/>
  <c r="A15" i="119"/>
  <c r="B15" i="119"/>
  <c r="A16" i="119"/>
  <c r="B16" i="119"/>
  <c r="A17" i="119"/>
  <c r="B17" i="119"/>
  <c r="A18" i="119"/>
  <c r="B18" i="119"/>
  <c r="A19" i="119"/>
  <c r="B19" i="119"/>
  <c r="A20" i="119"/>
  <c r="B20" i="119"/>
  <c r="A21" i="119"/>
  <c r="B21" i="119"/>
  <c r="A22" i="119"/>
  <c r="B22" i="119"/>
  <c r="A23" i="119"/>
  <c r="B23" i="119"/>
  <c r="A24" i="119"/>
  <c r="B24" i="119"/>
  <c r="A25" i="119"/>
  <c r="B25" i="119"/>
  <c r="A26" i="119"/>
  <c r="B26" i="119"/>
  <c r="A27" i="119"/>
  <c r="B27" i="119"/>
  <c r="A28" i="119"/>
  <c r="B28" i="119"/>
  <c r="A29" i="119"/>
  <c r="B29" i="119"/>
  <c r="A30" i="119"/>
  <c r="B30" i="119"/>
  <c r="A31" i="119"/>
  <c r="B31" i="119"/>
  <c r="A32" i="119"/>
  <c r="B32" i="119"/>
  <c r="A33" i="119"/>
  <c r="B33" i="119"/>
  <c r="A34" i="119"/>
  <c r="B34" i="119"/>
  <c r="A35" i="119"/>
  <c r="B35" i="119"/>
  <c r="A36" i="119"/>
  <c r="B36" i="119"/>
  <c r="A37" i="119"/>
  <c r="B37" i="119"/>
  <c r="A38" i="119"/>
  <c r="B38" i="119"/>
  <c r="A39" i="119"/>
  <c r="B39" i="119"/>
  <c r="A40" i="119"/>
  <c r="B40" i="119"/>
  <c r="A41" i="119"/>
  <c r="B41" i="119"/>
  <c r="A42" i="119"/>
  <c r="B42" i="119"/>
  <c r="A43" i="119"/>
  <c r="B43" i="119"/>
  <c r="A44" i="119"/>
  <c r="B44" i="119"/>
  <c r="A45" i="119"/>
  <c r="B45" i="119"/>
  <c r="A46" i="119"/>
  <c r="B46" i="119"/>
  <c r="A47" i="119"/>
  <c r="B47" i="119"/>
  <c r="A48" i="119"/>
  <c r="B48" i="119"/>
  <c r="A49" i="119"/>
  <c r="B49" i="119"/>
  <c r="A50" i="119"/>
  <c r="B50" i="119"/>
  <c r="A51" i="119"/>
  <c r="B51" i="119"/>
  <c r="A52" i="119"/>
  <c r="B52" i="119"/>
  <c r="A53" i="119"/>
  <c r="B53" i="119"/>
  <c r="A54" i="119"/>
  <c r="B54" i="119"/>
  <c r="A55" i="119"/>
  <c r="B55" i="119"/>
  <c r="A56" i="119"/>
  <c r="B56" i="119"/>
  <c r="A57" i="119"/>
  <c r="B57" i="119"/>
  <c r="A58" i="119"/>
  <c r="B58" i="119"/>
  <c r="A59" i="119"/>
  <c r="B59" i="119"/>
  <c r="A60" i="119"/>
  <c r="B60" i="119"/>
  <c r="A61" i="119"/>
  <c r="B61" i="119"/>
  <c r="A62" i="119"/>
  <c r="B62" i="119"/>
  <c r="A63" i="119"/>
  <c r="B63" i="119"/>
  <c r="A64" i="119"/>
  <c r="B64" i="119"/>
  <c r="A65" i="119"/>
  <c r="B65" i="119"/>
  <c r="A66" i="119"/>
  <c r="B66" i="119"/>
  <c r="A67" i="119"/>
  <c r="B67" i="119"/>
  <c r="A68" i="119"/>
  <c r="B68" i="119"/>
  <c r="A69" i="119"/>
  <c r="B69" i="119"/>
  <c r="A70" i="119"/>
  <c r="B70" i="119"/>
  <c r="A71" i="119"/>
  <c r="B71" i="119"/>
  <c r="A72" i="119"/>
  <c r="B72" i="119"/>
  <c r="A73" i="119"/>
  <c r="B73" i="119"/>
  <c r="A74" i="119"/>
  <c r="B74" i="119"/>
  <c r="A75" i="119"/>
  <c r="B75" i="119"/>
  <c r="L40" i="119"/>
  <c r="L41" i="119"/>
  <c r="M41" i="119" s="1"/>
  <c r="L42" i="119"/>
  <c r="L43" i="119"/>
  <c r="L44" i="119"/>
  <c r="L45" i="119"/>
  <c r="M45" i="119" s="1"/>
  <c r="L46" i="119"/>
  <c r="L47" i="119"/>
  <c r="M47" i="119" s="1"/>
  <c r="L48" i="119"/>
  <c r="M48" i="119" s="1"/>
  <c r="L49" i="119"/>
  <c r="M49" i="119" s="1"/>
  <c r="L50" i="119"/>
  <c r="L51" i="119"/>
  <c r="M51" i="119" s="1"/>
  <c r="L52" i="119"/>
  <c r="M52" i="119" s="1"/>
  <c r="L53" i="119"/>
  <c r="M53" i="119" s="1"/>
  <c r="L54" i="119"/>
  <c r="L55" i="119"/>
  <c r="M55" i="119" s="1"/>
  <c r="L56" i="119"/>
  <c r="L57" i="119"/>
  <c r="L58" i="119"/>
  <c r="L59" i="119"/>
  <c r="L60" i="119"/>
  <c r="L61" i="119"/>
  <c r="M61" i="119" s="1"/>
  <c r="L62" i="119"/>
  <c r="L63" i="119"/>
  <c r="M63" i="119" s="1"/>
  <c r="L64" i="119"/>
  <c r="M64" i="119" s="1"/>
  <c r="L65" i="119"/>
  <c r="M65" i="119" s="1"/>
  <c r="L66" i="119"/>
  <c r="L67" i="119"/>
  <c r="M67" i="119" s="1"/>
  <c r="L68" i="119"/>
  <c r="M68" i="119" s="1"/>
  <c r="L69" i="119"/>
  <c r="M69" i="119" s="1"/>
  <c r="L70" i="119"/>
  <c r="L71" i="119"/>
  <c r="M71" i="119" s="1"/>
  <c r="L72" i="119"/>
  <c r="L73" i="119"/>
  <c r="L74" i="119"/>
  <c r="L75" i="119"/>
  <c r="L6" i="119"/>
  <c r="M6" i="119" s="1"/>
  <c r="L7" i="119"/>
  <c r="L8" i="119"/>
  <c r="L9" i="119"/>
  <c r="M9" i="119" s="1"/>
  <c r="L10" i="119"/>
  <c r="L11" i="119"/>
  <c r="L12" i="119"/>
  <c r="L13" i="119"/>
  <c r="M13" i="119" s="1"/>
  <c r="L14" i="119"/>
  <c r="L15" i="119"/>
  <c r="L16" i="119"/>
  <c r="L17" i="119"/>
  <c r="M17" i="119" s="1"/>
  <c r="L18" i="119"/>
  <c r="L19" i="119"/>
  <c r="L20" i="119"/>
  <c r="L21" i="119"/>
  <c r="M21" i="119" s="1"/>
  <c r="L22" i="119"/>
  <c r="L23" i="119"/>
  <c r="L24" i="119"/>
  <c r="L25" i="119"/>
  <c r="M25" i="119" s="1"/>
  <c r="L26" i="119"/>
  <c r="L27" i="119"/>
  <c r="L28" i="119"/>
  <c r="L29" i="119"/>
  <c r="M29" i="119" s="1"/>
  <c r="L30" i="119"/>
  <c r="L31" i="119"/>
  <c r="L32" i="119"/>
  <c r="L33" i="119"/>
  <c r="M33" i="119" s="1"/>
  <c r="L34" i="119"/>
  <c r="L35" i="119"/>
  <c r="L36" i="119"/>
  <c r="L37" i="119"/>
  <c r="M37" i="119" s="1"/>
  <c r="L38" i="119"/>
  <c r="L39" i="119"/>
  <c r="M39" i="119" s="1"/>
  <c r="L5" i="119"/>
  <c r="A1" i="119"/>
  <c r="M75" i="119"/>
  <c r="M73" i="119"/>
  <c r="M70" i="119"/>
  <c r="M66" i="119"/>
  <c r="M59" i="119"/>
  <c r="M57" i="119"/>
  <c r="M54" i="119"/>
  <c r="M50" i="119"/>
  <c r="M43" i="119"/>
  <c r="M42" i="119"/>
  <c r="M40" i="119"/>
  <c r="M38" i="119"/>
  <c r="M36" i="119"/>
  <c r="M35" i="119"/>
  <c r="M34" i="119"/>
  <c r="M32" i="119"/>
  <c r="M31" i="119"/>
  <c r="M30" i="119"/>
  <c r="M28" i="119"/>
  <c r="M27" i="119"/>
  <c r="M26" i="119"/>
  <c r="M24" i="119"/>
  <c r="M23" i="119"/>
  <c r="M22" i="119"/>
  <c r="M20" i="119"/>
  <c r="M19" i="119"/>
  <c r="M18" i="119"/>
  <c r="M16" i="119"/>
  <c r="M15" i="119"/>
  <c r="M14" i="119"/>
  <c r="M12" i="119"/>
  <c r="M11" i="119"/>
  <c r="M10" i="119"/>
  <c r="M8" i="119"/>
  <c r="M7" i="119"/>
  <c r="B6" i="119"/>
  <c r="A6" i="119"/>
  <c r="T5" i="118" l="1"/>
  <c r="R6" i="98"/>
  <c r="J10" i="106" s="1"/>
  <c r="P77" i="98"/>
  <c r="P75" i="98"/>
  <c r="J75" i="98"/>
  <c r="P74" i="98"/>
  <c r="W74" i="98" s="1"/>
  <c r="P71" i="98"/>
  <c r="W71" i="98" s="1"/>
  <c r="M70" i="98"/>
  <c r="M69" i="98"/>
  <c r="U69" i="98" s="1"/>
  <c r="V69" i="98" s="1"/>
  <c r="P67" i="98"/>
  <c r="U67" i="98" s="1"/>
  <c r="V67" i="98" s="1"/>
  <c r="M66" i="98"/>
  <c r="W66" i="98" s="1"/>
  <c r="P65" i="98"/>
  <c r="J65" i="98"/>
  <c r="P64" i="98"/>
  <c r="M60" i="98"/>
  <c r="W60" i="98" s="1"/>
  <c r="J58" i="98"/>
  <c r="M56" i="98"/>
  <c r="J55" i="98"/>
  <c r="U55" i="98" s="1"/>
  <c r="V55" i="98" s="1"/>
  <c r="P54" i="98"/>
  <c r="U54" i="98" s="1"/>
  <c r="V54" i="98" s="1"/>
  <c r="M52" i="98"/>
  <c r="J50" i="98"/>
  <c r="M47" i="98"/>
  <c r="W47" i="98" s="1"/>
  <c r="J46" i="98"/>
  <c r="U46" i="98" s="1"/>
  <c r="V46" i="98" s="1"/>
  <c r="P43" i="98"/>
  <c r="P37" i="98"/>
  <c r="M35" i="98"/>
  <c r="J34" i="98"/>
  <c r="P33" i="98"/>
  <c r="P29" i="98"/>
  <c r="M28" i="98"/>
  <c r="U28" i="98" s="1"/>
  <c r="V28" i="98" s="1"/>
  <c r="J27" i="98"/>
  <c r="U27" i="98" s="1"/>
  <c r="V27" i="98" s="1"/>
  <c r="Y27" i="98" s="1"/>
  <c r="P26" i="98"/>
  <c r="U26" i="98" s="1"/>
  <c r="V26" i="98" s="1"/>
  <c r="M25" i="98"/>
  <c r="W25" i="98" s="1"/>
  <c r="J24" i="98"/>
  <c r="W24" i="98" s="1"/>
  <c r="M16" i="98"/>
  <c r="J15" i="98"/>
  <c r="W15" i="98" s="1"/>
  <c r="P14" i="98"/>
  <c r="U14" i="98" s="1"/>
  <c r="V14" i="98" s="1"/>
  <c r="M13" i="98"/>
  <c r="J12" i="98"/>
  <c r="P9" i="98"/>
  <c r="U9" i="98" s="1"/>
  <c r="V9" i="98" s="1"/>
  <c r="M8" i="98"/>
  <c r="U38" i="98"/>
  <c r="V38" i="98" s="1"/>
  <c r="U34" i="98"/>
  <c r="V34" i="98" s="1"/>
  <c r="Y34" i="98" s="1"/>
  <c r="W78" i="98"/>
  <c r="P70" i="98"/>
  <c r="U70" i="98" s="1"/>
  <c r="V70" i="98" s="1"/>
  <c r="U61" i="98"/>
  <c r="V61" i="98" s="1"/>
  <c r="M59" i="98"/>
  <c r="U57" i="98"/>
  <c r="V57" i="98" s="1"/>
  <c r="M55" i="98"/>
  <c r="J52" i="98"/>
  <c r="M51" i="98"/>
  <c r="P49" i="98"/>
  <c r="J49" i="98"/>
  <c r="W49" i="98" s="1"/>
  <c r="P48" i="98"/>
  <c r="M44" i="98"/>
  <c r="M36" i="98"/>
  <c r="W36" i="98" s="1"/>
  <c r="W33" i="98"/>
  <c r="M32" i="98"/>
  <c r="P28" i="98"/>
  <c r="M27" i="98"/>
  <c r="P21" i="98"/>
  <c r="U21" i="98" s="1"/>
  <c r="V21" i="98" s="1"/>
  <c r="M20" i="98"/>
  <c r="U20" i="98" s="1"/>
  <c r="V20" i="98" s="1"/>
  <c r="J19" i="98"/>
  <c r="P18" i="98"/>
  <c r="J18" i="98"/>
  <c r="W18" i="98" s="1"/>
  <c r="M17" i="98"/>
  <c r="P16" i="98"/>
  <c r="W16" i="98" s="1"/>
  <c r="M15" i="98"/>
  <c r="J7" i="98"/>
  <c r="W7" i="98" s="1"/>
  <c r="U39" i="98"/>
  <c r="V39" i="98" s="1"/>
  <c r="Y39" i="98" s="1"/>
  <c r="U78" i="98"/>
  <c r="V78" i="98" s="1"/>
  <c r="J77" i="98"/>
  <c r="W77" i="98" s="1"/>
  <c r="J76" i="98"/>
  <c r="M75" i="98"/>
  <c r="U75" i="98" s="1"/>
  <c r="V75" i="98" s="1"/>
  <c r="U73" i="98"/>
  <c r="V73" i="98" s="1"/>
  <c r="X73" i="98" s="1"/>
  <c r="M71" i="98"/>
  <c r="M67" i="98"/>
  <c r="W67" i="98" s="1"/>
  <c r="M64" i="98"/>
  <c r="W64" i="98" s="1"/>
  <c r="M58" i="98"/>
  <c r="U58" i="98" s="1"/>
  <c r="V58" i="98" s="1"/>
  <c r="M49" i="98"/>
  <c r="J44" i="98"/>
  <c r="W43" i="98"/>
  <c r="W35" i="98"/>
  <c r="J30" i="98"/>
  <c r="U30" i="98" s="1"/>
  <c r="V30" i="98" s="1"/>
  <c r="P20" i="98"/>
  <c r="M19" i="98"/>
  <c r="U19" i="98" s="1"/>
  <c r="V19" i="98" s="1"/>
  <c r="U11" i="98"/>
  <c r="V11" i="98" s="1"/>
  <c r="Y11" i="98" s="1"/>
  <c r="J10" i="98"/>
  <c r="U10" i="98" s="1"/>
  <c r="V10" i="98" s="1"/>
  <c r="W8" i="98"/>
  <c r="M7" i="98"/>
  <c r="X61" i="98"/>
  <c r="Y61" i="98"/>
  <c r="X57" i="98"/>
  <c r="Y57" i="98"/>
  <c r="Y73" i="98"/>
  <c r="X53" i="98"/>
  <c r="Y53" i="98"/>
  <c r="X69" i="98"/>
  <c r="Y69" i="98"/>
  <c r="W62" i="98"/>
  <c r="W56" i="98"/>
  <c r="U56" i="98"/>
  <c r="V56" i="98" s="1"/>
  <c r="W53" i="98"/>
  <c r="W52" i="98"/>
  <c r="U51" i="98"/>
  <c r="V51" i="98" s="1"/>
  <c r="W76" i="98"/>
  <c r="U76" i="98"/>
  <c r="V76" i="98" s="1"/>
  <c r="U74" i="98"/>
  <c r="V74" i="98" s="1"/>
  <c r="U71" i="98"/>
  <c r="V71" i="98" s="1"/>
  <c r="W69" i="98"/>
  <c r="U60" i="98"/>
  <c r="V60" i="98" s="1"/>
  <c r="X30" i="98"/>
  <c r="Y30" i="98"/>
  <c r="W72" i="98"/>
  <c r="U72" i="98"/>
  <c r="V72" i="98" s="1"/>
  <c r="W73" i="98"/>
  <c r="W70" i="98"/>
  <c r="U62" i="98"/>
  <c r="V62" i="98" s="1"/>
  <c r="U59" i="98"/>
  <c r="V59" i="98" s="1"/>
  <c r="W57" i="98"/>
  <c r="W51" i="98"/>
  <c r="X45" i="98"/>
  <c r="Y45" i="98"/>
  <c r="X38" i="98"/>
  <c r="Y38" i="98"/>
  <c r="X34" i="98"/>
  <c r="W65" i="98"/>
  <c r="W75" i="98"/>
  <c r="W68" i="98"/>
  <c r="U68" i="98"/>
  <c r="V68" i="98" s="1"/>
  <c r="U66" i="98"/>
  <c r="V66" i="98" s="1"/>
  <c r="U65" i="98"/>
  <c r="V65" i="98" s="1"/>
  <c r="U63" i="98"/>
  <c r="V63" i="98" s="1"/>
  <c r="W61" i="98"/>
  <c r="W59" i="98"/>
  <c r="W37" i="98"/>
  <c r="U37" i="98"/>
  <c r="V37" i="98" s="1"/>
  <c r="W9" i="98"/>
  <c r="U52" i="98"/>
  <c r="V52" i="98" s="1"/>
  <c r="W44" i="98"/>
  <c r="U44" i="98"/>
  <c r="V44" i="98" s="1"/>
  <c r="X39" i="98"/>
  <c r="U35" i="98"/>
  <c r="V35" i="98" s="1"/>
  <c r="U33" i="98"/>
  <c r="V33" i="98" s="1"/>
  <c r="P32" i="98"/>
  <c r="W32" i="98" s="1"/>
  <c r="U31" i="98"/>
  <c r="V31" i="98" s="1"/>
  <c r="W31" i="98"/>
  <c r="W29" i="98"/>
  <c r="U29" i="98"/>
  <c r="V29" i="98" s="1"/>
  <c r="U24" i="98"/>
  <c r="V24" i="98" s="1"/>
  <c r="W22" i="98"/>
  <c r="W20" i="98"/>
  <c r="W19" i="98"/>
  <c r="U15" i="98"/>
  <c r="V15" i="98" s="1"/>
  <c r="W13" i="98"/>
  <c r="U13" i="98"/>
  <c r="V13" i="98" s="1"/>
  <c r="U47" i="98"/>
  <c r="V47" i="98" s="1"/>
  <c r="W48" i="98"/>
  <c r="U48" i="98"/>
  <c r="V48" i="98" s="1"/>
  <c r="W46" i="98"/>
  <c r="W38" i="98"/>
  <c r="W26" i="98"/>
  <c r="W23" i="98"/>
  <c r="W17" i="98"/>
  <c r="U17" i="98"/>
  <c r="V17" i="98" s="1"/>
  <c r="U12" i="98"/>
  <c r="V12" i="98" s="1"/>
  <c r="W10" i="98"/>
  <c r="U32" i="98"/>
  <c r="V32" i="98" s="1"/>
  <c r="U50" i="98"/>
  <c r="V50" i="98" s="1"/>
  <c r="W50" i="98"/>
  <c r="W45" i="98"/>
  <c r="U43" i="98"/>
  <c r="V43" i="98" s="1"/>
  <c r="W39" i="98"/>
  <c r="U36" i="98"/>
  <c r="V36" i="98" s="1"/>
  <c r="W34" i="98"/>
  <c r="W30" i="98"/>
  <c r="U23" i="98"/>
  <c r="V23" i="98" s="1"/>
  <c r="Y22" i="98"/>
  <c r="U18" i="98"/>
  <c r="V18" i="98" s="1"/>
  <c r="U16" i="98"/>
  <c r="V16" i="98" s="1"/>
  <c r="W12" i="98"/>
  <c r="W11" i="98"/>
  <c r="U8" i="98"/>
  <c r="V8" i="98" s="1"/>
  <c r="M56" i="119"/>
  <c r="M58" i="119"/>
  <c r="M72" i="119"/>
  <c r="M74" i="119"/>
  <c r="M44" i="119"/>
  <c r="M46" i="119"/>
  <c r="M60" i="119"/>
  <c r="M62" i="119"/>
  <c r="Q36" i="118"/>
  <c r="P36" i="118"/>
  <c r="N36" i="118"/>
  <c r="M36" i="118"/>
  <c r="O36" i="118" s="1"/>
  <c r="K36" i="118"/>
  <c r="J36" i="118"/>
  <c r="I36" i="118"/>
  <c r="H36" i="118"/>
  <c r="G36" i="118"/>
  <c r="F36" i="118"/>
  <c r="Q35" i="118"/>
  <c r="P35" i="118"/>
  <c r="R35" i="118" s="1"/>
  <c r="N35" i="118"/>
  <c r="M35" i="118"/>
  <c r="K35" i="118"/>
  <c r="J35" i="118"/>
  <c r="L35" i="118" s="1"/>
  <c r="I35" i="118"/>
  <c r="H35" i="118"/>
  <c r="G35" i="118"/>
  <c r="F35" i="118"/>
  <c r="Q34" i="118"/>
  <c r="P34" i="118"/>
  <c r="N34" i="118"/>
  <c r="M34" i="118"/>
  <c r="O34" i="118" s="1"/>
  <c r="K34" i="118"/>
  <c r="J34" i="118"/>
  <c r="I34" i="118"/>
  <c r="H34" i="118"/>
  <c r="G34" i="118"/>
  <c r="F34" i="118"/>
  <c r="Q33" i="118"/>
  <c r="P33" i="118"/>
  <c r="R33" i="118" s="1"/>
  <c r="N33" i="118"/>
  <c r="M33" i="118"/>
  <c r="K33" i="118"/>
  <c r="J33" i="118"/>
  <c r="L33" i="118" s="1"/>
  <c r="I33" i="118"/>
  <c r="H33" i="118"/>
  <c r="G33" i="118"/>
  <c r="F33" i="118"/>
  <c r="Q29" i="118"/>
  <c r="P29" i="118"/>
  <c r="N29" i="118"/>
  <c r="M29" i="118"/>
  <c r="O29" i="118" s="1"/>
  <c r="K29" i="118"/>
  <c r="J29" i="118"/>
  <c r="I29" i="118"/>
  <c r="H29" i="118"/>
  <c r="G29" i="118"/>
  <c r="F29" i="118"/>
  <c r="Q28" i="118"/>
  <c r="P28" i="118"/>
  <c r="R28" i="118" s="1"/>
  <c r="N28" i="118"/>
  <c r="M28" i="118"/>
  <c r="K28" i="118"/>
  <c r="J28" i="118"/>
  <c r="L28" i="118" s="1"/>
  <c r="I28" i="118"/>
  <c r="H28" i="118"/>
  <c r="G28" i="118"/>
  <c r="F28" i="118"/>
  <c r="Q27" i="118"/>
  <c r="P27" i="118"/>
  <c r="N27" i="118"/>
  <c r="M27" i="118"/>
  <c r="O27" i="118" s="1"/>
  <c r="K27" i="118"/>
  <c r="J27" i="118"/>
  <c r="I27" i="118"/>
  <c r="H27" i="118"/>
  <c r="G27" i="118"/>
  <c r="F27" i="118"/>
  <c r="Q26" i="118"/>
  <c r="P26" i="118"/>
  <c r="R26" i="118" s="1"/>
  <c r="N26" i="118"/>
  <c r="M26" i="118"/>
  <c r="K26" i="118"/>
  <c r="J26" i="118"/>
  <c r="L26" i="118" s="1"/>
  <c r="I26" i="118"/>
  <c r="H26" i="118"/>
  <c r="G26" i="118"/>
  <c r="F26" i="118"/>
  <c r="Q22" i="118"/>
  <c r="P22" i="118"/>
  <c r="N22" i="118"/>
  <c r="M22" i="118"/>
  <c r="O22" i="118" s="1"/>
  <c r="K22" i="118"/>
  <c r="J22" i="118"/>
  <c r="I22" i="118"/>
  <c r="H22" i="118"/>
  <c r="G22" i="118"/>
  <c r="F22" i="118"/>
  <c r="Q21" i="118"/>
  <c r="P21" i="118"/>
  <c r="R21" i="118" s="1"/>
  <c r="N21" i="118"/>
  <c r="M21" i="118"/>
  <c r="K21" i="118"/>
  <c r="J21" i="118"/>
  <c r="L21" i="118" s="1"/>
  <c r="I21" i="118"/>
  <c r="H21" i="118"/>
  <c r="G21" i="118"/>
  <c r="F21" i="118"/>
  <c r="Q20" i="118"/>
  <c r="P20" i="118"/>
  <c r="N20" i="118"/>
  <c r="M20" i="118"/>
  <c r="O20" i="118" s="1"/>
  <c r="K20" i="118"/>
  <c r="J20" i="118"/>
  <c r="I20" i="118"/>
  <c r="H20" i="118"/>
  <c r="G20" i="118"/>
  <c r="F20" i="118"/>
  <c r="Q19" i="118"/>
  <c r="P19" i="118"/>
  <c r="R19" i="118" s="1"/>
  <c r="N19" i="118"/>
  <c r="M19" i="118"/>
  <c r="K19" i="118"/>
  <c r="J19" i="118"/>
  <c r="L19" i="118" s="1"/>
  <c r="I19" i="118"/>
  <c r="H19" i="118"/>
  <c r="G19" i="118"/>
  <c r="F19" i="118"/>
  <c r="Q15" i="118"/>
  <c r="P15" i="118"/>
  <c r="R15" i="118" s="1"/>
  <c r="N15" i="118"/>
  <c r="M15" i="118"/>
  <c r="O15" i="118" s="1"/>
  <c r="K15" i="118"/>
  <c r="J15" i="118"/>
  <c r="L15" i="118" s="1"/>
  <c r="I15" i="118"/>
  <c r="H15" i="118"/>
  <c r="G15" i="118"/>
  <c r="F15" i="118"/>
  <c r="Q14" i="118"/>
  <c r="P14" i="118"/>
  <c r="R14" i="118" s="1"/>
  <c r="N14" i="118"/>
  <c r="M14" i="118"/>
  <c r="O14" i="118" s="1"/>
  <c r="K14" i="118"/>
  <c r="J14" i="118"/>
  <c r="L14" i="118" s="1"/>
  <c r="I14" i="118"/>
  <c r="H14" i="118"/>
  <c r="G14" i="118"/>
  <c r="F14" i="118"/>
  <c r="Q13" i="118"/>
  <c r="P13" i="118"/>
  <c r="R13" i="118" s="1"/>
  <c r="N13" i="118"/>
  <c r="M13" i="118"/>
  <c r="O13" i="118" s="1"/>
  <c r="K13" i="118"/>
  <c r="J13" i="118"/>
  <c r="L13" i="118" s="1"/>
  <c r="I13" i="118"/>
  <c r="H13" i="118"/>
  <c r="G13" i="118"/>
  <c r="F13" i="118"/>
  <c r="Q12" i="118"/>
  <c r="P12" i="118"/>
  <c r="R12" i="118" s="1"/>
  <c r="N12" i="118"/>
  <c r="M12" i="118"/>
  <c r="O12" i="118" s="1"/>
  <c r="K12" i="118"/>
  <c r="J12" i="118"/>
  <c r="L12" i="118" s="1"/>
  <c r="I12" i="118"/>
  <c r="H12" i="118"/>
  <c r="G12" i="118"/>
  <c r="F12" i="118"/>
  <c r="Q8" i="118"/>
  <c r="P8" i="118"/>
  <c r="N8" i="118"/>
  <c r="M8" i="118"/>
  <c r="K8" i="118"/>
  <c r="J8" i="118"/>
  <c r="I8" i="118"/>
  <c r="H8" i="118"/>
  <c r="G8" i="118"/>
  <c r="Q6" i="118"/>
  <c r="P6" i="118"/>
  <c r="N6" i="118"/>
  <c r="M6" i="118"/>
  <c r="K6" i="118"/>
  <c r="J6" i="118"/>
  <c r="I6" i="118"/>
  <c r="H6" i="118"/>
  <c r="G6" i="118"/>
  <c r="X20" i="98" l="1"/>
  <c r="Y20" i="98"/>
  <c r="Y14" i="98"/>
  <c r="X14" i="98"/>
  <c r="X10" i="98"/>
  <c r="Y10" i="98"/>
  <c r="Y26" i="98"/>
  <c r="X26" i="98"/>
  <c r="W27" i="98"/>
  <c r="U49" i="98"/>
  <c r="V49" i="98" s="1"/>
  <c r="X27" i="98"/>
  <c r="Y78" i="98"/>
  <c r="X78" i="98"/>
  <c r="W14" i="98"/>
  <c r="W21" i="98"/>
  <c r="W28" i="98"/>
  <c r="U7" i="98"/>
  <c r="V7" i="98" s="1"/>
  <c r="U25" i="98"/>
  <c r="V25" i="98" s="1"/>
  <c r="W54" i="98"/>
  <c r="U64" i="98"/>
  <c r="V64" i="98" s="1"/>
  <c r="X64" i="98" s="1"/>
  <c r="U77" i="98"/>
  <c r="V77" i="98" s="1"/>
  <c r="X11" i="98"/>
  <c r="W55" i="98"/>
  <c r="W58" i="98"/>
  <c r="X47" i="98"/>
  <c r="Y47" i="98"/>
  <c r="Y15" i="98"/>
  <c r="X15" i="98"/>
  <c r="X24" i="98"/>
  <c r="Y24" i="98"/>
  <c r="X37" i="98"/>
  <c r="Y37" i="98"/>
  <c r="X59" i="98"/>
  <c r="Y59" i="98"/>
  <c r="X72" i="98"/>
  <c r="Y72" i="98"/>
  <c r="X60" i="98"/>
  <c r="Y60" i="98"/>
  <c r="X71" i="98"/>
  <c r="Y71" i="98"/>
  <c r="X51" i="98"/>
  <c r="Y51" i="98"/>
  <c r="X56" i="98"/>
  <c r="Y56" i="98"/>
  <c r="X21" i="98"/>
  <c r="Y21" i="98"/>
  <c r="X36" i="98"/>
  <c r="Y36" i="98"/>
  <c r="X49" i="98"/>
  <c r="Y49" i="98"/>
  <c r="X17" i="98"/>
  <c r="Y17" i="98"/>
  <c r="Y46" i="98"/>
  <c r="X46" i="98"/>
  <c r="Y31" i="98"/>
  <c r="X31" i="98"/>
  <c r="X68" i="98"/>
  <c r="Y68" i="98"/>
  <c r="Y62" i="98"/>
  <c r="X62" i="98"/>
  <c r="Y74" i="98"/>
  <c r="X74" i="98"/>
  <c r="X12" i="98"/>
  <c r="Y12" i="98"/>
  <c r="Y35" i="98"/>
  <c r="X35" i="98"/>
  <c r="X52" i="98"/>
  <c r="Y52" i="98"/>
  <c r="Y66" i="98"/>
  <c r="X66" i="98"/>
  <c r="X32" i="98"/>
  <c r="Y32" i="98"/>
  <c r="X28" i="98"/>
  <c r="Y28" i="98"/>
  <c r="X48" i="98"/>
  <c r="Y48" i="98"/>
  <c r="X13" i="98"/>
  <c r="Y13" i="98"/>
  <c r="X29" i="98"/>
  <c r="Y29" i="98"/>
  <c r="X44" i="98"/>
  <c r="Y44" i="98"/>
  <c r="Y7" i="98"/>
  <c r="X7" i="98"/>
  <c r="X25" i="98"/>
  <c r="Y25" i="98"/>
  <c r="X63" i="98"/>
  <c r="Y63" i="98"/>
  <c r="X75" i="98"/>
  <c r="Y75" i="98"/>
  <c r="X55" i="98"/>
  <c r="Y55" i="98"/>
  <c r="X76" i="98"/>
  <c r="Y76" i="98"/>
  <c r="X18" i="98"/>
  <c r="Y18" i="98"/>
  <c r="Y23" i="98"/>
  <c r="X23" i="98"/>
  <c r="X8" i="98"/>
  <c r="Y8" i="98"/>
  <c r="X16" i="98"/>
  <c r="Y16" i="98"/>
  <c r="X43" i="98"/>
  <c r="Y43" i="98"/>
  <c r="Y50" i="98"/>
  <c r="X50" i="98"/>
  <c r="Y19" i="98"/>
  <c r="X19" i="98"/>
  <c r="X33" i="98"/>
  <c r="Y33" i="98"/>
  <c r="X9" i="98"/>
  <c r="Y9" i="98"/>
  <c r="X65" i="98"/>
  <c r="Y65" i="98"/>
  <c r="X67" i="98"/>
  <c r="Y67" i="98"/>
  <c r="Y58" i="98"/>
  <c r="X58" i="98"/>
  <c r="Y54" i="98"/>
  <c r="X54" i="98"/>
  <c r="Y70" i="98"/>
  <c r="X70" i="98"/>
  <c r="O19" i="118"/>
  <c r="L20" i="118"/>
  <c r="R20" i="118"/>
  <c r="O21" i="118"/>
  <c r="L22" i="118"/>
  <c r="R22" i="118"/>
  <c r="O26" i="118"/>
  <c r="L27" i="118"/>
  <c r="R27" i="118"/>
  <c r="O28" i="118"/>
  <c r="L29" i="118"/>
  <c r="R29" i="118"/>
  <c r="O33" i="118"/>
  <c r="L34" i="118"/>
  <c r="R34" i="118"/>
  <c r="O35" i="118"/>
  <c r="L36" i="118"/>
  <c r="R36" i="118"/>
  <c r="L8" i="106"/>
  <c r="A6" i="106"/>
  <c r="L9" i="106"/>
  <c r="J1" i="103"/>
  <c r="Y64" i="98" l="1"/>
  <c r="X77" i="98"/>
  <c r="Y77" i="98"/>
  <c r="CB79" i="112"/>
  <c r="BY79" i="112"/>
  <c r="BV79" i="112"/>
  <c r="BS79" i="112"/>
  <c r="BP79" i="112"/>
  <c r="BM79" i="112"/>
  <c r="BJ79" i="112"/>
  <c r="BE79" i="112"/>
  <c r="AZ79" i="112"/>
  <c r="AU79" i="112"/>
  <c r="CB78" i="112"/>
  <c r="BY78" i="112"/>
  <c r="BV78" i="112"/>
  <c r="BS78" i="112"/>
  <c r="BP78" i="112"/>
  <c r="BM78" i="112"/>
  <c r="BJ78" i="112"/>
  <c r="BE78" i="112"/>
  <c r="AZ78" i="112"/>
  <c r="AU78" i="112"/>
  <c r="CB77" i="112"/>
  <c r="BY77" i="112"/>
  <c r="BV77" i="112"/>
  <c r="BS77" i="112"/>
  <c r="BP77" i="112"/>
  <c r="BM77" i="112"/>
  <c r="BJ77" i="112"/>
  <c r="BE77" i="112"/>
  <c r="AZ77" i="112"/>
  <c r="AU77" i="112"/>
  <c r="CB76" i="112"/>
  <c r="BY76" i="112"/>
  <c r="BV76" i="112"/>
  <c r="BS76" i="112"/>
  <c r="BP76" i="112"/>
  <c r="BM76" i="112"/>
  <c r="BJ76" i="112"/>
  <c r="BE76" i="112"/>
  <c r="AZ76" i="112"/>
  <c r="AU76" i="112"/>
  <c r="CB75" i="112"/>
  <c r="BY75" i="112"/>
  <c r="BV75" i="112"/>
  <c r="BS75" i="112"/>
  <c r="BP75" i="112"/>
  <c r="BM75" i="112"/>
  <c r="BJ75" i="112"/>
  <c r="BE75" i="112"/>
  <c r="AZ75" i="112"/>
  <c r="AU75" i="112"/>
  <c r="CB74" i="112"/>
  <c r="BY74" i="112"/>
  <c r="BV74" i="112"/>
  <c r="BS74" i="112"/>
  <c r="BP74" i="112"/>
  <c r="BM74" i="112"/>
  <c r="BJ74" i="112"/>
  <c r="BE74" i="112"/>
  <c r="AZ74" i="112"/>
  <c r="AU74" i="112"/>
  <c r="CB73" i="112"/>
  <c r="BY73" i="112"/>
  <c r="BV73" i="112"/>
  <c r="BS73" i="112"/>
  <c r="BP73" i="112"/>
  <c r="BM73" i="112"/>
  <c r="BJ73" i="112"/>
  <c r="BE73" i="112"/>
  <c r="AZ73" i="112"/>
  <c r="AU73" i="112"/>
  <c r="CB72" i="112"/>
  <c r="BY72" i="112"/>
  <c r="BV72" i="112"/>
  <c r="BS72" i="112"/>
  <c r="BP72" i="112"/>
  <c r="BM72" i="112"/>
  <c r="BJ72" i="112"/>
  <c r="BE72" i="112"/>
  <c r="AZ72" i="112"/>
  <c r="AU72" i="112"/>
  <c r="CB71" i="112"/>
  <c r="BY71" i="112"/>
  <c r="BV71" i="112"/>
  <c r="BS71" i="112"/>
  <c r="BP71" i="112"/>
  <c r="BM71" i="112"/>
  <c r="BJ71" i="112"/>
  <c r="BE71" i="112"/>
  <c r="AZ71" i="112"/>
  <c r="AU71" i="112"/>
  <c r="CB70" i="112"/>
  <c r="BY70" i="112"/>
  <c r="BV70" i="112"/>
  <c r="BS70" i="112"/>
  <c r="BP70" i="112"/>
  <c r="BM70" i="112"/>
  <c r="BJ70" i="112"/>
  <c r="BE70" i="112"/>
  <c r="AZ70" i="112"/>
  <c r="AU70" i="112"/>
  <c r="CB69" i="112"/>
  <c r="BY69" i="112"/>
  <c r="BV69" i="112"/>
  <c r="BS69" i="112"/>
  <c r="BP69" i="112"/>
  <c r="BM69" i="112"/>
  <c r="BJ69" i="112"/>
  <c r="BE69" i="112"/>
  <c r="AZ69" i="112"/>
  <c r="AU69" i="112"/>
  <c r="CB68" i="112"/>
  <c r="BY68" i="112"/>
  <c r="BV68" i="112"/>
  <c r="BS68" i="112"/>
  <c r="BP68" i="112"/>
  <c r="BM68" i="112"/>
  <c r="BJ68" i="112"/>
  <c r="BE68" i="112"/>
  <c r="AZ68" i="112"/>
  <c r="AU68" i="112"/>
  <c r="CB67" i="112"/>
  <c r="BY67" i="112"/>
  <c r="BV67" i="112"/>
  <c r="BS67" i="112"/>
  <c r="BP67" i="112"/>
  <c r="BM67" i="112"/>
  <c r="BJ67" i="112"/>
  <c r="BE67" i="112"/>
  <c r="AZ67" i="112"/>
  <c r="AU67" i="112"/>
  <c r="CB66" i="112"/>
  <c r="BY66" i="112"/>
  <c r="BV66" i="112"/>
  <c r="BS66" i="112"/>
  <c r="BP66" i="112"/>
  <c r="BM66" i="112"/>
  <c r="BJ66" i="112"/>
  <c r="BE66" i="112"/>
  <c r="AZ66" i="112"/>
  <c r="AU66" i="112"/>
  <c r="CB65" i="112"/>
  <c r="BY65" i="112"/>
  <c r="BV65" i="112"/>
  <c r="BS65" i="112"/>
  <c r="BP65" i="112"/>
  <c r="BM65" i="112"/>
  <c r="BJ65" i="112"/>
  <c r="BE65" i="112"/>
  <c r="AZ65" i="112"/>
  <c r="AU65" i="112"/>
  <c r="CB64" i="112"/>
  <c r="BY64" i="112"/>
  <c r="BV64" i="112"/>
  <c r="BS64" i="112"/>
  <c r="BP64" i="112"/>
  <c r="BM64" i="112"/>
  <c r="BJ64" i="112"/>
  <c r="BE64" i="112"/>
  <c r="AZ64" i="112"/>
  <c r="AU64" i="112"/>
  <c r="CB63" i="112"/>
  <c r="BY63" i="112"/>
  <c r="BV63" i="112"/>
  <c r="BS63" i="112"/>
  <c r="BP63" i="112"/>
  <c r="BM63" i="112"/>
  <c r="BJ63" i="112"/>
  <c r="BE63" i="112"/>
  <c r="AZ63" i="112"/>
  <c r="AU63" i="112"/>
  <c r="CB62" i="112"/>
  <c r="BY62" i="112"/>
  <c r="BV62" i="112"/>
  <c r="BS62" i="112"/>
  <c r="BP62" i="112"/>
  <c r="BM62" i="112"/>
  <c r="BJ62" i="112"/>
  <c r="BE62" i="112"/>
  <c r="AZ62" i="112"/>
  <c r="AU62" i="112"/>
  <c r="CB61" i="112"/>
  <c r="BY61" i="112"/>
  <c r="BV61" i="112"/>
  <c r="BS61" i="112"/>
  <c r="BP61" i="112"/>
  <c r="BM61" i="112"/>
  <c r="BJ61" i="112"/>
  <c r="BE61" i="112"/>
  <c r="AZ61" i="112"/>
  <c r="AU61" i="112"/>
  <c r="CB60" i="112"/>
  <c r="BY60" i="112"/>
  <c r="BV60" i="112"/>
  <c r="BS60" i="112"/>
  <c r="BP60" i="112"/>
  <c r="BM60" i="112"/>
  <c r="BJ60" i="112"/>
  <c r="BE60" i="112"/>
  <c r="AZ60" i="112"/>
  <c r="AU60" i="112"/>
  <c r="CB59" i="112"/>
  <c r="BY59" i="112"/>
  <c r="BV59" i="112"/>
  <c r="BS59" i="112"/>
  <c r="BP59" i="112"/>
  <c r="BM59" i="112"/>
  <c r="BJ59" i="112"/>
  <c r="BE59" i="112"/>
  <c r="AZ59" i="112"/>
  <c r="AU59" i="112"/>
  <c r="CB58" i="112"/>
  <c r="BY58" i="112"/>
  <c r="BV58" i="112"/>
  <c r="BS58" i="112"/>
  <c r="BP58" i="112"/>
  <c r="BM58" i="112"/>
  <c r="BJ58" i="112"/>
  <c r="BE58" i="112"/>
  <c r="AZ58" i="112"/>
  <c r="AU58" i="112"/>
  <c r="CB57" i="112"/>
  <c r="BY57" i="112"/>
  <c r="BV57" i="112"/>
  <c r="BS57" i="112"/>
  <c r="BP57" i="112"/>
  <c r="BM57" i="112"/>
  <c r="BJ57" i="112"/>
  <c r="BE57" i="112"/>
  <c r="AZ57" i="112"/>
  <c r="AU57" i="112"/>
  <c r="CB56" i="112"/>
  <c r="BY56" i="112"/>
  <c r="BV56" i="112"/>
  <c r="BS56" i="112"/>
  <c r="BP56" i="112"/>
  <c r="BM56" i="112"/>
  <c r="BJ56" i="112"/>
  <c r="BE56" i="112"/>
  <c r="AZ56" i="112"/>
  <c r="AU56" i="112"/>
  <c r="CB55" i="112"/>
  <c r="BY55" i="112"/>
  <c r="BV55" i="112"/>
  <c r="BS55" i="112"/>
  <c r="BP55" i="112"/>
  <c r="BM55" i="112"/>
  <c r="BJ55" i="112"/>
  <c r="BE55" i="112"/>
  <c r="AZ55" i="112"/>
  <c r="AU55" i="112"/>
  <c r="CB54" i="112"/>
  <c r="BY54" i="112"/>
  <c r="BV54" i="112"/>
  <c r="BS54" i="112"/>
  <c r="BP54" i="112"/>
  <c r="BM54" i="112"/>
  <c r="BJ54" i="112"/>
  <c r="BE54" i="112"/>
  <c r="AZ54" i="112"/>
  <c r="AU54" i="112"/>
  <c r="CB53" i="112"/>
  <c r="BY53" i="112"/>
  <c r="BV53" i="112"/>
  <c r="BS53" i="112"/>
  <c r="BP53" i="112"/>
  <c r="BM53" i="112"/>
  <c r="BJ53" i="112"/>
  <c r="BE53" i="112"/>
  <c r="AZ53" i="112"/>
  <c r="AU53" i="112"/>
  <c r="CB52" i="112"/>
  <c r="BY52" i="112"/>
  <c r="BV52" i="112"/>
  <c r="BS52" i="112"/>
  <c r="BP52" i="112"/>
  <c r="BM52" i="112"/>
  <c r="BJ52" i="112"/>
  <c r="BE52" i="112"/>
  <c r="AZ52" i="112"/>
  <c r="AU52" i="112"/>
  <c r="CB51" i="112"/>
  <c r="BY51" i="112"/>
  <c r="BV51" i="112"/>
  <c r="BS51" i="112"/>
  <c r="BP51" i="112"/>
  <c r="BM51" i="112"/>
  <c r="BJ51" i="112"/>
  <c r="BE51" i="112"/>
  <c r="AZ51" i="112"/>
  <c r="AU51" i="112"/>
  <c r="CB50" i="112"/>
  <c r="BY50" i="112"/>
  <c r="BV50" i="112"/>
  <c r="BS50" i="112"/>
  <c r="BP50" i="112"/>
  <c r="BM50" i="112"/>
  <c r="BJ50" i="112"/>
  <c r="BE50" i="112"/>
  <c r="AZ50" i="112"/>
  <c r="AU50" i="112"/>
  <c r="CB49" i="112"/>
  <c r="BY49" i="112"/>
  <c r="BV49" i="112"/>
  <c r="BS49" i="112"/>
  <c r="BP49" i="112"/>
  <c r="BM49" i="112"/>
  <c r="BJ49" i="112"/>
  <c r="BE49" i="112"/>
  <c r="AZ49" i="112"/>
  <c r="AU49" i="112"/>
  <c r="CB48" i="112"/>
  <c r="BY48" i="112"/>
  <c r="BV48" i="112"/>
  <c r="BS48" i="112"/>
  <c r="BP48" i="112"/>
  <c r="BM48" i="112"/>
  <c r="BJ48" i="112"/>
  <c r="BE48" i="112"/>
  <c r="AZ48" i="112"/>
  <c r="AU48" i="112"/>
  <c r="CB47" i="112"/>
  <c r="BY47" i="112"/>
  <c r="BV47" i="112"/>
  <c r="BS47" i="112"/>
  <c r="BP47" i="112"/>
  <c r="BM47" i="112"/>
  <c r="BJ47" i="112"/>
  <c r="BE47" i="112"/>
  <c r="AZ47" i="112"/>
  <c r="AU47" i="112"/>
  <c r="CB46" i="112"/>
  <c r="BY46" i="112"/>
  <c r="BV46" i="112"/>
  <c r="BS46" i="112"/>
  <c r="BP46" i="112"/>
  <c r="BM46" i="112"/>
  <c r="BJ46" i="112"/>
  <c r="BE46" i="112"/>
  <c r="AZ46" i="112"/>
  <c r="AU46" i="112"/>
  <c r="CB45" i="112"/>
  <c r="BY45" i="112"/>
  <c r="BV45" i="112"/>
  <c r="BS45" i="112"/>
  <c r="BP45" i="112"/>
  <c r="BM45" i="112"/>
  <c r="BJ45" i="112"/>
  <c r="BE45" i="112"/>
  <c r="AZ45" i="112"/>
  <c r="AU45" i="112"/>
  <c r="CB44" i="112"/>
  <c r="BY44" i="112"/>
  <c r="BV44" i="112"/>
  <c r="BS44" i="112"/>
  <c r="BP44" i="112"/>
  <c r="BM44" i="112"/>
  <c r="BJ44" i="112"/>
  <c r="BE44" i="112"/>
  <c r="AZ44" i="112"/>
  <c r="AU44" i="112"/>
  <c r="CA43" i="112"/>
  <c r="BZ43" i="112"/>
  <c r="BX43" i="112"/>
  <c r="BW43" i="112"/>
  <c r="BU43" i="112"/>
  <c r="BT43" i="112"/>
  <c r="BR43" i="112"/>
  <c r="BQ43" i="112"/>
  <c r="BO43" i="112"/>
  <c r="BN43" i="112"/>
  <c r="BL43" i="112"/>
  <c r="BK43" i="112"/>
  <c r="BI43" i="112"/>
  <c r="BH43" i="112"/>
  <c r="BG43" i="112"/>
  <c r="BF43" i="112"/>
  <c r="BD43" i="112"/>
  <c r="BC43" i="112"/>
  <c r="BB43" i="112"/>
  <c r="BA43" i="112"/>
  <c r="AY43" i="112"/>
  <c r="AX43" i="112"/>
  <c r="AW43" i="112"/>
  <c r="AV43" i="112"/>
  <c r="AT43" i="112"/>
  <c r="AS43" i="112"/>
  <c r="AR43" i="112"/>
  <c r="AQ43" i="112"/>
  <c r="CB39" i="112"/>
  <c r="BY39" i="112"/>
  <c r="BV39" i="112"/>
  <c r="BS39" i="112"/>
  <c r="BP39" i="112"/>
  <c r="BM39" i="112"/>
  <c r="BJ39" i="112"/>
  <c r="BE39" i="112"/>
  <c r="AZ39" i="112"/>
  <c r="AU39" i="112"/>
  <c r="CB38" i="112"/>
  <c r="BY38" i="112"/>
  <c r="BV38" i="112"/>
  <c r="BS38" i="112"/>
  <c r="BP38" i="112"/>
  <c r="BM38" i="112"/>
  <c r="BJ38" i="112"/>
  <c r="BE38" i="112"/>
  <c r="AZ38" i="112"/>
  <c r="AU38" i="112"/>
  <c r="CB37" i="112"/>
  <c r="BY37" i="112"/>
  <c r="BV37" i="112"/>
  <c r="BS37" i="112"/>
  <c r="BP37" i="112"/>
  <c r="BM37" i="112"/>
  <c r="BJ37" i="112"/>
  <c r="BE37" i="112"/>
  <c r="AZ37" i="112"/>
  <c r="AU37" i="112"/>
  <c r="CB36" i="112"/>
  <c r="BY36" i="112"/>
  <c r="BV36" i="112"/>
  <c r="BS36" i="112"/>
  <c r="BP36" i="112"/>
  <c r="BM36" i="112"/>
  <c r="BJ36" i="112"/>
  <c r="BE36" i="112"/>
  <c r="AZ36" i="112"/>
  <c r="AU36" i="112"/>
  <c r="CB35" i="112"/>
  <c r="BY35" i="112"/>
  <c r="BV35" i="112"/>
  <c r="BS35" i="112"/>
  <c r="BP35" i="112"/>
  <c r="BM35" i="112"/>
  <c r="BJ35" i="112"/>
  <c r="BE35" i="112"/>
  <c r="AZ35" i="112"/>
  <c r="AU35" i="112"/>
  <c r="CB34" i="112"/>
  <c r="BY34" i="112"/>
  <c r="BV34" i="112"/>
  <c r="BS34" i="112"/>
  <c r="BP34" i="112"/>
  <c r="BM34" i="112"/>
  <c r="BJ34" i="112"/>
  <c r="BE34" i="112"/>
  <c r="AZ34" i="112"/>
  <c r="AU34" i="112"/>
  <c r="CB33" i="112"/>
  <c r="BY33" i="112"/>
  <c r="BV33" i="112"/>
  <c r="BS33" i="112"/>
  <c r="BP33" i="112"/>
  <c r="BM33" i="112"/>
  <c r="BJ33" i="112"/>
  <c r="BE33" i="112"/>
  <c r="AZ33" i="112"/>
  <c r="AU33" i="112"/>
  <c r="CB32" i="112"/>
  <c r="BY32" i="112"/>
  <c r="BV32" i="112"/>
  <c r="BS32" i="112"/>
  <c r="BP32" i="112"/>
  <c r="BM32" i="112"/>
  <c r="BJ32" i="112"/>
  <c r="BE32" i="112"/>
  <c r="AZ32" i="112"/>
  <c r="AU32" i="112"/>
  <c r="CB31" i="112"/>
  <c r="BY31" i="112"/>
  <c r="BV31" i="112"/>
  <c r="BS31" i="112"/>
  <c r="BP31" i="112"/>
  <c r="BM31" i="112"/>
  <c r="BJ31" i="112"/>
  <c r="BE31" i="112"/>
  <c r="AZ31" i="112"/>
  <c r="AU31" i="112"/>
  <c r="CB30" i="112"/>
  <c r="BY30" i="112"/>
  <c r="BV30" i="112"/>
  <c r="BS30" i="112"/>
  <c r="BP30" i="112"/>
  <c r="BM30" i="112"/>
  <c r="BJ30" i="112"/>
  <c r="BE30" i="112"/>
  <c r="AZ30" i="112"/>
  <c r="AU30" i="112"/>
  <c r="CB29" i="112"/>
  <c r="BY29" i="112"/>
  <c r="BV29" i="112"/>
  <c r="BS29" i="112"/>
  <c r="BP29" i="112"/>
  <c r="BM29" i="112"/>
  <c r="BJ29" i="112"/>
  <c r="BE29" i="112"/>
  <c r="AZ29" i="112"/>
  <c r="AU29" i="112"/>
  <c r="CB28" i="112"/>
  <c r="BY28" i="112"/>
  <c r="BV28" i="112"/>
  <c r="BS28" i="112"/>
  <c r="BP28" i="112"/>
  <c r="BM28" i="112"/>
  <c r="BJ28" i="112"/>
  <c r="BE28" i="112"/>
  <c r="AZ28" i="112"/>
  <c r="AU28" i="112"/>
  <c r="CB27" i="112"/>
  <c r="BY27" i="112"/>
  <c r="BV27" i="112"/>
  <c r="BS27" i="112"/>
  <c r="BP27" i="112"/>
  <c r="BM27" i="112"/>
  <c r="BJ27" i="112"/>
  <c r="BE27" i="112"/>
  <c r="AZ27" i="112"/>
  <c r="AU27" i="112"/>
  <c r="CB26" i="112"/>
  <c r="BY26" i="112"/>
  <c r="BV26" i="112"/>
  <c r="BS26" i="112"/>
  <c r="BP26" i="112"/>
  <c r="BM26" i="112"/>
  <c r="BJ26" i="112"/>
  <c r="BE26" i="112"/>
  <c r="AZ26" i="112"/>
  <c r="AU26" i="112"/>
  <c r="CB25" i="112"/>
  <c r="BY25" i="112"/>
  <c r="BV25" i="112"/>
  <c r="BS25" i="112"/>
  <c r="BP25" i="112"/>
  <c r="BM25" i="112"/>
  <c r="BJ25" i="112"/>
  <c r="BE25" i="112"/>
  <c r="AZ25" i="112"/>
  <c r="AU25" i="112"/>
  <c r="CB24" i="112"/>
  <c r="BY24" i="112"/>
  <c r="BV24" i="112"/>
  <c r="BS24" i="112"/>
  <c r="BP24" i="112"/>
  <c r="BM24" i="112"/>
  <c r="BJ24" i="112"/>
  <c r="BE24" i="112"/>
  <c r="AZ24" i="112"/>
  <c r="AU24" i="112"/>
  <c r="CB23" i="112"/>
  <c r="BY23" i="112"/>
  <c r="BV23" i="112"/>
  <c r="BS23" i="112"/>
  <c r="BP23" i="112"/>
  <c r="BM23" i="112"/>
  <c r="BJ23" i="112"/>
  <c r="BE23" i="112"/>
  <c r="AZ23" i="112"/>
  <c r="AU23" i="112"/>
  <c r="CB22" i="112"/>
  <c r="BY22" i="112"/>
  <c r="BV22" i="112"/>
  <c r="BS22" i="112"/>
  <c r="BP22" i="112"/>
  <c r="BM22" i="112"/>
  <c r="BJ22" i="112"/>
  <c r="BE22" i="112"/>
  <c r="AZ22" i="112"/>
  <c r="AU22" i="112"/>
  <c r="CB21" i="112"/>
  <c r="BY21" i="112"/>
  <c r="BV21" i="112"/>
  <c r="BS21" i="112"/>
  <c r="BP21" i="112"/>
  <c r="BM21" i="112"/>
  <c r="BJ21" i="112"/>
  <c r="BE21" i="112"/>
  <c r="AZ21" i="112"/>
  <c r="AU21" i="112"/>
  <c r="CB20" i="112"/>
  <c r="BY20" i="112"/>
  <c r="BV20" i="112"/>
  <c r="BS20" i="112"/>
  <c r="BP20" i="112"/>
  <c r="BM20" i="112"/>
  <c r="BJ20" i="112"/>
  <c r="BE20" i="112"/>
  <c r="AZ20" i="112"/>
  <c r="AU20" i="112"/>
  <c r="CB19" i="112"/>
  <c r="BY19" i="112"/>
  <c r="BV19" i="112"/>
  <c r="BS19" i="112"/>
  <c r="BP19" i="112"/>
  <c r="BM19" i="112"/>
  <c r="BJ19" i="112"/>
  <c r="BE19" i="112"/>
  <c r="AZ19" i="112"/>
  <c r="AU19" i="112"/>
  <c r="CB18" i="112"/>
  <c r="BY18" i="112"/>
  <c r="BV18" i="112"/>
  <c r="BS18" i="112"/>
  <c r="BP18" i="112"/>
  <c r="BM18" i="112"/>
  <c r="BJ18" i="112"/>
  <c r="BE18" i="112"/>
  <c r="AZ18" i="112"/>
  <c r="AU18" i="112"/>
  <c r="CB17" i="112"/>
  <c r="BY17" i="112"/>
  <c r="BV17" i="112"/>
  <c r="BS17" i="112"/>
  <c r="BP17" i="112"/>
  <c r="BM17" i="112"/>
  <c r="BJ17" i="112"/>
  <c r="BE17" i="112"/>
  <c r="AZ17" i="112"/>
  <c r="AU17" i="112"/>
  <c r="CB16" i="112"/>
  <c r="BY16" i="112"/>
  <c r="BV16" i="112"/>
  <c r="BS16" i="112"/>
  <c r="BP16" i="112"/>
  <c r="BM16" i="112"/>
  <c r="BJ16" i="112"/>
  <c r="BE16" i="112"/>
  <c r="AZ16" i="112"/>
  <c r="AU16" i="112"/>
  <c r="CB15" i="112"/>
  <c r="BY15" i="112"/>
  <c r="BV15" i="112"/>
  <c r="BS15" i="112"/>
  <c r="BP15" i="112"/>
  <c r="BM15" i="112"/>
  <c r="BJ15" i="112"/>
  <c r="BE15" i="112"/>
  <c r="AZ15" i="112"/>
  <c r="AU15" i="112"/>
  <c r="CB14" i="112"/>
  <c r="BY14" i="112"/>
  <c r="BV14" i="112"/>
  <c r="BS14" i="112"/>
  <c r="BP14" i="112"/>
  <c r="BM14" i="112"/>
  <c r="BJ14" i="112"/>
  <c r="BE14" i="112"/>
  <c r="AZ14" i="112"/>
  <c r="AU14" i="112"/>
  <c r="CB13" i="112"/>
  <c r="BY13" i="112"/>
  <c r="BV13" i="112"/>
  <c r="BS13" i="112"/>
  <c r="BP13" i="112"/>
  <c r="BM13" i="112"/>
  <c r="BJ13" i="112"/>
  <c r="BE13" i="112"/>
  <c r="AZ13" i="112"/>
  <c r="AU13" i="112"/>
  <c r="CB12" i="112"/>
  <c r="BY12" i="112"/>
  <c r="BV12" i="112"/>
  <c r="BS12" i="112"/>
  <c r="BP12" i="112"/>
  <c r="BM12" i="112"/>
  <c r="BJ12" i="112"/>
  <c r="BE12" i="112"/>
  <c r="AZ12" i="112"/>
  <c r="AU12" i="112"/>
  <c r="CB11" i="112"/>
  <c r="BY11" i="112"/>
  <c r="BV11" i="112"/>
  <c r="BS11" i="112"/>
  <c r="BP11" i="112"/>
  <c r="BM11" i="112"/>
  <c r="BJ11" i="112"/>
  <c r="BE11" i="112"/>
  <c r="AZ11" i="112"/>
  <c r="AU11" i="112"/>
  <c r="CB10" i="112"/>
  <c r="BY10" i="112"/>
  <c r="BV10" i="112"/>
  <c r="BS10" i="112"/>
  <c r="BP10" i="112"/>
  <c r="BM10" i="112"/>
  <c r="BJ10" i="112"/>
  <c r="BE10" i="112"/>
  <c r="AZ10" i="112"/>
  <c r="AU10" i="112"/>
  <c r="CB9" i="112"/>
  <c r="BY9" i="112"/>
  <c r="BV9" i="112"/>
  <c r="BS9" i="112"/>
  <c r="BP9" i="112"/>
  <c r="BM9" i="112"/>
  <c r="BJ9" i="112"/>
  <c r="BE9" i="112"/>
  <c r="AZ9" i="112"/>
  <c r="AU9" i="112"/>
  <c r="CB8" i="112"/>
  <c r="BY8" i="112"/>
  <c r="BV8" i="112"/>
  <c r="BS8" i="112"/>
  <c r="BP8" i="112"/>
  <c r="BM8" i="112"/>
  <c r="BJ8" i="112"/>
  <c r="BE8" i="112"/>
  <c r="AZ8" i="112"/>
  <c r="AU8" i="112"/>
  <c r="CB7" i="112"/>
  <c r="BY7" i="112"/>
  <c r="BV7" i="112"/>
  <c r="BS7" i="112"/>
  <c r="BP7" i="112"/>
  <c r="BM7" i="112"/>
  <c r="BJ7" i="112"/>
  <c r="BE7" i="112"/>
  <c r="AZ7" i="112"/>
  <c r="AU7" i="112"/>
  <c r="CB6" i="112"/>
  <c r="BY6" i="112"/>
  <c r="BV6" i="112"/>
  <c r="BS6" i="112"/>
  <c r="BP6" i="112"/>
  <c r="BM6" i="112"/>
  <c r="BJ6" i="112"/>
  <c r="BE6" i="112"/>
  <c r="AZ6" i="112"/>
  <c r="AU6" i="112"/>
  <c r="K2" i="98"/>
  <c r="A2" i="98"/>
  <c r="A6" i="98"/>
  <c r="W39" i="118"/>
  <c r="W32" i="118"/>
  <c r="W25" i="118"/>
  <c r="W18" i="118"/>
  <c r="A1" i="118"/>
  <c r="C5" i="118" l="1"/>
  <c r="B5" i="118"/>
  <c r="W11" i="118"/>
  <c r="D41" i="116"/>
  <c r="F41" i="116"/>
  <c r="G41" i="116"/>
  <c r="C41" i="116"/>
  <c r="H4" i="116"/>
  <c r="H41" i="116" s="1"/>
  <c r="E4" i="116"/>
  <c r="E41" i="116" s="1"/>
  <c r="H43" i="116"/>
  <c r="H44" i="116"/>
  <c r="H45" i="116"/>
  <c r="H46" i="116"/>
  <c r="H47" i="116"/>
  <c r="H48" i="116"/>
  <c r="H49" i="116"/>
  <c r="H50" i="116"/>
  <c r="H51" i="116"/>
  <c r="H52" i="116"/>
  <c r="H53" i="116"/>
  <c r="H54" i="116"/>
  <c r="H55" i="116"/>
  <c r="H56" i="116"/>
  <c r="H57" i="116"/>
  <c r="H58" i="116"/>
  <c r="H59" i="116"/>
  <c r="H60" i="116"/>
  <c r="H61" i="116"/>
  <c r="H62" i="116"/>
  <c r="H63" i="116"/>
  <c r="H64" i="116"/>
  <c r="H65" i="116"/>
  <c r="H66" i="116"/>
  <c r="H67" i="116"/>
  <c r="H68" i="116"/>
  <c r="H69" i="116"/>
  <c r="H70" i="116"/>
  <c r="H71" i="116"/>
  <c r="H72" i="116"/>
  <c r="H73" i="116"/>
  <c r="H74" i="116"/>
  <c r="H75" i="116"/>
  <c r="H76" i="116"/>
  <c r="H77" i="116"/>
  <c r="E43" i="116"/>
  <c r="I43" i="116" s="1"/>
  <c r="J43" i="116" s="1"/>
  <c r="K43" i="116" s="1"/>
  <c r="E44" i="116"/>
  <c r="I44" i="116" s="1"/>
  <c r="J44" i="116" s="1"/>
  <c r="E45" i="116"/>
  <c r="I45" i="116" s="1"/>
  <c r="J45" i="116" s="1"/>
  <c r="K45" i="116" s="1"/>
  <c r="E46" i="116"/>
  <c r="I46" i="116" s="1"/>
  <c r="J46" i="116" s="1"/>
  <c r="K46" i="116" s="1"/>
  <c r="E47" i="116"/>
  <c r="I47" i="116" s="1"/>
  <c r="J47" i="116" s="1"/>
  <c r="K47" i="116" s="1"/>
  <c r="E48" i="116"/>
  <c r="I48" i="116" s="1"/>
  <c r="J48" i="116" s="1"/>
  <c r="E49" i="116"/>
  <c r="I49" i="116" s="1"/>
  <c r="J49" i="116" s="1"/>
  <c r="K49" i="116" s="1"/>
  <c r="E50" i="116"/>
  <c r="I50" i="116" s="1"/>
  <c r="J50" i="116" s="1"/>
  <c r="K50" i="116" s="1"/>
  <c r="E51" i="116"/>
  <c r="I51" i="116" s="1"/>
  <c r="J51" i="116" s="1"/>
  <c r="K51" i="116" s="1"/>
  <c r="E52" i="116"/>
  <c r="I52" i="116" s="1"/>
  <c r="J52" i="116" s="1"/>
  <c r="E53" i="116"/>
  <c r="I53" i="116" s="1"/>
  <c r="J53" i="116" s="1"/>
  <c r="K53" i="116" s="1"/>
  <c r="E54" i="116"/>
  <c r="I54" i="116" s="1"/>
  <c r="J54" i="116" s="1"/>
  <c r="K54" i="116" s="1"/>
  <c r="E55" i="116"/>
  <c r="I55" i="116" s="1"/>
  <c r="J55" i="116" s="1"/>
  <c r="K55" i="116" s="1"/>
  <c r="E56" i="116"/>
  <c r="I56" i="116" s="1"/>
  <c r="J56" i="116" s="1"/>
  <c r="E57" i="116"/>
  <c r="I57" i="116" s="1"/>
  <c r="J57" i="116" s="1"/>
  <c r="K57" i="116" s="1"/>
  <c r="E58" i="116"/>
  <c r="I58" i="116" s="1"/>
  <c r="J58" i="116" s="1"/>
  <c r="K58" i="116" s="1"/>
  <c r="E59" i="116"/>
  <c r="I59" i="116" s="1"/>
  <c r="J59" i="116" s="1"/>
  <c r="K59" i="116" s="1"/>
  <c r="E60" i="116"/>
  <c r="I60" i="116" s="1"/>
  <c r="J60" i="116" s="1"/>
  <c r="E61" i="116"/>
  <c r="I61" i="116" s="1"/>
  <c r="J61" i="116" s="1"/>
  <c r="K61" i="116" s="1"/>
  <c r="E62" i="116"/>
  <c r="I62" i="116" s="1"/>
  <c r="J62" i="116" s="1"/>
  <c r="K62" i="116" s="1"/>
  <c r="E63" i="116"/>
  <c r="I63" i="116" s="1"/>
  <c r="J63" i="116" s="1"/>
  <c r="K63" i="116" s="1"/>
  <c r="E64" i="116"/>
  <c r="I64" i="116" s="1"/>
  <c r="J64" i="116" s="1"/>
  <c r="E65" i="116"/>
  <c r="I65" i="116" s="1"/>
  <c r="J65" i="116" s="1"/>
  <c r="K65" i="116" s="1"/>
  <c r="E66" i="116"/>
  <c r="I66" i="116" s="1"/>
  <c r="J66" i="116" s="1"/>
  <c r="K66" i="116" s="1"/>
  <c r="E67" i="116"/>
  <c r="I67" i="116" s="1"/>
  <c r="J67" i="116" s="1"/>
  <c r="K67" i="116" s="1"/>
  <c r="E68" i="116"/>
  <c r="I68" i="116" s="1"/>
  <c r="J68" i="116" s="1"/>
  <c r="E69" i="116"/>
  <c r="I69" i="116" s="1"/>
  <c r="J69" i="116" s="1"/>
  <c r="K69" i="116" s="1"/>
  <c r="E70" i="116"/>
  <c r="I70" i="116" s="1"/>
  <c r="J70" i="116" s="1"/>
  <c r="K70" i="116" s="1"/>
  <c r="E71" i="116"/>
  <c r="I71" i="116" s="1"/>
  <c r="J71" i="116" s="1"/>
  <c r="K71" i="116" s="1"/>
  <c r="E72" i="116"/>
  <c r="I72" i="116" s="1"/>
  <c r="J72" i="116" s="1"/>
  <c r="E73" i="116"/>
  <c r="I73" i="116" s="1"/>
  <c r="J73" i="116" s="1"/>
  <c r="K73" i="116" s="1"/>
  <c r="E74" i="116"/>
  <c r="I74" i="116" s="1"/>
  <c r="J74" i="116" s="1"/>
  <c r="K74" i="116" s="1"/>
  <c r="E75" i="116"/>
  <c r="I75" i="116" s="1"/>
  <c r="J75" i="116" s="1"/>
  <c r="K75" i="116" s="1"/>
  <c r="E76" i="116"/>
  <c r="I76" i="116" s="1"/>
  <c r="J76" i="116" s="1"/>
  <c r="E77" i="116"/>
  <c r="I77" i="116" s="1"/>
  <c r="J77" i="116" s="1"/>
  <c r="K77" i="116" s="1"/>
  <c r="H42" i="116"/>
  <c r="E42" i="116"/>
  <c r="I42" i="116" s="1"/>
  <c r="J42" i="116" s="1"/>
  <c r="K42" i="116" s="1"/>
  <c r="H38" i="116"/>
  <c r="H37" i="116"/>
  <c r="H36" i="116"/>
  <c r="H35" i="116"/>
  <c r="H34" i="116"/>
  <c r="H33" i="116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20" i="116"/>
  <c r="H19" i="116"/>
  <c r="H18" i="116"/>
  <c r="H17" i="116"/>
  <c r="H16" i="116"/>
  <c r="H15" i="116"/>
  <c r="H14" i="116"/>
  <c r="I14" i="116" s="1"/>
  <c r="J14" i="116" s="1"/>
  <c r="K14" i="116" s="1"/>
  <c r="H13" i="116"/>
  <c r="H12" i="116"/>
  <c r="H11" i="116"/>
  <c r="H10" i="116"/>
  <c r="I10" i="116" s="1"/>
  <c r="J10" i="116" s="1"/>
  <c r="K10" i="116" s="1"/>
  <c r="H9" i="116"/>
  <c r="H8" i="116"/>
  <c r="H7" i="116"/>
  <c r="H6" i="116"/>
  <c r="H5" i="116"/>
  <c r="E6" i="116"/>
  <c r="E7" i="116"/>
  <c r="I7" i="116" s="1"/>
  <c r="J7" i="116" s="1"/>
  <c r="K7" i="116" s="1"/>
  <c r="E8" i="116"/>
  <c r="E9" i="116"/>
  <c r="I9" i="116" s="1"/>
  <c r="J9" i="116" s="1"/>
  <c r="K9" i="116" s="1"/>
  <c r="E10" i="116"/>
  <c r="E11" i="116"/>
  <c r="I11" i="116" s="1"/>
  <c r="J11" i="116" s="1"/>
  <c r="K11" i="116" s="1"/>
  <c r="E12" i="116"/>
  <c r="E13" i="116"/>
  <c r="I13" i="116" s="1"/>
  <c r="J13" i="116" s="1"/>
  <c r="K13" i="116" s="1"/>
  <c r="E14" i="116"/>
  <c r="E15" i="116"/>
  <c r="I15" i="116" s="1"/>
  <c r="J15" i="116" s="1"/>
  <c r="K15" i="116" s="1"/>
  <c r="E16" i="116"/>
  <c r="E17" i="116"/>
  <c r="I17" i="116" s="1"/>
  <c r="J17" i="116" s="1"/>
  <c r="K17" i="116" s="1"/>
  <c r="E18" i="116"/>
  <c r="E19" i="116"/>
  <c r="I19" i="116" s="1"/>
  <c r="J19" i="116" s="1"/>
  <c r="K19" i="116" s="1"/>
  <c r="E20" i="116"/>
  <c r="E21" i="116"/>
  <c r="I21" i="116" s="1"/>
  <c r="J21" i="116" s="1"/>
  <c r="K21" i="116" s="1"/>
  <c r="E22" i="116"/>
  <c r="E23" i="116"/>
  <c r="I23" i="116" s="1"/>
  <c r="J23" i="116" s="1"/>
  <c r="K23" i="116" s="1"/>
  <c r="E24" i="116"/>
  <c r="E25" i="116"/>
  <c r="I25" i="116" s="1"/>
  <c r="J25" i="116" s="1"/>
  <c r="K25" i="116" s="1"/>
  <c r="E26" i="116"/>
  <c r="E27" i="116"/>
  <c r="I27" i="116" s="1"/>
  <c r="J27" i="116" s="1"/>
  <c r="K27" i="116" s="1"/>
  <c r="E28" i="116"/>
  <c r="E29" i="116"/>
  <c r="I29" i="116" s="1"/>
  <c r="J29" i="116" s="1"/>
  <c r="K29" i="116" s="1"/>
  <c r="E30" i="116"/>
  <c r="E31" i="116"/>
  <c r="I31" i="116" s="1"/>
  <c r="J31" i="116" s="1"/>
  <c r="K31" i="116" s="1"/>
  <c r="E32" i="116"/>
  <c r="E33" i="116"/>
  <c r="I33" i="116" s="1"/>
  <c r="J33" i="116" s="1"/>
  <c r="K33" i="116" s="1"/>
  <c r="E34" i="116"/>
  <c r="E35" i="116"/>
  <c r="I35" i="116" s="1"/>
  <c r="J35" i="116" s="1"/>
  <c r="K35" i="116" s="1"/>
  <c r="E36" i="116"/>
  <c r="E37" i="116"/>
  <c r="I37" i="116" s="1"/>
  <c r="J37" i="116" s="1"/>
  <c r="K37" i="116" s="1"/>
  <c r="E38" i="116"/>
  <c r="I38" i="116" s="1"/>
  <c r="J38" i="116" s="1"/>
  <c r="E5" i="116"/>
  <c r="BU77" i="113"/>
  <c r="BN77" i="113"/>
  <c r="BD77" i="113"/>
  <c r="AW77" i="113"/>
  <c r="BU76" i="113"/>
  <c r="BN76" i="113"/>
  <c r="BD76" i="113"/>
  <c r="AW76" i="113"/>
  <c r="BU75" i="113"/>
  <c r="BN75" i="113"/>
  <c r="BD75" i="113"/>
  <c r="AW75" i="113"/>
  <c r="BU74" i="113"/>
  <c r="BN74" i="113"/>
  <c r="BD74" i="113"/>
  <c r="AW74" i="113"/>
  <c r="BU73" i="113"/>
  <c r="BN73" i="113"/>
  <c r="BD73" i="113"/>
  <c r="AW73" i="113"/>
  <c r="BU72" i="113"/>
  <c r="BN72" i="113"/>
  <c r="BD72" i="113"/>
  <c r="AW72" i="113"/>
  <c r="BU71" i="113"/>
  <c r="BN71" i="113"/>
  <c r="BD71" i="113"/>
  <c r="AW71" i="113"/>
  <c r="BU70" i="113"/>
  <c r="BN70" i="113"/>
  <c r="BD70" i="113"/>
  <c r="AW70" i="113"/>
  <c r="BU69" i="113"/>
  <c r="BN69" i="113"/>
  <c r="BD69" i="113"/>
  <c r="AW69" i="113"/>
  <c r="BU68" i="113"/>
  <c r="BN68" i="113"/>
  <c r="BD68" i="113"/>
  <c r="AW68" i="113"/>
  <c r="BU67" i="113"/>
  <c r="BN67" i="113"/>
  <c r="BD67" i="113"/>
  <c r="AW67" i="113"/>
  <c r="BU66" i="113"/>
  <c r="BN66" i="113"/>
  <c r="BD66" i="113"/>
  <c r="AW66" i="113"/>
  <c r="BU65" i="113"/>
  <c r="BN65" i="113"/>
  <c r="BD65" i="113"/>
  <c r="AW65" i="113"/>
  <c r="BV65" i="113" s="1"/>
  <c r="J26" i="114" s="1"/>
  <c r="BU64" i="113"/>
  <c r="BN64" i="113"/>
  <c r="BD64" i="113"/>
  <c r="AW64" i="113"/>
  <c r="BU63" i="113"/>
  <c r="BN63" i="113"/>
  <c r="BD63" i="113"/>
  <c r="AW63" i="113"/>
  <c r="BV63" i="113" s="1"/>
  <c r="J24" i="114" s="1"/>
  <c r="BU62" i="113"/>
  <c r="BN62" i="113"/>
  <c r="BD62" i="113"/>
  <c r="AW62" i="113"/>
  <c r="BU61" i="113"/>
  <c r="BN61" i="113"/>
  <c r="BD61" i="113"/>
  <c r="AW61" i="113"/>
  <c r="BV61" i="113" s="1"/>
  <c r="J22" i="114" s="1"/>
  <c r="BU60" i="113"/>
  <c r="BN60" i="113"/>
  <c r="BD60" i="113"/>
  <c r="AW60" i="113"/>
  <c r="BU59" i="113"/>
  <c r="BN59" i="113"/>
  <c r="BD59" i="113"/>
  <c r="AW59" i="113"/>
  <c r="BV59" i="113" s="1"/>
  <c r="J20" i="114" s="1"/>
  <c r="BU58" i="113"/>
  <c r="BN58" i="113"/>
  <c r="BD58" i="113"/>
  <c r="AW58" i="113"/>
  <c r="BU57" i="113"/>
  <c r="BN57" i="113"/>
  <c r="BD57" i="113"/>
  <c r="AW57" i="113"/>
  <c r="BV57" i="113" s="1"/>
  <c r="J18" i="114" s="1"/>
  <c r="BU56" i="113"/>
  <c r="BN56" i="113"/>
  <c r="BD56" i="113"/>
  <c r="AW56" i="113"/>
  <c r="BU55" i="113"/>
  <c r="BN55" i="113"/>
  <c r="BD55" i="113"/>
  <c r="AW55" i="113"/>
  <c r="BV55" i="113" s="1"/>
  <c r="J16" i="114" s="1"/>
  <c r="BU54" i="113"/>
  <c r="BN54" i="113"/>
  <c r="BD54" i="113"/>
  <c r="AW54" i="113"/>
  <c r="BU53" i="113"/>
  <c r="BN53" i="113"/>
  <c r="BD53" i="113"/>
  <c r="AW53" i="113"/>
  <c r="BV53" i="113" s="1"/>
  <c r="J14" i="114" s="1"/>
  <c r="BU52" i="113"/>
  <c r="BN52" i="113"/>
  <c r="BD52" i="113"/>
  <c r="AW52" i="113"/>
  <c r="BU51" i="113"/>
  <c r="BN51" i="113"/>
  <c r="BD51" i="113"/>
  <c r="AW51" i="113"/>
  <c r="BV51" i="113" s="1"/>
  <c r="J12" i="114" s="1"/>
  <c r="BU50" i="113"/>
  <c r="BN50" i="113"/>
  <c r="BD50" i="113"/>
  <c r="AW50" i="113"/>
  <c r="BU49" i="113"/>
  <c r="BN49" i="113"/>
  <c r="BD49" i="113"/>
  <c r="AW49" i="113"/>
  <c r="BV49" i="113" s="1"/>
  <c r="J10" i="114" s="1"/>
  <c r="BU48" i="113"/>
  <c r="BN48" i="113"/>
  <c r="BD48" i="113"/>
  <c r="AW48" i="113"/>
  <c r="BU47" i="113"/>
  <c r="BN47" i="113"/>
  <c r="BD47" i="113"/>
  <c r="AW47" i="113"/>
  <c r="BV47" i="113" s="1"/>
  <c r="J8" i="114" s="1"/>
  <c r="BU46" i="113"/>
  <c r="BN46" i="113"/>
  <c r="BD46" i="113"/>
  <c r="AW46" i="113"/>
  <c r="BU45" i="113"/>
  <c r="BN45" i="113"/>
  <c r="BD45" i="113"/>
  <c r="AW45" i="113"/>
  <c r="BV45" i="113" s="1"/>
  <c r="J6" i="114" s="1"/>
  <c r="BU44" i="113"/>
  <c r="BN44" i="113"/>
  <c r="BD44" i="113"/>
  <c r="AW44" i="113"/>
  <c r="BU43" i="113"/>
  <c r="BN43" i="113"/>
  <c r="BD43" i="113"/>
  <c r="AW43" i="113"/>
  <c r="BV43" i="113" s="1"/>
  <c r="J4" i="114" s="1"/>
  <c r="BU42" i="113"/>
  <c r="BN42" i="113"/>
  <c r="BD42" i="113"/>
  <c r="AW42" i="113"/>
  <c r="BU38" i="113"/>
  <c r="BN38" i="113"/>
  <c r="BD38" i="113"/>
  <c r="AW38" i="113"/>
  <c r="BV38" i="113" s="1"/>
  <c r="D37" i="114" s="1"/>
  <c r="BU37" i="113"/>
  <c r="BN37" i="113"/>
  <c r="BD37" i="113"/>
  <c r="AW37" i="113"/>
  <c r="BU36" i="113"/>
  <c r="BN36" i="113"/>
  <c r="BD36" i="113"/>
  <c r="AW36" i="113"/>
  <c r="BV36" i="113" s="1"/>
  <c r="D35" i="114" s="1"/>
  <c r="BU35" i="113"/>
  <c r="BN35" i="113"/>
  <c r="BD35" i="113"/>
  <c r="AW35" i="113"/>
  <c r="BU34" i="113"/>
  <c r="BN34" i="113"/>
  <c r="BD34" i="113"/>
  <c r="AW34" i="113"/>
  <c r="BV34" i="113" s="1"/>
  <c r="D33" i="114" s="1"/>
  <c r="BU33" i="113"/>
  <c r="BN33" i="113"/>
  <c r="BD33" i="113"/>
  <c r="AW33" i="113"/>
  <c r="BU32" i="113"/>
  <c r="BN32" i="113"/>
  <c r="BD32" i="113"/>
  <c r="AW32" i="113"/>
  <c r="BV32" i="113" s="1"/>
  <c r="D31" i="114" s="1"/>
  <c r="BU31" i="113"/>
  <c r="BN31" i="113"/>
  <c r="BD31" i="113"/>
  <c r="AW31" i="113"/>
  <c r="BU30" i="113"/>
  <c r="BN30" i="113"/>
  <c r="BD30" i="113"/>
  <c r="AW30" i="113"/>
  <c r="BV30" i="113" s="1"/>
  <c r="D29" i="114" s="1"/>
  <c r="BU29" i="113"/>
  <c r="BN29" i="113"/>
  <c r="BD29" i="113"/>
  <c r="AW29" i="113"/>
  <c r="BU28" i="113"/>
  <c r="BN28" i="113"/>
  <c r="BD28" i="113"/>
  <c r="AW28" i="113"/>
  <c r="BV28" i="113" s="1"/>
  <c r="D27" i="114" s="1"/>
  <c r="BU27" i="113"/>
  <c r="BN27" i="113"/>
  <c r="BD27" i="113"/>
  <c r="AW27" i="113"/>
  <c r="BU26" i="113"/>
  <c r="BN26" i="113"/>
  <c r="BD26" i="113"/>
  <c r="AW26" i="113"/>
  <c r="BV26" i="113" s="1"/>
  <c r="D25" i="114" s="1"/>
  <c r="BU25" i="113"/>
  <c r="BN25" i="113"/>
  <c r="BD25" i="113"/>
  <c r="AW25" i="113"/>
  <c r="BU24" i="113"/>
  <c r="BN24" i="113"/>
  <c r="BD24" i="113"/>
  <c r="AW24" i="113"/>
  <c r="BV24" i="113" s="1"/>
  <c r="D23" i="114" s="1"/>
  <c r="BU23" i="113"/>
  <c r="BN23" i="113"/>
  <c r="BD23" i="113"/>
  <c r="AW23" i="113"/>
  <c r="BU22" i="113"/>
  <c r="BN22" i="113"/>
  <c r="BD22" i="113"/>
  <c r="AW22" i="113"/>
  <c r="BV22" i="113" s="1"/>
  <c r="D21" i="114" s="1"/>
  <c r="BU21" i="113"/>
  <c r="BN21" i="113"/>
  <c r="BD21" i="113"/>
  <c r="AW21" i="113"/>
  <c r="BU20" i="113"/>
  <c r="BN20" i="113"/>
  <c r="BD20" i="113"/>
  <c r="AW20" i="113"/>
  <c r="BV20" i="113" s="1"/>
  <c r="D19" i="114" s="1"/>
  <c r="BU19" i="113"/>
  <c r="BN19" i="113"/>
  <c r="BD19" i="113"/>
  <c r="AW19" i="113"/>
  <c r="BU18" i="113"/>
  <c r="BN18" i="113"/>
  <c r="BD18" i="113"/>
  <c r="AW18" i="113"/>
  <c r="BV18" i="113" s="1"/>
  <c r="D17" i="114" s="1"/>
  <c r="BU17" i="113"/>
  <c r="BN17" i="113"/>
  <c r="BD17" i="113"/>
  <c r="AW17" i="113"/>
  <c r="BU16" i="113"/>
  <c r="BN16" i="113"/>
  <c r="BD16" i="113"/>
  <c r="AW16" i="113"/>
  <c r="BV16" i="113" s="1"/>
  <c r="D15" i="114" s="1"/>
  <c r="BU15" i="113"/>
  <c r="BN15" i="113"/>
  <c r="BD15" i="113"/>
  <c r="AW15" i="113"/>
  <c r="BU14" i="113"/>
  <c r="BN14" i="113"/>
  <c r="BD14" i="113"/>
  <c r="AW14" i="113"/>
  <c r="BV14" i="113" s="1"/>
  <c r="D13" i="114" s="1"/>
  <c r="BU13" i="113"/>
  <c r="BN13" i="113"/>
  <c r="BD13" i="113"/>
  <c r="AW13" i="113"/>
  <c r="BU12" i="113"/>
  <c r="BN12" i="113"/>
  <c r="BD12" i="113"/>
  <c r="AW12" i="113"/>
  <c r="BV12" i="113" s="1"/>
  <c r="D11" i="114" s="1"/>
  <c r="BU11" i="113"/>
  <c r="BN11" i="113"/>
  <c r="BD11" i="113"/>
  <c r="AW11" i="113"/>
  <c r="BU10" i="113"/>
  <c r="BN10" i="113"/>
  <c r="BD10" i="113"/>
  <c r="AW10" i="113"/>
  <c r="BV10" i="113" s="1"/>
  <c r="D9" i="114" s="1"/>
  <c r="BU9" i="113"/>
  <c r="BN9" i="113"/>
  <c r="BD9" i="113"/>
  <c r="AW9" i="113"/>
  <c r="BU8" i="113"/>
  <c r="BN8" i="113"/>
  <c r="BD8" i="113"/>
  <c r="AW8" i="113"/>
  <c r="BV8" i="113" s="1"/>
  <c r="D7" i="114" s="1"/>
  <c r="BU7" i="113"/>
  <c r="BN7" i="113"/>
  <c r="BD7" i="113"/>
  <c r="AW7" i="113"/>
  <c r="BU6" i="113"/>
  <c r="BN6" i="113"/>
  <c r="BD6" i="113"/>
  <c r="AW6" i="113"/>
  <c r="BV6" i="113" s="1"/>
  <c r="D5" i="114" s="1"/>
  <c r="BU5" i="113"/>
  <c r="BN5" i="113"/>
  <c r="BD5" i="113"/>
  <c r="AW5" i="113"/>
  <c r="AM5" i="113"/>
  <c r="AL5" i="113"/>
  <c r="BE1" i="113"/>
  <c r="D43" i="112"/>
  <c r="E43" i="112"/>
  <c r="F43" i="112"/>
  <c r="H43" i="112"/>
  <c r="I43" i="112"/>
  <c r="J43" i="112"/>
  <c r="K43" i="112"/>
  <c r="M43" i="112"/>
  <c r="N43" i="112"/>
  <c r="O43" i="112"/>
  <c r="P43" i="112"/>
  <c r="R43" i="112"/>
  <c r="S43" i="112"/>
  <c r="T43" i="112"/>
  <c r="U43" i="112"/>
  <c r="W43" i="112"/>
  <c r="X43" i="112"/>
  <c r="Z43" i="112"/>
  <c r="AA43" i="112"/>
  <c r="AC43" i="112"/>
  <c r="AD43" i="112"/>
  <c r="AF43" i="112"/>
  <c r="AG43" i="112"/>
  <c r="AI43" i="112"/>
  <c r="AJ43" i="112"/>
  <c r="AL43" i="112"/>
  <c r="AM43" i="112"/>
  <c r="C43" i="112"/>
  <c r="CB5" i="112"/>
  <c r="CB43" i="112" s="1"/>
  <c r="BY5" i="112"/>
  <c r="BY43" i="112" s="1"/>
  <c r="BV5" i="112"/>
  <c r="BV43" i="112" s="1"/>
  <c r="BS5" i="112"/>
  <c r="BS43" i="112" s="1"/>
  <c r="BP5" i="112"/>
  <c r="BP43" i="112" s="1"/>
  <c r="BM5" i="112"/>
  <c r="BM43" i="112" s="1"/>
  <c r="BJ5" i="112"/>
  <c r="BJ43" i="112" s="1"/>
  <c r="BE5" i="112"/>
  <c r="BE43" i="112" s="1"/>
  <c r="AZ5" i="112"/>
  <c r="AZ43" i="112" s="1"/>
  <c r="AU5" i="112"/>
  <c r="AU43" i="112" s="1"/>
  <c r="X41" i="111"/>
  <c r="W41" i="111"/>
  <c r="V41" i="111"/>
  <c r="U41" i="111"/>
  <c r="T41" i="111"/>
  <c r="S41" i="111"/>
  <c r="R41" i="111"/>
  <c r="Q41" i="111"/>
  <c r="P41" i="111"/>
  <c r="O41" i="111"/>
  <c r="D41" i="111"/>
  <c r="E41" i="111"/>
  <c r="F41" i="111"/>
  <c r="G41" i="111"/>
  <c r="H41" i="111"/>
  <c r="I41" i="111"/>
  <c r="J41" i="111"/>
  <c r="K41" i="111"/>
  <c r="L41" i="111"/>
  <c r="C41" i="111"/>
  <c r="P41" i="110"/>
  <c r="Q41" i="110"/>
  <c r="R41" i="110"/>
  <c r="S41" i="110"/>
  <c r="T41" i="110"/>
  <c r="U41" i="110"/>
  <c r="V41" i="110"/>
  <c r="W41" i="110"/>
  <c r="X41" i="110"/>
  <c r="O41" i="110"/>
  <c r="D41" i="110"/>
  <c r="E41" i="110"/>
  <c r="F41" i="110"/>
  <c r="G41" i="110"/>
  <c r="H41" i="110"/>
  <c r="I41" i="110"/>
  <c r="J41" i="110"/>
  <c r="K41" i="110"/>
  <c r="L41" i="110"/>
  <c r="C41" i="110"/>
  <c r="K44" i="116"/>
  <c r="K48" i="116"/>
  <c r="K52" i="116"/>
  <c r="K56" i="116"/>
  <c r="K60" i="116"/>
  <c r="K64" i="116"/>
  <c r="K68" i="116"/>
  <c r="K72" i="116"/>
  <c r="K76" i="116"/>
  <c r="K38" i="116"/>
  <c r="BV67" i="113" l="1"/>
  <c r="J28" i="114" s="1"/>
  <c r="BV5" i="113"/>
  <c r="D4" i="114" s="1"/>
  <c r="BV7" i="113"/>
  <c r="D6" i="114" s="1"/>
  <c r="BV9" i="113"/>
  <c r="D8" i="114" s="1"/>
  <c r="BV11" i="113"/>
  <c r="D10" i="114" s="1"/>
  <c r="BV13" i="113"/>
  <c r="D12" i="114" s="1"/>
  <c r="BV15" i="113"/>
  <c r="D14" i="114" s="1"/>
  <c r="BV17" i="113"/>
  <c r="D16" i="114" s="1"/>
  <c r="BV19" i="113"/>
  <c r="D18" i="114" s="1"/>
  <c r="BV21" i="113"/>
  <c r="D20" i="114" s="1"/>
  <c r="BV23" i="113"/>
  <c r="D22" i="114" s="1"/>
  <c r="BV25" i="113"/>
  <c r="D24" i="114" s="1"/>
  <c r="BV27" i="113"/>
  <c r="D26" i="114" s="1"/>
  <c r="BV29" i="113"/>
  <c r="D28" i="114" s="1"/>
  <c r="BV31" i="113"/>
  <c r="D30" i="114" s="1"/>
  <c r="BV33" i="113"/>
  <c r="D32" i="114" s="1"/>
  <c r="BV35" i="113"/>
  <c r="D34" i="114" s="1"/>
  <c r="BV37" i="113"/>
  <c r="D36" i="114" s="1"/>
  <c r="BV42" i="113"/>
  <c r="D38" i="114" s="1"/>
  <c r="BV44" i="113"/>
  <c r="J5" i="114" s="1"/>
  <c r="BV46" i="113"/>
  <c r="J7" i="114" s="1"/>
  <c r="BV48" i="113"/>
  <c r="J9" i="114" s="1"/>
  <c r="BV50" i="113"/>
  <c r="J11" i="114" s="1"/>
  <c r="BV52" i="113"/>
  <c r="J13" i="114" s="1"/>
  <c r="BV54" i="113"/>
  <c r="J15" i="114" s="1"/>
  <c r="BV56" i="113"/>
  <c r="J17" i="114" s="1"/>
  <c r="BV58" i="113"/>
  <c r="J19" i="114" s="1"/>
  <c r="BV60" i="113"/>
  <c r="J21" i="114" s="1"/>
  <c r="BV62" i="113"/>
  <c r="J23" i="114" s="1"/>
  <c r="BV64" i="113"/>
  <c r="J25" i="114" s="1"/>
  <c r="BV66" i="113"/>
  <c r="J27" i="114" s="1"/>
  <c r="BV68" i="113"/>
  <c r="J29" i="114" s="1"/>
  <c r="BV70" i="113"/>
  <c r="J31" i="114" s="1"/>
  <c r="BV72" i="113"/>
  <c r="J33" i="114" s="1"/>
  <c r="BV74" i="113"/>
  <c r="J35" i="114" s="1"/>
  <c r="BV76" i="113"/>
  <c r="J37" i="114" s="1"/>
  <c r="I8" i="116"/>
  <c r="J8" i="116" s="1"/>
  <c r="K8" i="116" s="1"/>
  <c r="I12" i="116"/>
  <c r="J12" i="116" s="1"/>
  <c r="K12" i="116" s="1"/>
  <c r="I16" i="116"/>
  <c r="J16" i="116" s="1"/>
  <c r="K16" i="116" s="1"/>
  <c r="I20" i="116"/>
  <c r="J20" i="116" s="1"/>
  <c r="K20" i="116" s="1"/>
  <c r="I24" i="116"/>
  <c r="J24" i="116" s="1"/>
  <c r="K24" i="116" s="1"/>
  <c r="I28" i="116"/>
  <c r="J28" i="116" s="1"/>
  <c r="K28" i="116" s="1"/>
  <c r="I32" i="116"/>
  <c r="J32" i="116" s="1"/>
  <c r="K32" i="116" s="1"/>
  <c r="I36" i="116"/>
  <c r="J36" i="116" s="1"/>
  <c r="K36" i="116" s="1"/>
  <c r="BV69" i="113"/>
  <c r="J30" i="114" s="1"/>
  <c r="BV71" i="113"/>
  <c r="J32" i="114" s="1"/>
  <c r="BV73" i="113"/>
  <c r="J34" i="114" s="1"/>
  <c r="BV75" i="113"/>
  <c r="J36" i="114" s="1"/>
  <c r="BV77" i="113"/>
  <c r="J38" i="114" s="1"/>
  <c r="I18" i="116"/>
  <c r="J18" i="116" s="1"/>
  <c r="K18" i="116" s="1"/>
  <c r="I22" i="116"/>
  <c r="J22" i="116" s="1"/>
  <c r="K22" i="116" s="1"/>
  <c r="I26" i="116"/>
  <c r="J26" i="116" s="1"/>
  <c r="K26" i="116" s="1"/>
  <c r="I30" i="116"/>
  <c r="J30" i="116" s="1"/>
  <c r="K30" i="116" s="1"/>
  <c r="I34" i="116"/>
  <c r="J34" i="116" s="1"/>
  <c r="K34" i="116" s="1"/>
  <c r="I5" i="116"/>
  <c r="J5" i="116" s="1"/>
  <c r="K5" i="116" s="1"/>
  <c r="I6" i="116"/>
  <c r="J6" i="116" s="1"/>
  <c r="K6" i="116" s="1"/>
  <c r="P5" i="98"/>
  <c r="P42" i="98" s="1"/>
  <c r="M5" i="98"/>
  <c r="M42" i="98" s="1"/>
  <c r="J5" i="98"/>
  <c r="J42" i="98" s="1"/>
  <c r="U42" i="98" l="1"/>
  <c r="U5" i="98"/>
  <c r="D41" i="117" l="1"/>
  <c r="E41" i="117"/>
  <c r="F41" i="117"/>
  <c r="C41" i="117"/>
  <c r="G43" i="117"/>
  <c r="H43" i="117"/>
  <c r="I43" i="117" s="1"/>
  <c r="G44" i="117"/>
  <c r="H44" i="117" s="1"/>
  <c r="I44" i="117" s="1"/>
  <c r="G45" i="117"/>
  <c r="H45" i="117"/>
  <c r="I45" i="117" s="1"/>
  <c r="G46" i="117"/>
  <c r="H46" i="117" s="1"/>
  <c r="I46" i="117" s="1"/>
  <c r="G47" i="117"/>
  <c r="H47" i="117" s="1"/>
  <c r="I47" i="117" s="1"/>
  <c r="G48" i="117"/>
  <c r="H48" i="117" s="1"/>
  <c r="I48" i="117" s="1"/>
  <c r="G49" i="117"/>
  <c r="H49" i="117"/>
  <c r="I49" i="117" s="1"/>
  <c r="G50" i="117"/>
  <c r="H50" i="117" s="1"/>
  <c r="I50" i="117" s="1"/>
  <c r="G51" i="117"/>
  <c r="H51" i="117"/>
  <c r="I51" i="117" s="1"/>
  <c r="G52" i="117"/>
  <c r="H52" i="117" s="1"/>
  <c r="I52" i="117" s="1"/>
  <c r="G53" i="117"/>
  <c r="H53" i="117"/>
  <c r="I53" i="117" s="1"/>
  <c r="G54" i="117"/>
  <c r="H54" i="117" s="1"/>
  <c r="I54" i="117" s="1"/>
  <c r="G55" i="117"/>
  <c r="H55" i="117" s="1"/>
  <c r="I55" i="117" s="1"/>
  <c r="G56" i="117"/>
  <c r="H56" i="117" s="1"/>
  <c r="I56" i="117" s="1"/>
  <c r="G57" i="117"/>
  <c r="H57" i="117"/>
  <c r="I57" i="117" s="1"/>
  <c r="G58" i="117"/>
  <c r="H58" i="117" s="1"/>
  <c r="I58" i="117" s="1"/>
  <c r="G59" i="117"/>
  <c r="H59" i="117"/>
  <c r="I59" i="117" s="1"/>
  <c r="G60" i="117"/>
  <c r="H60" i="117" s="1"/>
  <c r="I60" i="117" s="1"/>
  <c r="G61" i="117"/>
  <c r="H61" i="117"/>
  <c r="I61" i="117" s="1"/>
  <c r="G62" i="117"/>
  <c r="H62" i="117" s="1"/>
  <c r="I62" i="117" s="1"/>
  <c r="G63" i="117"/>
  <c r="H63" i="117" s="1"/>
  <c r="I63" i="117" s="1"/>
  <c r="G64" i="117"/>
  <c r="H64" i="117" s="1"/>
  <c r="I64" i="117" s="1"/>
  <c r="G65" i="117"/>
  <c r="H65" i="117"/>
  <c r="I65" i="117" s="1"/>
  <c r="G66" i="117"/>
  <c r="H66" i="117" s="1"/>
  <c r="I66" i="117" s="1"/>
  <c r="G67" i="117"/>
  <c r="H67" i="117"/>
  <c r="I67" i="117" s="1"/>
  <c r="G68" i="117"/>
  <c r="H68" i="117" s="1"/>
  <c r="I68" i="117" s="1"/>
  <c r="G69" i="117"/>
  <c r="H69" i="117"/>
  <c r="I69" i="117" s="1"/>
  <c r="G70" i="117"/>
  <c r="H70" i="117" s="1"/>
  <c r="I70" i="117" s="1"/>
  <c r="G71" i="117"/>
  <c r="H71" i="117" s="1"/>
  <c r="I71" i="117" s="1"/>
  <c r="G72" i="117"/>
  <c r="H72" i="117" s="1"/>
  <c r="I72" i="117" s="1"/>
  <c r="G73" i="117"/>
  <c r="H73" i="117"/>
  <c r="I73" i="117" s="1"/>
  <c r="G74" i="117"/>
  <c r="H74" i="117" s="1"/>
  <c r="I74" i="117" s="1"/>
  <c r="G75" i="117"/>
  <c r="H75" i="117"/>
  <c r="I75" i="117" s="1"/>
  <c r="G76" i="117"/>
  <c r="H76" i="117" s="1"/>
  <c r="I76" i="117" s="1"/>
  <c r="G77" i="117"/>
  <c r="H77" i="117"/>
  <c r="I77" i="117" s="1"/>
  <c r="G42" i="117"/>
  <c r="H42" i="117" s="1"/>
  <c r="I42" i="117" s="1"/>
  <c r="G6" i="117"/>
  <c r="H6" i="117" s="1"/>
  <c r="I6" i="117" s="1"/>
  <c r="G7" i="117"/>
  <c r="H7" i="117" s="1"/>
  <c r="I7" i="117" s="1"/>
  <c r="G8" i="117"/>
  <c r="H8" i="117" s="1"/>
  <c r="I8" i="117" s="1"/>
  <c r="G9" i="117"/>
  <c r="H9" i="117" s="1"/>
  <c r="I9" i="117" s="1"/>
  <c r="G10" i="117"/>
  <c r="H10" i="117" s="1"/>
  <c r="I10" i="117" s="1"/>
  <c r="G11" i="117"/>
  <c r="H11" i="117" s="1"/>
  <c r="I11" i="117" s="1"/>
  <c r="G12" i="117"/>
  <c r="H12" i="117"/>
  <c r="I12" i="117" s="1"/>
  <c r="G13" i="117"/>
  <c r="H13" i="117" s="1"/>
  <c r="I13" i="117" s="1"/>
  <c r="G14" i="117"/>
  <c r="H14" i="117"/>
  <c r="I14" i="117" s="1"/>
  <c r="G15" i="117"/>
  <c r="H15" i="117" s="1"/>
  <c r="I15" i="117" s="1"/>
  <c r="G16" i="117"/>
  <c r="H16" i="117"/>
  <c r="I16" i="117" s="1"/>
  <c r="G17" i="117"/>
  <c r="H17" i="117" s="1"/>
  <c r="I17" i="117" s="1"/>
  <c r="G18" i="117"/>
  <c r="H18" i="117" s="1"/>
  <c r="I18" i="117" s="1"/>
  <c r="G19" i="117"/>
  <c r="H19" i="117" s="1"/>
  <c r="I19" i="117" s="1"/>
  <c r="G20" i="117"/>
  <c r="H20" i="117"/>
  <c r="I20" i="117" s="1"/>
  <c r="G21" i="117"/>
  <c r="H21" i="117" s="1"/>
  <c r="I21" i="117" s="1"/>
  <c r="G22" i="117"/>
  <c r="H22" i="117"/>
  <c r="I22" i="117" s="1"/>
  <c r="G23" i="117"/>
  <c r="H23" i="117" s="1"/>
  <c r="I23" i="117" s="1"/>
  <c r="G24" i="117"/>
  <c r="H24" i="117"/>
  <c r="I24" i="117" s="1"/>
  <c r="G25" i="117"/>
  <c r="H25" i="117" s="1"/>
  <c r="I25" i="117" s="1"/>
  <c r="G26" i="117"/>
  <c r="H26" i="117" s="1"/>
  <c r="I26" i="117" s="1"/>
  <c r="G27" i="117"/>
  <c r="H27" i="117" s="1"/>
  <c r="I27" i="117" s="1"/>
  <c r="G28" i="117"/>
  <c r="H28" i="117"/>
  <c r="I28" i="117" s="1"/>
  <c r="G29" i="117"/>
  <c r="H29" i="117" s="1"/>
  <c r="I29" i="117" s="1"/>
  <c r="G30" i="117"/>
  <c r="H30" i="117"/>
  <c r="I30" i="117" s="1"/>
  <c r="G31" i="117"/>
  <c r="H31" i="117" s="1"/>
  <c r="I31" i="117" s="1"/>
  <c r="G32" i="117"/>
  <c r="H32" i="117"/>
  <c r="I32" i="117" s="1"/>
  <c r="G33" i="117"/>
  <c r="H33" i="117" s="1"/>
  <c r="I33" i="117" s="1"/>
  <c r="G34" i="117"/>
  <c r="H34" i="117" s="1"/>
  <c r="I34" i="117" s="1"/>
  <c r="G35" i="117"/>
  <c r="H35" i="117" s="1"/>
  <c r="I35" i="117" s="1"/>
  <c r="G36" i="117"/>
  <c r="H36" i="117"/>
  <c r="I36" i="117" s="1"/>
  <c r="G37" i="117"/>
  <c r="H37" i="117" s="1"/>
  <c r="I37" i="117" s="1"/>
  <c r="G38" i="117"/>
  <c r="H38" i="117"/>
  <c r="I38" i="117" s="1"/>
  <c r="G5" i="117"/>
  <c r="H5" i="117" s="1"/>
  <c r="I5" i="117" s="1"/>
  <c r="G4" i="117"/>
  <c r="G41" i="117" s="1"/>
  <c r="K38" i="115"/>
  <c r="K37" i="115"/>
  <c r="L37" i="115" s="1"/>
  <c r="K36" i="115"/>
  <c r="L36" i="115" s="1"/>
  <c r="K35" i="115"/>
  <c r="L35" i="115" s="1"/>
  <c r="K34" i="115"/>
  <c r="L34" i="115" s="1"/>
  <c r="K33" i="115"/>
  <c r="L33" i="115" s="1"/>
  <c r="K32" i="115"/>
  <c r="L32" i="115" s="1"/>
  <c r="K31" i="115"/>
  <c r="L31" i="115" s="1"/>
  <c r="K30" i="115"/>
  <c r="L30" i="115" s="1"/>
  <c r="K29" i="115"/>
  <c r="L29" i="115" s="1"/>
  <c r="K28" i="115"/>
  <c r="L28" i="115" s="1"/>
  <c r="K27" i="115"/>
  <c r="L27" i="115" s="1"/>
  <c r="K26" i="115"/>
  <c r="L26" i="115" s="1"/>
  <c r="K25" i="115"/>
  <c r="L25" i="115" s="1"/>
  <c r="K24" i="115"/>
  <c r="L24" i="115" s="1"/>
  <c r="K23" i="115"/>
  <c r="L23" i="115" s="1"/>
  <c r="K22" i="115"/>
  <c r="L22" i="115" s="1"/>
  <c r="K21" i="115"/>
  <c r="L21" i="115" s="1"/>
  <c r="K20" i="115"/>
  <c r="L20" i="115" s="1"/>
  <c r="K19" i="115"/>
  <c r="L19" i="115" s="1"/>
  <c r="K18" i="115"/>
  <c r="L18" i="115" s="1"/>
  <c r="K17" i="115"/>
  <c r="L17" i="115" s="1"/>
  <c r="K16" i="115"/>
  <c r="L16" i="115" s="1"/>
  <c r="K15" i="115"/>
  <c r="L15" i="115" s="1"/>
  <c r="K14" i="115"/>
  <c r="L14" i="115" s="1"/>
  <c r="K13" i="115"/>
  <c r="L13" i="115" s="1"/>
  <c r="K12" i="115"/>
  <c r="L12" i="115" s="1"/>
  <c r="K11" i="115"/>
  <c r="L11" i="115" s="1"/>
  <c r="K10" i="115"/>
  <c r="L10" i="115" s="1"/>
  <c r="K9" i="115"/>
  <c r="L9" i="115" s="1"/>
  <c r="K8" i="115"/>
  <c r="L8" i="115" s="1"/>
  <c r="K7" i="115"/>
  <c r="L7" i="115" s="1"/>
  <c r="K6" i="115"/>
  <c r="L6" i="115" s="1"/>
  <c r="K5" i="115"/>
  <c r="L5" i="115" s="1"/>
  <c r="K4" i="115"/>
  <c r="L4" i="115" s="1"/>
  <c r="K3" i="115"/>
  <c r="E5" i="115"/>
  <c r="F5" i="115" s="1"/>
  <c r="E6" i="115"/>
  <c r="F6" i="115" s="1"/>
  <c r="E7" i="115"/>
  <c r="F7" i="115" s="1"/>
  <c r="E8" i="115"/>
  <c r="F8" i="115" s="1"/>
  <c r="E9" i="115"/>
  <c r="F9" i="115" s="1"/>
  <c r="E10" i="115"/>
  <c r="F10" i="115" s="1"/>
  <c r="E11" i="115"/>
  <c r="F11" i="115" s="1"/>
  <c r="E12" i="115"/>
  <c r="F12" i="115" s="1"/>
  <c r="E13" i="115"/>
  <c r="F13" i="115" s="1"/>
  <c r="E14" i="115"/>
  <c r="F14" i="115" s="1"/>
  <c r="E15" i="115"/>
  <c r="F15" i="115" s="1"/>
  <c r="E16" i="115"/>
  <c r="F16" i="115" s="1"/>
  <c r="E17" i="115"/>
  <c r="F17" i="115" s="1"/>
  <c r="E18" i="115"/>
  <c r="F18" i="115" s="1"/>
  <c r="E19" i="115"/>
  <c r="F19" i="115" s="1"/>
  <c r="E20" i="115"/>
  <c r="F20" i="115" s="1"/>
  <c r="E21" i="115"/>
  <c r="F21" i="115" s="1"/>
  <c r="E22" i="115"/>
  <c r="F22" i="115" s="1"/>
  <c r="E23" i="115"/>
  <c r="F23" i="115" s="1"/>
  <c r="E24" i="115"/>
  <c r="F24" i="115" s="1"/>
  <c r="E25" i="115"/>
  <c r="F25" i="115" s="1"/>
  <c r="E26" i="115"/>
  <c r="F26" i="115" s="1"/>
  <c r="E27" i="115"/>
  <c r="F27" i="115" s="1"/>
  <c r="E28" i="115"/>
  <c r="F28" i="115" s="1"/>
  <c r="E29" i="115"/>
  <c r="F29" i="115" s="1"/>
  <c r="E30" i="115"/>
  <c r="F30" i="115" s="1"/>
  <c r="E31" i="115"/>
  <c r="F31" i="115" s="1"/>
  <c r="E32" i="115"/>
  <c r="F32" i="115" s="1"/>
  <c r="E33" i="115"/>
  <c r="F33" i="115" s="1"/>
  <c r="E34" i="115"/>
  <c r="F34" i="115" s="1"/>
  <c r="E35" i="115"/>
  <c r="F35" i="115" s="1"/>
  <c r="E36" i="115"/>
  <c r="F36" i="115" s="1"/>
  <c r="E37" i="115"/>
  <c r="F37" i="115" s="1"/>
  <c r="E38" i="115"/>
  <c r="F38" i="115" s="1"/>
  <c r="E4" i="115"/>
  <c r="F4" i="115" s="1"/>
  <c r="E3" i="115"/>
  <c r="E3" i="114"/>
  <c r="AJ43" i="113"/>
  <c r="AJ44" i="113"/>
  <c r="AK44" i="113" s="1"/>
  <c r="I5" i="114" s="1"/>
  <c r="K5" i="114" s="1"/>
  <c r="L5" i="114" s="1"/>
  <c r="AJ45" i="113"/>
  <c r="AJ46" i="113"/>
  <c r="AJ47" i="113"/>
  <c r="AJ48" i="113"/>
  <c r="AJ49" i="113"/>
  <c r="AK49" i="113"/>
  <c r="I10" i="114" s="1"/>
  <c r="K10" i="114" s="1"/>
  <c r="L10" i="114" s="1"/>
  <c r="AJ50" i="113"/>
  <c r="AJ51" i="113"/>
  <c r="AJ52" i="113"/>
  <c r="AK52" i="113" s="1"/>
  <c r="I13" i="114" s="1"/>
  <c r="K13" i="114" s="1"/>
  <c r="L13" i="114" s="1"/>
  <c r="AJ53" i="113"/>
  <c r="AJ54" i="113"/>
  <c r="AJ55" i="113"/>
  <c r="AJ56" i="113"/>
  <c r="AJ57" i="113"/>
  <c r="AK57" i="113"/>
  <c r="I18" i="114" s="1"/>
  <c r="K18" i="114" s="1"/>
  <c r="L18" i="114" s="1"/>
  <c r="AJ58" i="113"/>
  <c r="AJ59" i="113"/>
  <c r="AJ60" i="113"/>
  <c r="AK60" i="113" s="1"/>
  <c r="I21" i="114" s="1"/>
  <c r="K21" i="114" s="1"/>
  <c r="L21" i="114" s="1"/>
  <c r="AJ61" i="113"/>
  <c r="AJ62" i="113"/>
  <c r="AJ63" i="113"/>
  <c r="AJ64" i="113"/>
  <c r="AJ65" i="113"/>
  <c r="AK65" i="113"/>
  <c r="I26" i="114" s="1"/>
  <c r="K26" i="114" s="1"/>
  <c r="L26" i="114" s="1"/>
  <c r="AJ66" i="113"/>
  <c r="AJ67" i="113"/>
  <c r="AJ68" i="113"/>
  <c r="AK68" i="113" s="1"/>
  <c r="I29" i="114" s="1"/>
  <c r="K29" i="114" s="1"/>
  <c r="L29" i="114" s="1"/>
  <c r="AJ69" i="113"/>
  <c r="AJ70" i="113"/>
  <c r="AJ71" i="113"/>
  <c r="AJ72" i="113"/>
  <c r="AJ73" i="113"/>
  <c r="AK73" i="113"/>
  <c r="I34" i="114" s="1"/>
  <c r="K34" i="114" s="1"/>
  <c r="L34" i="114" s="1"/>
  <c r="AJ74" i="113"/>
  <c r="AJ75" i="113"/>
  <c r="AJ76" i="113"/>
  <c r="AK76" i="113" s="1"/>
  <c r="I37" i="114" s="1"/>
  <c r="K37" i="114" s="1"/>
  <c r="L37" i="114" s="1"/>
  <c r="AJ77" i="113"/>
  <c r="AJ42" i="113"/>
  <c r="AC43" i="113"/>
  <c r="AC44" i="113"/>
  <c r="AC45" i="113"/>
  <c r="AC46" i="113"/>
  <c r="AC47" i="113"/>
  <c r="AC48" i="113"/>
  <c r="AC49" i="113"/>
  <c r="AC50" i="113"/>
  <c r="AC51" i="113"/>
  <c r="AC52" i="113"/>
  <c r="AC53" i="113"/>
  <c r="AC54" i="113"/>
  <c r="AC55" i="113"/>
  <c r="AC56" i="113"/>
  <c r="AC57" i="113"/>
  <c r="AC58" i="113"/>
  <c r="AC59" i="113"/>
  <c r="AC60" i="113"/>
  <c r="AC61" i="113"/>
  <c r="AC62" i="113"/>
  <c r="AC63" i="113"/>
  <c r="AC64" i="113"/>
  <c r="AC65" i="113"/>
  <c r="AC66" i="113"/>
  <c r="AC67" i="113"/>
  <c r="AC68" i="113"/>
  <c r="AC69" i="113"/>
  <c r="AC70" i="113"/>
  <c r="AC71" i="113"/>
  <c r="AC72" i="113"/>
  <c r="AC73" i="113"/>
  <c r="AC74" i="113"/>
  <c r="AC75" i="113"/>
  <c r="AC76" i="113"/>
  <c r="AC77" i="113"/>
  <c r="AC42" i="113"/>
  <c r="S43" i="113"/>
  <c r="S44" i="113"/>
  <c r="S45" i="113"/>
  <c r="S46" i="113"/>
  <c r="S47" i="113"/>
  <c r="S48" i="113"/>
  <c r="S49" i="113"/>
  <c r="S50" i="113"/>
  <c r="S51" i="113"/>
  <c r="S52" i="113"/>
  <c r="S53" i="113"/>
  <c r="S54" i="113"/>
  <c r="S55" i="113"/>
  <c r="S56" i="113"/>
  <c r="S57" i="113"/>
  <c r="S58" i="113"/>
  <c r="S59" i="113"/>
  <c r="S60" i="113"/>
  <c r="S61" i="113"/>
  <c r="S62" i="113"/>
  <c r="S63" i="113"/>
  <c r="S64" i="113"/>
  <c r="S65" i="113"/>
  <c r="S66" i="113"/>
  <c r="S67" i="113"/>
  <c r="S68" i="113"/>
  <c r="S69" i="113"/>
  <c r="S70" i="113"/>
  <c r="S71" i="113"/>
  <c r="S72" i="113"/>
  <c r="S73" i="113"/>
  <c r="S74" i="113"/>
  <c r="S75" i="113"/>
  <c r="S76" i="113"/>
  <c r="S77" i="113"/>
  <c r="S42" i="113"/>
  <c r="L43" i="113"/>
  <c r="AK43" i="113" s="1"/>
  <c r="I4" i="114" s="1"/>
  <c r="K4" i="114" s="1"/>
  <c r="L4" i="114" s="1"/>
  <c r="L44" i="113"/>
  <c r="L45" i="113"/>
  <c r="AK45" i="113" s="1"/>
  <c r="I6" i="114" s="1"/>
  <c r="K6" i="114" s="1"/>
  <c r="L6" i="114" s="1"/>
  <c r="L46" i="113"/>
  <c r="L47" i="113"/>
  <c r="AK47" i="113" s="1"/>
  <c r="I8" i="114" s="1"/>
  <c r="K8" i="114" s="1"/>
  <c r="L8" i="114" s="1"/>
  <c r="L48" i="113"/>
  <c r="L49" i="113"/>
  <c r="L50" i="113"/>
  <c r="L51" i="113"/>
  <c r="AK51" i="113" s="1"/>
  <c r="I12" i="114" s="1"/>
  <c r="K12" i="114" s="1"/>
  <c r="L12" i="114" s="1"/>
  <c r="L52" i="113"/>
  <c r="L53" i="113"/>
  <c r="AK53" i="113" s="1"/>
  <c r="I14" i="114" s="1"/>
  <c r="K14" i="114" s="1"/>
  <c r="L14" i="114" s="1"/>
  <c r="L54" i="113"/>
  <c r="L55" i="113"/>
  <c r="AK55" i="113" s="1"/>
  <c r="I16" i="114" s="1"/>
  <c r="K16" i="114" s="1"/>
  <c r="L16" i="114" s="1"/>
  <c r="L56" i="113"/>
  <c r="L57" i="113"/>
  <c r="L58" i="113"/>
  <c r="L59" i="113"/>
  <c r="AK59" i="113" s="1"/>
  <c r="I20" i="114" s="1"/>
  <c r="K20" i="114" s="1"/>
  <c r="L20" i="114" s="1"/>
  <c r="L60" i="113"/>
  <c r="L61" i="113"/>
  <c r="AK61" i="113" s="1"/>
  <c r="I22" i="114" s="1"/>
  <c r="K22" i="114" s="1"/>
  <c r="L22" i="114" s="1"/>
  <c r="L62" i="113"/>
  <c r="L63" i="113"/>
  <c r="AK63" i="113" s="1"/>
  <c r="I24" i="114" s="1"/>
  <c r="K24" i="114" s="1"/>
  <c r="L24" i="114" s="1"/>
  <c r="L64" i="113"/>
  <c r="L65" i="113"/>
  <c r="L66" i="113"/>
  <c r="L67" i="113"/>
  <c r="AK67" i="113" s="1"/>
  <c r="I28" i="114" s="1"/>
  <c r="K28" i="114" s="1"/>
  <c r="L28" i="114" s="1"/>
  <c r="L68" i="113"/>
  <c r="L69" i="113"/>
  <c r="AK69" i="113" s="1"/>
  <c r="I30" i="114" s="1"/>
  <c r="K30" i="114" s="1"/>
  <c r="L30" i="114" s="1"/>
  <c r="L70" i="113"/>
  <c r="L71" i="113"/>
  <c r="AK71" i="113" s="1"/>
  <c r="I32" i="114" s="1"/>
  <c r="K32" i="114" s="1"/>
  <c r="L32" i="114" s="1"/>
  <c r="L72" i="113"/>
  <c r="L73" i="113"/>
  <c r="L74" i="113"/>
  <c r="L75" i="113"/>
  <c r="AK75" i="113" s="1"/>
  <c r="I36" i="114" s="1"/>
  <c r="K36" i="114" s="1"/>
  <c r="L36" i="114" s="1"/>
  <c r="L76" i="113"/>
  <c r="L77" i="113"/>
  <c r="AK77" i="113" s="1"/>
  <c r="I38" i="114" s="1"/>
  <c r="K38" i="114" s="1"/>
  <c r="L38" i="114" s="1"/>
  <c r="L42" i="113"/>
  <c r="AJ6" i="113"/>
  <c r="AJ7" i="113"/>
  <c r="AJ8" i="113"/>
  <c r="AJ9" i="113"/>
  <c r="AJ10" i="113"/>
  <c r="AJ11" i="113"/>
  <c r="AJ12" i="113"/>
  <c r="AJ13" i="113"/>
  <c r="AJ14" i="113"/>
  <c r="AJ15" i="113"/>
  <c r="AJ16" i="113"/>
  <c r="AJ17" i="113"/>
  <c r="AJ18" i="113"/>
  <c r="AJ19" i="113"/>
  <c r="AJ20" i="113"/>
  <c r="AJ21" i="113"/>
  <c r="AJ22" i="113"/>
  <c r="AJ23" i="113"/>
  <c r="AJ24" i="113"/>
  <c r="AJ25" i="113"/>
  <c r="AJ26" i="113"/>
  <c r="AJ27" i="113"/>
  <c r="AJ28" i="113"/>
  <c r="AJ29" i="113"/>
  <c r="AJ30" i="113"/>
  <c r="AJ31" i="113"/>
  <c r="AJ32" i="113"/>
  <c r="AJ33" i="113"/>
  <c r="AJ34" i="113"/>
  <c r="AJ35" i="113"/>
  <c r="AJ36" i="113"/>
  <c r="AJ37" i="113"/>
  <c r="AJ38" i="113"/>
  <c r="AJ5" i="113"/>
  <c r="AC6" i="113"/>
  <c r="AC7" i="113"/>
  <c r="AC8" i="113"/>
  <c r="AC9" i="113"/>
  <c r="AC10" i="113"/>
  <c r="AC11" i="113"/>
  <c r="AC12" i="113"/>
  <c r="AC13" i="113"/>
  <c r="AC14" i="113"/>
  <c r="AC15" i="113"/>
  <c r="AC16" i="113"/>
  <c r="AC17" i="113"/>
  <c r="AC18" i="113"/>
  <c r="AC19" i="113"/>
  <c r="AC20" i="113"/>
  <c r="AC21" i="113"/>
  <c r="AC22" i="113"/>
  <c r="AC23" i="113"/>
  <c r="AC24" i="113"/>
  <c r="AC25" i="113"/>
  <c r="AC26" i="113"/>
  <c r="AC27" i="113"/>
  <c r="AC28" i="113"/>
  <c r="AC29" i="113"/>
  <c r="AC30" i="113"/>
  <c r="AC31" i="113"/>
  <c r="AC32" i="113"/>
  <c r="AC33" i="113"/>
  <c r="AC34" i="113"/>
  <c r="AC35" i="113"/>
  <c r="AC36" i="113"/>
  <c r="AC37" i="113"/>
  <c r="AC38" i="113"/>
  <c r="AC5" i="113"/>
  <c r="S6" i="113"/>
  <c r="S7" i="113"/>
  <c r="S8" i="113"/>
  <c r="S9" i="113"/>
  <c r="S10" i="113"/>
  <c r="S11" i="113"/>
  <c r="S12" i="113"/>
  <c r="S13" i="113"/>
  <c r="S14" i="113"/>
  <c r="S15" i="113"/>
  <c r="S16" i="113"/>
  <c r="S17" i="113"/>
  <c r="S18" i="113"/>
  <c r="S19" i="113"/>
  <c r="S20" i="113"/>
  <c r="S21" i="113"/>
  <c r="S22" i="113"/>
  <c r="S23" i="113"/>
  <c r="S24" i="113"/>
  <c r="S25" i="113"/>
  <c r="S26" i="113"/>
  <c r="S27" i="113"/>
  <c r="S28" i="113"/>
  <c r="S29" i="113"/>
  <c r="S30" i="113"/>
  <c r="S31" i="113"/>
  <c r="S32" i="113"/>
  <c r="S33" i="113"/>
  <c r="S34" i="113"/>
  <c r="S35" i="113"/>
  <c r="S36" i="113"/>
  <c r="S37" i="113"/>
  <c r="S38" i="113"/>
  <c r="S5" i="113"/>
  <c r="L6" i="113"/>
  <c r="AK6" i="113" s="1"/>
  <c r="C5" i="114" s="1"/>
  <c r="E5" i="114" s="1"/>
  <c r="F5" i="114" s="1"/>
  <c r="L7" i="113"/>
  <c r="AK7" i="113" s="1"/>
  <c r="C6" i="114" s="1"/>
  <c r="E6" i="114" s="1"/>
  <c r="F6" i="114" s="1"/>
  <c r="L8" i="113"/>
  <c r="AK8" i="113" s="1"/>
  <c r="C7" i="114" s="1"/>
  <c r="E7" i="114" s="1"/>
  <c r="F7" i="114" s="1"/>
  <c r="L9" i="113"/>
  <c r="AK9" i="113" s="1"/>
  <c r="C8" i="114" s="1"/>
  <c r="E8" i="114" s="1"/>
  <c r="F8" i="114" s="1"/>
  <c r="L10" i="113"/>
  <c r="AK10" i="113" s="1"/>
  <c r="C9" i="114" s="1"/>
  <c r="E9" i="114" s="1"/>
  <c r="F9" i="114" s="1"/>
  <c r="L11" i="113"/>
  <c r="AK11" i="113" s="1"/>
  <c r="C10" i="114" s="1"/>
  <c r="E10" i="114" s="1"/>
  <c r="F10" i="114" s="1"/>
  <c r="L12" i="113"/>
  <c r="AK12" i="113" s="1"/>
  <c r="C11" i="114" s="1"/>
  <c r="E11" i="114" s="1"/>
  <c r="F11" i="114" s="1"/>
  <c r="L13" i="113"/>
  <c r="AK13" i="113" s="1"/>
  <c r="C12" i="114" s="1"/>
  <c r="E12" i="114" s="1"/>
  <c r="F12" i="114" s="1"/>
  <c r="L14" i="113"/>
  <c r="AK14" i="113" s="1"/>
  <c r="C13" i="114" s="1"/>
  <c r="E13" i="114" s="1"/>
  <c r="F13" i="114" s="1"/>
  <c r="L15" i="113"/>
  <c r="AK15" i="113" s="1"/>
  <c r="C14" i="114" s="1"/>
  <c r="E14" i="114" s="1"/>
  <c r="F14" i="114" s="1"/>
  <c r="L16" i="113"/>
  <c r="AK16" i="113" s="1"/>
  <c r="C15" i="114" s="1"/>
  <c r="E15" i="114" s="1"/>
  <c r="F15" i="114" s="1"/>
  <c r="L17" i="113"/>
  <c r="AK17" i="113" s="1"/>
  <c r="C16" i="114" s="1"/>
  <c r="E16" i="114" s="1"/>
  <c r="F16" i="114" s="1"/>
  <c r="L18" i="113"/>
  <c r="AK18" i="113" s="1"/>
  <c r="C17" i="114" s="1"/>
  <c r="E17" i="114" s="1"/>
  <c r="F17" i="114" s="1"/>
  <c r="L19" i="113"/>
  <c r="AK19" i="113" s="1"/>
  <c r="C18" i="114" s="1"/>
  <c r="E18" i="114" s="1"/>
  <c r="F18" i="114" s="1"/>
  <c r="L20" i="113"/>
  <c r="AK20" i="113" s="1"/>
  <c r="C19" i="114" s="1"/>
  <c r="E19" i="114" s="1"/>
  <c r="F19" i="114" s="1"/>
  <c r="L21" i="113"/>
  <c r="AK21" i="113" s="1"/>
  <c r="C20" i="114" s="1"/>
  <c r="E20" i="114" s="1"/>
  <c r="F20" i="114" s="1"/>
  <c r="L22" i="113"/>
  <c r="AK22" i="113" s="1"/>
  <c r="C21" i="114" s="1"/>
  <c r="E21" i="114" s="1"/>
  <c r="F21" i="114" s="1"/>
  <c r="L23" i="113"/>
  <c r="AK23" i="113" s="1"/>
  <c r="C22" i="114" s="1"/>
  <c r="E22" i="114" s="1"/>
  <c r="F22" i="114" s="1"/>
  <c r="L24" i="113"/>
  <c r="AK24" i="113" s="1"/>
  <c r="C23" i="114" s="1"/>
  <c r="E23" i="114" s="1"/>
  <c r="F23" i="114" s="1"/>
  <c r="L25" i="113"/>
  <c r="AK25" i="113" s="1"/>
  <c r="C24" i="114" s="1"/>
  <c r="E24" i="114" s="1"/>
  <c r="F24" i="114" s="1"/>
  <c r="L26" i="113"/>
  <c r="AK26" i="113" s="1"/>
  <c r="C25" i="114" s="1"/>
  <c r="E25" i="114" s="1"/>
  <c r="F25" i="114" s="1"/>
  <c r="L27" i="113"/>
  <c r="AK27" i="113" s="1"/>
  <c r="C26" i="114" s="1"/>
  <c r="E26" i="114" s="1"/>
  <c r="F26" i="114" s="1"/>
  <c r="L28" i="113"/>
  <c r="AK28" i="113" s="1"/>
  <c r="C27" i="114" s="1"/>
  <c r="E27" i="114" s="1"/>
  <c r="F27" i="114" s="1"/>
  <c r="L29" i="113"/>
  <c r="AK29" i="113" s="1"/>
  <c r="C28" i="114" s="1"/>
  <c r="E28" i="114" s="1"/>
  <c r="F28" i="114" s="1"/>
  <c r="L30" i="113"/>
  <c r="AK30" i="113" s="1"/>
  <c r="C29" i="114" s="1"/>
  <c r="E29" i="114" s="1"/>
  <c r="F29" i="114" s="1"/>
  <c r="L31" i="113"/>
  <c r="AK31" i="113" s="1"/>
  <c r="C30" i="114" s="1"/>
  <c r="E30" i="114" s="1"/>
  <c r="F30" i="114" s="1"/>
  <c r="L32" i="113"/>
  <c r="AK32" i="113" s="1"/>
  <c r="C31" i="114" s="1"/>
  <c r="E31" i="114" s="1"/>
  <c r="F31" i="114" s="1"/>
  <c r="L33" i="113"/>
  <c r="AK33" i="113" s="1"/>
  <c r="C32" i="114" s="1"/>
  <c r="E32" i="114" s="1"/>
  <c r="F32" i="114" s="1"/>
  <c r="L34" i="113"/>
  <c r="AK34" i="113" s="1"/>
  <c r="C33" i="114" s="1"/>
  <c r="E33" i="114" s="1"/>
  <c r="F33" i="114" s="1"/>
  <c r="L35" i="113"/>
  <c r="AK35" i="113" s="1"/>
  <c r="C34" i="114" s="1"/>
  <c r="E34" i="114" s="1"/>
  <c r="F34" i="114" s="1"/>
  <c r="L36" i="113"/>
  <c r="AK36" i="113" s="1"/>
  <c r="C35" i="114" s="1"/>
  <c r="E35" i="114" s="1"/>
  <c r="F35" i="114" s="1"/>
  <c r="L37" i="113"/>
  <c r="AK37" i="113" s="1"/>
  <c r="C36" i="114" s="1"/>
  <c r="E36" i="114" s="1"/>
  <c r="F36" i="114" s="1"/>
  <c r="L38" i="113"/>
  <c r="AK38" i="113" s="1"/>
  <c r="C37" i="114" s="1"/>
  <c r="E37" i="114" s="1"/>
  <c r="F37" i="114" s="1"/>
  <c r="L5" i="113"/>
  <c r="AK5" i="113" s="1"/>
  <c r="C4" i="114" s="1"/>
  <c r="E4" i="114" s="1"/>
  <c r="F4" i="114" s="1"/>
  <c r="AN79" i="112"/>
  <c r="AN78" i="112"/>
  <c r="AN77" i="112"/>
  <c r="AN76" i="112"/>
  <c r="AN75" i="112"/>
  <c r="AN74" i="112"/>
  <c r="AN73" i="112"/>
  <c r="AN72" i="112"/>
  <c r="AN71" i="112"/>
  <c r="AN70" i="112"/>
  <c r="AN69" i="112"/>
  <c r="AN68" i="112"/>
  <c r="AN67" i="112"/>
  <c r="AN66" i="112"/>
  <c r="AN65" i="112"/>
  <c r="AN64" i="112"/>
  <c r="AN63" i="112"/>
  <c r="AN62" i="112"/>
  <c r="AN61" i="112"/>
  <c r="AN60" i="112"/>
  <c r="AN59" i="112"/>
  <c r="AN58" i="112"/>
  <c r="AN57" i="112"/>
  <c r="AN56" i="112"/>
  <c r="AN55" i="112"/>
  <c r="AN54" i="112"/>
  <c r="AN53" i="112"/>
  <c r="AN52" i="112"/>
  <c r="AN51" i="112"/>
  <c r="AN50" i="112"/>
  <c r="AN49" i="112"/>
  <c r="AN48" i="112"/>
  <c r="AN47" i="112"/>
  <c r="AN46" i="112"/>
  <c r="AN45" i="112"/>
  <c r="AN44" i="112"/>
  <c r="AK79" i="112"/>
  <c r="AK78" i="112"/>
  <c r="AK77" i="112"/>
  <c r="AK76" i="112"/>
  <c r="AK75" i="112"/>
  <c r="AK74" i="112"/>
  <c r="AK73" i="112"/>
  <c r="AK72" i="112"/>
  <c r="AK71" i="112"/>
  <c r="AK70" i="112"/>
  <c r="AK69" i="112"/>
  <c r="AK68" i="112"/>
  <c r="AK67" i="112"/>
  <c r="AK66" i="112"/>
  <c r="AK65" i="112"/>
  <c r="AK64" i="112"/>
  <c r="AK63" i="112"/>
  <c r="AK62" i="112"/>
  <c r="AK61" i="112"/>
  <c r="AK60" i="112"/>
  <c r="AK59" i="112"/>
  <c r="AK58" i="112"/>
  <c r="AK57" i="112"/>
  <c r="AK56" i="112"/>
  <c r="AK55" i="112"/>
  <c r="AK54" i="112"/>
  <c r="AK53" i="112"/>
  <c r="AK52" i="112"/>
  <c r="AK51" i="112"/>
  <c r="AK50" i="112"/>
  <c r="AK49" i="112"/>
  <c r="AK48" i="112"/>
  <c r="AK47" i="112"/>
  <c r="AK46" i="112"/>
  <c r="AK45" i="112"/>
  <c r="AK44" i="112"/>
  <c r="AH79" i="112"/>
  <c r="AH78" i="112"/>
  <c r="AH77" i="112"/>
  <c r="AH76" i="112"/>
  <c r="AH75" i="112"/>
  <c r="AH74" i="112"/>
  <c r="AH73" i="112"/>
  <c r="AH72" i="112"/>
  <c r="AH71" i="112"/>
  <c r="AH70" i="112"/>
  <c r="AH69" i="112"/>
  <c r="AH68" i="112"/>
  <c r="AH67" i="112"/>
  <c r="AH66" i="112"/>
  <c r="AH65" i="112"/>
  <c r="AH64" i="112"/>
  <c r="AH63" i="112"/>
  <c r="AH62" i="112"/>
  <c r="AH61" i="112"/>
  <c r="AH60" i="112"/>
  <c r="AH59" i="112"/>
  <c r="AH58" i="112"/>
  <c r="AH57" i="112"/>
  <c r="AH56" i="112"/>
  <c r="AH55" i="112"/>
  <c r="AH54" i="112"/>
  <c r="AH53" i="112"/>
  <c r="AH52" i="112"/>
  <c r="AH51" i="112"/>
  <c r="AH50" i="112"/>
  <c r="AH49" i="112"/>
  <c r="AH48" i="112"/>
  <c r="AH47" i="112"/>
  <c r="AH46" i="112"/>
  <c r="AH45" i="112"/>
  <c r="AH44" i="112"/>
  <c r="AE79" i="112"/>
  <c r="AE78" i="112"/>
  <c r="AE77" i="112"/>
  <c r="AE76" i="112"/>
  <c r="AE75" i="112"/>
  <c r="AE74" i="112"/>
  <c r="AE73" i="112"/>
  <c r="AE72" i="112"/>
  <c r="AE71" i="112"/>
  <c r="AE70" i="112"/>
  <c r="AE69" i="112"/>
  <c r="AE68" i="112"/>
  <c r="AE67" i="112"/>
  <c r="AE66" i="112"/>
  <c r="AE65" i="112"/>
  <c r="AE64" i="112"/>
  <c r="AE63" i="112"/>
  <c r="AE62" i="112"/>
  <c r="AE61" i="112"/>
  <c r="AE60" i="112"/>
  <c r="AE59" i="112"/>
  <c r="AE58" i="112"/>
  <c r="AE57" i="112"/>
  <c r="AE56" i="112"/>
  <c r="AE55" i="112"/>
  <c r="AE54" i="112"/>
  <c r="AE53" i="112"/>
  <c r="AE52" i="112"/>
  <c r="AE51" i="112"/>
  <c r="AE50" i="112"/>
  <c r="AE49" i="112"/>
  <c r="AE48" i="112"/>
  <c r="AE47" i="112"/>
  <c r="AE46" i="112"/>
  <c r="AE45" i="112"/>
  <c r="AE44" i="112"/>
  <c r="AB79" i="112"/>
  <c r="AB78" i="112"/>
  <c r="AB77" i="112"/>
  <c r="AB76" i="112"/>
  <c r="AB75" i="112"/>
  <c r="AB74" i="112"/>
  <c r="AB73" i="112"/>
  <c r="AB72" i="112"/>
  <c r="AB71" i="112"/>
  <c r="AB70" i="112"/>
  <c r="AB69" i="112"/>
  <c r="AB68" i="112"/>
  <c r="AB67" i="112"/>
  <c r="AB66" i="112"/>
  <c r="AB65" i="112"/>
  <c r="AB64" i="112"/>
  <c r="AB63" i="112"/>
  <c r="AB62" i="112"/>
  <c r="AB61" i="112"/>
  <c r="AB60" i="112"/>
  <c r="AB59" i="112"/>
  <c r="AB58" i="112"/>
  <c r="AB57" i="112"/>
  <c r="AB56" i="112"/>
  <c r="AB55" i="112"/>
  <c r="AB54" i="112"/>
  <c r="AB53" i="112"/>
  <c r="AB52" i="112"/>
  <c r="AB51" i="112"/>
  <c r="AB50" i="112"/>
  <c r="AB49" i="112"/>
  <c r="AB48" i="112"/>
  <c r="AB47" i="112"/>
  <c r="AB46" i="112"/>
  <c r="AB45" i="112"/>
  <c r="AB44" i="112"/>
  <c r="V79" i="112"/>
  <c r="V78" i="112"/>
  <c r="V77" i="112"/>
  <c r="V76" i="112"/>
  <c r="V75" i="112"/>
  <c r="V74" i="112"/>
  <c r="V73" i="112"/>
  <c r="V72" i="112"/>
  <c r="V71" i="112"/>
  <c r="V70" i="112"/>
  <c r="V69" i="112"/>
  <c r="V68" i="112"/>
  <c r="V67" i="112"/>
  <c r="V66" i="112"/>
  <c r="V65" i="112"/>
  <c r="V64" i="112"/>
  <c r="V63" i="112"/>
  <c r="V62" i="112"/>
  <c r="V61" i="112"/>
  <c r="V60" i="112"/>
  <c r="V59" i="112"/>
  <c r="V58" i="112"/>
  <c r="V57" i="112"/>
  <c r="V56" i="112"/>
  <c r="V55" i="112"/>
  <c r="V54" i="112"/>
  <c r="V53" i="112"/>
  <c r="V52" i="112"/>
  <c r="V51" i="112"/>
  <c r="V50" i="112"/>
  <c r="V49" i="112"/>
  <c r="V48" i="112"/>
  <c r="V47" i="112"/>
  <c r="V46" i="112"/>
  <c r="V45" i="112"/>
  <c r="V44" i="112"/>
  <c r="Q79" i="112"/>
  <c r="Q78" i="112"/>
  <c r="Q77" i="112"/>
  <c r="Q76" i="112"/>
  <c r="Q75" i="112"/>
  <c r="Q74" i="112"/>
  <c r="Q73" i="112"/>
  <c r="Q72" i="112"/>
  <c r="Q71" i="112"/>
  <c r="Q70" i="112"/>
  <c r="Q69" i="112"/>
  <c r="Q68" i="112"/>
  <c r="Q67" i="112"/>
  <c r="Q66" i="112"/>
  <c r="Q65" i="112"/>
  <c r="Q64" i="112"/>
  <c r="Q63" i="112"/>
  <c r="Q62" i="112"/>
  <c r="Q61" i="112"/>
  <c r="Q60" i="112"/>
  <c r="Q59" i="112"/>
  <c r="Q58" i="112"/>
  <c r="Q57" i="112"/>
  <c r="Q56" i="112"/>
  <c r="Q55" i="112"/>
  <c r="Q54" i="112"/>
  <c r="Q53" i="112"/>
  <c r="Q52" i="112"/>
  <c r="Q51" i="112"/>
  <c r="Q50" i="112"/>
  <c r="Q49" i="112"/>
  <c r="Q48" i="112"/>
  <c r="Q47" i="112"/>
  <c r="Q46" i="112"/>
  <c r="Q45" i="112"/>
  <c r="Q44" i="112"/>
  <c r="L79" i="112"/>
  <c r="L78" i="112"/>
  <c r="L77" i="112"/>
  <c r="L76" i="112"/>
  <c r="L75" i="112"/>
  <c r="L74" i="112"/>
  <c r="L73" i="112"/>
  <c r="L72" i="112"/>
  <c r="L71" i="112"/>
  <c r="L70" i="112"/>
  <c r="L69" i="112"/>
  <c r="L68" i="112"/>
  <c r="L67" i="112"/>
  <c r="L66" i="112"/>
  <c r="L65" i="112"/>
  <c r="L64" i="112"/>
  <c r="L63" i="112"/>
  <c r="L62" i="112"/>
  <c r="L61" i="112"/>
  <c r="L60" i="112"/>
  <c r="L59" i="112"/>
  <c r="L58" i="112"/>
  <c r="L57" i="112"/>
  <c r="L56" i="112"/>
  <c r="L55" i="112"/>
  <c r="L54" i="112"/>
  <c r="L53" i="112"/>
  <c r="L52" i="112"/>
  <c r="L51" i="112"/>
  <c r="L50" i="112"/>
  <c r="L49" i="112"/>
  <c r="L48" i="112"/>
  <c r="L47" i="112"/>
  <c r="L46" i="112"/>
  <c r="L45" i="112"/>
  <c r="L44" i="112"/>
  <c r="AN39" i="112"/>
  <c r="AN38" i="112"/>
  <c r="AN37" i="112"/>
  <c r="AN36" i="112"/>
  <c r="AN35" i="112"/>
  <c r="AN34" i="112"/>
  <c r="AN33" i="112"/>
  <c r="AN32" i="112"/>
  <c r="AN31" i="112"/>
  <c r="AN30" i="112"/>
  <c r="AN29" i="112"/>
  <c r="AN28" i="112"/>
  <c r="AN27" i="112"/>
  <c r="AN26" i="112"/>
  <c r="AN25" i="112"/>
  <c r="AN24" i="112"/>
  <c r="AN23" i="112"/>
  <c r="AN22" i="112"/>
  <c r="AN21" i="112"/>
  <c r="AN20" i="112"/>
  <c r="AN19" i="112"/>
  <c r="AN18" i="112"/>
  <c r="AN17" i="112"/>
  <c r="AN16" i="112"/>
  <c r="AN15" i="112"/>
  <c r="AN14" i="112"/>
  <c r="AN13" i="112"/>
  <c r="AN12" i="112"/>
  <c r="AN11" i="112"/>
  <c r="AN10" i="112"/>
  <c r="AN9" i="112"/>
  <c r="AN8" i="112"/>
  <c r="AN7" i="112"/>
  <c r="AN6" i="112"/>
  <c r="O6" i="98" s="1"/>
  <c r="AK39" i="112"/>
  <c r="AK38" i="112"/>
  <c r="AK37" i="112"/>
  <c r="AK36" i="112"/>
  <c r="AK35" i="112"/>
  <c r="AK34" i="112"/>
  <c r="AK33" i="112"/>
  <c r="AK32" i="112"/>
  <c r="AK31" i="112"/>
  <c r="AK30" i="112"/>
  <c r="AK29" i="112"/>
  <c r="AK28" i="112"/>
  <c r="AK27" i="112"/>
  <c r="AK26" i="112"/>
  <c r="AK25" i="112"/>
  <c r="AK24" i="112"/>
  <c r="AK23" i="112"/>
  <c r="AK22" i="112"/>
  <c r="AK21" i="112"/>
  <c r="AK20" i="112"/>
  <c r="AK19" i="112"/>
  <c r="AK18" i="112"/>
  <c r="AK17" i="112"/>
  <c r="AK16" i="112"/>
  <c r="AK15" i="112"/>
  <c r="AK14" i="112"/>
  <c r="AK13" i="112"/>
  <c r="AK12" i="112"/>
  <c r="AK11" i="112"/>
  <c r="AK10" i="112"/>
  <c r="AK9" i="112"/>
  <c r="AK8" i="112"/>
  <c r="AK7" i="112"/>
  <c r="AK6" i="112"/>
  <c r="N6" i="98" s="1"/>
  <c r="P6" i="98" s="1"/>
  <c r="H10" i="106" s="1"/>
  <c r="AH39" i="112"/>
  <c r="AH38" i="112"/>
  <c r="AH37" i="112"/>
  <c r="AH36" i="112"/>
  <c r="AH35" i="112"/>
  <c r="AH34" i="112"/>
  <c r="AH33" i="112"/>
  <c r="AH32" i="112"/>
  <c r="AH31" i="112"/>
  <c r="AH30" i="112"/>
  <c r="AH29" i="112"/>
  <c r="AH28" i="112"/>
  <c r="AH27" i="112"/>
  <c r="AH26" i="112"/>
  <c r="AH25" i="112"/>
  <c r="AH24" i="112"/>
  <c r="AH23" i="112"/>
  <c r="AH22" i="112"/>
  <c r="AH21" i="112"/>
  <c r="AH20" i="112"/>
  <c r="AH19" i="112"/>
  <c r="AH18" i="112"/>
  <c r="AH17" i="112"/>
  <c r="AH16" i="112"/>
  <c r="AH15" i="112"/>
  <c r="AH14" i="112"/>
  <c r="AH13" i="112"/>
  <c r="AH12" i="112"/>
  <c r="AH11" i="112"/>
  <c r="AH10" i="112"/>
  <c r="AH9" i="112"/>
  <c r="AH8" i="112"/>
  <c r="AH7" i="112"/>
  <c r="AH6" i="112"/>
  <c r="L6" i="98" s="1"/>
  <c r="AE39" i="112"/>
  <c r="AE38" i="112"/>
  <c r="AE37" i="112"/>
  <c r="AE36" i="112"/>
  <c r="AE35" i="112"/>
  <c r="AE34" i="112"/>
  <c r="AE33" i="112"/>
  <c r="AE32" i="112"/>
  <c r="AE31" i="112"/>
  <c r="AE30" i="112"/>
  <c r="AE29" i="112"/>
  <c r="AE28" i="112"/>
  <c r="AE27" i="112"/>
  <c r="AE26" i="112"/>
  <c r="AE25" i="112"/>
  <c r="AE24" i="112"/>
  <c r="AE23" i="112"/>
  <c r="AE22" i="112"/>
  <c r="AE21" i="112"/>
  <c r="AE20" i="112"/>
  <c r="AE19" i="112"/>
  <c r="AE18" i="112"/>
  <c r="AE17" i="112"/>
  <c r="AE16" i="112"/>
  <c r="AE15" i="112"/>
  <c r="AE14" i="112"/>
  <c r="AE13" i="112"/>
  <c r="AE12" i="112"/>
  <c r="AE11" i="112"/>
  <c r="AE10" i="112"/>
  <c r="AE9" i="112"/>
  <c r="AE8" i="112"/>
  <c r="AE7" i="112"/>
  <c r="AE6" i="112"/>
  <c r="AB39" i="112"/>
  <c r="AB38" i="112"/>
  <c r="AB37" i="112"/>
  <c r="AB36" i="112"/>
  <c r="AB35" i="112"/>
  <c r="AB34" i="112"/>
  <c r="AB33" i="112"/>
  <c r="AB32" i="112"/>
  <c r="AB31" i="112"/>
  <c r="AB30" i="112"/>
  <c r="AB29" i="112"/>
  <c r="AB28" i="112"/>
  <c r="AB27" i="112"/>
  <c r="AB26" i="112"/>
  <c r="AB25" i="112"/>
  <c r="AB24" i="112"/>
  <c r="AB23" i="112"/>
  <c r="AB22" i="112"/>
  <c r="AB21" i="112"/>
  <c r="AB20" i="112"/>
  <c r="AB19" i="112"/>
  <c r="AB18" i="112"/>
  <c r="AB17" i="112"/>
  <c r="AB16" i="112"/>
  <c r="AB15" i="112"/>
  <c r="AB14" i="112"/>
  <c r="AB13" i="112"/>
  <c r="AB12" i="112"/>
  <c r="AB11" i="112"/>
  <c r="AB10" i="112"/>
  <c r="AB9" i="112"/>
  <c r="AB8" i="112"/>
  <c r="AB7" i="112"/>
  <c r="AB6" i="112"/>
  <c r="I6" i="98" s="1"/>
  <c r="V39" i="112"/>
  <c r="V38" i="112"/>
  <c r="V37" i="112"/>
  <c r="V36" i="112"/>
  <c r="V35" i="112"/>
  <c r="V34" i="112"/>
  <c r="V33" i="112"/>
  <c r="V32" i="112"/>
  <c r="V31" i="112"/>
  <c r="V30" i="112"/>
  <c r="V29" i="112"/>
  <c r="V28" i="112"/>
  <c r="V27" i="112"/>
  <c r="V26" i="112"/>
  <c r="V25" i="112"/>
  <c r="V24" i="112"/>
  <c r="V23" i="112"/>
  <c r="V22" i="112"/>
  <c r="V21" i="112"/>
  <c r="V20" i="112"/>
  <c r="V19" i="112"/>
  <c r="V18" i="112"/>
  <c r="V17" i="112"/>
  <c r="V16" i="112"/>
  <c r="V15" i="112"/>
  <c r="V14" i="112"/>
  <c r="V13" i="112"/>
  <c r="V12" i="112"/>
  <c r="V11" i="112"/>
  <c r="V10" i="112"/>
  <c r="V9" i="112"/>
  <c r="V8" i="112"/>
  <c r="V7" i="112"/>
  <c r="V6" i="112"/>
  <c r="G6" i="98" s="1"/>
  <c r="E10" i="106" s="1"/>
  <c r="Q39" i="112"/>
  <c r="Q38" i="112"/>
  <c r="Q37" i="112"/>
  <c r="Q36" i="112"/>
  <c r="Q35" i="112"/>
  <c r="Q34" i="112"/>
  <c r="Q33" i="112"/>
  <c r="Q32" i="112"/>
  <c r="Q31" i="112"/>
  <c r="Q30" i="112"/>
  <c r="Q29" i="112"/>
  <c r="Q28" i="112"/>
  <c r="Q27" i="112"/>
  <c r="Q26" i="112"/>
  <c r="Q25" i="112"/>
  <c r="Q24" i="112"/>
  <c r="Q23" i="112"/>
  <c r="Q22" i="112"/>
  <c r="Q21" i="112"/>
  <c r="Q20" i="112"/>
  <c r="Q19" i="112"/>
  <c r="Q18" i="112"/>
  <c r="Q17" i="112"/>
  <c r="Q16" i="112"/>
  <c r="Q15" i="112"/>
  <c r="Q14" i="112"/>
  <c r="Q13" i="112"/>
  <c r="Q12" i="112"/>
  <c r="Q11" i="112"/>
  <c r="Q10" i="112"/>
  <c r="Q9" i="112"/>
  <c r="Q8" i="112"/>
  <c r="Q7" i="112"/>
  <c r="Q6" i="112"/>
  <c r="L39" i="112"/>
  <c r="L38" i="112"/>
  <c r="L37" i="112"/>
  <c r="L36" i="112"/>
  <c r="L35" i="112"/>
  <c r="L34" i="112"/>
  <c r="L33" i="112"/>
  <c r="L32" i="112"/>
  <c r="L31" i="112"/>
  <c r="L30" i="112"/>
  <c r="L29" i="112"/>
  <c r="L28" i="112"/>
  <c r="L27" i="112"/>
  <c r="L26" i="112"/>
  <c r="L25" i="112"/>
  <c r="L24" i="112"/>
  <c r="L23" i="112"/>
  <c r="L22" i="112"/>
  <c r="L21" i="112"/>
  <c r="L20" i="112"/>
  <c r="L19" i="112"/>
  <c r="L18" i="112"/>
  <c r="L17" i="112"/>
  <c r="L16" i="112"/>
  <c r="L15" i="112"/>
  <c r="L14" i="112"/>
  <c r="L13" i="112"/>
  <c r="L12" i="112"/>
  <c r="L11" i="112"/>
  <c r="L10" i="112"/>
  <c r="L9" i="112"/>
  <c r="L8" i="112"/>
  <c r="L7" i="112"/>
  <c r="L6" i="112"/>
  <c r="Y79" i="112"/>
  <c r="Y78" i="112"/>
  <c r="Y77" i="112"/>
  <c r="Y76" i="112"/>
  <c r="Y75" i="112"/>
  <c r="Y74" i="112"/>
  <c r="Y73" i="112"/>
  <c r="Y72" i="112"/>
  <c r="Y71" i="112"/>
  <c r="Y70" i="112"/>
  <c r="Y69" i="112"/>
  <c r="Y68" i="112"/>
  <c r="Y67" i="112"/>
  <c r="Y66" i="112"/>
  <c r="Y65" i="112"/>
  <c r="Y64" i="112"/>
  <c r="Y63" i="112"/>
  <c r="Y62" i="112"/>
  <c r="Y61" i="112"/>
  <c r="Y60" i="112"/>
  <c r="Y59" i="112"/>
  <c r="Y58" i="112"/>
  <c r="Y57" i="112"/>
  <c r="Y56" i="112"/>
  <c r="Y55" i="112"/>
  <c r="Y54" i="112"/>
  <c r="Y53" i="112"/>
  <c r="Y52" i="112"/>
  <c r="Y51" i="112"/>
  <c r="Y50" i="112"/>
  <c r="Y49" i="112"/>
  <c r="Y48" i="112"/>
  <c r="Y47" i="112"/>
  <c r="Y46" i="112"/>
  <c r="Y45" i="112"/>
  <c r="Y44" i="112"/>
  <c r="G45" i="112"/>
  <c r="G46" i="112"/>
  <c r="G47" i="112"/>
  <c r="G48" i="112"/>
  <c r="G49" i="112"/>
  <c r="G50" i="112"/>
  <c r="G51" i="112"/>
  <c r="G52" i="112"/>
  <c r="G53" i="112"/>
  <c r="G54" i="112"/>
  <c r="G55" i="112"/>
  <c r="G56" i="112"/>
  <c r="G57" i="112"/>
  <c r="G58" i="112"/>
  <c r="G59" i="112"/>
  <c r="G60" i="112"/>
  <c r="G61" i="112"/>
  <c r="G62" i="112"/>
  <c r="G63" i="112"/>
  <c r="G64" i="112"/>
  <c r="G65" i="112"/>
  <c r="G66" i="112"/>
  <c r="G67" i="112"/>
  <c r="G68" i="112"/>
  <c r="G69" i="112"/>
  <c r="G70" i="112"/>
  <c r="G71" i="112"/>
  <c r="G72" i="112"/>
  <c r="G73" i="112"/>
  <c r="G74" i="112"/>
  <c r="G75" i="112"/>
  <c r="G76" i="112"/>
  <c r="G77" i="112"/>
  <c r="G78" i="112"/>
  <c r="G79" i="112"/>
  <c r="G44" i="112"/>
  <c r="AN5" i="112"/>
  <c r="AK5" i="112"/>
  <c r="AH5" i="112"/>
  <c r="AE5" i="112"/>
  <c r="AB5" i="112"/>
  <c r="Y5" i="112"/>
  <c r="Y7" i="112"/>
  <c r="Y8" i="112"/>
  <c r="Y9" i="112"/>
  <c r="Y10" i="112"/>
  <c r="Y11" i="112"/>
  <c r="Y12" i="112"/>
  <c r="Y13" i="112"/>
  <c r="Y14" i="112"/>
  <c r="Y15" i="112"/>
  <c r="Y16" i="112"/>
  <c r="Y17" i="112"/>
  <c r="Y18" i="112"/>
  <c r="Y19" i="112"/>
  <c r="Y20" i="112"/>
  <c r="Y21" i="112"/>
  <c r="Y22" i="112"/>
  <c r="Y23" i="112"/>
  <c r="Y24" i="112"/>
  <c r="Y25" i="112"/>
  <c r="Y26" i="112"/>
  <c r="Y27" i="112"/>
  <c r="Y28" i="112"/>
  <c r="Y29" i="112"/>
  <c r="Y30" i="112"/>
  <c r="Y31" i="112"/>
  <c r="Y32" i="112"/>
  <c r="Y33" i="112"/>
  <c r="Y34" i="112"/>
  <c r="Y35" i="112"/>
  <c r="Y36" i="112"/>
  <c r="Y37" i="112"/>
  <c r="Y38" i="112"/>
  <c r="Y39" i="112"/>
  <c r="Y6" i="112"/>
  <c r="G7" i="112"/>
  <c r="G8" i="112"/>
  <c r="G9" i="112"/>
  <c r="G10" i="112"/>
  <c r="G11" i="112"/>
  <c r="G12" i="112"/>
  <c r="G13" i="112"/>
  <c r="G14" i="112"/>
  <c r="G15" i="112"/>
  <c r="G16" i="112"/>
  <c r="G17" i="112"/>
  <c r="G18" i="112"/>
  <c r="G19" i="112"/>
  <c r="G20" i="112"/>
  <c r="G21" i="112"/>
  <c r="G22" i="112"/>
  <c r="G23" i="112"/>
  <c r="G24" i="112"/>
  <c r="G25" i="112"/>
  <c r="G26" i="112"/>
  <c r="G27" i="112"/>
  <c r="G28" i="112"/>
  <c r="G29" i="112"/>
  <c r="G30" i="112"/>
  <c r="G31" i="112"/>
  <c r="G32" i="112"/>
  <c r="G33" i="112"/>
  <c r="G34" i="112"/>
  <c r="G35" i="112"/>
  <c r="G36" i="112"/>
  <c r="G37" i="112"/>
  <c r="G38" i="112"/>
  <c r="G39" i="112"/>
  <c r="V5" i="112"/>
  <c r="Q5" i="112"/>
  <c r="H4" i="118" s="1"/>
  <c r="L5" i="112"/>
  <c r="G5" i="112"/>
  <c r="F4" i="118" l="1"/>
  <c r="G43" i="112"/>
  <c r="K4" i="118"/>
  <c r="AB43" i="112"/>
  <c r="Q4" i="118"/>
  <c r="AN43" i="112"/>
  <c r="AK72" i="113"/>
  <c r="I33" i="114" s="1"/>
  <c r="K33" i="114" s="1"/>
  <c r="L33" i="114" s="1"/>
  <c r="AK64" i="113"/>
  <c r="I25" i="114" s="1"/>
  <c r="K25" i="114" s="1"/>
  <c r="L25" i="114" s="1"/>
  <c r="AK56" i="113"/>
  <c r="I17" i="114" s="1"/>
  <c r="K17" i="114" s="1"/>
  <c r="L17" i="114" s="1"/>
  <c r="AK48" i="113"/>
  <c r="I9" i="114" s="1"/>
  <c r="K9" i="114" s="1"/>
  <c r="L9" i="114" s="1"/>
  <c r="M4" i="118"/>
  <c r="AE43" i="112"/>
  <c r="F6" i="98"/>
  <c r="D10" i="106" s="1"/>
  <c r="G6" i="112"/>
  <c r="E6" i="98" s="1"/>
  <c r="K6" i="98"/>
  <c r="M6" i="98" s="1"/>
  <c r="G10" i="106" s="1"/>
  <c r="H6" i="98"/>
  <c r="J6" i="98" s="1"/>
  <c r="F10" i="106" s="1"/>
  <c r="AK74" i="113"/>
  <c r="I35" i="114" s="1"/>
  <c r="K35" i="114" s="1"/>
  <c r="L35" i="114" s="1"/>
  <c r="AK66" i="113"/>
  <c r="I27" i="114" s="1"/>
  <c r="K27" i="114" s="1"/>
  <c r="L27" i="114" s="1"/>
  <c r="AK58" i="113"/>
  <c r="I19" i="114" s="1"/>
  <c r="K19" i="114" s="1"/>
  <c r="L19" i="114" s="1"/>
  <c r="AK50" i="113"/>
  <c r="I11" i="114" s="1"/>
  <c r="K11" i="114" s="1"/>
  <c r="L11" i="114" s="1"/>
  <c r="N4" i="118"/>
  <c r="AH43" i="112"/>
  <c r="G4" i="118"/>
  <c r="L43" i="112"/>
  <c r="I4" i="118"/>
  <c r="V43" i="112"/>
  <c r="J4" i="118"/>
  <c r="L4" i="118" s="1"/>
  <c r="Y43" i="112"/>
  <c r="P4" i="118"/>
  <c r="R4" i="118" s="1"/>
  <c r="AK43" i="112"/>
  <c r="AK42" i="113"/>
  <c r="C38" i="114" s="1"/>
  <c r="E38" i="114" s="1"/>
  <c r="F38" i="114" s="1"/>
  <c r="AK70" i="113"/>
  <c r="I31" i="114" s="1"/>
  <c r="K31" i="114" s="1"/>
  <c r="L31" i="114" s="1"/>
  <c r="AK62" i="113"/>
  <c r="I23" i="114" s="1"/>
  <c r="K23" i="114" s="1"/>
  <c r="L23" i="114" s="1"/>
  <c r="AK54" i="113"/>
  <c r="I15" i="114" s="1"/>
  <c r="K15" i="114" s="1"/>
  <c r="L15" i="114" s="1"/>
  <c r="AK46" i="113"/>
  <c r="I7" i="114" s="1"/>
  <c r="K7" i="114" s="1"/>
  <c r="L7" i="114" s="1"/>
  <c r="Q43" i="112"/>
  <c r="L38" i="115"/>
  <c r="A1" i="117"/>
  <c r="B5" i="117"/>
  <c r="A5" i="117"/>
  <c r="B5" i="116"/>
  <c r="A5" i="116"/>
  <c r="A1" i="116"/>
  <c r="A1" i="115"/>
  <c r="B4" i="115"/>
  <c r="A4" i="115"/>
  <c r="B4" i="114"/>
  <c r="A4" i="114"/>
  <c r="A1" i="114"/>
  <c r="B5" i="113"/>
  <c r="A5" i="113"/>
  <c r="T1" i="113"/>
  <c r="W6" i="98" l="1"/>
  <c r="V5" i="118"/>
  <c r="T6" i="98"/>
  <c r="L10" i="106" s="1"/>
  <c r="U6" i="98"/>
  <c r="C10" i="106"/>
  <c r="O4" i="118"/>
  <c r="W4" i="118" s="1"/>
  <c r="AP6" i="112"/>
  <c r="AO6" i="112"/>
  <c r="BH1" i="112"/>
  <c r="T1" i="112"/>
  <c r="B6" i="112"/>
  <c r="A6" i="112"/>
  <c r="M1" i="111"/>
  <c r="A1" i="111"/>
  <c r="N5" i="111"/>
  <c r="M5" i="111"/>
  <c r="B5" i="111"/>
  <c r="A5" i="111"/>
  <c r="M1" i="110"/>
  <c r="N5" i="110"/>
  <c r="M5" i="110"/>
  <c r="H37" i="91"/>
  <c r="I37" i="91"/>
  <c r="H38" i="91"/>
  <c r="I38" i="91"/>
  <c r="H39" i="91"/>
  <c r="I39" i="91"/>
  <c r="A5" i="110"/>
  <c r="B5" i="110"/>
  <c r="A1" i="110"/>
  <c r="P7" i="118" l="1"/>
  <c r="J7" i="118"/>
  <c r="F7" i="118"/>
  <c r="N7" i="118"/>
  <c r="M7" i="118"/>
  <c r="H7" i="118"/>
  <c r="I7" i="118"/>
  <c r="Q7" i="118"/>
  <c r="K7" i="118"/>
  <c r="G7" i="118"/>
  <c r="F6" i="118"/>
  <c r="M5" i="118"/>
  <c r="H5" i="118"/>
  <c r="Q5" i="118"/>
  <c r="P5" i="118"/>
  <c r="J5" i="118"/>
  <c r="F5" i="118"/>
  <c r="K5" i="118"/>
  <c r="N5" i="118"/>
  <c r="I5" i="118"/>
  <c r="G5" i="118"/>
  <c r="O8" i="118"/>
  <c r="L8" i="118"/>
  <c r="F8" i="118"/>
  <c r="V6" i="98"/>
  <c r="D9" i="30"/>
  <c r="D10" i="30" s="1"/>
  <c r="D8" i="30"/>
  <c r="Z5" i="118" l="1"/>
  <c r="N9" i="118"/>
  <c r="N10" i="118" s="1"/>
  <c r="O7" i="118"/>
  <c r="R7" i="118"/>
  <c r="I9" i="118"/>
  <c r="I10" i="118" s="1"/>
  <c r="L7" i="118"/>
  <c r="B8" i="110"/>
  <c r="AM8" i="113"/>
  <c r="B7" i="114"/>
  <c r="B8" i="117"/>
  <c r="B8" i="116"/>
  <c r="B7" i="115"/>
  <c r="B8" i="113"/>
  <c r="AP9" i="112"/>
  <c r="B9" i="112"/>
  <c r="B8" i="111"/>
  <c r="N8" i="110"/>
  <c r="N8" i="111"/>
  <c r="P9" i="118"/>
  <c r="P10" i="118" s="1"/>
  <c r="R5" i="118"/>
  <c r="B6" i="110"/>
  <c r="AM6" i="113"/>
  <c r="B5" i="114"/>
  <c r="B6" i="117"/>
  <c r="B6" i="116"/>
  <c r="B5" i="115"/>
  <c r="B6" i="113"/>
  <c r="AP7" i="112"/>
  <c r="B7" i="112"/>
  <c r="B6" i="111"/>
  <c r="N6" i="110"/>
  <c r="N6" i="111"/>
  <c r="K9" i="118"/>
  <c r="K10" i="118" s="1"/>
  <c r="Q9" i="118"/>
  <c r="Q10" i="118" s="1"/>
  <c r="G9" i="118"/>
  <c r="G10" i="118" s="1"/>
  <c r="Y6" i="98"/>
  <c r="R8" i="118"/>
  <c r="F9" i="118"/>
  <c r="F10" i="118" s="1"/>
  <c r="H9" i="118"/>
  <c r="H10" i="118" s="1"/>
  <c r="L6" i="118"/>
  <c r="O6" i="118"/>
  <c r="B7" i="110"/>
  <c r="AM7" i="113"/>
  <c r="B6" i="114"/>
  <c r="B7" i="117"/>
  <c r="B7" i="116"/>
  <c r="B6" i="115"/>
  <c r="B7" i="113"/>
  <c r="AP8" i="112"/>
  <c r="B7" i="111"/>
  <c r="B8" i="112"/>
  <c r="N7" i="111"/>
  <c r="N7" i="110"/>
  <c r="J9" i="118"/>
  <c r="J10" i="118" s="1"/>
  <c r="L5" i="118"/>
  <c r="R6" i="118"/>
  <c r="M9" i="118"/>
  <c r="M10" i="118" s="1"/>
  <c r="O5" i="118"/>
  <c r="D11" i="30"/>
  <c r="L9" i="118" l="1"/>
  <c r="L10" i="118" s="1"/>
  <c r="B9" i="110"/>
  <c r="AM9" i="113"/>
  <c r="B8" i="114"/>
  <c r="B9" i="117"/>
  <c r="B9" i="116"/>
  <c r="B8" i="115"/>
  <c r="B9" i="113"/>
  <c r="AP10" i="112"/>
  <c r="B9" i="111"/>
  <c r="N9" i="110"/>
  <c r="N9" i="111"/>
  <c r="B10" i="112"/>
  <c r="R9" i="118"/>
  <c r="R10" i="118" s="1"/>
  <c r="O9" i="118"/>
  <c r="O10" i="118" s="1"/>
  <c r="D12" i="30"/>
  <c r="W10" i="118" l="1"/>
  <c r="X10" i="118" s="1"/>
  <c r="B10" i="110"/>
  <c r="AM10" i="113"/>
  <c r="B9" i="114"/>
  <c r="B10" i="117"/>
  <c r="B10" i="116"/>
  <c r="B9" i="115"/>
  <c r="B10" i="113"/>
  <c r="AP11" i="112"/>
  <c r="B11" i="112"/>
  <c r="B10" i="111"/>
  <c r="N10" i="110"/>
  <c r="N10" i="111"/>
  <c r="D13" i="30"/>
  <c r="B11" i="110" l="1"/>
  <c r="AM11" i="113"/>
  <c r="B10" i="114"/>
  <c r="B11" i="117"/>
  <c r="B11" i="116"/>
  <c r="B10" i="115"/>
  <c r="B11" i="113"/>
  <c r="AP12" i="112"/>
  <c r="B11" i="111"/>
  <c r="N11" i="111"/>
  <c r="N11" i="110"/>
  <c r="B12" i="112"/>
  <c r="D14" i="30"/>
  <c r="B12" i="110" l="1"/>
  <c r="AM12" i="113"/>
  <c r="B11" i="114"/>
  <c r="B12" i="117"/>
  <c r="B12" i="116"/>
  <c r="B11" i="115"/>
  <c r="B12" i="113"/>
  <c r="AP13" i="112"/>
  <c r="B13" i="112"/>
  <c r="B12" i="111"/>
  <c r="N12" i="110"/>
  <c r="N12" i="111"/>
  <c r="D15" i="30"/>
  <c r="B13" i="110" l="1"/>
  <c r="AM13" i="113"/>
  <c r="B12" i="114"/>
  <c r="B13" i="117"/>
  <c r="B13" i="116"/>
  <c r="B12" i="115"/>
  <c r="B13" i="113"/>
  <c r="AP14" i="112"/>
  <c r="B13" i="111"/>
  <c r="N13" i="110"/>
  <c r="N13" i="111"/>
  <c r="B14" i="112"/>
  <c r="D16" i="30"/>
  <c r="B8" i="30"/>
  <c r="A6" i="110" l="1"/>
  <c r="AL6" i="113"/>
  <c r="A6" i="117"/>
  <c r="A6" i="116"/>
  <c r="A5" i="115"/>
  <c r="A5" i="114"/>
  <c r="A6" i="113"/>
  <c r="A7" i="112"/>
  <c r="A6" i="111"/>
  <c r="AO7" i="112"/>
  <c r="M6" i="111"/>
  <c r="M6" i="110"/>
  <c r="B9" i="30"/>
  <c r="B14" i="110"/>
  <c r="AM14" i="113"/>
  <c r="B13" i="114"/>
  <c r="B14" i="117"/>
  <c r="B14" i="116"/>
  <c r="B13" i="115"/>
  <c r="B14" i="113"/>
  <c r="AP15" i="112"/>
  <c r="B15" i="112"/>
  <c r="B14" i="111"/>
  <c r="N14" i="111"/>
  <c r="N14" i="110"/>
  <c r="D17" i="30"/>
  <c r="F7" i="30"/>
  <c r="B15" i="110" l="1"/>
  <c r="AM15" i="113"/>
  <c r="B15" i="117"/>
  <c r="B15" i="116"/>
  <c r="B14" i="115"/>
  <c r="B14" i="114"/>
  <c r="B15" i="113"/>
  <c r="AP16" i="112"/>
  <c r="B15" i="111"/>
  <c r="B16" i="112"/>
  <c r="N15" i="111"/>
  <c r="N15" i="110"/>
  <c r="A7" i="110"/>
  <c r="AL7" i="113"/>
  <c r="A6" i="115"/>
  <c r="A7" i="117"/>
  <c r="A7" i="116"/>
  <c r="A6" i="114"/>
  <c r="A7" i="113"/>
  <c r="AO8" i="112"/>
  <c r="A7" i="111"/>
  <c r="A8" i="112"/>
  <c r="M7" i="111"/>
  <c r="M7" i="110"/>
  <c r="B10" i="30"/>
  <c r="D18" i="30"/>
  <c r="C8" i="106"/>
  <c r="C7" i="106"/>
  <c r="A4" i="106"/>
  <c r="A3" i="106"/>
  <c r="V73" i="30"/>
  <c r="V72" i="30"/>
  <c r="V71" i="30"/>
  <c r="V70" i="30"/>
  <c r="V69" i="30"/>
  <c r="V68" i="30"/>
  <c r="V67" i="30"/>
  <c r="V66" i="30"/>
  <c r="V65" i="30"/>
  <c r="V64" i="30"/>
  <c r="V63" i="30"/>
  <c r="V62" i="30"/>
  <c r="V61" i="30"/>
  <c r="V60" i="30"/>
  <c r="V59" i="30"/>
  <c r="V58" i="30"/>
  <c r="V57" i="30"/>
  <c r="V56" i="30"/>
  <c r="V55" i="30"/>
  <c r="V54" i="30"/>
  <c r="V53" i="30"/>
  <c r="V52" i="30"/>
  <c r="V51" i="30"/>
  <c r="V50" i="30"/>
  <c r="V49" i="30"/>
  <c r="V48" i="30"/>
  <c r="V47" i="30"/>
  <c r="V46" i="30"/>
  <c r="V45" i="30"/>
  <c r="V44" i="30"/>
  <c r="V43" i="30"/>
  <c r="V42" i="30"/>
  <c r="V41" i="30"/>
  <c r="V40" i="30"/>
  <c r="V39" i="30"/>
  <c r="V38" i="30"/>
  <c r="V37" i="30"/>
  <c r="V36" i="30"/>
  <c r="V35" i="30"/>
  <c r="V34" i="30"/>
  <c r="V33" i="30"/>
  <c r="V32" i="30"/>
  <c r="V31" i="30"/>
  <c r="V30" i="30"/>
  <c r="V29" i="30"/>
  <c r="V28" i="30"/>
  <c r="V27" i="30"/>
  <c r="V26" i="30"/>
  <c r="V25" i="30"/>
  <c r="V24" i="30"/>
  <c r="V23" i="30"/>
  <c r="V22" i="30"/>
  <c r="V21" i="30"/>
  <c r="V20" i="30"/>
  <c r="V19" i="30"/>
  <c r="V18" i="30"/>
  <c r="V17" i="30"/>
  <c r="V16" i="30"/>
  <c r="V15" i="30"/>
  <c r="V14" i="30"/>
  <c r="V13" i="30"/>
  <c r="V12" i="30"/>
  <c r="V11" i="30"/>
  <c r="V10" i="30"/>
  <c r="V9" i="30"/>
  <c r="V8" i="30"/>
  <c r="F8" i="30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V7" i="30"/>
  <c r="A8" i="110" l="1"/>
  <c r="AL8" i="113"/>
  <c r="A8" i="117"/>
  <c r="A8" i="116"/>
  <c r="A7" i="115"/>
  <c r="A7" i="114"/>
  <c r="A8" i="113"/>
  <c r="A9" i="112"/>
  <c r="A8" i="111"/>
  <c r="AO9" i="112"/>
  <c r="M8" i="111"/>
  <c r="M8" i="110"/>
  <c r="B11" i="30"/>
  <c r="B16" i="110"/>
  <c r="AM16" i="113"/>
  <c r="B15" i="114"/>
  <c r="B16" i="117"/>
  <c r="B16" i="116"/>
  <c r="B15" i="115"/>
  <c r="B16" i="113"/>
  <c r="AP17" i="112"/>
  <c r="N16" i="110"/>
  <c r="B17" i="112"/>
  <c r="B16" i="111"/>
  <c r="N16" i="111"/>
  <c r="D19" i="30"/>
  <c r="AL9" i="113" l="1"/>
  <c r="A8" i="115"/>
  <c r="A9" i="117"/>
  <c r="A9" i="116"/>
  <c r="A8" i="114"/>
  <c r="A9" i="113"/>
  <c r="AO10" i="112"/>
  <c r="A9" i="111"/>
  <c r="A10" i="112"/>
  <c r="M9" i="111"/>
  <c r="M9" i="110"/>
  <c r="A9" i="110"/>
  <c r="B12" i="30"/>
  <c r="B17" i="110"/>
  <c r="AM17" i="113"/>
  <c r="B17" i="117"/>
  <c r="B17" i="116"/>
  <c r="B16" i="115"/>
  <c r="B17" i="113"/>
  <c r="B16" i="114"/>
  <c r="AP18" i="112"/>
  <c r="B17" i="111"/>
  <c r="N17" i="110"/>
  <c r="N17" i="111"/>
  <c r="B18" i="112"/>
  <c r="D20" i="30"/>
  <c r="C2" i="91"/>
  <c r="AL10" i="113" l="1"/>
  <c r="A10" i="117"/>
  <c r="A10" i="116"/>
  <c r="A9" i="115"/>
  <c r="A9" i="114"/>
  <c r="A10" i="113"/>
  <c r="A11" i="112"/>
  <c r="A10" i="111"/>
  <c r="AO11" i="112"/>
  <c r="M10" i="111"/>
  <c r="M10" i="110"/>
  <c r="B13" i="30"/>
  <c r="A10" i="110"/>
  <c r="B18" i="110"/>
  <c r="AM18" i="113"/>
  <c r="B17" i="114"/>
  <c r="B18" i="117"/>
  <c r="B18" i="116"/>
  <c r="B17" i="115"/>
  <c r="B18" i="113"/>
  <c r="AP19" i="112"/>
  <c r="N18" i="110"/>
  <c r="B19" i="112"/>
  <c r="B18" i="111"/>
  <c r="N18" i="111"/>
  <c r="D21" i="30"/>
  <c r="AL11" i="113" l="1"/>
  <c r="A10" i="115"/>
  <c r="A11" i="117"/>
  <c r="A11" i="116"/>
  <c r="A11" i="113"/>
  <c r="A10" i="114"/>
  <c r="AO12" i="112"/>
  <c r="A11" i="111"/>
  <c r="A12" i="112"/>
  <c r="M11" i="111"/>
  <c r="M11" i="110"/>
  <c r="B14" i="30"/>
  <c r="A11" i="110"/>
  <c r="B19" i="110"/>
  <c r="AM19" i="113"/>
  <c r="B19" i="117"/>
  <c r="B19" i="116"/>
  <c r="B18" i="115"/>
  <c r="B18" i="114"/>
  <c r="B19" i="113"/>
  <c r="AP20" i="112"/>
  <c r="B19" i="111"/>
  <c r="N19" i="111"/>
  <c r="B20" i="112"/>
  <c r="N19" i="110"/>
  <c r="D22" i="30"/>
  <c r="B20" i="110" l="1"/>
  <c r="AM20" i="113"/>
  <c r="B19" i="114"/>
  <c r="B20" i="117"/>
  <c r="B20" i="116"/>
  <c r="B19" i="115"/>
  <c r="B20" i="113"/>
  <c r="AP21" i="112"/>
  <c r="N20" i="110"/>
  <c r="B21" i="112"/>
  <c r="B20" i="111"/>
  <c r="N20" i="111"/>
  <c r="AL12" i="113"/>
  <c r="A12" i="117"/>
  <c r="A12" i="116"/>
  <c r="A11" i="115"/>
  <c r="A11" i="114"/>
  <c r="A12" i="113"/>
  <c r="A13" i="112"/>
  <c r="A12" i="111"/>
  <c r="AO13" i="112"/>
  <c r="M12" i="111"/>
  <c r="M12" i="110"/>
  <c r="A12" i="110"/>
  <c r="B15" i="30"/>
  <c r="D23" i="30"/>
  <c r="AL13" i="113" l="1"/>
  <c r="A12" i="115"/>
  <c r="A13" i="117"/>
  <c r="A13" i="116"/>
  <c r="A13" i="113"/>
  <c r="A12" i="114"/>
  <c r="AO14" i="112"/>
  <c r="A13" i="111"/>
  <c r="A14" i="112"/>
  <c r="M13" i="111"/>
  <c r="M13" i="110"/>
  <c r="B16" i="30"/>
  <c r="A13" i="110"/>
  <c r="B21" i="110"/>
  <c r="AM21" i="113"/>
  <c r="B21" i="117"/>
  <c r="B21" i="116"/>
  <c r="B20" i="115"/>
  <c r="B20" i="114"/>
  <c r="B21" i="113"/>
  <c r="AP22" i="112"/>
  <c r="B21" i="111"/>
  <c r="N21" i="110"/>
  <c r="N21" i="111"/>
  <c r="B22" i="112"/>
  <c r="D24" i="30"/>
  <c r="B22" i="110" l="1"/>
  <c r="AM22" i="113"/>
  <c r="B21" i="114"/>
  <c r="B22" i="117"/>
  <c r="B22" i="116"/>
  <c r="B21" i="115"/>
  <c r="B22" i="113"/>
  <c r="AP23" i="112"/>
  <c r="N22" i="110"/>
  <c r="B23" i="112"/>
  <c r="B22" i="111"/>
  <c r="N22" i="111"/>
  <c r="AL14" i="113"/>
  <c r="A14" i="117"/>
  <c r="A14" i="116"/>
  <c r="A13" i="115"/>
  <c r="A13" i="114"/>
  <c r="A14" i="113"/>
  <c r="A15" i="112"/>
  <c r="A14" i="111"/>
  <c r="AO15" i="112"/>
  <c r="M14" i="111"/>
  <c r="M14" i="110"/>
  <c r="B17" i="30"/>
  <c r="A14" i="110"/>
  <c r="D25" i="30"/>
  <c r="B23" i="110" l="1"/>
  <c r="AM23" i="113"/>
  <c r="B23" i="117"/>
  <c r="B23" i="116"/>
  <c r="B22" i="115"/>
  <c r="B22" i="114"/>
  <c r="B23" i="113"/>
  <c r="AP24" i="112"/>
  <c r="B23" i="111"/>
  <c r="B24" i="112"/>
  <c r="N23" i="111"/>
  <c r="N23" i="110"/>
  <c r="AL15" i="113"/>
  <c r="A14" i="115"/>
  <c r="A15" i="117"/>
  <c r="A15" i="116"/>
  <c r="A14" i="114"/>
  <c r="A15" i="113"/>
  <c r="AO16" i="112"/>
  <c r="A15" i="111"/>
  <c r="A16" i="112"/>
  <c r="M15" i="111"/>
  <c r="M15" i="110"/>
  <c r="B18" i="30"/>
  <c r="A15" i="110"/>
  <c r="D26" i="30"/>
  <c r="F2" i="30"/>
  <c r="AL16" i="113" l="1"/>
  <c r="A16" i="117"/>
  <c r="A16" i="116"/>
  <c r="A15" i="115"/>
  <c r="A15" i="114"/>
  <c r="A16" i="113"/>
  <c r="A17" i="112"/>
  <c r="A16" i="111"/>
  <c r="AO17" i="112"/>
  <c r="M16" i="111"/>
  <c r="M16" i="110"/>
  <c r="A16" i="110"/>
  <c r="B19" i="30"/>
  <c r="B24" i="110"/>
  <c r="AM24" i="113"/>
  <c r="B23" i="114"/>
  <c r="B24" i="117"/>
  <c r="B24" i="116"/>
  <c r="B23" i="115"/>
  <c r="B24" i="113"/>
  <c r="AP25" i="112"/>
  <c r="N24" i="110"/>
  <c r="B25" i="112"/>
  <c r="B24" i="111"/>
  <c r="N24" i="111"/>
  <c r="D27" i="30"/>
  <c r="B25" i="110" l="1"/>
  <c r="AM25" i="113"/>
  <c r="B25" i="117"/>
  <c r="B25" i="116"/>
  <c r="B24" i="115"/>
  <c r="B24" i="114"/>
  <c r="B25" i="113"/>
  <c r="AP26" i="112"/>
  <c r="B25" i="111"/>
  <c r="N25" i="110"/>
  <c r="N25" i="111"/>
  <c r="B26" i="112"/>
  <c r="AL17" i="113"/>
  <c r="A16" i="115"/>
  <c r="A17" i="117"/>
  <c r="A17" i="116"/>
  <c r="A17" i="113"/>
  <c r="A16" i="114"/>
  <c r="AO18" i="112"/>
  <c r="A17" i="111"/>
  <c r="A18" i="112"/>
  <c r="M17" i="111"/>
  <c r="M17" i="110"/>
  <c r="A17" i="110"/>
  <c r="B20" i="30"/>
  <c r="D28" i="30"/>
  <c r="B26" i="110" l="1"/>
  <c r="AM26" i="113"/>
  <c r="B25" i="114"/>
  <c r="B26" i="117"/>
  <c r="B26" i="116"/>
  <c r="B25" i="115"/>
  <c r="B26" i="113"/>
  <c r="AP27" i="112"/>
  <c r="N26" i="110"/>
  <c r="B27" i="112"/>
  <c r="B26" i="111"/>
  <c r="N26" i="111"/>
  <c r="AL18" i="113"/>
  <c r="A18" i="117"/>
  <c r="A18" i="116"/>
  <c r="A17" i="115"/>
  <c r="A17" i="114"/>
  <c r="A18" i="113"/>
  <c r="A19" i="112"/>
  <c r="A18" i="111"/>
  <c r="AO19" i="112"/>
  <c r="M18" i="111"/>
  <c r="M18" i="110"/>
  <c r="B21" i="30"/>
  <c r="A18" i="110"/>
  <c r="D29" i="30"/>
  <c r="B27" i="110" l="1"/>
  <c r="AM27" i="113"/>
  <c r="B27" i="117"/>
  <c r="B27" i="116"/>
  <c r="B26" i="115"/>
  <c r="B26" i="114"/>
  <c r="B27" i="113"/>
  <c r="AP28" i="112"/>
  <c r="B27" i="111"/>
  <c r="N27" i="111"/>
  <c r="B28" i="112"/>
  <c r="N27" i="110"/>
  <c r="AL19" i="113"/>
  <c r="A18" i="115"/>
  <c r="A19" i="117"/>
  <c r="A19" i="116"/>
  <c r="A18" i="114"/>
  <c r="A19" i="113"/>
  <c r="AO20" i="112"/>
  <c r="A19" i="111"/>
  <c r="A20" i="112"/>
  <c r="M19" i="111"/>
  <c r="M19" i="110"/>
  <c r="A19" i="110"/>
  <c r="B22" i="30"/>
  <c r="D30" i="30"/>
  <c r="B28" i="110" l="1"/>
  <c r="AM28" i="113"/>
  <c r="B27" i="114"/>
  <c r="B28" i="117"/>
  <c r="B28" i="116"/>
  <c r="B27" i="115"/>
  <c r="B28" i="113"/>
  <c r="AP29" i="112"/>
  <c r="N28" i="110"/>
  <c r="B29" i="112"/>
  <c r="B28" i="111"/>
  <c r="N28" i="111"/>
  <c r="AL20" i="113"/>
  <c r="A20" i="117"/>
  <c r="A20" i="116"/>
  <c r="A19" i="115"/>
  <c r="A19" i="114"/>
  <c r="A20" i="113"/>
  <c r="A21" i="112"/>
  <c r="A20" i="111"/>
  <c r="AO21" i="112"/>
  <c r="M20" i="111"/>
  <c r="M20" i="110"/>
  <c r="A20" i="110"/>
  <c r="B23" i="30"/>
  <c r="D31" i="30"/>
  <c r="AL21" i="113" l="1"/>
  <c r="A20" i="115"/>
  <c r="A21" i="117"/>
  <c r="A21" i="116"/>
  <c r="A21" i="113"/>
  <c r="A20" i="114"/>
  <c r="AO22" i="112"/>
  <c r="A21" i="111"/>
  <c r="A22" i="112"/>
  <c r="M21" i="111"/>
  <c r="M21" i="110"/>
  <c r="A21" i="110"/>
  <c r="B24" i="30"/>
  <c r="B29" i="110"/>
  <c r="AM29" i="113"/>
  <c r="B29" i="117"/>
  <c r="B29" i="116"/>
  <c r="B28" i="115"/>
  <c r="B29" i="113"/>
  <c r="B28" i="114"/>
  <c r="AP30" i="112"/>
  <c r="B29" i="111"/>
  <c r="N29" i="110"/>
  <c r="N29" i="111"/>
  <c r="B30" i="112"/>
  <c r="D32" i="30"/>
  <c r="B30" i="110" l="1"/>
  <c r="AM30" i="113"/>
  <c r="B29" i="114"/>
  <c r="B30" i="117"/>
  <c r="B30" i="116"/>
  <c r="B29" i="115"/>
  <c r="B30" i="113"/>
  <c r="AP31" i="112"/>
  <c r="N30" i="110"/>
  <c r="B31" i="112"/>
  <c r="B30" i="111"/>
  <c r="N30" i="111"/>
  <c r="AL22" i="113"/>
  <c r="A22" i="117"/>
  <c r="A22" i="116"/>
  <c r="A21" i="115"/>
  <c r="A21" i="114"/>
  <c r="A22" i="113"/>
  <c r="A23" i="112"/>
  <c r="A22" i="111"/>
  <c r="AO23" i="112"/>
  <c r="M22" i="111"/>
  <c r="M22" i="110"/>
  <c r="A22" i="110"/>
  <c r="B25" i="30"/>
  <c r="D33" i="30"/>
  <c r="B31" i="110" l="1"/>
  <c r="AM31" i="113"/>
  <c r="B31" i="117"/>
  <c r="B31" i="116"/>
  <c r="B30" i="115"/>
  <c r="B30" i="114"/>
  <c r="B31" i="113"/>
  <c r="AP32" i="112"/>
  <c r="B31" i="111"/>
  <c r="B32" i="112"/>
  <c r="N31" i="111"/>
  <c r="N31" i="110"/>
  <c r="AL23" i="113"/>
  <c r="A22" i="115"/>
  <c r="A23" i="117"/>
  <c r="A23" i="116"/>
  <c r="A22" i="114"/>
  <c r="A23" i="113"/>
  <c r="AO24" i="112"/>
  <c r="A23" i="111"/>
  <c r="A24" i="112"/>
  <c r="M23" i="111"/>
  <c r="M23" i="110"/>
  <c r="A23" i="110"/>
  <c r="B26" i="30"/>
  <c r="D34" i="30"/>
  <c r="B32" i="110" l="1"/>
  <c r="AM32" i="113"/>
  <c r="B31" i="114"/>
  <c r="B32" i="117"/>
  <c r="B32" i="116"/>
  <c r="B31" i="115"/>
  <c r="B32" i="113"/>
  <c r="AP33" i="112"/>
  <c r="N32" i="110"/>
  <c r="B33" i="112"/>
  <c r="B32" i="111"/>
  <c r="N32" i="111"/>
  <c r="AL24" i="113"/>
  <c r="A24" i="117"/>
  <c r="A24" i="116"/>
  <c r="A23" i="115"/>
  <c r="A23" i="114"/>
  <c r="A24" i="113"/>
  <c r="A25" i="112"/>
  <c r="A24" i="111"/>
  <c r="AO25" i="112"/>
  <c r="M24" i="111"/>
  <c r="M24" i="110"/>
  <c r="B27" i="30"/>
  <c r="A24" i="110"/>
  <c r="D35" i="30"/>
  <c r="B33" i="110" l="1"/>
  <c r="AM33" i="113"/>
  <c r="B33" i="117"/>
  <c r="B33" i="116"/>
  <c r="B32" i="114"/>
  <c r="B32" i="115"/>
  <c r="B33" i="113"/>
  <c r="AP34" i="112"/>
  <c r="B33" i="111"/>
  <c r="N33" i="110"/>
  <c r="N33" i="111"/>
  <c r="B34" i="112"/>
  <c r="AL25" i="113"/>
  <c r="A24" i="115"/>
  <c r="A25" i="117"/>
  <c r="A25" i="116"/>
  <c r="A25" i="113"/>
  <c r="A24" i="114"/>
  <c r="AO26" i="112"/>
  <c r="A25" i="111"/>
  <c r="A26" i="112"/>
  <c r="M25" i="111"/>
  <c r="M25" i="110"/>
  <c r="A25" i="110"/>
  <c r="B28" i="30"/>
  <c r="D36" i="30"/>
  <c r="B34" i="110" l="1"/>
  <c r="AM34" i="113"/>
  <c r="B33" i="114"/>
  <c r="B34" i="117"/>
  <c r="B34" i="116"/>
  <c r="B33" i="115"/>
  <c r="B34" i="113"/>
  <c r="AP35" i="112"/>
  <c r="N34" i="110"/>
  <c r="B35" i="112"/>
  <c r="B34" i="111"/>
  <c r="N34" i="111"/>
  <c r="AL26" i="113"/>
  <c r="A26" i="117"/>
  <c r="A26" i="116"/>
  <c r="A25" i="115"/>
  <c r="A25" i="114"/>
  <c r="A26" i="113"/>
  <c r="A27" i="112"/>
  <c r="A26" i="111"/>
  <c r="AO27" i="112"/>
  <c r="M26" i="111"/>
  <c r="M26" i="110"/>
  <c r="A26" i="110"/>
  <c r="B29" i="30"/>
  <c r="D37" i="30"/>
  <c r="A1" i="103"/>
  <c r="B35" i="110" l="1"/>
  <c r="AM35" i="113"/>
  <c r="B35" i="117"/>
  <c r="B35" i="116"/>
  <c r="B34" i="114"/>
  <c r="B34" i="115"/>
  <c r="B35" i="113"/>
  <c r="AP36" i="112"/>
  <c r="B35" i="111"/>
  <c r="N35" i="111"/>
  <c r="B36" i="112"/>
  <c r="N35" i="110"/>
  <c r="AL27" i="113"/>
  <c r="A26" i="115"/>
  <c r="A27" i="117"/>
  <c r="A27" i="116"/>
  <c r="A26" i="114"/>
  <c r="A27" i="113"/>
  <c r="AO28" i="112"/>
  <c r="A27" i="111"/>
  <c r="A28" i="112"/>
  <c r="M27" i="111"/>
  <c r="M27" i="110"/>
  <c r="A27" i="110"/>
  <c r="B30" i="30"/>
  <c r="D38" i="30"/>
  <c r="B36" i="110" l="1"/>
  <c r="AM36" i="113"/>
  <c r="B35" i="114"/>
  <c r="B36" i="117"/>
  <c r="B36" i="116"/>
  <c r="B35" i="115"/>
  <c r="B36" i="113"/>
  <c r="AP37" i="112"/>
  <c r="N36" i="110"/>
  <c r="B37" i="112"/>
  <c r="B36" i="111"/>
  <c r="N36" i="111"/>
  <c r="AL28" i="113"/>
  <c r="A28" i="117"/>
  <c r="A28" i="116"/>
  <c r="A27" i="115"/>
  <c r="A27" i="114"/>
  <c r="A28" i="113"/>
  <c r="A29" i="112"/>
  <c r="A28" i="111"/>
  <c r="AO29" i="112"/>
  <c r="M28" i="111"/>
  <c r="M28" i="110"/>
  <c r="A28" i="110"/>
  <c r="B31" i="30"/>
  <c r="D39" i="30"/>
  <c r="B37" i="110" l="1"/>
  <c r="AM37" i="113"/>
  <c r="B37" i="117"/>
  <c r="B37" i="116"/>
  <c r="B36" i="114"/>
  <c r="B36" i="115"/>
  <c r="B37" i="113"/>
  <c r="AP38" i="112"/>
  <c r="B37" i="111"/>
  <c r="N37" i="110"/>
  <c r="N37" i="111"/>
  <c r="B38" i="112"/>
  <c r="AL29" i="113"/>
  <c r="A28" i="115"/>
  <c r="A29" i="117"/>
  <c r="A29" i="116"/>
  <c r="A29" i="113"/>
  <c r="A28" i="114"/>
  <c r="AO30" i="112"/>
  <c r="A29" i="111"/>
  <c r="A30" i="112"/>
  <c r="M29" i="111"/>
  <c r="M29" i="110"/>
  <c r="A29" i="110"/>
  <c r="B32" i="30"/>
  <c r="D40" i="30"/>
  <c r="B38" i="110" l="1"/>
  <c r="AM38" i="113"/>
  <c r="B38" i="116"/>
  <c r="B37" i="114"/>
  <c r="B38" i="117"/>
  <c r="B37" i="115"/>
  <c r="B38" i="113"/>
  <c r="AP39" i="112"/>
  <c r="N38" i="110"/>
  <c r="B39" i="112"/>
  <c r="B38" i="111"/>
  <c r="N38" i="111"/>
  <c r="AL30" i="113"/>
  <c r="A30" i="117"/>
  <c r="A30" i="116"/>
  <c r="A29" i="115"/>
  <c r="A29" i="114"/>
  <c r="A30" i="113"/>
  <c r="A31" i="112"/>
  <c r="A30" i="111"/>
  <c r="AO31" i="112"/>
  <c r="M30" i="111"/>
  <c r="M30" i="110"/>
  <c r="A30" i="110"/>
  <c r="B33" i="30"/>
  <c r="D41" i="30"/>
  <c r="D6" i="98"/>
  <c r="AL31" i="113" l="1"/>
  <c r="A30" i="115"/>
  <c r="A31" i="117"/>
  <c r="A31" i="116"/>
  <c r="A30" i="114"/>
  <c r="A31" i="113"/>
  <c r="AO32" i="112"/>
  <c r="A31" i="111"/>
  <c r="A32" i="112"/>
  <c r="M31" i="111"/>
  <c r="M31" i="110"/>
  <c r="A31" i="110"/>
  <c r="B34" i="30"/>
  <c r="B42" i="110"/>
  <c r="AM42" i="113"/>
  <c r="B38" i="114"/>
  <c r="B42" i="117"/>
  <c r="B42" i="116"/>
  <c r="B38" i="115"/>
  <c r="B42" i="113"/>
  <c r="AP44" i="112"/>
  <c r="B42" i="111"/>
  <c r="B44" i="112"/>
  <c r="N42" i="111"/>
  <c r="N42" i="110"/>
  <c r="D42" i="30"/>
  <c r="B43" i="110" l="1"/>
  <c r="AM43" i="113"/>
  <c r="B43" i="116"/>
  <c r="H4" i="115"/>
  <c r="H4" i="114"/>
  <c r="B43" i="117"/>
  <c r="B43" i="113"/>
  <c r="AP45" i="112"/>
  <c r="N43" i="110"/>
  <c r="B45" i="112"/>
  <c r="B43" i="111"/>
  <c r="N43" i="111"/>
  <c r="AL32" i="113"/>
  <c r="A32" i="117"/>
  <c r="A32" i="116"/>
  <c r="A31" i="115"/>
  <c r="A31" i="114"/>
  <c r="A32" i="113"/>
  <c r="A33" i="112"/>
  <c r="A32" i="111"/>
  <c r="AO33" i="112"/>
  <c r="M32" i="111"/>
  <c r="M32" i="110"/>
  <c r="A32" i="110"/>
  <c r="B35" i="30"/>
  <c r="D43" i="30"/>
  <c r="B44" i="110" l="1"/>
  <c r="AM44" i="113"/>
  <c r="B44" i="117"/>
  <c r="H5" i="115"/>
  <c r="B44" i="116"/>
  <c r="H5" i="114"/>
  <c r="B44" i="113"/>
  <c r="AP46" i="112"/>
  <c r="B44" i="111"/>
  <c r="N44" i="110"/>
  <c r="N44" i="111"/>
  <c r="B46" i="112"/>
  <c r="AL33" i="113"/>
  <c r="A32" i="115"/>
  <c r="A32" i="114"/>
  <c r="A33" i="117"/>
  <c r="A33" i="116"/>
  <c r="A33" i="113"/>
  <c r="AO34" i="112"/>
  <c r="A33" i="111"/>
  <c r="A34" i="112"/>
  <c r="M33" i="111"/>
  <c r="M33" i="110"/>
  <c r="A33" i="110"/>
  <c r="B36" i="30"/>
  <c r="D44" i="30"/>
  <c r="B45" i="110" l="1"/>
  <c r="AM45" i="113"/>
  <c r="B45" i="116"/>
  <c r="H6" i="114"/>
  <c r="H6" i="115"/>
  <c r="B45" i="117"/>
  <c r="B45" i="113"/>
  <c r="AP47" i="112"/>
  <c r="N45" i="110"/>
  <c r="B47" i="112"/>
  <c r="B45" i="111"/>
  <c r="N45" i="111"/>
  <c r="AL34" i="113"/>
  <c r="A34" i="117"/>
  <c r="A34" i="116"/>
  <c r="A33" i="115"/>
  <c r="A34" i="113"/>
  <c r="A33" i="114"/>
  <c r="A35" i="112"/>
  <c r="A34" i="111"/>
  <c r="AO35" i="112"/>
  <c r="M34" i="111"/>
  <c r="M34" i="110"/>
  <c r="A34" i="110"/>
  <c r="B37" i="30"/>
  <c r="D45" i="30"/>
  <c r="B46" i="110" l="1"/>
  <c r="AM46" i="113"/>
  <c r="B46" i="117"/>
  <c r="H7" i="115"/>
  <c r="B46" i="116"/>
  <c r="H7" i="114"/>
  <c r="B46" i="113"/>
  <c r="AP48" i="112"/>
  <c r="B46" i="111"/>
  <c r="N46" i="111"/>
  <c r="B48" i="112"/>
  <c r="N46" i="110"/>
  <c r="AL35" i="113"/>
  <c r="A34" i="115"/>
  <c r="A34" i="114"/>
  <c r="A35" i="117"/>
  <c r="A35" i="116"/>
  <c r="A35" i="113"/>
  <c r="AO36" i="112"/>
  <c r="A35" i="111"/>
  <c r="A36" i="112"/>
  <c r="M35" i="111"/>
  <c r="M35" i="110"/>
  <c r="A35" i="110"/>
  <c r="B38" i="30"/>
  <c r="D46" i="30"/>
  <c r="B47" i="110" l="1"/>
  <c r="AM47" i="113"/>
  <c r="B47" i="116"/>
  <c r="H8" i="114"/>
  <c r="H8" i="115"/>
  <c r="B47" i="117"/>
  <c r="B47" i="113"/>
  <c r="AP49" i="112"/>
  <c r="N47" i="110"/>
  <c r="B49" i="112"/>
  <c r="B47" i="111"/>
  <c r="N47" i="111"/>
  <c r="AL36" i="113"/>
  <c r="A36" i="117"/>
  <c r="A36" i="116"/>
  <c r="A35" i="115"/>
  <c r="A36" i="113"/>
  <c r="A35" i="114"/>
  <c r="A37" i="112"/>
  <c r="A36" i="111"/>
  <c r="AO37" i="112"/>
  <c r="M36" i="111"/>
  <c r="M36" i="110"/>
  <c r="A36" i="110"/>
  <c r="B39" i="30"/>
  <c r="D47" i="30"/>
  <c r="B48" i="110" l="1"/>
  <c r="AM48" i="113"/>
  <c r="B48" i="117"/>
  <c r="H9" i="115"/>
  <c r="B48" i="116"/>
  <c r="H9" i="114"/>
  <c r="B48" i="113"/>
  <c r="AP50" i="112"/>
  <c r="B48" i="111"/>
  <c r="N48" i="110"/>
  <c r="N48" i="111"/>
  <c r="B50" i="112"/>
  <c r="AL37" i="113"/>
  <c r="A36" i="115"/>
  <c r="A36" i="114"/>
  <c r="A37" i="117"/>
  <c r="A37" i="116"/>
  <c r="A37" i="113"/>
  <c r="AO38" i="112"/>
  <c r="A37" i="111"/>
  <c r="A38" i="112"/>
  <c r="M37" i="111"/>
  <c r="M37" i="110"/>
  <c r="A37" i="110"/>
  <c r="B40" i="30"/>
  <c r="D48" i="30"/>
  <c r="B49" i="110" l="1"/>
  <c r="AM49" i="113"/>
  <c r="B49" i="116"/>
  <c r="H10" i="114"/>
  <c r="H10" i="115"/>
  <c r="B49" i="117"/>
  <c r="B49" i="113"/>
  <c r="AP51" i="112"/>
  <c r="N49" i="110"/>
  <c r="B51" i="112"/>
  <c r="B49" i="111"/>
  <c r="N49" i="111"/>
  <c r="AL38" i="113"/>
  <c r="A38" i="117"/>
  <c r="A37" i="115"/>
  <c r="A38" i="116"/>
  <c r="A37" i="114"/>
  <c r="A38" i="113"/>
  <c r="A39" i="112"/>
  <c r="A38" i="111"/>
  <c r="AO39" i="112"/>
  <c r="M38" i="111"/>
  <c r="M38" i="110"/>
  <c r="B41" i="30"/>
  <c r="A38" i="110"/>
  <c r="D49" i="30"/>
  <c r="AL42" i="113" l="1"/>
  <c r="A38" i="115"/>
  <c r="A42" i="116"/>
  <c r="A42" i="117"/>
  <c r="A38" i="114"/>
  <c r="A42" i="113"/>
  <c r="AO44" i="112"/>
  <c r="A42" i="111"/>
  <c r="A44" i="112"/>
  <c r="M42" i="111"/>
  <c r="M42" i="110"/>
  <c r="A42" i="110"/>
  <c r="B42" i="30"/>
  <c r="B50" i="110"/>
  <c r="AM50" i="113"/>
  <c r="B50" i="117"/>
  <c r="H11" i="115"/>
  <c r="B50" i="116"/>
  <c r="H11" i="114"/>
  <c r="B50" i="113"/>
  <c r="AP52" i="112"/>
  <c r="B50" i="111"/>
  <c r="B52" i="112"/>
  <c r="N50" i="111"/>
  <c r="N50" i="110"/>
  <c r="D50" i="30"/>
  <c r="G5" i="91"/>
  <c r="B38" i="91"/>
  <c r="A38" i="91" s="1"/>
  <c r="B39" i="91"/>
  <c r="A39" i="91" s="1"/>
  <c r="B51" i="110" l="1"/>
  <c r="AM51" i="113"/>
  <c r="B51" i="116"/>
  <c r="H12" i="114"/>
  <c r="H12" i="115"/>
  <c r="B51" i="117"/>
  <c r="B51" i="113"/>
  <c r="AP53" i="112"/>
  <c r="N51" i="110"/>
  <c r="B53" i="112"/>
  <c r="B51" i="111"/>
  <c r="N51" i="111"/>
  <c r="AL43" i="113"/>
  <c r="A43" i="117"/>
  <c r="G4" i="115"/>
  <c r="G4" i="114"/>
  <c r="A43" i="116"/>
  <c r="A43" i="113"/>
  <c r="A45" i="112"/>
  <c r="A43" i="111"/>
  <c r="AO45" i="112"/>
  <c r="M43" i="111"/>
  <c r="M43" i="110"/>
  <c r="B43" i="30"/>
  <c r="A43" i="110"/>
  <c r="D51" i="30"/>
  <c r="C18" i="91"/>
  <c r="C22" i="91"/>
  <c r="C26" i="91"/>
  <c r="C30" i="91"/>
  <c r="C34" i="91"/>
  <c r="C7" i="91"/>
  <c r="C11" i="91"/>
  <c r="C14" i="91"/>
  <c r="C4" i="91"/>
  <c r="H4" i="91" s="1"/>
  <c r="C6" i="91"/>
  <c r="C8" i="91"/>
  <c r="C9" i="91"/>
  <c r="C10" i="91"/>
  <c r="C12" i="91"/>
  <c r="C13" i="91"/>
  <c r="C15" i="91"/>
  <c r="C16" i="91"/>
  <c r="C17" i="91"/>
  <c r="C19" i="91"/>
  <c r="C20" i="91"/>
  <c r="C21" i="91"/>
  <c r="C23" i="91"/>
  <c r="C24" i="91"/>
  <c r="C25" i="91"/>
  <c r="C27" i="91"/>
  <c r="C28" i="91"/>
  <c r="C29" i="91"/>
  <c r="C31" i="91"/>
  <c r="C32" i="91"/>
  <c r="C33" i="91"/>
  <c r="C35" i="91"/>
  <c r="C36" i="91"/>
  <c r="C37" i="91"/>
  <c r="C5" i="91"/>
  <c r="B4" i="91"/>
  <c r="D4" i="91"/>
  <c r="G4" i="91"/>
  <c r="I4" i="91"/>
  <c r="B5" i="91"/>
  <c r="A5" i="91" s="1"/>
  <c r="F5" i="91"/>
  <c r="B6" i="91"/>
  <c r="A6" i="91" s="1"/>
  <c r="B7" i="91"/>
  <c r="A7" i="91" s="1"/>
  <c r="B8" i="91"/>
  <c r="A8" i="91" s="1"/>
  <c r="B9" i="91"/>
  <c r="A9" i="91" s="1"/>
  <c r="B10" i="91"/>
  <c r="A10" i="91" s="1"/>
  <c r="B11" i="91"/>
  <c r="A11" i="91" s="1"/>
  <c r="B12" i="91"/>
  <c r="A12" i="91" s="1"/>
  <c r="B13" i="91"/>
  <c r="A13" i="91" s="1"/>
  <c r="B14" i="91"/>
  <c r="A14" i="91" s="1"/>
  <c r="B15" i="91"/>
  <c r="A15" i="91" s="1"/>
  <c r="B16" i="91"/>
  <c r="A16" i="91" s="1"/>
  <c r="B17" i="91"/>
  <c r="A17" i="91" s="1"/>
  <c r="B18" i="91"/>
  <c r="A18" i="91" s="1"/>
  <c r="B19" i="91"/>
  <c r="A19" i="91" s="1"/>
  <c r="B20" i="91"/>
  <c r="A20" i="91" s="1"/>
  <c r="B21" i="91"/>
  <c r="A21" i="91" s="1"/>
  <c r="B22" i="91"/>
  <c r="A22" i="91" s="1"/>
  <c r="B23" i="91"/>
  <c r="A23" i="91" s="1"/>
  <c r="B24" i="91"/>
  <c r="A24" i="91" s="1"/>
  <c r="B25" i="91"/>
  <c r="A25" i="91" s="1"/>
  <c r="B26" i="91"/>
  <c r="A26" i="91" s="1"/>
  <c r="B27" i="91"/>
  <c r="A27" i="91" s="1"/>
  <c r="B28" i="91"/>
  <c r="A28" i="91" s="1"/>
  <c r="B29" i="91"/>
  <c r="A29" i="91" s="1"/>
  <c r="B30" i="91"/>
  <c r="A30" i="91" s="1"/>
  <c r="B31" i="91"/>
  <c r="A31" i="91" s="1"/>
  <c r="B32" i="91"/>
  <c r="A32" i="91" s="1"/>
  <c r="B33" i="91"/>
  <c r="A33" i="91" s="1"/>
  <c r="B34" i="91"/>
  <c r="A34" i="91" s="1"/>
  <c r="B35" i="91"/>
  <c r="A35" i="91" s="1"/>
  <c r="B36" i="91"/>
  <c r="A36" i="91" s="1"/>
  <c r="B37" i="91"/>
  <c r="A37" i="91" s="1"/>
  <c r="M2" i="30"/>
  <c r="B52" i="110" l="1"/>
  <c r="AM52" i="113"/>
  <c r="B52" i="117"/>
  <c r="H13" i="115"/>
  <c r="B52" i="116"/>
  <c r="H13" i="114"/>
  <c r="B52" i="113"/>
  <c r="AP54" i="112"/>
  <c r="B52" i="111"/>
  <c r="N52" i="110"/>
  <c r="N52" i="111"/>
  <c r="B54" i="112"/>
  <c r="AL44" i="113"/>
  <c r="A44" i="116"/>
  <c r="G5" i="114"/>
  <c r="A44" i="117"/>
  <c r="G5" i="115"/>
  <c r="A44" i="113"/>
  <c r="AO46" i="112"/>
  <c r="A44" i="111"/>
  <c r="A46" i="112"/>
  <c r="M44" i="111"/>
  <c r="M44" i="110"/>
  <c r="G6" i="91"/>
  <c r="F6" i="91" s="1"/>
  <c r="A44" i="110"/>
  <c r="B44" i="30"/>
  <c r="D52" i="30"/>
  <c r="I17" i="91"/>
  <c r="I13" i="91"/>
  <c r="I9" i="91"/>
  <c r="I5" i="91"/>
  <c r="B6" i="98"/>
  <c r="C39" i="91"/>
  <c r="H24" i="91"/>
  <c r="H20" i="91"/>
  <c r="H16" i="91"/>
  <c r="H12" i="91"/>
  <c r="H8" i="91"/>
  <c r="I16" i="91"/>
  <c r="I12" i="91"/>
  <c r="I8" i="91"/>
  <c r="D39" i="91"/>
  <c r="H7" i="91"/>
  <c r="C38" i="91"/>
  <c r="H23" i="91"/>
  <c r="H19" i="91"/>
  <c r="H15" i="91"/>
  <c r="H11" i="91"/>
  <c r="C6" i="98"/>
  <c r="I15" i="91"/>
  <c r="I11" i="91"/>
  <c r="I7" i="91"/>
  <c r="D38" i="91"/>
  <c r="I24" i="91"/>
  <c r="H6" i="91"/>
  <c r="H22" i="91"/>
  <c r="H18" i="91"/>
  <c r="H14" i="91"/>
  <c r="H10" i="91"/>
  <c r="I18" i="91"/>
  <c r="I14" i="91"/>
  <c r="I10" i="91"/>
  <c r="I6" i="91"/>
  <c r="I23" i="91"/>
  <c r="I19" i="91"/>
  <c r="H5" i="91"/>
  <c r="H21" i="91"/>
  <c r="H17" i="91"/>
  <c r="H13" i="91"/>
  <c r="H9" i="91"/>
  <c r="H35" i="91"/>
  <c r="H31" i="91"/>
  <c r="H27" i="91"/>
  <c r="H36" i="91"/>
  <c r="H32" i="91"/>
  <c r="H28" i="91"/>
  <c r="H33" i="91"/>
  <c r="H29" i="91"/>
  <c r="H25" i="91"/>
  <c r="H34" i="91"/>
  <c r="H30" i="91"/>
  <c r="H26" i="91"/>
  <c r="I35" i="91"/>
  <c r="I31" i="91"/>
  <c r="I27" i="91"/>
  <c r="I22" i="91"/>
  <c r="I36" i="91"/>
  <c r="I32" i="91"/>
  <c r="I28" i="91"/>
  <c r="I33" i="91"/>
  <c r="I29" i="91"/>
  <c r="I25" i="91"/>
  <c r="I34" i="91"/>
  <c r="I30" i="91"/>
  <c r="I26" i="91"/>
  <c r="D36" i="91"/>
  <c r="D32" i="91"/>
  <c r="D28" i="91"/>
  <c r="D24" i="91"/>
  <c r="D37" i="91"/>
  <c r="D33" i="91"/>
  <c r="D29" i="91"/>
  <c r="D25" i="91"/>
  <c r="D17" i="91"/>
  <c r="D13" i="91"/>
  <c r="D9" i="91"/>
  <c r="D34" i="91"/>
  <c r="D30" i="91"/>
  <c r="D22" i="91"/>
  <c r="D14" i="91"/>
  <c r="D35" i="91"/>
  <c r="D31" i="91"/>
  <c r="D27" i="91"/>
  <c r="D23" i="91"/>
  <c r="D19" i="91"/>
  <c r="D15" i="91"/>
  <c r="D11" i="91"/>
  <c r="D7" i="91"/>
  <c r="D16" i="91"/>
  <c r="D12" i="91"/>
  <c r="D21" i="91"/>
  <c r="D20" i="91"/>
  <c r="D8" i="91"/>
  <c r="D6" i="91"/>
  <c r="D26" i="91"/>
  <c r="D18" i="91"/>
  <c r="D10" i="91"/>
  <c r="D5" i="91"/>
  <c r="B53" i="110" l="1"/>
  <c r="AM53" i="113"/>
  <c r="B53" i="116"/>
  <c r="H14" i="114"/>
  <c r="H14" i="115"/>
  <c r="B53" i="117"/>
  <c r="B53" i="113"/>
  <c r="AP55" i="112"/>
  <c r="N53" i="110"/>
  <c r="B55" i="112"/>
  <c r="B53" i="111"/>
  <c r="N53" i="111"/>
  <c r="G7" i="91"/>
  <c r="F7" i="91" s="1"/>
  <c r="AL45" i="113"/>
  <c r="A45" i="117"/>
  <c r="G6" i="115"/>
  <c r="A45" i="116"/>
  <c r="G6" i="114"/>
  <c r="A45" i="113"/>
  <c r="A47" i="112"/>
  <c r="A45" i="111"/>
  <c r="AO47" i="112"/>
  <c r="M45" i="111"/>
  <c r="M45" i="110"/>
  <c r="A45" i="110"/>
  <c r="B45" i="30"/>
  <c r="D53" i="30"/>
  <c r="I20" i="91"/>
  <c r="I21" i="91"/>
  <c r="AL46" i="113" l="1"/>
  <c r="A46" i="116"/>
  <c r="G7" i="114"/>
  <c r="A46" i="117"/>
  <c r="G7" i="115"/>
  <c r="A46" i="113"/>
  <c r="AO48" i="112"/>
  <c r="A46" i="111"/>
  <c r="A48" i="112"/>
  <c r="M46" i="111"/>
  <c r="M46" i="110"/>
  <c r="B46" i="30"/>
  <c r="G8" i="91"/>
  <c r="F8" i="91" s="1"/>
  <c r="A46" i="110"/>
  <c r="B54" i="110"/>
  <c r="AM54" i="113"/>
  <c r="B54" i="116"/>
  <c r="B54" i="117"/>
  <c r="H15" i="115"/>
  <c r="H15" i="114"/>
  <c r="B54" i="113"/>
  <c r="AP56" i="112"/>
  <c r="B54" i="111"/>
  <c r="N54" i="111"/>
  <c r="B56" i="112"/>
  <c r="N54" i="110"/>
  <c r="D54" i="30"/>
  <c r="AL47" i="113" l="1"/>
  <c r="A47" i="117"/>
  <c r="G8" i="115"/>
  <c r="A47" i="116"/>
  <c r="G8" i="114"/>
  <c r="A47" i="113"/>
  <c r="A49" i="112"/>
  <c r="A47" i="111"/>
  <c r="AO49" i="112"/>
  <c r="M47" i="111"/>
  <c r="M47" i="110"/>
  <c r="A47" i="110"/>
  <c r="B47" i="30"/>
  <c r="G9" i="91"/>
  <c r="F9" i="91" s="1"/>
  <c r="B55" i="110"/>
  <c r="AM55" i="113"/>
  <c r="H16" i="114"/>
  <c r="H16" i="115"/>
  <c r="B55" i="116"/>
  <c r="B55" i="117"/>
  <c r="B55" i="113"/>
  <c r="AP57" i="112"/>
  <c r="N55" i="110"/>
  <c r="B57" i="112"/>
  <c r="B55" i="111"/>
  <c r="N55" i="111"/>
  <c r="D55" i="30"/>
  <c r="B56" i="110" l="1"/>
  <c r="AM56" i="113"/>
  <c r="B56" i="116"/>
  <c r="B56" i="117"/>
  <c r="H17" i="115"/>
  <c r="H17" i="114"/>
  <c r="B56" i="113"/>
  <c r="N56" i="110"/>
  <c r="AP58" i="112"/>
  <c r="B56" i="111"/>
  <c r="N56" i="111"/>
  <c r="B58" i="112"/>
  <c r="AL48" i="113"/>
  <c r="A48" i="116"/>
  <c r="G9" i="114"/>
  <c r="A48" i="117"/>
  <c r="G9" i="115"/>
  <c r="A48" i="113"/>
  <c r="AO50" i="112"/>
  <c r="A48" i="111"/>
  <c r="A50" i="112"/>
  <c r="M48" i="111"/>
  <c r="M48" i="110"/>
  <c r="B48" i="30"/>
  <c r="G10" i="91"/>
  <c r="F10" i="91" s="1"/>
  <c r="A48" i="110"/>
  <c r="X6" i="98"/>
  <c r="D56" i="30"/>
  <c r="AL49" i="113" l="1"/>
  <c r="A49" i="117"/>
  <c r="G10" i="115"/>
  <c r="A49" i="116"/>
  <c r="G10" i="114"/>
  <c r="A49" i="113"/>
  <c r="A51" i="112"/>
  <c r="A49" i="111"/>
  <c r="AO51" i="112"/>
  <c r="M49" i="111"/>
  <c r="M49" i="110"/>
  <c r="B49" i="30"/>
  <c r="G11" i="91"/>
  <c r="F11" i="91" s="1"/>
  <c r="A49" i="110"/>
  <c r="B57" i="110"/>
  <c r="AM57" i="113"/>
  <c r="H18" i="114"/>
  <c r="H18" i="115"/>
  <c r="B57" i="116"/>
  <c r="B57" i="117"/>
  <c r="B57" i="113"/>
  <c r="AP59" i="112"/>
  <c r="N57" i="110"/>
  <c r="B59" i="112"/>
  <c r="B57" i="111"/>
  <c r="N57" i="111"/>
  <c r="Y5" i="118"/>
  <c r="O10" i="106"/>
  <c r="D57" i="30"/>
  <c r="AL50" i="113" l="1"/>
  <c r="A50" i="116"/>
  <c r="G11" i="114"/>
  <c r="A50" i="117"/>
  <c r="G11" i="115"/>
  <c r="A50" i="113"/>
  <c r="AO52" i="112"/>
  <c r="A50" i="111"/>
  <c r="A52" i="112"/>
  <c r="M50" i="111"/>
  <c r="M50" i="110"/>
  <c r="G12" i="91"/>
  <c r="F12" i="91" s="1"/>
  <c r="A50" i="110"/>
  <c r="B50" i="30"/>
  <c r="B58" i="110"/>
  <c r="AM58" i="113"/>
  <c r="B58" i="116"/>
  <c r="B58" i="117"/>
  <c r="H19" i="115"/>
  <c r="H19" i="114"/>
  <c r="B58" i="113"/>
  <c r="N58" i="110"/>
  <c r="AP60" i="112"/>
  <c r="B58" i="111"/>
  <c r="B60" i="112"/>
  <c r="N58" i="111"/>
  <c r="D58" i="30"/>
  <c r="B59" i="110" l="1"/>
  <c r="AM59" i="113"/>
  <c r="H20" i="114"/>
  <c r="H20" i="115"/>
  <c r="B59" i="116"/>
  <c r="B59" i="117"/>
  <c r="B59" i="113"/>
  <c r="AP61" i="112"/>
  <c r="N59" i="110"/>
  <c r="B61" i="112"/>
  <c r="B59" i="111"/>
  <c r="N59" i="111"/>
  <c r="AL51" i="113"/>
  <c r="A51" i="117"/>
  <c r="G12" i="115"/>
  <c r="A51" i="116"/>
  <c r="A51" i="113"/>
  <c r="G12" i="114"/>
  <c r="A53" i="112"/>
  <c r="A51" i="111"/>
  <c r="AO53" i="112"/>
  <c r="M51" i="111"/>
  <c r="M51" i="110"/>
  <c r="A51" i="110"/>
  <c r="G13" i="91"/>
  <c r="F13" i="91" s="1"/>
  <c r="B51" i="30"/>
  <c r="D59" i="30"/>
  <c r="AL52" i="113" l="1"/>
  <c r="A52" i="116"/>
  <c r="G13" i="114"/>
  <c r="A52" i="117"/>
  <c r="G13" i="115"/>
  <c r="A52" i="113"/>
  <c r="AO54" i="112"/>
  <c r="A52" i="111"/>
  <c r="A54" i="112"/>
  <c r="M52" i="111"/>
  <c r="M52" i="110"/>
  <c r="G14" i="91"/>
  <c r="F14" i="91" s="1"/>
  <c r="A52" i="110"/>
  <c r="B52" i="30"/>
  <c r="B60" i="110"/>
  <c r="AM60" i="113"/>
  <c r="B60" i="116"/>
  <c r="B60" i="117"/>
  <c r="H21" i="115"/>
  <c r="H21" i="114"/>
  <c r="B60" i="113"/>
  <c r="N60" i="110"/>
  <c r="AP62" i="112"/>
  <c r="B60" i="111"/>
  <c r="N60" i="111"/>
  <c r="B62" i="112"/>
  <c r="D60" i="30"/>
  <c r="AL53" i="113" l="1"/>
  <c r="A53" i="117"/>
  <c r="G14" i="115"/>
  <c r="A53" i="116"/>
  <c r="G14" i="114"/>
  <c r="A53" i="113"/>
  <c r="A55" i="112"/>
  <c r="A53" i="111"/>
  <c r="AO55" i="112"/>
  <c r="M53" i="111"/>
  <c r="M53" i="110"/>
  <c r="B53" i="30"/>
  <c r="A53" i="110"/>
  <c r="G15" i="91"/>
  <c r="F15" i="91" s="1"/>
  <c r="B61" i="110"/>
  <c r="AM61" i="113"/>
  <c r="H22" i="114"/>
  <c r="H22" i="115"/>
  <c r="B61" i="116"/>
  <c r="B61" i="117"/>
  <c r="B61" i="113"/>
  <c r="AP63" i="112"/>
  <c r="N61" i="110"/>
  <c r="B63" i="112"/>
  <c r="B61" i="111"/>
  <c r="N61" i="111"/>
  <c r="D61" i="30"/>
  <c r="AL54" i="113" l="1"/>
  <c r="G15" i="114"/>
  <c r="A54" i="117"/>
  <c r="G15" i="115"/>
  <c r="A54" i="116"/>
  <c r="A54" i="113"/>
  <c r="AO56" i="112"/>
  <c r="A54" i="111"/>
  <c r="A56" i="112"/>
  <c r="M54" i="111"/>
  <c r="M54" i="110"/>
  <c r="G16" i="91"/>
  <c r="F16" i="91" s="1"/>
  <c r="A54" i="110"/>
  <c r="B54" i="30"/>
  <c r="B62" i="110"/>
  <c r="AM62" i="113"/>
  <c r="B62" i="116"/>
  <c r="B62" i="117"/>
  <c r="H23" i="115"/>
  <c r="H23" i="114"/>
  <c r="B62" i="113"/>
  <c r="N62" i="110"/>
  <c r="AP64" i="112"/>
  <c r="B62" i="111"/>
  <c r="N62" i="111"/>
  <c r="B64" i="112"/>
  <c r="D62" i="30"/>
  <c r="B63" i="110" l="1"/>
  <c r="AM63" i="113"/>
  <c r="H24" i="114"/>
  <c r="H24" i="115"/>
  <c r="B63" i="116"/>
  <c r="B63" i="117"/>
  <c r="B63" i="113"/>
  <c r="AP65" i="112"/>
  <c r="N63" i="110"/>
  <c r="B65" i="112"/>
  <c r="B63" i="111"/>
  <c r="N63" i="111"/>
  <c r="AL55" i="113"/>
  <c r="A55" i="117"/>
  <c r="A55" i="116"/>
  <c r="G16" i="115"/>
  <c r="G16" i="114"/>
  <c r="A55" i="113"/>
  <c r="A57" i="112"/>
  <c r="A55" i="111"/>
  <c r="AO57" i="112"/>
  <c r="M55" i="111"/>
  <c r="M55" i="110"/>
  <c r="B55" i="30"/>
  <c r="G17" i="91"/>
  <c r="F17" i="91" s="1"/>
  <c r="A55" i="110"/>
  <c r="D63" i="30"/>
  <c r="AL56" i="113" l="1"/>
  <c r="G17" i="114"/>
  <c r="A56" i="117"/>
  <c r="G17" i="115"/>
  <c r="A56" i="116"/>
  <c r="A56" i="113"/>
  <c r="AO58" i="112"/>
  <c r="A56" i="111"/>
  <c r="A58" i="112"/>
  <c r="M56" i="111"/>
  <c r="M56" i="110"/>
  <c r="B56" i="30"/>
  <c r="A56" i="110"/>
  <c r="G18" i="91"/>
  <c r="F18" i="91" s="1"/>
  <c r="B64" i="110"/>
  <c r="AM64" i="113"/>
  <c r="B64" i="116"/>
  <c r="B64" i="117"/>
  <c r="H25" i="115"/>
  <c r="H25" i="114"/>
  <c r="B64" i="113"/>
  <c r="N64" i="110"/>
  <c r="AP66" i="112"/>
  <c r="B64" i="111"/>
  <c r="B66" i="112"/>
  <c r="N64" i="111"/>
  <c r="D64" i="30"/>
  <c r="AL57" i="113" l="1"/>
  <c r="A57" i="117"/>
  <c r="A57" i="116"/>
  <c r="G18" i="115"/>
  <c r="G18" i="114"/>
  <c r="A57" i="113"/>
  <c r="A59" i="112"/>
  <c r="A57" i="111"/>
  <c r="AO59" i="112"/>
  <c r="M57" i="111"/>
  <c r="M57" i="110"/>
  <c r="G19" i="91"/>
  <c r="F19" i="91" s="1"/>
  <c r="A57" i="110"/>
  <c r="B57" i="30"/>
  <c r="B65" i="110"/>
  <c r="AM65" i="113"/>
  <c r="H26" i="114"/>
  <c r="H26" i="115"/>
  <c r="B65" i="116"/>
  <c r="B65" i="117"/>
  <c r="B65" i="113"/>
  <c r="AP67" i="112"/>
  <c r="N65" i="110"/>
  <c r="B67" i="112"/>
  <c r="B65" i="111"/>
  <c r="N65" i="111"/>
  <c r="D65" i="30"/>
  <c r="B66" i="110" l="1"/>
  <c r="AM66" i="113"/>
  <c r="B66" i="116"/>
  <c r="B66" i="117"/>
  <c r="H27" i="115"/>
  <c r="H27" i="114"/>
  <c r="B66" i="113"/>
  <c r="N66" i="110"/>
  <c r="AP68" i="112"/>
  <c r="B66" i="111"/>
  <c r="B68" i="112"/>
  <c r="N66" i="111"/>
  <c r="AL58" i="113"/>
  <c r="G19" i="114"/>
  <c r="A58" i="117"/>
  <c r="G19" i="115"/>
  <c r="A58" i="116"/>
  <c r="A58" i="113"/>
  <c r="AO60" i="112"/>
  <c r="A58" i="111"/>
  <c r="A60" i="112"/>
  <c r="M58" i="111"/>
  <c r="M58" i="110"/>
  <c r="G20" i="91"/>
  <c r="F20" i="91" s="1"/>
  <c r="A58" i="110"/>
  <c r="B58" i="30"/>
  <c r="D66" i="30"/>
  <c r="AL59" i="113" l="1"/>
  <c r="A59" i="117"/>
  <c r="A59" i="116"/>
  <c r="G20" i="115"/>
  <c r="A59" i="113"/>
  <c r="G20" i="114"/>
  <c r="A61" i="112"/>
  <c r="A59" i="111"/>
  <c r="AO61" i="112"/>
  <c r="M59" i="111"/>
  <c r="M59" i="110"/>
  <c r="B59" i="30"/>
  <c r="A59" i="110"/>
  <c r="G21" i="91"/>
  <c r="F21" i="91" s="1"/>
  <c r="B67" i="110"/>
  <c r="AM67" i="113"/>
  <c r="H28" i="114"/>
  <c r="H28" i="115"/>
  <c r="B67" i="116"/>
  <c r="B67" i="117"/>
  <c r="B67" i="113"/>
  <c r="AP69" i="112"/>
  <c r="N67" i="110"/>
  <c r="B69" i="112"/>
  <c r="B67" i="111"/>
  <c r="N67" i="111"/>
  <c r="D67" i="30"/>
  <c r="AL60" i="113" l="1"/>
  <c r="G21" i="114"/>
  <c r="A60" i="117"/>
  <c r="G21" i="115"/>
  <c r="A60" i="116"/>
  <c r="A60" i="113"/>
  <c r="AO62" i="112"/>
  <c r="A60" i="111"/>
  <c r="A62" i="112"/>
  <c r="M60" i="111"/>
  <c r="M60" i="110"/>
  <c r="B60" i="30"/>
  <c r="G22" i="91"/>
  <c r="F22" i="91" s="1"/>
  <c r="A60" i="110"/>
  <c r="B68" i="110"/>
  <c r="AM68" i="113"/>
  <c r="B68" i="116"/>
  <c r="B68" i="117"/>
  <c r="H29" i="115"/>
  <c r="H29" i="114"/>
  <c r="B68" i="113"/>
  <c r="N68" i="110"/>
  <c r="AP70" i="112"/>
  <c r="B68" i="111"/>
  <c r="N68" i="111"/>
  <c r="B70" i="112"/>
  <c r="D68" i="30"/>
  <c r="AL61" i="113" l="1"/>
  <c r="A61" i="117"/>
  <c r="A61" i="116"/>
  <c r="G22" i="115"/>
  <c r="G22" i="114"/>
  <c r="A61" i="113"/>
  <c r="A63" i="112"/>
  <c r="A61" i="111"/>
  <c r="AO63" i="112"/>
  <c r="M61" i="111"/>
  <c r="M61" i="110"/>
  <c r="G23" i="91"/>
  <c r="F23" i="91" s="1"/>
  <c r="A61" i="110"/>
  <c r="B61" i="30"/>
  <c r="B69" i="110"/>
  <c r="AM69" i="113"/>
  <c r="H30" i="114"/>
  <c r="H30" i="115"/>
  <c r="B69" i="116"/>
  <c r="B69" i="117"/>
  <c r="B69" i="113"/>
  <c r="AP71" i="112"/>
  <c r="N69" i="110"/>
  <c r="B71" i="112"/>
  <c r="B69" i="111"/>
  <c r="N69" i="111"/>
  <c r="D69" i="30"/>
  <c r="AL62" i="113" l="1"/>
  <c r="G23" i="114"/>
  <c r="A62" i="117"/>
  <c r="G23" i="115"/>
  <c r="A62" i="116"/>
  <c r="A62" i="113"/>
  <c r="AO64" i="112"/>
  <c r="A62" i="111"/>
  <c r="A64" i="112"/>
  <c r="M62" i="111"/>
  <c r="M62" i="110"/>
  <c r="G24" i="91"/>
  <c r="F24" i="91" s="1"/>
  <c r="A62" i="110"/>
  <c r="B62" i="30"/>
  <c r="B70" i="110"/>
  <c r="AM70" i="113"/>
  <c r="B70" i="116"/>
  <c r="B70" i="117"/>
  <c r="H31" i="115"/>
  <c r="H31" i="114"/>
  <c r="B70" i="113"/>
  <c r="N70" i="110"/>
  <c r="AP72" i="112"/>
  <c r="B70" i="111"/>
  <c r="N70" i="111"/>
  <c r="B72" i="112"/>
  <c r="D70" i="30"/>
  <c r="AL63" i="113" l="1"/>
  <c r="A63" i="117"/>
  <c r="A63" i="116"/>
  <c r="G24" i="115"/>
  <c r="G24" i="114"/>
  <c r="A63" i="113"/>
  <c r="A65" i="112"/>
  <c r="A63" i="111"/>
  <c r="AO65" i="112"/>
  <c r="M63" i="111"/>
  <c r="M63" i="110"/>
  <c r="G25" i="91"/>
  <c r="F25" i="91" s="1"/>
  <c r="A63" i="110"/>
  <c r="B63" i="30"/>
  <c r="B71" i="110"/>
  <c r="AM71" i="113"/>
  <c r="H32" i="114"/>
  <c r="H32" i="115"/>
  <c r="B71" i="116"/>
  <c r="B71" i="117"/>
  <c r="B71" i="113"/>
  <c r="AP73" i="112"/>
  <c r="N71" i="110"/>
  <c r="B73" i="112"/>
  <c r="B71" i="111"/>
  <c r="N71" i="111"/>
  <c r="D71" i="30"/>
  <c r="B72" i="110" l="1"/>
  <c r="AM72" i="113"/>
  <c r="B72" i="116"/>
  <c r="B72" i="117"/>
  <c r="H33" i="115"/>
  <c r="H33" i="114"/>
  <c r="B72" i="113"/>
  <c r="N72" i="110"/>
  <c r="AP74" i="112"/>
  <c r="B72" i="111"/>
  <c r="N72" i="111"/>
  <c r="B74" i="112"/>
  <c r="AL64" i="113"/>
  <c r="G25" i="114"/>
  <c r="A64" i="117"/>
  <c r="G25" i="115"/>
  <c r="A64" i="116"/>
  <c r="A64" i="113"/>
  <c r="AO66" i="112"/>
  <c r="A64" i="111"/>
  <c r="A66" i="112"/>
  <c r="M64" i="111"/>
  <c r="M64" i="110"/>
  <c r="G26" i="91"/>
  <c r="F26" i="91" s="1"/>
  <c r="A64" i="110"/>
  <c r="B64" i="30"/>
  <c r="D72" i="30"/>
  <c r="AL65" i="113" l="1"/>
  <c r="A65" i="117"/>
  <c r="A65" i="116"/>
  <c r="G26" i="115"/>
  <c r="G26" i="114"/>
  <c r="A65" i="113"/>
  <c r="A67" i="112"/>
  <c r="A65" i="111"/>
  <c r="AO67" i="112"/>
  <c r="M65" i="111"/>
  <c r="M65" i="110"/>
  <c r="G27" i="91"/>
  <c r="F27" i="91" s="1"/>
  <c r="A65" i="110"/>
  <c r="B65" i="30"/>
  <c r="B73" i="110"/>
  <c r="AM73" i="113"/>
  <c r="H34" i="114"/>
  <c r="H34" i="115"/>
  <c r="B73" i="116"/>
  <c r="B73" i="117"/>
  <c r="B73" i="113"/>
  <c r="AP75" i="112"/>
  <c r="N73" i="110"/>
  <c r="B75" i="112"/>
  <c r="B73" i="111"/>
  <c r="N73" i="111"/>
  <c r="D73" i="30"/>
  <c r="AL66" i="113" l="1"/>
  <c r="G27" i="114"/>
  <c r="A66" i="117"/>
  <c r="G27" i="115"/>
  <c r="A66" i="116"/>
  <c r="A66" i="113"/>
  <c r="AO68" i="112"/>
  <c r="A66" i="111"/>
  <c r="A68" i="112"/>
  <c r="M66" i="111"/>
  <c r="M66" i="110"/>
  <c r="B66" i="30"/>
  <c r="A66" i="110"/>
  <c r="G28" i="91"/>
  <c r="F28" i="91" s="1"/>
  <c r="B74" i="110"/>
  <c r="AM74" i="113"/>
  <c r="B74" i="116"/>
  <c r="B74" i="117"/>
  <c r="H35" i="115"/>
  <c r="H35" i="114"/>
  <c r="B74" i="113"/>
  <c r="N74" i="110"/>
  <c r="AP76" i="112"/>
  <c r="B74" i="111"/>
  <c r="B76" i="112"/>
  <c r="N74" i="111"/>
  <c r="D74" i="30"/>
  <c r="AM75" i="113" l="1"/>
  <c r="H36" i="114"/>
  <c r="H36" i="115"/>
  <c r="B75" i="116"/>
  <c r="B75" i="117"/>
  <c r="B75" i="113"/>
  <c r="AP77" i="112"/>
  <c r="N75" i="110"/>
  <c r="B77" i="112"/>
  <c r="B75" i="111"/>
  <c r="D75" i="30"/>
  <c r="N75" i="111"/>
  <c r="B75" i="110"/>
  <c r="AL67" i="113"/>
  <c r="A67" i="117"/>
  <c r="A67" i="116"/>
  <c r="G28" i="115"/>
  <c r="A67" i="113"/>
  <c r="G28" i="114"/>
  <c r="A69" i="112"/>
  <c r="A67" i="111"/>
  <c r="AO69" i="112"/>
  <c r="M67" i="111"/>
  <c r="M67" i="110"/>
  <c r="B67" i="30"/>
  <c r="A67" i="110"/>
  <c r="G29" i="91"/>
  <c r="F29" i="91" s="1"/>
  <c r="AM76" i="113" l="1"/>
  <c r="B76" i="116"/>
  <c r="B76" i="117"/>
  <c r="H37" i="115"/>
  <c r="H37" i="114"/>
  <c r="B76" i="113"/>
  <c r="N76" i="110"/>
  <c r="AP78" i="112"/>
  <c r="B76" i="111"/>
  <c r="N76" i="111"/>
  <c r="B78" i="112"/>
  <c r="D76" i="30"/>
  <c r="B76" i="110"/>
  <c r="AL68" i="113"/>
  <c r="G29" i="114"/>
  <c r="A68" i="117"/>
  <c r="G29" i="115"/>
  <c r="A68" i="116"/>
  <c r="A68" i="113"/>
  <c r="AO70" i="112"/>
  <c r="A68" i="111"/>
  <c r="A70" i="112"/>
  <c r="M68" i="111"/>
  <c r="M68" i="110"/>
  <c r="B68" i="30"/>
  <c r="G30" i="91"/>
  <c r="F30" i="91" s="1"/>
  <c r="A68" i="110"/>
  <c r="AM77" i="113" l="1"/>
  <c r="H38" i="114"/>
  <c r="H38" i="115"/>
  <c r="B77" i="116"/>
  <c r="B77" i="117"/>
  <c r="B77" i="113"/>
  <c r="AP79" i="112"/>
  <c r="N77" i="110"/>
  <c r="B79" i="112"/>
  <c r="B77" i="111"/>
  <c r="N77" i="111"/>
  <c r="B77" i="110"/>
  <c r="AL69" i="113"/>
  <c r="A69" i="117"/>
  <c r="A69" i="116"/>
  <c r="G30" i="115"/>
  <c r="A69" i="113"/>
  <c r="G30" i="114"/>
  <c r="A71" i="112"/>
  <c r="A69" i="111"/>
  <c r="AO71" i="112"/>
  <c r="M69" i="111"/>
  <c r="M69" i="110"/>
  <c r="A69" i="110"/>
  <c r="G31" i="91"/>
  <c r="F31" i="91" s="1"/>
  <c r="B69" i="30"/>
  <c r="AL70" i="113" l="1"/>
  <c r="G31" i="114"/>
  <c r="A70" i="117"/>
  <c r="G31" i="115"/>
  <c r="A70" i="116"/>
  <c r="A70" i="113"/>
  <c r="AO72" i="112"/>
  <c r="A70" i="111"/>
  <c r="A72" i="112"/>
  <c r="M70" i="111"/>
  <c r="M70" i="110"/>
  <c r="A70" i="110"/>
  <c r="G32" i="91"/>
  <c r="F32" i="91" s="1"/>
  <c r="B70" i="30"/>
  <c r="AL71" i="113" l="1"/>
  <c r="A71" i="117"/>
  <c r="A71" i="116"/>
  <c r="G32" i="115"/>
  <c r="G32" i="114"/>
  <c r="A71" i="113"/>
  <c r="A73" i="112"/>
  <c r="A71" i="111"/>
  <c r="AO73" i="112"/>
  <c r="M71" i="111"/>
  <c r="M71" i="110"/>
  <c r="G33" i="91"/>
  <c r="F33" i="91" s="1"/>
  <c r="A71" i="110"/>
  <c r="B71" i="30"/>
  <c r="AL72" i="113" l="1"/>
  <c r="G33" i="114"/>
  <c r="A72" i="117"/>
  <c r="G33" i="115"/>
  <c r="A72" i="116"/>
  <c r="A72" i="113"/>
  <c r="AO74" i="112"/>
  <c r="A72" i="111"/>
  <c r="A74" i="112"/>
  <c r="M72" i="111"/>
  <c r="M72" i="110"/>
  <c r="A72" i="110"/>
  <c r="G34" i="91"/>
  <c r="F34" i="91" s="1"/>
  <c r="B72" i="30"/>
  <c r="AL73" i="113" l="1"/>
  <c r="A73" i="117"/>
  <c r="A73" i="116"/>
  <c r="G34" i="115"/>
  <c r="G34" i="114"/>
  <c r="A73" i="113"/>
  <c r="A75" i="112"/>
  <c r="A73" i="111"/>
  <c r="AO75" i="112"/>
  <c r="M73" i="111"/>
  <c r="M73" i="110"/>
  <c r="A73" i="110"/>
  <c r="G35" i="91"/>
  <c r="F35" i="91" s="1"/>
  <c r="B73" i="30"/>
  <c r="AL74" i="113" l="1"/>
  <c r="G35" i="114"/>
  <c r="A74" i="117"/>
  <c r="G35" i="115"/>
  <c r="A74" i="116"/>
  <c r="A74" i="113"/>
  <c r="AO76" i="112"/>
  <c r="A74" i="111"/>
  <c r="A76" i="112"/>
  <c r="M74" i="111"/>
  <c r="M74" i="110"/>
  <c r="B74" i="30"/>
  <c r="A74" i="110"/>
  <c r="G36" i="91"/>
  <c r="F36" i="91" s="1"/>
  <c r="AL75" i="113" l="1"/>
  <c r="A75" i="117"/>
  <c r="A75" i="116"/>
  <c r="G36" i="115"/>
  <c r="G36" i="114"/>
  <c r="A75" i="113"/>
  <c r="A77" i="112"/>
  <c r="A75" i="111"/>
  <c r="AO77" i="112"/>
  <c r="M75" i="111"/>
  <c r="M75" i="110"/>
  <c r="A75" i="110"/>
  <c r="G37" i="91"/>
  <c r="F37" i="91" s="1"/>
  <c r="B75" i="30"/>
  <c r="B76" i="30" l="1"/>
  <c r="AL76" i="113"/>
  <c r="G37" i="114"/>
  <c r="A76" i="117"/>
  <c r="G37" i="115"/>
  <c r="A76" i="116"/>
  <c r="A76" i="113"/>
  <c r="AO78" i="112"/>
  <c r="A76" i="111"/>
  <c r="A78" i="112"/>
  <c r="M76" i="111"/>
  <c r="A76" i="110"/>
  <c r="M76" i="110"/>
  <c r="G38" i="91"/>
  <c r="F38" i="91" s="1"/>
  <c r="C12" i="118" l="1"/>
  <c r="C19" i="118"/>
  <c r="B12" i="118"/>
  <c r="B33" i="118"/>
  <c r="C33" i="118"/>
  <c r="C26" i="118"/>
  <c r="B19" i="118"/>
  <c r="B26" i="118"/>
  <c r="AL77" i="113"/>
  <c r="A77" i="117"/>
  <c r="A77" i="116"/>
  <c r="G38" i="115"/>
  <c r="A77" i="113"/>
  <c r="G38" i="114"/>
  <c r="A79" i="112"/>
  <c r="A77" i="111"/>
  <c r="AO79" i="112"/>
  <c r="M77" i="111"/>
  <c r="M77" i="110"/>
  <c r="G39" i="91"/>
  <c r="F39" i="91" s="1"/>
  <c r="A77" i="110"/>
  <c r="V26" i="118" l="1"/>
  <c r="V19" i="118"/>
  <c r="V12" i="118"/>
  <c r="V33" i="118"/>
  <c r="K37" i="118"/>
  <c r="K38" i="118" s="1"/>
  <c r="Q30" i="118"/>
  <c r="Q31" i="118" s="1"/>
  <c r="H30" i="118"/>
  <c r="H31" i="118" s="1"/>
  <c r="G23" i="118"/>
  <c r="G24" i="118" s="1"/>
  <c r="F30" i="118"/>
  <c r="F31" i="118" s="1"/>
  <c r="K30" i="118"/>
  <c r="K31" i="118" s="1"/>
  <c r="G37" i="118"/>
  <c r="G38" i="118" s="1"/>
  <c r="N37" i="118"/>
  <c r="N38" i="118" s="1"/>
  <c r="N30" i="118"/>
  <c r="N31" i="118" s="1"/>
  <c r="G30" i="118"/>
  <c r="G31" i="118" s="1"/>
  <c r="K16" i="118"/>
  <c r="K17" i="118" s="1"/>
  <c r="I30" i="118"/>
  <c r="I31" i="118" s="1"/>
  <c r="Q37" i="118"/>
  <c r="Q38" i="118" s="1"/>
  <c r="N23" i="118"/>
  <c r="N24" i="118" s="1"/>
  <c r="I23" i="118"/>
  <c r="I24" i="118" s="1"/>
  <c r="H23" i="118"/>
  <c r="H24" i="118" s="1"/>
  <c r="Q23" i="118"/>
  <c r="Q24" i="118" s="1"/>
  <c r="F37" i="118"/>
  <c r="F38" i="118" s="1"/>
  <c r="K23" i="118"/>
  <c r="K24" i="118" s="1"/>
  <c r="I37" i="118"/>
  <c r="I38" i="118" s="1"/>
  <c r="H37" i="118"/>
  <c r="H38" i="118" s="1"/>
  <c r="F23" i="118"/>
  <c r="F24" i="118" s="1"/>
  <c r="Z12" i="118"/>
  <c r="Z19" i="118"/>
  <c r="Z26" i="118"/>
  <c r="Z33" i="118"/>
  <c r="Y26" i="118"/>
  <c r="Y19" i="118"/>
  <c r="Y12" i="118"/>
  <c r="Y33" i="118"/>
  <c r="F16" i="118" l="1"/>
  <c r="F17" i="118" s="1"/>
  <c r="Q16" i="118"/>
  <c r="Q17" i="118" s="1"/>
  <c r="N16" i="118"/>
  <c r="N17" i="118" s="1"/>
  <c r="G16" i="118"/>
  <c r="G17" i="118" s="1"/>
  <c r="H16" i="118"/>
  <c r="H17" i="118" s="1"/>
  <c r="I16" i="118"/>
  <c r="I17" i="118" s="1"/>
  <c r="M30" i="118"/>
  <c r="M31" i="118" s="1"/>
  <c r="O30" i="118"/>
  <c r="O31" i="118" s="1"/>
  <c r="P16" i="118"/>
  <c r="P17" i="118" s="1"/>
  <c r="L30" i="118"/>
  <c r="L31" i="118" s="1"/>
  <c r="J30" i="118"/>
  <c r="J31" i="118" s="1"/>
  <c r="P23" i="118"/>
  <c r="P24" i="118" s="1"/>
  <c r="O37" i="118"/>
  <c r="O38" i="118" s="1"/>
  <c r="M37" i="118"/>
  <c r="M38" i="118" s="1"/>
  <c r="R23" i="118"/>
  <c r="R24" i="118" s="1"/>
  <c r="O16" i="118"/>
  <c r="O17" i="118" s="1"/>
  <c r="M16" i="118"/>
  <c r="M17" i="118" s="1"/>
  <c r="R30" i="118"/>
  <c r="R31" i="118" s="1"/>
  <c r="P30" i="118"/>
  <c r="P31" i="118" s="1"/>
  <c r="R37" i="118"/>
  <c r="R38" i="118" s="1"/>
  <c r="P37" i="118"/>
  <c r="P38" i="118" s="1"/>
  <c r="L23" i="118"/>
  <c r="L24" i="118" s="1"/>
  <c r="J23" i="118"/>
  <c r="J24" i="118" s="1"/>
  <c r="O23" i="118"/>
  <c r="O24" i="118" s="1"/>
  <c r="M23" i="118"/>
  <c r="M24" i="118" s="1"/>
  <c r="J37" i="118"/>
  <c r="J38" i="118" s="1"/>
  <c r="L37" i="118"/>
  <c r="L38" i="118" s="1"/>
  <c r="J16" i="118"/>
  <c r="J17" i="118" s="1"/>
  <c r="W38" i="118" l="1"/>
  <c r="X38" i="118" s="1"/>
  <c r="R16" i="118"/>
  <c r="R17" i="118" s="1"/>
  <c r="L16" i="118"/>
  <c r="L17" i="118" s="1"/>
  <c r="W24" i="118"/>
  <c r="X24" i="118" s="1"/>
  <c r="W31" i="118"/>
  <c r="X31" i="118" s="1"/>
  <c r="W17" i="118" l="1"/>
  <c r="X17" i="118" s="1"/>
</calcChain>
</file>

<file path=xl/sharedStrings.xml><?xml version="1.0" encoding="utf-8"?>
<sst xmlns="http://schemas.openxmlformats.org/spreadsheetml/2006/main" count="1466" uniqueCount="377">
  <si>
    <t xml:space="preserve">एकूण </t>
  </si>
  <si>
    <t xml:space="preserve">शेरा </t>
  </si>
  <si>
    <t>विद्यार्थ्याचे नाव</t>
  </si>
  <si>
    <t>परीक्षा क्र</t>
  </si>
  <si>
    <t xml:space="preserve">जनरल रजिस्टर क्रमांक </t>
  </si>
  <si>
    <t xml:space="preserve">आईचे नाव </t>
  </si>
  <si>
    <t xml:space="preserve">लिंग </t>
  </si>
  <si>
    <t xml:space="preserve">जन्मदिनांक </t>
  </si>
  <si>
    <t>जन्मठिकाण</t>
  </si>
  <si>
    <t xml:space="preserve">जात </t>
  </si>
  <si>
    <t xml:space="preserve">प्रवेश दिनांक </t>
  </si>
  <si>
    <t xml:space="preserve">सध्याचा वर्ग </t>
  </si>
  <si>
    <t xml:space="preserve">शाळा सोडल्याचे कारण </t>
  </si>
  <si>
    <t xml:space="preserve">संपर्क क्रमांक </t>
  </si>
  <si>
    <t xml:space="preserve">मातृभाषा </t>
  </si>
  <si>
    <t xml:space="preserve">वय </t>
  </si>
  <si>
    <t xml:space="preserve">वजन </t>
  </si>
  <si>
    <t xml:space="preserve">उंची </t>
  </si>
  <si>
    <t>विशेष नोंद</t>
  </si>
  <si>
    <t xml:space="preserve">पत्ता </t>
  </si>
  <si>
    <t>F</t>
  </si>
  <si>
    <t xml:space="preserve">प्रथम सत्र </t>
  </si>
  <si>
    <t xml:space="preserve">व्दितीय सत्र </t>
  </si>
  <si>
    <t>गुणानुक्रम</t>
  </si>
  <si>
    <t xml:space="preserve">निकाल </t>
  </si>
  <si>
    <t xml:space="preserve">मराठी </t>
  </si>
  <si>
    <t>हिंदी</t>
  </si>
  <si>
    <t>श्रेणी</t>
  </si>
  <si>
    <t xml:space="preserve">अ क्र </t>
  </si>
  <si>
    <t xml:space="preserve">विशेष प्रगती </t>
  </si>
  <si>
    <t xml:space="preserve">आवड / छंद </t>
  </si>
  <si>
    <t xml:space="preserve">सुधारणा आवश्यक </t>
  </si>
  <si>
    <t>ह क्र</t>
  </si>
  <si>
    <t>*</t>
  </si>
  <si>
    <t>माध्यम :-</t>
  </si>
  <si>
    <t>एकूण</t>
  </si>
  <si>
    <t>नियमित उपस्थिती रहावे .</t>
  </si>
  <si>
    <t xml:space="preserve">परिपाठात सहभाग असावा . </t>
  </si>
  <si>
    <t xml:space="preserve"> वाचन करणे </t>
  </si>
  <si>
    <t xml:space="preserve">इंग्रजी शब्द संग्रह वाढवणे . </t>
  </si>
  <si>
    <t xml:space="preserve">खेळणे </t>
  </si>
  <si>
    <t xml:space="preserve">शालेय उपक्रमात सहभाग असावा . </t>
  </si>
  <si>
    <t xml:space="preserve">शिक्षकांशी निर्भीडपणे संवाद साधने . </t>
  </si>
  <si>
    <t xml:space="preserve">अभ्यासात सातत्य असावे . </t>
  </si>
  <si>
    <t xml:space="preserve">शुद्ध लेखनाकडे लक्ष देणे.  </t>
  </si>
  <si>
    <t xml:space="preserve">चित्रे काढणे  </t>
  </si>
  <si>
    <t xml:space="preserve"> प्रश्नांची उत्तरे देताना घाई टाळणे . </t>
  </si>
  <si>
    <t xml:space="preserve"> गणितीक्रिया अचूक करणे . </t>
  </si>
  <si>
    <t xml:space="preserve">शिक्षकांच्या अध्यापनाकडे लक्ष केंद्रीत करणे . </t>
  </si>
  <si>
    <t xml:space="preserve"> अभ्यासाची सवय आवश्यक . </t>
  </si>
  <si>
    <t xml:space="preserve">क्रिकेट खेळणे </t>
  </si>
  <si>
    <t xml:space="preserve"> शिक्षकांचे आदर राखणे . </t>
  </si>
  <si>
    <t xml:space="preserve">पोहणे </t>
  </si>
  <si>
    <t xml:space="preserve"> गणिती सूत्रांचे पाठांतर करावे .</t>
  </si>
  <si>
    <t xml:space="preserve">क्रिडा स्पर्धेत सहभाग घेते . </t>
  </si>
  <si>
    <t xml:space="preserve">परिपाठात सहभाग घेते . </t>
  </si>
  <si>
    <t xml:space="preserve"> इंग्रजी शब्दांचा उच्चार स्पष्ट करते . </t>
  </si>
  <si>
    <t xml:space="preserve">चित्रे सुरेख काढते. </t>
  </si>
  <si>
    <t xml:space="preserve">सांस्कृतिक कार्यक्रमात आवडीने सहभाग नोंदवते .  </t>
  </si>
  <si>
    <t xml:space="preserve">स्वाध्याय स्वच्छ अक्षरात पूर्ण करते . </t>
  </si>
  <si>
    <t xml:space="preserve">आकृत्या सुबक काढते . </t>
  </si>
  <si>
    <t xml:space="preserve">ऐतिहासिक माहीतीचे संग्रह करते . </t>
  </si>
  <si>
    <t xml:space="preserve"> गणिती क्रिया सूत्रांचे वापर करून अचूक करते . </t>
  </si>
  <si>
    <t xml:space="preserve">वाचन स्पष्ट व शुद्ध करते . </t>
  </si>
  <si>
    <t xml:space="preserve">क्रिडा स्पर्धेत सहभाग घेतो . </t>
  </si>
  <si>
    <t xml:space="preserve">क्रिडा स्पर्धेत सहभाग घेतो  . </t>
  </si>
  <si>
    <t xml:space="preserve">प्रयोगवहीत आकृत्या सुबक काढतो  . </t>
  </si>
  <si>
    <t xml:space="preserve">नकाशा वाचन अचूक करतो . </t>
  </si>
  <si>
    <t xml:space="preserve"> मुहावर्‍यांचा वाक्यात उपयोग करतो .  </t>
  </si>
  <si>
    <t xml:space="preserve">उपक्रमात सहभाग आवडीने घेतो . </t>
  </si>
  <si>
    <t xml:space="preserve">वक्तृत्व स्पर्धेत आवडीने सहभाग नोंदवतो. </t>
  </si>
  <si>
    <t xml:space="preserve">वाचन स्पष्ट व शुद्ध करतो  . </t>
  </si>
  <si>
    <t xml:space="preserve">इंग्रजी शब्दांची स्पेलिंग अचूक सांगतो . </t>
  </si>
  <si>
    <t xml:space="preserve">चित्रे सुरेख काढतो . </t>
  </si>
  <si>
    <t xml:space="preserve">हे वर्कशीट वापरण्यापूर्वी Enable content करा </t>
  </si>
  <si>
    <t>HELP</t>
  </si>
  <si>
    <t xml:space="preserve">कोणत्याही cell व row मधील formula Delete करू नका </t>
  </si>
  <si>
    <t xml:space="preserve">गुणपत्रक , प्रगतीपत्रक पाहण्यासाठी , परीक्षा क्रमांक सिलेक्ट करा </t>
  </si>
  <si>
    <t xml:space="preserve">निकाल तयार करण्यासाठी सोपे व्हावे म्हणून सर्व sheetएकमेकांना ATTACH केले आहेत त्यामुळे कोणतेही sheet Delete  करू नका </t>
  </si>
  <si>
    <t xml:space="preserve">जात संवर्ग </t>
  </si>
  <si>
    <t xml:space="preserve">संगणकावर निकाल अचूक होण्यासाठी हे Excel Sheet तयार केले आहे . कोणतीही अडचण असेल तर call करा </t>
  </si>
  <si>
    <t>विद्यार्थ्यांचे नाव व परीक्षा क्रमांक</t>
  </si>
  <si>
    <t>इयत्ता</t>
  </si>
  <si>
    <t>इंग्रजी</t>
  </si>
  <si>
    <t>टक्केवारी</t>
  </si>
  <si>
    <t>शालेय मूल्यमापन समिती</t>
  </si>
  <si>
    <t>नाव</t>
  </si>
  <si>
    <t>पद</t>
  </si>
  <si>
    <t>सही</t>
  </si>
  <si>
    <t>मराठी</t>
  </si>
  <si>
    <t>गणित</t>
  </si>
  <si>
    <t>विज्ञान</t>
  </si>
  <si>
    <t>S.C.</t>
  </si>
  <si>
    <t>रांगोळी काढायला आवडते</t>
  </si>
  <si>
    <t>मेहंदी काढायला आवडते</t>
  </si>
  <si>
    <t xml:space="preserve">वाचन स्पष्ट व शुद्ध करतो . </t>
  </si>
  <si>
    <t xml:space="preserve">चित्रे सुरेख काढतो. </t>
  </si>
  <si>
    <t>वाचन करणे</t>
  </si>
  <si>
    <t>चित्र काढणे</t>
  </si>
  <si>
    <t>लिहिणे</t>
  </si>
  <si>
    <t>अभ्यास करणे</t>
  </si>
  <si>
    <t>पाठांतर करणे</t>
  </si>
  <si>
    <t>कब्बडी खेळणे</t>
  </si>
  <si>
    <t>पतंग उडविणे</t>
  </si>
  <si>
    <t>अभयस करणे</t>
  </si>
  <si>
    <t>गाणे म्हणणे</t>
  </si>
  <si>
    <t>फुटबॉल खेळणे</t>
  </si>
  <si>
    <t>किक बॉक्सिंग</t>
  </si>
  <si>
    <t>कराटे</t>
  </si>
  <si>
    <t>चेस खेळणे</t>
  </si>
  <si>
    <t>हॉकी खेळणे</t>
  </si>
  <si>
    <t>सूरपारंबी खेळणे</t>
  </si>
  <si>
    <t>धावणे</t>
  </si>
  <si>
    <t>ल्युडो खेळणे</t>
  </si>
  <si>
    <t>स्केटिंग करणे</t>
  </si>
  <si>
    <t>गोष्टी वाचणे</t>
  </si>
  <si>
    <t>नृत्य करणे</t>
  </si>
  <si>
    <t>आत्मविश्वास वाढविणे आवश्यक</t>
  </si>
  <si>
    <t xml:space="preserve">हिंदी शब्द संग्रह वाढवणे . </t>
  </si>
  <si>
    <t>प्रयोगाची कृती अचूक करतो .</t>
  </si>
  <si>
    <t>वाचन स्पष्ट व शुद्ध करतो.</t>
  </si>
  <si>
    <t>क्रिडा स्पर्धेत सहभाग घेतो.</t>
  </si>
  <si>
    <t>वाचन स्पष्ट व शुद्ध करतो,</t>
  </si>
  <si>
    <t xml:space="preserve"> इंग्रजी शब्दांचा उच्चार स्पष्ट करतो. </t>
  </si>
  <si>
    <t>स्वाध्याय स्वच्छ अक्षरात पूर्ण करतो.</t>
  </si>
  <si>
    <t>आकृत्या सुबक काढतो.</t>
  </si>
  <si>
    <t>पाठांतरावर भर देणे.</t>
  </si>
  <si>
    <t>प्रयोगाची कृती अचूक करतो.</t>
  </si>
  <si>
    <t>वक्तृत्व स्पर्धेत आवडीने सहभाग नोंदवते.</t>
  </si>
  <si>
    <t>प्रथम सत्र</t>
  </si>
  <si>
    <t>निकाल दिनांक :-</t>
  </si>
  <si>
    <t>कर्मवीर तात्यासाहेब हरी रावजी पाटील किसान शिक्षण संस्था भडगाव संचलित</t>
  </si>
  <si>
    <t>इयत्ता  :-</t>
  </si>
  <si>
    <t>विद्यार्थ्याचे नाव :-</t>
  </si>
  <si>
    <t>इयत्ता :-</t>
  </si>
  <si>
    <t>ll सा विद्या या विमुक्तये ll</t>
  </si>
  <si>
    <t>शाळा सुरु दिनांक :-</t>
  </si>
  <si>
    <t>हजेरी क्रमांक:-</t>
  </si>
  <si>
    <t>आधार</t>
  </si>
  <si>
    <t>सेमी</t>
  </si>
  <si>
    <t>Created By Dipak B Patil</t>
  </si>
  <si>
    <t>dipakpatil6466@gmail.com</t>
  </si>
  <si>
    <t>Created By Dipak B. Patil 9405672029</t>
  </si>
  <si>
    <t xml:space="preserve">आईचा व्यवसाय </t>
  </si>
  <si>
    <t>जागृती चौक, भडगांव, ता.भडगांव, जि.जळगांव.</t>
  </si>
  <si>
    <t>खोलगल्ली, भडगांव, ता.भडगांव, जि.जळगांव.</t>
  </si>
  <si>
    <t>मेन रोड, भडगांव, ता.भडगांव, जि.जळगांव.</t>
  </si>
  <si>
    <t>मु.पो.वलवाडी, ता.भडगांव, जि.जळगांव.</t>
  </si>
  <si>
    <t>श्री राम नगर, भडगांव, ता.भडगांव, जि.जळगांव.</t>
  </si>
  <si>
    <t>साई नगर, भडगांव, ता.भडगांव, जि.जळगांव.</t>
  </si>
  <si>
    <t>शिवाजी नगर, भडगांव, ता.भडगांव, जि.जळगांव.</t>
  </si>
  <si>
    <t>पाटील वाडा, भडगांव, ता.भडगांव, जि.जळगांव.</t>
  </si>
  <si>
    <t>यशवंत नगर, भडगांव, ता.भडगांव, जि.जळगांव.</t>
  </si>
  <si>
    <t>जकातदार गल्ली, भडगांव, ता.भडगांव, जि.जळगांव.</t>
  </si>
  <si>
    <t>शाळा न.1, भडगांव, ता.भडगांव, जि.जळगांव.</t>
  </si>
  <si>
    <t>मु.पो.वडजी, ता.भडगांव, जि.जळगांव.</t>
  </si>
  <si>
    <t>पाचोरा रोड, भडगांव, ता.भडगांव, जि.जळगांव.</t>
  </si>
  <si>
    <t>कासार गल्ली, भडगांव, ता.भडगांव, जि.जळगांव.</t>
  </si>
  <si>
    <t>बालाजी नगर, भडगांव, ता.भडगांव, जि.जळगांव.</t>
  </si>
  <si>
    <t>कमल नगर, भडगांव, ता.भडगांव, जि.जळगांव.</t>
  </si>
  <si>
    <t>विद्या नगर, भडगांव, ता.भडगांव, जि.जळगांव.</t>
  </si>
  <si>
    <t>कोठली रोड, भडगांव, ता.भडगांव, जि.जळगांव.</t>
  </si>
  <si>
    <t>रामकृष्ण नगर, भडगांव, ता.भडगांव, जि.जळगांव.</t>
  </si>
  <si>
    <t>मु.पो.आमडदे, ता.भडगांव, जि.जळगांव.</t>
  </si>
  <si>
    <t>एकविरा नगर 2, भडगांव, ता.भडगांव, जि.जळगांव.</t>
  </si>
  <si>
    <t>मु.पो.निंभोरा, ता.भडगांव, जि.जळगांव.</t>
  </si>
  <si>
    <t xml:space="preserve">वडिलांचा व्यवसाय </t>
  </si>
  <si>
    <t>उज्वल कॉलनी, भडगांव, ता.भडगांव, जि.जळगांव.</t>
  </si>
  <si>
    <t>महालक्ष्मी कॉलनी, भडगांव, ता.भडगांव, जि.जळगांव.</t>
  </si>
  <si>
    <t>एच कॉलनी, भडगांव, ता.भडगांव, जि.जळगांव.</t>
  </si>
  <si>
    <t>जयहिंद कॉलनी, भडगांव, ता.भडगांव, जि.जळगांव.</t>
  </si>
  <si>
    <t>स्वामी समर्थ कॉलनी, भडगांव, ता.भडगांव, जि.जळगांव.</t>
  </si>
  <si>
    <t>शिव कॉलनी, भडगांव, ता.भडगांव, जि.जळगांव.</t>
  </si>
  <si>
    <t>गुरुदत्त कॉलनी, भडगांव, ता.भडगांव, जि.जळगांव.</t>
  </si>
  <si>
    <t>भडगांव पेठ, भडगांव, ता.भडगांव, जि.जळगांव.</t>
  </si>
  <si>
    <t>आदर्श कॉलनी, भडगांव, ता.भडगांव, जि.जळगांव.</t>
  </si>
  <si>
    <t>श्री स्वामी समर्थ कॉलनी, भडगांव, ता.भडगांव, जि.जळगांव.</t>
  </si>
  <si>
    <t>मु.पो.बांबरूड, ता.पाचोरा, जि.जळगांव.</t>
  </si>
  <si>
    <t xml:space="preserve">वर्कशीट वापरण्यासाठी सुरुवातीला DATASHEET भरा </t>
  </si>
  <si>
    <t>या शिटवर काम करण्या अगोदर याची एक कॉपी दुसरीकडे सेव करून ठेवा.</t>
  </si>
  <si>
    <t>स्वाध्याय वेळेत पूर्ण करतो.</t>
  </si>
  <si>
    <t>आपली मते मुदेद्सूद मांडते.</t>
  </si>
  <si>
    <t>अवांतर वाचन करणे.</t>
  </si>
  <si>
    <t>कोणतेही काम वेळच्या वेळी पूर्ण करते.</t>
  </si>
  <si>
    <t>आत्मविश्वास वाढविणे आवश्यक.</t>
  </si>
  <si>
    <t>इतरांशी नम्रपणे वागते.</t>
  </si>
  <si>
    <t>शब्द संग्रह वाढविणे आवश्यक.</t>
  </si>
  <si>
    <t>शिक्षकांच्या आज्ञांचे पालन करते.</t>
  </si>
  <si>
    <t>इंग्रजी शब्द संग्रह वाढविणे आवश्यक.</t>
  </si>
  <si>
    <t>वयक्तिक स्वच्छतेकडे लक्ष देते.</t>
  </si>
  <si>
    <t>नवीन गोष्ट समजून घेण्याची जिज्ञासा दाखविते.</t>
  </si>
  <si>
    <t>चित्त एकाग्र करणे आवश्यक.</t>
  </si>
  <si>
    <t>परिपाठात सहभागी होणे आवश्यक.</t>
  </si>
  <si>
    <t>भेदभाव ण करता सर्वांमध्ये मिसळते.</t>
  </si>
  <si>
    <t>ऐतिहासिक संबोध समजून घेणे आवश्यक.</t>
  </si>
  <si>
    <t>गटात काम करतांना सोबत्यांची मते जाणून घेते.</t>
  </si>
  <si>
    <t>नियमित शुद्धलेखन करावे.</t>
  </si>
  <si>
    <t>धाडसी वृत्ती दिसून येते.</t>
  </si>
  <si>
    <t>संवाद कौशल्य आत्मसाद करावे.</t>
  </si>
  <si>
    <t>वर्तमान पत्राचे नियमित वाचन करावे.</t>
  </si>
  <si>
    <t>गृहपाठ आवडीने करते.</t>
  </si>
  <si>
    <t>गट चर्चेत सहभाग घ्यावा.</t>
  </si>
  <si>
    <t>मैत्रिणींच्या सुख दुखा:त सहभागी होते.</t>
  </si>
  <si>
    <t>संगणकाचा वापर करावा.</t>
  </si>
  <si>
    <t>गणिती सूत्रे पाठांतर करणे.</t>
  </si>
  <si>
    <t>शिक्षकांविषयी आदर बाळगते.</t>
  </si>
  <si>
    <t>पाठांतरावर भर देणे आवश्यक.</t>
  </si>
  <si>
    <t>संधी मिळेल तिथे पुढाकार घेवून काम करते.</t>
  </si>
  <si>
    <t>लेखनातील चुका टाळाव्यात.</t>
  </si>
  <si>
    <t>शालेय शिस्त आत्मसात करतो.</t>
  </si>
  <si>
    <t>वैज्ञानिक संबोध समजून घेणे आवश्यक.</t>
  </si>
  <si>
    <t>खेळण्यात विशेष प्रगती.</t>
  </si>
  <si>
    <t>स्वाध्याय वेळेत पूर्ण करावा.</t>
  </si>
  <si>
    <t>विविध खेळ प्रकारात सहभागी होतो.</t>
  </si>
  <si>
    <t>वर्गातील अध्यापनाकडे लक्ष देणे.</t>
  </si>
  <si>
    <t>चित्र छान काढतो.</t>
  </si>
  <si>
    <t>कार्यानुभवातील वस्तू बनवितो.</t>
  </si>
  <si>
    <t>मराठी व्याकरणाचा अभ्यास करणे.</t>
  </si>
  <si>
    <t>प्रयोगाची मांडणी व्यवस्थित करतो.</t>
  </si>
  <si>
    <t>कविता पाठांतर करतो.</t>
  </si>
  <si>
    <t>शिक्षकांविषयी आदर बाळगतो.</t>
  </si>
  <si>
    <t>गाणे छान म्हणतो.</t>
  </si>
  <si>
    <t>दैनंदिन व्यवहारात ज्ञानाचा उपयोग करतो.</t>
  </si>
  <si>
    <t>उपक्रमांमध्ये सहभाग घेणे.</t>
  </si>
  <si>
    <t>गणिती सूत्रे पाठांतर करतो.</t>
  </si>
  <si>
    <t>अभ्यासात सातत्य असावे.</t>
  </si>
  <si>
    <t>प्रयोगामध्ये कृतीशील सहभाग असावा.</t>
  </si>
  <si>
    <t>वाचन स्पष्ट व अचूक करतो.</t>
  </si>
  <si>
    <t>लिखाणात निटनेटकेपणा आहे.</t>
  </si>
  <si>
    <t>शाळा बाह्य परीक्षेत सहभागी होतो.</t>
  </si>
  <si>
    <t>शालेय उपक्रमात सहभाग घेतो.</t>
  </si>
  <si>
    <t>चित्र निरीक्षण करून वर्णन सांगतो.</t>
  </si>
  <si>
    <t>खेळ उत्तम प्रकारे खेळतो.</t>
  </si>
  <si>
    <t>आचरणात नम्रता आणणे आवश्यक.</t>
  </si>
  <si>
    <t>वर्गाचे नेतृत्व करतो.</t>
  </si>
  <si>
    <t>आचरणात नम्रता आहे.</t>
  </si>
  <si>
    <t>लिखाणात निट नेटकेपणा असावा.</t>
  </si>
  <si>
    <t>परिपाठात सहभागी घेतो.</t>
  </si>
  <si>
    <t>हिंदी शब्द संग्रह वाढवावा.</t>
  </si>
  <si>
    <t>तोंडी प्रश्नांची उत्तरे देतो.</t>
  </si>
  <si>
    <t>समय सूचकता आहे.</t>
  </si>
  <si>
    <t>लक्ष केंद्रित करणे आवश्यक.</t>
  </si>
  <si>
    <t>सौ.एस.पी.पाटील माध्यमिक विद्यामंदिर आमडदे, ता. भडगाव, जि. जळगाव.</t>
  </si>
  <si>
    <t>6583</t>
  </si>
  <si>
    <t>12-01-2006</t>
  </si>
  <si>
    <t>सुभद्रा</t>
  </si>
  <si>
    <t>हि.महार</t>
  </si>
  <si>
    <t>892351997969</t>
  </si>
  <si>
    <t>वर्गशिक्षक</t>
  </si>
  <si>
    <t>मुख्याध्यापक</t>
  </si>
  <si>
    <t>संगणकाची दिनांक चेक करा जर दिनांक चुकीची असेल तर फाईल बंद करा व दिनांक दुरुस्त केल्यानंतर सुरु करा.</t>
  </si>
  <si>
    <t>सुरक्षितेसाठी फॉरमुला असलेल्या सेल लॉक केल्या आहेत त्या तुम्हाला ब्लंक दिसतील जसे जसे इतर सेल मध्ये किमती टाकल्या जातील तस तशी आकडे मोड होत जाईल.</t>
  </si>
  <si>
    <t>सर्व प्रथम Links Sheet मध्ये दिलेल्या नमुन्या प्रमाणे संस्थेचे नाव, शाळेचे नाव, इतत्ता, तुकडी ही माहिती भरा.</t>
  </si>
  <si>
    <t xml:space="preserve">सर्व विषयांच्या याद्यांमध्ये गुण भरा. प्रथम व द्वितीय सत्र आजू बाजूला आहेत. </t>
  </si>
  <si>
    <t>First          Middle          Last</t>
  </si>
  <si>
    <t>सायली निंबा पाटील</t>
  </si>
  <si>
    <t>शेती</t>
  </si>
  <si>
    <t>गृहिणी</t>
  </si>
  <si>
    <t>UDISE NO :-</t>
  </si>
  <si>
    <t>सरल I.D.</t>
  </si>
  <si>
    <t>फोटो</t>
  </si>
  <si>
    <t>परीक्षा क्रमांक :-</t>
  </si>
  <si>
    <t>9405672029</t>
  </si>
  <si>
    <t>वर्कशीट वापरण्यासाठी सुरुवातीला DATA SHEET भरा, विद्यार्थ्यांचा फोटो नमुना दिल्याप्रमाणे बरोबर सेल मध्ये इनसर्ट करा.</t>
  </si>
  <si>
    <t>12345678912345678912</t>
  </si>
  <si>
    <t>17/06/2019</t>
  </si>
  <si>
    <t>30/04/2020</t>
  </si>
  <si>
    <t>दर वर्षी नवीन काम सुरु करण्या आधी खालील लिंक वरून नवीन अपडेटेड फाईल डाउनलोड करावी तसेच इतर कुणालाही डायरेक्ट फाईल न देता लिंक शेअर करावी.</t>
  </si>
  <si>
    <t>https://drive.google.com/folderview?id=1zahra6yGGYSloy1yT1Tl247H1WM5M_Vj</t>
  </si>
  <si>
    <t xml:space="preserve">त्यानंतर Nondi DATA मधील विषय नुसार नोंदी भरा </t>
  </si>
  <si>
    <t>रोल नं.</t>
  </si>
  <si>
    <t>परीक्षा क्रमांक</t>
  </si>
  <si>
    <t>हिंदी/हिंदी सयुक्त</t>
  </si>
  <si>
    <t>संस्कृत/ संस्कृत सं.</t>
  </si>
  <si>
    <t>भाग 1</t>
  </si>
  <si>
    <t>भाग 2</t>
  </si>
  <si>
    <t>विज्ञान व तंत्रज्ञान</t>
  </si>
  <si>
    <t>सामाजिक शास्त्र</t>
  </si>
  <si>
    <t>इति.रा.शास्त्र</t>
  </si>
  <si>
    <t>भूगोल</t>
  </si>
  <si>
    <t>20</t>
  </si>
  <si>
    <t>ह.क्र.</t>
  </si>
  <si>
    <t>तोंडी परीक्षा</t>
  </si>
  <si>
    <t>स्वाध्याय</t>
  </si>
  <si>
    <t>श्रावण</t>
  </si>
  <si>
    <t>भाषण</t>
  </si>
  <si>
    <t>गृहपाठ</t>
  </si>
  <si>
    <t>प्रात्या.</t>
  </si>
  <si>
    <t>उपक्रम</t>
  </si>
  <si>
    <t>बहुपर्यायी चाचणी</t>
  </si>
  <si>
    <t>प्रथम सत्र परीक्षा गुणपत्रक अंतर्गत मूल्यमापन रुपांतरीत गुणांसह</t>
  </si>
  <si>
    <t>द्वितीय सत्र परीक्षा गुणपत्रक अंतर्गत मूल्यमापन रुपांतरीत गुणांसह</t>
  </si>
  <si>
    <t>स्व-विकास व कलारसास्वाद प्रथम सत्र मूल्यमापन</t>
  </si>
  <si>
    <t>प्रकरण 1 ले स्व-ओळख</t>
  </si>
  <si>
    <t>कृती करतांना उत्साही सहभाग (4)</t>
  </si>
  <si>
    <t>उत्तम</t>
  </si>
  <si>
    <t>योग्य</t>
  </si>
  <si>
    <t>अयोग्य</t>
  </si>
  <si>
    <t>प्रगती स्व-अहवाल पूर्ण केला (3)</t>
  </si>
  <si>
    <t>स्व-ओळख करून देणे - कविता (3)</t>
  </si>
  <si>
    <t>प्रकरण 2 रे वाढीचे वय</t>
  </si>
  <si>
    <t>किशोरवयीन मेंदू वेगळा का आहे (5)</t>
  </si>
  <si>
    <t>उपक्रमातील संकल्पनांचे उपयोजन (5)</t>
  </si>
  <si>
    <t>प्रकरण 3 रे मुल्ये</t>
  </si>
  <si>
    <t>वर्ग कृतीत सहभाग (4)</t>
  </si>
  <si>
    <t>स्वत:ची मुल्ये ओळखणे (3)</t>
  </si>
  <si>
    <t>वर्तनात दिसून आलेली मुल्ये (3)</t>
  </si>
  <si>
    <t>प्रकरण 4 थे सामाजिक नेतृत्व</t>
  </si>
  <si>
    <t>स्वत:तील बदलाचा प्रकल्प (10)</t>
  </si>
  <si>
    <t>सामाजिक बदलाचा प्रकल्प (10)</t>
  </si>
  <si>
    <t>एकूण गुण</t>
  </si>
  <si>
    <t>द्वितीय सत्र</t>
  </si>
  <si>
    <t>प्रथम सत्र (अ)</t>
  </si>
  <si>
    <t>प्रात्याक्षिक</t>
  </si>
  <si>
    <t>लेखी</t>
  </si>
  <si>
    <t>द्वितीय सत्र (ब)</t>
  </si>
  <si>
    <t>एकूण
अ+ब</t>
  </si>
  <si>
    <r>
      <t xml:space="preserve">सरासरी
</t>
    </r>
    <r>
      <rPr>
        <b/>
        <u/>
        <sz val="10"/>
        <rFont val="Arial"/>
        <family val="2"/>
      </rPr>
      <t xml:space="preserve">अ+ब
</t>
    </r>
    <r>
      <rPr>
        <b/>
        <sz val="10"/>
        <rFont val="Arial"/>
        <family val="2"/>
      </rPr>
      <t>2</t>
    </r>
  </si>
  <si>
    <t>नोंदवही</t>
  </si>
  <si>
    <t>उपक्रम/
प्रात्य.</t>
  </si>
  <si>
    <t>सरासरी</t>
  </si>
  <si>
    <t>विद्यार्थ्याचे नांव</t>
  </si>
  <si>
    <t>परीक्षा</t>
  </si>
  <si>
    <t>अ)</t>
  </si>
  <si>
    <t>प्रथम सत्र लेखी</t>
  </si>
  <si>
    <t>प्रथम सत्र अंत.मूल्यमापन</t>
  </si>
  <si>
    <t>द्वितीय सत्र लेखी</t>
  </si>
  <si>
    <t>द्वितीय सत्र अंत.मूल्यमापन</t>
  </si>
  <si>
    <t>ब)</t>
  </si>
  <si>
    <t>एकूण अ+ब</t>
  </si>
  <si>
    <t>सरासरी अ+ब/2</t>
  </si>
  <si>
    <t>सवलतीचे गुण</t>
  </si>
  <si>
    <t>स्व-विकास व कलारसास्वाद</t>
  </si>
  <si>
    <t>शा.शिक्षण</t>
  </si>
  <si>
    <t>सौरक्षण शास्त्र</t>
  </si>
  <si>
    <t>शेकडा गुण</t>
  </si>
  <si>
    <t>गुणानु क्रम</t>
  </si>
  <si>
    <t>किती विषय नापास</t>
  </si>
  <si>
    <t>शेरा</t>
  </si>
  <si>
    <t>हिंदी/संस्कृत</t>
  </si>
  <si>
    <t>स्व-विकास व कलारसास्वाद द्वितीय सत्र मूल्यमापन</t>
  </si>
  <si>
    <t>80</t>
  </si>
  <si>
    <t>वर्षभरातील परीक्षांचे</t>
  </si>
  <si>
    <t>संकलित निकालपत्रक</t>
  </si>
  <si>
    <t>9वी (अ)</t>
  </si>
  <si>
    <t>प्रथम सत्र परीक्षा</t>
  </si>
  <si>
    <t>एकूण पटसंख्या</t>
  </si>
  <si>
    <t>उपस्थित विद्यार्थी</t>
  </si>
  <si>
    <t>0 ते       गुण मिळविणारे</t>
  </si>
  <si>
    <t xml:space="preserve">      ते       गुण मिळविणारे</t>
  </si>
  <si>
    <t>इतिहास राज्यशात्र</t>
  </si>
  <si>
    <t>सत्र परीक्षा</t>
  </si>
  <si>
    <t>निकालाचा गोषवारा</t>
  </si>
  <si>
    <t>(सर्व शिक्षा अभियान व परीक्षा पडताळणी करण्यासाठी आवश्यक असणारी सांख्यिकीय माहिती)</t>
  </si>
  <si>
    <t>मुले</t>
  </si>
  <si>
    <t>मुली</t>
  </si>
  <si>
    <t>सर्वसाधारण</t>
  </si>
  <si>
    <t>सतत अनुपस्थित</t>
  </si>
  <si>
    <t>अनुतीर्ण विद्यार्थी</t>
  </si>
  <si>
    <t>उत्तीर्ण विद्यार्थी</t>
  </si>
  <si>
    <t>60% पेक्षा जास्त गुण मिळविणारे विद्यार्थी</t>
  </si>
  <si>
    <t xml:space="preserve">         प्रमाणित करण्यात येते की, सदरच्या निकालपत्रकातील निकाल महाराष्ट्र राज्य माध्यमिक शिक्षण मंडळ, पुणे यांनी वेळोवेळी केलेल्या मार्गदर्शक सूचनांनुसार केलेले आहेत.</t>
  </si>
  <si>
    <t>सा. शास्त्र</t>
  </si>
  <si>
    <t>मिळालेले गुण</t>
  </si>
  <si>
    <t>ठेवलेले गुण</t>
  </si>
  <si>
    <t>मुख्याध्यापकांची स्वाक्षरी</t>
  </si>
  <si>
    <t>वर्गशिक्षकांची स्वाक्षरी</t>
  </si>
  <si>
    <t>पालकांची स्वाक्षरी</t>
  </si>
  <si>
    <t>घटक 1</t>
  </si>
  <si>
    <t>घटक 2</t>
  </si>
  <si>
    <t>प्रकल्प</t>
  </si>
  <si>
    <t>घटक 1/घटक 2</t>
  </si>
  <si>
    <t>तोंडी/लेखी परीक्षा</t>
  </si>
  <si>
    <t>प्रकल्प अहवाल लेखन</t>
  </si>
  <si>
    <t>द्वितीय सत्र (अ)</t>
  </si>
  <si>
    <t>जलसुरक्षा</t>
  </si>
  <si>
    <t>सन:- 2023-24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</si>
</sst>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\-mmm\-yyyy"/>
    <numFmt numFmtId="165" formatCode="[$-409]d\-mmm\-yy;@"/>
    <numFmt numFmtId="166" formatCode="[&lt;=9999999]###\-####;\(###\)\ ###\-####"/>
    <numFmt numFmtId="167" formatCode="[$-4000439]0"/>
    <numFmt numFmtId="168" formatCode="@\ \ *-"/>
    <numFmt numFmtId="169" formatCode="mm/dd/yy;@"/>
  </numFmts>
  <fonts count="12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8"/>
      <name val="Times New Roman"/>
      <family val="1"/>
    </font>
    <font>
      <sz val="14"/>
      <name val="Times New Roman"/>
      <family val="1"/>
    </font>
    <font>
      <b/>
      <sz val="14"/>
      <name val="Arial"/>
      <family val="2"/>
    </font>
    <font>
      <sz val="11"/>
      <name val="Arial"/>
      <family val="2"/>
    </font>
    <font>
      <sz val="18"/>
      <name val="Mangal"/>
      <family val="1"/>
    </font>
    <font>
      <sz val="16"/>
      <name val="Arial"/>
      <family val="2"/>
    </font>
    <font>
      <b/>
      <sz val="18"/>
      <name val="Arial"/>
      <family val="2"/>
    </font>
    <font>
      <sz val="9"/>
      <name val="Times New Roman"/>
      <family val="1"/>
    </font>
    <font>
      <b/>
      <sz val="8"/>
      <color theme="1" tint="0.14996795556505021"/>
      <name val="Calibri"/>
      <family val="2"/>
      <scheme val="minor"/>
    </font>
    <font>
      <sz val="8"/>
      <name val="Calibri"/>
      <family val="1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8"/>
      <color theme="1" tint="0.14996795556505021"/>
      <name val="Calibri"/>
      <family val="1"/>
      <scheme val="minor"/>
    </font>
    <font>
      <b/>
      <sz val="22"/>
      <color theme="0"/>
      <name val="Cambria"/>
      <family val="2"/>
      <scheme val="maj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rgb="FFC00000"/>
      <name val="Arial"/>
      <family val="2"/>
    </font>
    <font>
      <sz val="10"/>
      <color theme="0" tint="-4.9989318521683403E-2"/>
      <name val="Arial"/>
      <family val="2"/>
    </font>
    <font>
      <b/>
      <sz val="8"/>
      <color rgb="FFFF0000"/>
      <name val="Arial"/>
      <family val="2"/>
    </font>
    <font>
      <sz val="14"/>
      <color theme="1"/>
      <name val="Times New Roman"/>
      <family val="1"/>
    </font>
    <font>
      <sz val="9"/>
      <name val="Cambria"/>
      <family val="1"/>
      <scheme val="major"/>
    </font>
    <font>
      <sz val="10"/>
      <color theme="3" tint="-0.24994659260841701"/>
      <name val="Calibri"/>
      <family val="2"/>
      <scheme val="minor"/>
    </font>
    <font>
      <sz val="10"/>
      <color theme="3" tint="-0.24994659260841701"/>
      <name val="Trebuchet MS"/>
      <family val="2"/>
    </font>
    <font>
      <sz val="10"/>
      <color theme="3" tint="-0.24994659260841701"/>
      <name val="Century Gothic"/>
      <family val="2"/>
    </font>
    <font>
      <sz val="12"/>
      <color theme="3" tint="-0.24994659260841701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3" tint="-0.2499465926084170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0"/>
      <color theme="1"/>
      <name val="Arial"/>
      <family val="2"/>
    </font>
    <font>
      <sz val="12"/>
      <color theme="3" tint="-0.2499465926084170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1"/>
      <color theme="3" tint="-0.24994659260841701"/>
      <name val="Calibri"/>
      <family val="2"/>
      <scheme val="minor"/>
    </font>
    <font>
      <sz val="10"/>
      <name val="Cambria"/>
      <family val="1"/>
      <scheme val="major"/>
    </font>
    <font>
      <sz val="10"/>
      <color theme="3" tint="-0.24994659260841701"/>
      <name val="Cambria"/>
      <family val="1"/>
      <scheme val="major"/>
    </font>
    <font>
      <sz val="14"/>
      <color rgb="FFFF0000"/>
      <name val="Arial"/>
      <family val="2"/>
    </font>
    <font>
      <sz val="14"/>
      <color theme="0" tint="-4.9989318521683403E-2"/>
      <name val="Arial"/>
      <family val="2"/>
    </font>
    <font>
      <sz val="11"/>
      <color rgb="FF17375D"/>
      <name val="Cambria"/>
      <family val="1"/>
    </font>
    <font>
      <sz val="10"/>
      <color rgb="FF17375D"/>
      <name val="Mangal"/>
      <family val="1"/>
    </font>
    <font>
      <sz val="10"/>
      <color rgb="FF17375D"/>
      <name val="Trebuchet MS"/>
      <family val="2"/>
    </font>
    <font>
      <sz val="10"/>
      <color rgb="FF17375D"/>
      <name val="Calibri"/>
      <family val="2"/>
    </font>
    <font>
      <b/>
      <sz val="8"/>
      <color theme="5" tint="-0.499984740745262"/>
      <name val="Arial"/>
      <family val="2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charset val="162"/>
      <scheme val="minor"/>
    </font>
    <font>
      <sz val="10"/>
      <color theme="4" tint="0.59996337778862885"/>
      <name val="Mangal"/>
      <family val="1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Cambria"/>
      <family val="1"/>
      <scheme val="major"/>
    </font>
    <font>
      <b/>
      <sz val="18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20"/>
      <color indexed="9"/>
      <name val="GIST-BRX-DVOTDhruv"/>
    </font>
    <font>
      <b/>
      <sz val="11"/>
      <name val="Cambria"/>
      <family val="1"/>
      <scheme val="major"/>
    </font>
    <font>
      <sz val="18"/>
      <name val="Cambria"/>
      <family val="1"/>
      <scheme val="major"/>
    </font>
    <font>
      <b/>
      <sz val="20"/>
      <color theme="1"/>
      <name val="Arial"/>
      <family val="2"/>
    </font>
    <font>
      <b/>
      <sz val="20"/>
      <name val="Cambria"/>
      <family val="1"/>
      <scheme val="major"/>
    </font>
    <font>
      <b/>
      <sz val="22"/>
      <name val="Cambria"/>
      <family val="1"/>
      <scheme val="major"/>
    </font>
    <font>
      <u/>
      <sz val="16"/>
      <color indexed="12"/>
      <name val="Arial"/>
      <family val="2"/>
    </font>
    <font>
      <b/>
      <sz val="36"/>
      <color rgb="FFFF0000"/>
      <name val="Arial"/>
      <family val="2"/>
    </font>
    <font>
      <sz val="10"/>
      <color theme="0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u/>
      <sz val="10"/>
      <name val="Arial"/>
      <family val="2"/>
    </font>
    <font>
      <b/>
      <sz val="7"/>
      <name val="Arial"/>
      <family val="2"/>
    </font>
    <font>
      <b/>
      <sz val="20"/>
      <name val="Arial"/>
      <family val="2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8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name val="Cambria"/>
      <family val="1"/>
      <scheme val="major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6" tint="-0.49803155613879818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gradientFill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4AFE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3"/>
      </left>
      <right style="thin">
        <color theme="3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rgb="FF8DB4E3"/>
      </left>
      <right style="medium">
        <color rgb="FF8DB4E3"/>
      </right>
      <top style="medium">
        <color rgb="FF8DB4E3"/>
      </top>
      <bottom style="medium">
        <color rgb="FF8DB4E3"/>
      </bottom>
      <diagonal/>
    </border>
    <border>
      <left/>
      <right style="medium">
        <color rgb="FF8DB4E3"/>
      </right>
      <top style="medium">
        <color rgb="FF8DB4E3"/>
      </top>
      <bottom style="medium">
        <color rgb="FF8DB4E3"/>
      </bottom>
      <diagonal/>
    </border>
    <border>
      <left/>
      <right style="medium">
        <color rgb="FF8DB4E3"/>
      </right>
      <top/>
      <bottom style="medium">
        <color rgb="FF8DB4E3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/>
      <bottom style="medium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1" fontId="39" fillId="24" borderId="33">
      <alignment horizontal="center" vertical="center"/>
    </xf>
    <xf numFmtId="0" fontId="4" fillId="3" borderId="0" applyNumberFormat="0" applyBorder="0" applyAlignment="0" applyProtection="0"/>
    <xf numFmtId="169" fontId="40" fillId="0" borderId="33">
      <alignment horizontal="left" vertical="center" wrapText="1"/>
      <protection locked="0"/>
    </xf>
    <xf numFmtId="0" fontId="5" fillId="20" borderId="1" applyNumberFormat="0" applyAlignment="0" applyProtection="0"/>
    <xf numFmtId="0" fontId="41" fillId="25" borderId="34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168" fontId="42" fillId="0" borderId="35" applyFill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44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7" borderId="1" applyNumberFormat="0" applyAlignment="0" applyProtection="0"/>
    <xf numFmtId="0" fontId="47" fillId="26" borderId="34" applyNumberFormat="0" applyProtection="0">
      <alignment wrapText="1"/>
    </xf>
    <xf numFmtId="0" fontId="14" fillId="0" borderId="6" applyNumberFormat="0" applyFill="0" applyAlignment="0" applyProtection="0"/>
    <xf numFmtId="0" fontId="39" fillId="24" borderId="36" applyBorder="0">
      <alignment horizontal="center" vertical="center"/>
    </xf>
    <xf numFmtId="0" fontId="15" fillId="22" borderId="0" applyNumberFormat="0" applyBorder="0" applyAlignment="0" applyProtection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>
      <alignment vertical="center"/>
    </xf>
    <xf numFmtId="0" fontId="2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9" fontId="21" fillId="0" borderId="0" applyFill="0" applyBorder="0" applyAlignment="0" applyProtection="0"/>
    <xf numFmtId="166" fontId="40" fillId="0" borderId="33">
      <alignment horizontal="left" vertical="center" wrapText="1"/>
      <protection locked="0"/>
    </xf>
    <xf numFmtId="0" fontId="50" fillId="27" borderId="33">
      <alignment vertical="center"/>
    </xf>
    <xf numFmtId="0" fontId="40" fillId="0" borderId="33">
      <alignment horizontal="left" vertical="center" wrapText="1"/>
      <protection locked="0"/>
    </xf>
    <xf numFmtId="0" fontId="1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52" fillId="28" borderId="33">
      <alignment horizontal="center" vertical="center"/>
      <protection locked="0"/>
    </xf>
    <xf numFmtId="0" fontId="52" fillId="29" borderId="33">
      <alignment horizontal="center" vertical="center"/>
    </xf>
    <xf numFmtId="0" fontId="94" fillId="58" borderId="51">
      <alignment horizontal="center" vertical="center" wrapText="1"/>
    </xf>
  </cellStyleXfs>
  <cellXfs count="693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0" borderId="0" xfId="0" applyFill="1" applyAlignment="1">
      <alignment vertical="center" wrapText="1"/>
    </xf>
    <xf numFmtId="0" fontId="27" fillId="32" borderId="0" xfId="0" applyFont="1" applyFill="1" applyAlignment="1">
      <alignment vertical="center" wrapText="1"/>
    </xf>
    <xf numFmtId="0" fontId="22" fillId="38" borderId="0" xfId="0" applyFont="1" applyFill="1" applyAlignment="1">
      <alignment horizontal="center" vertical="center" wrapText="1"/>
    </xf>
    <xf numFmtId="1" fontId="28" fillId="0" borderId="37" xfId="0" applyNumberFormat="1" applyFont="1" applyBorder="1" applyAlignment="1" applyProtection="1">
      <alignment horizontal="center" vertical="center" wrapText="1"/>
      <protection locked="0"/>
    </xf>
    <xf numFmtId="2" fontId="22" fillId="0" borderId="3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64" fillId="0" borderId="38" xfId="0" applyFont="1" applyFill="1" applyBorder="1" applyAlignment="1">
      <alignment horizontal="center" vertical="center"/>
    </xf>
    <xf numFmtId="0" fontId="64" fillId="42" borderId="38" xfId="0" applyFont="1" applyFill="1" applyBorder="1" applyAlignment="1">
      <alignment horizontal="center" vertical="center"/>
    </xf>
    <xf numFmtId="0" fontId="64" fillId="0" borderId="38" xfId="0" applyFont="1" applyFill="1" applyBorder="1" applyAlignment="1">
      <alignment horizontal="center" vertical="center" wrapText="1"/>
    </xf>
    <xf numFmtId="0" fontId="64" fillId="42" borderId="38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7" fillId="0" borderId="38" xfId="0" applyFont="1" applyFill="1" applyBorder="1" applyAlignment="1">
      <alignment horizontal="center" vertical="center" wrapText="1"/>
    </xf>
    <xf numFmtId="0" fontId="68" fillId="0" borderId="0" xfId="51" applyFont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 applyBorder="1" applyAlignment="1">
      <alignment horizontal="center" vertical="center" wrapText="1"/>
    </xf>
    <xf numFmtId="0" fontId="55" fillId="0" borderId="0" xfId="0" applyFont="1" applyFill="1" applyAlignment="1">
      <alignment horizontal="center"/>
    </xf>
    <xf numFmtId="0" fontId="71" fillId="0" borderId="38" xfId="0" applyFont="1" applyFill="1" applyBorder="1" applyAlignment="1">
      <alignment horizontal="center" vertical="center" wrapText="1"/>
    </xf>
    <xf numFmtId="0" fontId="22" fillId="0" borderId="0" xfId="0" applyFont="1" applyFill="1"/>
    <xf numFmtId="0" fontId="55" fillId="0" borderId="0" xfId="0" applyFont="1" applyFill="1" applyAlignment="1">
      <alignment horizontal="left"/>
    </xf>
    <xf numFmtId="1" fontId="81" fillId="0" borderId="37" xfId="0" applyNumberFormat="1" applyFont="1" applyBorder="1" applyAlignment="1" applyProtection="1">
      <alignment horizontal="center" vertical="center" wrapText="1"/>
      <protection locked="0"/>
    </xf>
    <xf numFmtId="1" fontId="81" fillId="0" borderId="49" xfId="0" applyNumberFormat="1" applyFont="1" applyBorder="1" applyAlignment="1" applyProtection="1">
      <alignment horizontal="center" vertical="center" wrapText="1"/>
      <protection locked="0"/>
    </xf>
    <xf numFmtId="1" fontId="81" fillId="0" borderId="10" xfId="0" applyNumberFormat="1" applyFont="1" applyBorder="1" applyAlignment="1">
      <alignment horizontal="center" vertical="center" wrapText="1"/>
    </xf>
    <xf numFmtId="0" fontId="83" fillId="48" borderId="0" xfId="0" applyFont="1" applyFill="1" applyAlignment="1">
      <alignment horizontal="center" vertical="center"/>
    </xf>
    <xf numFmtId="0" fontId="70" fillId="0" borderId="10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left" vertical="center"/>
      <protection locked="0"/>
    </xf>
    <xf numFmtId="0" fontId="0" fillId="0" borderId="0" xfId="0" applyFill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30" fillId="0" borderId="0" xfId="0" applyFont="1" applyFill="1"/>
    <xf numFmtId="0" fontId="29" fillId="0" borderId="0" xfId="0" applyFont="1" applyFill="1" applyAlignment="1">
      <alignment vertical="center"/>
    </xf>
    <xf numFmtId="0" fontId="25" fillId="0" borderId="10" xfId="0" applyFont="1" applyFill="1" applyBorder="1" applyAlignment="1">
      <alignment horizontal="center" vertical="center" wrapText="1"/>
    </xf>
    <xf numFmtId="0" fontId="60" fillId="0" borderId="0" xfId="0" applyFont="1" applyFill="1" applyAlignment="1">
      <alignment vertical="center"/>
    </xf>
    <xf numFmtId="0" fontId="60" fillId="0" borderId="0" xfId="0" applyFont="1" applyFill="1" applyAlignment="1">
      <alignment horizontal="center" vertical="center"/>
    </xf>
    <xf numFmtId="0" fontId="60" fillId="0" borderId="0" xfId="0" applyFont="1" applyAlignment="1">
      <alignment vertical="center"/>
    </xf>
    <xf numFmtId="0" fontId="100" fillId="0" borderId="0" xfId="0" applyFont="1" applyFill="1" applyBorder="1" applyAlignment="1">
      <alignment horizontal="center" vertical="center"/>
    </xf>
    <xf numFmtId="0" fontId="100" fillId="0" borderId="0" xfId="0" applyFont="1" applyFill="1" applyBorder="1" applyAlignment="1">
      <alignment horizontal="left" vertical="center"/>
    </xf>
    <xf numFmtId="0" fontId="100" fillId="0" borderId="0" xfId="53" applyFont="1" applyFill="1" applyBorder="1" applyAlignment="1">
      <alignment vertical="center"/>
    </xf>
    <xf numFmtId="1" fontId="81" fillId="0" borderId="0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0" fontId="81" fillId="0" borderId="10" xfId="0" applyNumberFormat="1" applyFont="1" applyBorder="1" applyAlignment="1">
      <alignment horizontal="center" vertical="center" wrapText="1"/>
    </xf>
    <xf numFmtId="1" fontId="81" fillId="0" borderId="0" xfId="0" applyNumberFormat="1" applyFont="1" applyBorder="1" applyAlignment="1">
      <alignment horizontal="center" vertical="center" wrapText="1"/>
    </xf>
    <xf numFmtId="0" fontId="0" fillId="32" borderId="0" xfId="0" applyFill="1" applyAlignment="1">
      <alignment vertical="center"/>
    </xf>
    <xf numFmtId="0" fontId="0" fillId="33" borderId="0" xfId="0" applyFill="1" applyBorder="1" applyAlignment="1">
      <alignment vertical="center"/>
    </xf>
    <xf numFmtId="0" fontId="0" fillId="30" borderId="0" xfId="0" applyFill="1" applyAlignment="1">
      <alignment vertical="center"/>
    </xf>
    <xf numFmtId="0" fontId="25" fillId="33" borderId="0" xfId="0" applyFont="1" applyFill="1" applyBorder="1" applyAlignment="1">
      <alignment vertical="center"/>
    </xf>
    <xf numFmtId="0" fontId="0" fillId="36" borderId="11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13" xfId="0" applyFill="1" applyBorder="1" applyAlignment="1">
      <alignment vertical="center"/>
    </xf>
    <xf numFmtId="0" fontId="0" fillId="36" borderId="14" xfId="0" applyFill="1" applyBorder="1" applyAlignment="1">
      <alignment vertical="center"/>
    </xf>
    <xf numFmtId="0" fontId="0" fillId="36" borderId="0" xfId="0" applyFill="1" applyBorder="1" applyAlignment="1">
      <alignment vertical="center"/>
    </xf>
    <xf numFmtId="0" fontId="0" fillId="36" borderId="15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0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21" fillId="32" borderId="0" xfId="0" applyFont="1" applyFill="1" applyAlignment="1">
      <alignment vertical="center"/>
    </xf>
    <xf numFmtId="0" fontId="84" fillId="39" borderId="0" xfId="0" applyFont="1" applyFill="1" applyBorder="1" applyAlignment="1">
      <alignment vertical="center"/>
    </xf>
    <xf numFmtId="0" fontId="57" fillId="39" borderId="0" xfId="0" applyFont="1" applyFill="1" applyBorder="1" applyAlignment="1">
      <alignment vertical="center"/>
    </xf>
    <xf numFmtId="0" fontId="0" fillId="39" borderId="0" xfId="0" applyFill="1" applyBorder="1" applyAlignment="1">
      <alignment vertical="center"/>
    </xf>
    <xf numFmtId="0" fontId="0" fillId="36" borderId="16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0" fillId="36" borderId="18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21" fillId="33" borderId="0" xfId="0" applyFont="1" applyFill="1" applyBorder="1" applyAlignment="1">
      <alignment vertical="center"/>
    </xf>
    <xf numFmtId="14" fontId="0" fillId="30" borderId="0" xfId="0" applyNumberFormat="1" applyFill="1" applyAlignment="1">
      <alignment vertical="center"/>
    </xf>
    <xf numFmtId="49" fontId="30" fillId="33" borderId="0" xfId="0" applyNumberFormat="1" applyFont="1" applyFill="1" applyBorder="1" applyAlignment="1">
      <alignment vertical="center"/>
    </xf>
    <xf numFmtId="49" fontId="30" fillId="33" borderId="0" xfId="0" applyNumberFormat="1" applyFont="1" applyFill="1" applyBorder="1" applyAlignment="1" applyProtection="1">
      <alignment vertical="center"/>
      <protection locked="0"/>
    </xf>
    <xf numFmtId="0" fontId="21" fillId="30" borderId="0" xfId="0" applyFont="1" applyFill="1" applyAlignment="1">
      <alignment vertical="center" wrapText="1"/>
    </xf>
    <xf numFmtId="0" fontId="54" fillId="30" borderId="0" xfId="0" applyFont="1" applyFill="1" applyAlignment="1">
      <alignment vertical="center" wrapText="1"/>
    </xf>
    <xf numFmtId="0" fontId="53" fillId="35" borderId="0" xfId="0" applyFont="1" applyFill="1" applyAlignment="1">
      <alignment vertical="center" wrapText="1"/>
    </xf>
    <xf numFmtId="0" fontId="23" fillId="0" borderId="0" xfId="0" applyFont="1" applyAlignment="1">
      <alignment vertical="center" wrapText="1"/>
    </xf>
    <xf numFmtId="0" fontId="103" fillId="30" borderId="67" xfId="0" applyFont="1" applyFill="1" applyBorder="1" applyAlignment="1">
      <alignment vertical="center"/>
    </xf>
    <xf numFmtId="0" fontId="103" fillId="30" borderId="55" xfId="0" applyFont="1" applyFill="1" applyBorder="1" applyAlignment="1">
      <alignment vertical="center"/>
    </xf>
    <xf numFmtId="0" fontId="103" fillId="30" borderId="57" xfId="0" applyFont="1" applyFill="1" applyBorder="1" applyAlignment="1">
      <alignment vertical="center"/>
    </xf>
    <xf numFmtId="0" fontId="22" fillId="38" borderId="0" xfId="0" applyFont="1" applyFill="1" applyAlignment="1" applyProtection="1">
      <alignment horizontal="center" vertical="center" wrapText="1"/>
      <protection locked="0"/>
    </xf>
    <xf numFmtId="0" fontId="85" fillId="0" borderId="50" xfId="0" applyFont="1" applyBorder="1" applyAlignment="1" applyProtection="1">
      <alignment horizontal="center" vertical="center" wrapText="1"/>
      <protection locked="0"/>
    </xf>
    <xf numFmtId="0" fontId="67" fillId="0" borderId="38" xfId="0" applyFont="1" applyFill="1" applyBorder="1" applyAlignment="1" applyProtection="1">
      <alignment horizontal="center" vertical="center" wrapText="1"/>
      <protection locked="0"/>
    </xf>
    <xf numFmtId="0" fontId="67" fillId="42" borderId="38" xfId="0" applyFont="1" applyFill="1" applyBorder="1" applyAlignment="1" applyProtection="1">
      <alignment horizontal="center" vertical="center" wrapText="1"/>
      <protection locked="0"/>
    </xf>
    <xf numFmtId="0" fontId="67" fillId="42" borderId="43" xfId="0" applyFont="1" applyFill="1" applyBorder="1" applyAlignment="1" applyProtection="1">
      <alignment horizontal="center" vertical="center" wrapText="1"/>
      <protection locked="0"/>
    </xf>
    <xf numFmtId="0" fontId="67" fillId="0" borderId="43" xfId="0" applyFont="1" applyFill="1" applyBorder="1" applyAlignment="1" applyProtection="1">
      <alignment horizontal="center" vertical="center" wrapText="1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68" fillId="0" borderId="0" xfId="51" applyFont="1" applyBorder="1" applyAlignment="1" applyProtection="1">
      <alignment horizontal="center" vertical="center" wrapText="1"/>
      <protection locked="0"/>
    </xf>
    <xf numFmtId="0" fontId="68" fillId="0" borderId="0" xfId="52" applyFont="1" applyBorder="1" applyAlignment="1" applyProtection="1">
      <alignment horizontal="center" vertical="center" wrapText="1"/>
      <protection locked="0"/>
    </xf>
    <xf numFmtId="0" fontId="80" fillId="0" borderId="38" xfId="0" applyFont="1" applyFill="1" applyBorder="1" applyAlignment="1" applyProtection="1">
      <alignment horizontal="center" vertical="center" wrapText="1"/>
      <protection locked="0"/>
    </xf>
    <xf numFmtId="0" fontId="80" fillId="42" borderId="38" xfId="0" applyFont="1" applyFill="1" applyBorder="1" applyAlignment="1" applyProtection="1">
      <alignment horizontal="center" vertical="center" wrapText="1"/>
      <protection locked="0"/>
    </xf>
    <xf numFmtId="0" fontId="69" fillId="0" borderId="0" xfId="0" applyFont="1" applyBorder="1" applyAlignment="1" applyProtection="1">
      <alignment horizontal="center" vertical="center" wrapText="1"/>
      <protection locked="0"/>
    </xf>
    <xf numFmtId="167" fontId="69" fillId="0" borderId="0" xfId="0" applyNumberFormat="1" applyFont="1" applyBorder="1" applyAlignment="1" applyProtection="1">
      <alignment horizontal="center" vertical="center" wrapText="1"/>
      <protection locked="0"/>
    </xf>
    <xf numFmtId="167" fontId="69" fillId="0" borderId="0" xfId="0" applyNumberFormat="1" applyFont="1" applyBorder="1" applyAlignment="1" applyProtection="1">
      <alignment horizontal="center" vertical="center"/>
      <protection locked="0"/>
    </xf>
    <xf numFmtId="0" fontId="69" fillId="0" borderId="0" xfId="0" applyFont="1" applyFill="1" applyBorder="1" applyAlignment="1" applyProtection="1">
      <alignment horizontal="center" vertical="center" wrapText="1"/>
      <protection locked="0"/>
    </xf>
    <xf numFmtId="0" fontId="86" fillId="0" borderId="51" xfId="0" applyFont="1" applyBorder="1" applyAlignment="1" applyProtection="1">
      <alignment horizontal="center" vertical="center" wrapText="1"/>
      <protection locked="0"/>
    </xf>
    <xf numFmtId="0" fontId="6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64" fillId="42" borderId="38" xfId="0" applyFont="1" applyFill="1" applyBorder="1" applyAlignment="1" applyProtection="1">
      <alignment horizontal="center" vertical="center"/>
      <protection locked="0"/>
    </xf>
    <xf numFmtId="0" fontId="64" fillId="0" borderId="38" xfId="0" applyFont="1" applyFill="1" applyBorder="1" applyAlignment="1" applyProtection="1">
      <alignment horizontal="center" vertical="center"/>
      <protection locked="0"/>
    </xf>
    <xf numFmtId="49" fontId="88" fillId="0" borderId="51" xfId="0" applyNumberFormat="1" applyFont="1" applyBorder="1" applyAlignment="1" applyProtection="1">
      <alignment horizontal="center" vertical="center" wrapText="1"/>
      <protection locked="0"/>
    </xf>
    <xf numFmtId="0" fontId="81" fillId="0" borderId="10" xfId="0" applyNumberFormat="1" applyFont="1" applyBorder="1" applyAlignment="1" applyProtection="1">
      <alignment horizontal="center" vertical="center" wrapText="1"/>
      <protection locked="0"/>
    </xf>
    <xf numFmtId="0" fontId="35" fillId="0" borderId="10" xfId="0" applyFont="1" applyBorder="1" applyAlignment="1" applyProtection="1">
      <alignment horizontal="left" vertical="center" wrapText="1"/>
      <protection locked="0"/>
    </xf>
    <xf numFmtId="0" fontId="31" fillId="0" borderId="10" xfId="0" applyFont="1" applyBorder="1" applyAlignment="1" applyProtection="1">
      <alignment horizontal="center" vertical="center" wrapText="1"/>
      <protection locked="0"/>
    </xf>
    <xf numFmtId="1" fontId="32" fillId="0" borderId="10" xfId="0" applyNumberFormat="1" applyFont="1" applyBorder="1" applyAlignment="1" applyProtection="1">
      <alignment horizontal="center" vertical="center"/>
      <protection locked="0"/>
    </xf>
    <xf numFmtId="164" fontId="38" fillId="0" borderId="10" xfId="0" applyNumberFormat="1" applyFont="1" applyBorder="1" applyAlignment="1" applyProtection="1">
      <alignment horizontal="center" vertical="center" wrapText="1"/>
      <protection locked="0"/>
    </xf>
    <xf numFmtId="164" fontId="38" fillId="0" borderId="0" xfId="0" applyNumberFormat="1" applyFont="1" applyBorder="1" applyAlignment="1" applyProtection="1">
      <alignment horizontal="center" vertical="center" wrapText="1"/>
      <protection locked="0"/>
    </xf>
    <xf numFmtId="0" fontId="64" fillId="0" borderId="38" xfId="0" applyFont="1" applyFill="1" applyBorder="1" applyAlignment="1" applyProtection="1">
      <alignment horizontal="center" vertical="center" wrapText="1"/>
      <protection locked="0"/>
    </xf>
    <xf numFmtId="0" fontId="64" fillId="42" borderId="38" xfId="0" applyFont="1" applyFill="1" applyBorder="1" applyAlignment="1" applyProtection="1">
      <alignment horizontal="center" vertical="center" wrapText="1"/>
      <protection locked="0"/>
    </xf>
    <xf numFmtId="0" fontId="71" fillId="0" borderId="38" xfId="0" applyFont="1" applyFill="1" applyBorder="1" applyAlignment="1" applyProtection="1">
      <alignment horizontal="center" vertical="center" wrapText="1"/>
      <protection locked="0"/>
    </xf>
    <xf numFmtId="0" fontId="6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1" fontId="32" fillId="0" borderId="0" xfId="0" applyNumberFormat="1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vertical="center"/>
      <protection locked="0"/>
    </xf>
    <xf numFmtId="0" fontId="64" fillId="0" borderId="0" xfId="51" applyFont="1" applyFill="1" applyBorder="1" applyAlignment="1" applyProtection="1">
      <alignment horizontal="center" vertical="center"/>
      <protection locked="0"/>
    </xf>
    <xf numFmtId="0" fontId="66" fillId="0" borderId="0" xfId="51" applyFont="1" applyBorder="1" applyAlignment="1" applyProtection="1">
      <alignment horizontal="center" vertical="center" wrapText="1"/>
      <protection locked="0"/>
    </xf>
    <xf numFmtId="0" fontId="64" fillId="42" borderId="0" xfId="51" applyFont="1" applyFill="1" applyBorder="1" applyAlignment="1" applyProtection="1">
      <alignment horizontal="center" vertical="center"/>
      <protection locked="0"/>
    </xf>
    <xf numFmtId="0" fontId="64" fillId="0" borderId="0" xfId="52" applyFont="1" applyFill="1" applyBorder="1" applyAlignment="1" applyProtection="1">
      <alignment horizontal="center" vertical="center"/>
      <protection locked="0"/>
    </xf>
    <xf numFmtId="0" fontId="66" fillId="0" borderId="0" xfId="52" applyFont="1" applyBorder="1" applyAlignment="1" applyProtection="1">
      <alignment horizontal="center" vertical="center" wrapText="1"/>
      <protection locked="0"/>
    </xf>
    <xf numFmtId="49" fontId="61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61" fillId="42" borderId="38" xfId="0" applyNumberFormat="1" applyFont="1" applyFill="1" applyBorder="1" applyAlignment="1" applyProtection="1">
      <alignment horizontal="center" vertical="center" wrapText="1"/>
      <protection locked="0"/>
    </xf>
    <xf numFmtId="1" fontId="22" fillId="32" borderId="37" xfId="0" applyNumberFormat="1" applyFont="1" applyFill="1" applyBorder="1" applyAlignment="1" applyProtection="1">
      <alignment horizontal="center" vertical="center" wrapText="1"/>
      <protection locked="0"/>
    </xf>
    <xf numFmtId="1" fontId="1" fillId="30" borderId="37" xfId="0" applyNumberFormat="1" applyFont="1" applyFill="1" applyBorder="1" applyAlignment="1" applyProtection="1">
      <alignment vertical="center" wrapText="1"/>
      <protection locked="0"/>
    </xf>
    <xf numFmtId="1" fontId="22" fillId="44" borderId="0" xfId="0" applyNumberFormat="1" applyFont="1" applyFill="1" applyBorder="1" applyAlignment="1" applyProtection="1">
      <alignment horizontal="center" vertical="center" wrapText="1"/>
      <protection locked="0"/>
    </xf>
    <xf numFmtId="0" fontId="59" fillId="0" borderId="10" xfId="0" applyFont="1" applyFill="1" applyBorder="1" applyAlignment="1" applyProtection="1">
      <alignment horizontal="center" vertical="center" wrapText="1"/>
      <protection locked="0"/>
    </xf>
    <xf numFmtId="0" fontId="72" fillId="41" borderId="45" xfId="0" applyFont="1" applyFill="1" applyBorder="1" applyAlignment="1" applyProtection="1">
      <alignment horizontal="center" vertical="center" wrapText="1"/>
    </xf>
    <xf numFmtId="0" fontId="22" fillId="38" borderId="0" xfId="0" applyFont="1" applyFill="1" applyAlignment="1" applyProtection="1">
      <alignment horizontal="center" vertical="center" wrapText="1"/>
    </xf>
    <xf numFmtId="1" fontId="81" fillId="0" borderId="37" xfId="0" applyNumberFormat="1" applyFont="1" applyBorder="1" applyAlignment="1" applyProtection="1">
      <alignment horizontal="center" vertical="center" wrapText="1"/>
    </xf>
    <xf numFmtId="0" fontId="58" fillId="38" borderId="0" xfId="0" applyFont="1" applyFill="1" applyAlignment="1" applyProtection="1">
      <alignment vertical="center" wrapText="1"/>
    </xf>
    <xf numFmtId="0" fontId="54" fillId="38" borderId="0" xfId="0" applyFont="1" applyFill="1" applyAlignment="1" applyProtection="1">
      <alignment horizontal="center" vertical="center" wrapText="1"/>
    </xf>
    <xf numFmtId="0" fontId="57" fillId="45" borderId="44" xfId="0" applyFont="1" applyFill="1" applyBorder="1" applyAlignment="1" applyProtection="1">
      <alignment horizontal="center" vertical="center" wrapText="1"/>
    </xf>
    <xf numFmtId="0" fontId="57" fillId="45" borderId="0" xfId="0" applyFont="1" applyFill="1" applyBorder="1" applyAlignment="1" applyProtection="1">
      <alignment horizontal="center" vertical="center" wrapText="1"/>
    </xf>
    <xf numFmtId="49" fontId="72" fillId="41" borderId="45" xfId="0" applyNumberFormat="1" applyFont="1" applyFill="1" applyBorder="1" applyAlignment="1" applyProtection="1">
      <alignment horizontal="center" vertical="center" wrapText="1"/>
    </xf>
    <xf numFmtId="0" fontId="72" fillId="41" borderId="45" xfId="0" applyNumberFormat="1" applyFont="1" applyFill="1" applyBorder="1" applyAlignment="1" applyProtection="1">
      <alignment horizontal="center" vertical="center" wrapText="1"/>
    </xf>
    <xf numFmtId="0" fontId="72" fillId="41" borderId="63" xfId="0" applyFont="1" applyFill="1" applyBorder="1" applyAlignment="1" applyProtection="1">
      <alignment horizontal="center" vertical="center" wrapText="1"/>
    </xf>
    <xf numFmtId="0" fontId="72" fillId="41" borderId="0" xfId="0" applyFont="1" applyFill="1" applyBorder="1" applyAlignment="1" applyProtection="1">
      <alignment horizontal="center" vertical="center" wrapText="1"/>
    </xf>
    <xf numFmtId="0" fontId="57" fillId="46" borderId="0" xfId="0" applyFont="1" applyFill="1" applyAlignment="1" applyProtection="1">
      <alignment vertical="center" wrapText="1"/>
    </xf>
    <xf numFmtId="0" fontId="22" fillId="0" borderId="0" xfId="0" applyFont="1" applyAlignment="1" applyProtection="1">
      <alignment horizontal="center" vertical="center" wrapText="1"/>
    </xf>
    <xf numFmtId="0" fontId="22" fillId="30" borderId="0" xfId="0" applyFont="1" applyFill="1" applyAlignment="1" applyProtection="1">
      <alignment horizontal="center" vertical="center" wrapText="1"/>
    </xf>
    <xf numFmtId="49" fontId="22" fillId="38" borderId="0" xfId="0" applyNumberFormat="1" applyFont="1" applyFill="1" applyAlignment="1" applyProtection="1">
      <alignment horizontal="center" vertical="center" wrapText="1"/>
    </xf>
    <xf numFmtId="0" fontId="22" fillId="38" borderId="0" xfId="0" applyNumberFormat="1" applyFont="1" applyFill="1" applyAlignment="1" applyProtection="1">
      <alignment horizontal="center" vertical="center" wrapText="1"/>
    </xf>
    <xf numFmtId="0" fontId="23" fillId="38" borderId="0" xfId="0" applyFont="1" applyFill="1" applyAlignment="1" applyProtection="1">
      <alignment horizontal="center" vertical="center" wrapText="1"/>
    </xf>
    <xf numFmtId="49" fontId="88" fillId="50" borderId="52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0" xfId="0" applyNumberFormat="1" applyFont="1" applyAlignment="1" applyProtection="1">
      <alignment horizontal="center" vertical="center" wrapText="1"/>
      <protection locked="0"/>
    </xf>
    <xf numFmtId="49" fontId="22" fillId="0" borderId="10" xfId="0" applyNumberFormat="1" applyFont="1" applyBorder="1" applyAlignment="1" applyProtection="1">
      <alignment horizontal="center" vertical="center" wrapText="1"/>
      <protection locked="0"/>
    </xf>
    <xf numFmtId="49" fontId="22" fillId="0" borderId="0" xfId="0" applyNumberFormat="1" applyFont="1" applyBorder="1" applyAlignment="1" applyProtection="1">
      <alignment horizontal="center" vertical="center" wrapText="1"/>
      <protection locked="0"/>
    </xf>
    <xf numFmtId="49" fontId="28" fillId="0" borderId="37" xfId="0" applyNumberFormat="1" applyFont="1" applyBorder="1" applyAlignment="1" applyProtection="1">
      <alignment horizontal="center" vertical="center" wrapText="1"/>
      <protection locked="0"/>
    </xf>
    <xf numFmtId="49" fontId="81" fillId="0" borderId="37" xfId="0" applyNumberFormat="1" applyFont="1" applyBorder="1" applyAlignment="1" applyProtection="1">
      <alignment horizontal="center" vertical="center" wrapText="1"/>
      <protection locked="0"/>
    </xf>
    <xf numFmtId="49" fontId="88" fillId="0" borderId="52" xfId="0" applyNumberFormat="1" applyFont="1" applyBorder="1" applyAlignment="1" applyProtection="1">
      <alignment horizontal="center" vertical="center" wrapText="1"/>
      <protection locked="0"/>
    </xf>
    <xf numFmtId="49" fontId="81" fillId="0" borderId="10" xfId="0" applyNumberFormat="1" applyFont="1" applyBorder="1" applyAlignment="1" applyProtection="1">
      <alignment horizontal="center" vertical="center" wrapText="1"/>
      <protection locked="0"/>
    </xf>
    <xf numFmtId="49" fontId="22" fillId="0" borderId="37" xfId="0" applyNumberFormat="1" applyFont="1" applyBorder="1" applyAlignment="1" applyProtection="1">
      <alignment horizontal="left" vertical="center" wrapText="1"/>
      <protection locked="0"/>
    </xf>
    <xf numFmtId="49" fontId="35" fillId="0" borderId="10" xfId="0" applyNumberFormat="1" applyFont="1" applyBorder="1" applyAlignment="1" applyProtection="1">
      <alignment horizontal="left" vertical="center" wrapText="1"/>
      <protection locked="0"/>
    </xf>
    <xf numFmtId="49" fontId="31" fillId="0" borderId="10" xfId="0" applyNumberFormat="1" applyFont="1" applyBorder="1" applyAlignment="1" applyProtection="1">
      <alignment horizontal="center" vertical="center" wrapText="1"/>
      <protection locked="0"/>
    </xf>
    <xf numFmtId="49" fontId="32" fillId="0" borderId="10" xfId="0" applyNumberFormat="1" applyFont="1" applyBorder="1" applyAlignment="1" applyProtection="1">
      <alignment horizontal="center" vertical="center"/>
      <protection locked="0"/>
    </xf>
    <xf numFmtId="49" fontId="81" fillId="0" borderId="49" xfId="0" applyNumberFormat="1" applyFont="1" applyBorder="1" applyAlignment="1" applyProtection="1">
      <alignment horizontal="center" vertical="center" wrapText="1"/>
      <protection locked="0"/>
    </xf>
    <xf numFmtId="49" fontId="81" fillId="0" borderId="26" xfId="0" applyNumberFormat="1" applyFont="1" applyBorder="1" applyAlignment="1" applyProtection="1">
      <alignment horizontal="center" vertical="center" wrapText="1"/>
      <protection locked="0"/>
    </xf>
    <xf numFmtId="49" fontId="81" fillId="0" borderId="22" xfId="0" applyNumberFormat="1" applyFont="1" applyBorder="1" applyAlignment="1" applyProtection="1">
      <alignment horizontal="center" vertical="center" wrapText="1"/>
      <protection locked="0"/>
    </xf>
    <xf numFmtId="49" fontId="38" fillId="0" borderId="10" xfId="0" applyNumberFormat="1" applyFont="1" applyBorder="1" applyAlignment="1" applyProtection="1">
      <alignment horizontal="center" vertical="center" wrapText="1"/>
      <protection locked="0"/>
    </xf>
    <xf numFmtId="49" fontId="38" fillId="0" borderId="0" xfId="0" applyNumberFormat="1" applyFont="1" applyBorder="1" applyAlignment="1" applyProtection="1">
      <alignment horizontal="center" vertical="center" wrapText="1"/>
      <protection locked="0"/>
    </xf>
    <xf numFmtId="49" fontId="71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81" fillId="0" borderId="0" xfId="0" applyNumberFormat="1" applyFont="1" applyBorder="1" applyAlignment="1" applyProtection="1">
      <alignment horizontal="center" vertical="center" wrapText="1"/>
      <protection locked="0"/>
    </xf>
    <xf numFmtId="0" fontId="99" fillId="0" borderId="0" xfId="0" applyFont="1" applyFill="1" applyBorder="1" applyAlignment="1">
      <alignment horizontal="left" vertical="center"/>
    </xf>
    <xf numFmtId="0" fontId="99" fillId="0" borderId="0" xfId="0" applyFont="1" applyFill="1" applyBorder="1" applyAlignment="1">
      <alignment horizontal="left" vertical="center" wrapText="1"/>
    </xf>
    <xf numFmtId="0" fontId="61" fillId="0" borderId="38" xfId="0" applyFont="1" applyFill="1" applyBorder="1" applyAlignment="1" applyProtection="1">
      <alignment horizontal="left" vertical="center"/>
    </xf>
    <xf numFmtId="0" fontId="85" fillId="0" borderId="51" xfId="0" applyFont="1" applyBorder="1" applyAlignment="1" applyProtection="1">
      <alignment horizontal="center" vertical="center" wrapText="1"/>
      <protection locked="0"/>
    </xf>
    <xf numFmtId="0" fontId="61" fillId="0" borderId="38" xfId="0" applyFont="1" applyFill="1" applyBorder="1" applyAlignment="1">
      <alignment horizontal="left" vertical="center"/>
    </xf>
    <xf numFmtId="0" fontId="22" fillId="38" borderId="0" xfId="0" applyFont="1" applyFill="1" applyAlignment="1" applyProtection="1">
      <alignment horizontal="center" vertical="center"/>
    </xf>
    <xf numFmtId="49" fontId="22" fillId="38" borderId="0" xfId="0" applyNumberFormat="1" applyFont="1" applyFill="1" applyAlignment="1" applyProtection="1">
      <alignment horizontal="center" vertical="center"/>
    </xf>
    <xf numFmtId="0" fontId="22" fillId="38" borderId="0" xfId="0" applyNumberFormat="1" applyFont="1" applyFill="1" applyAlignment="1" applyProtection="1">
      <alignment horizontal="center" vertical="center"/>
    </xf>
    <xf numFmtId="0" fontId="22" fillId="30" borderId="0" xfId="0" applyFont="1" applyFill="1" applyAlignment="1" applyProtection="1">
      <alignment horizontal="center" vertical="center"/>
    </xf>
    <xf numFmtId="0" fontId="53" fillId="38" borderId="0" xfId="0" applyFont="1" applyFill="1" applyAlignment="1" applyProtection="1">
      <alignment horizontal="center" vertical="center"/>
    </xf>
    <xf numFmtId="2" fontId="53" fillId="38" borderId="0" xfId="0" applyNumberFormat="1" applyFont="1" applyFill="1" applyAlignment="1" applyProtection="1">
      <alignment horizontal="center" vertical="center"/>
    </xf>
    <xf numFmtId="49" fontId="61" fillId="42" borderId="38" xfId="0" applyNumberFormat="1" applyFont="1" applyFill="1" applyBorder="1" applyAlignment="1" applyProtection="1">
      <alignment horizontal="left" vertical="center"/>
      <protection locked="0"/>
    </xf>
    <xf numFmtId="49" fontId="61" fillId="42" borderId="38" xfId="0" applyNumberFormat="1" applyFont="1" applyFill="1" applyBorder="1" applyAlignment="1" applyProtection="1">
      <alignment vertical="center" wrapText="1"/>
      <protection locked="0"/>
    </xf>
    <xf numFmtId="49" fontId="22" fillId="0" borderId="37" xfId="0" applyNumberFormat="1" applyFont="1" applyBorder="1" applyAlignment="1" applyProtection="1">
      <alignment horizontal="left" vertical="center"/>
      <protection locked="0"/>
    </xf>
    <xf numFmtId="49" fontId="81" fillId="0" borderId="37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49" fontId="61" fillId="0" borderId="38" xfId="0" applyNumberFormat="1" applyFont="1" applyFill="1" applyBorder="1" applyAlignment="1" applyProtection="1">
      <alignment horizontal="left" vertical="center"/>
      <protection locked="0"/>
    </xf>
    <xf numFmtId="49" fontId="61" fillId="0" borderId="38" xfId="0" applyNumberFormat="1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vertical="center"/>
      <protection locked="0"/>
    </xf>
    <xf numFmtId="49" fontId="22" fillId="0" borderId="0" xfId="0" applyNumberFormat="1" applyFont="1" applyAlignment="1" applyProtection="1">
      <alignment horizontal="center" vertical="center"/>
      <protection locked="0"/>
    </xf>
    <xf numFmtId="0" fontId="22" fillId="38" borderId="0" xfId="0" applyFont="1" applyFill="1" applyAlignment="1" applyProtection="1">
      <alignment horizontal="center" vertical="center"/>
      <protection locked="0"/>
    </xf>
    <xf numFmtId="0" fontId="22" fillId="38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81" fillId="0" borderId="37" xfId="0" applyNumberFormat="1" applyFont="1" applyBorder="1" applyAlignment="1" applyProtection="1">
      <alignment horizontal="center" vertical="center"/>
      <protection locked="0"/>
    </xf>
    <xf numFmtId="49" fontId="22" fillId="40" borderId="37" xfId="0" applyNumberFormat="1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vertical="center"/>
      <protection locked="0"/>
    </xf>
    <xf numFmtId="166" fontId="62" fillId="30" borderId="38" xfId="0" applyNumberFormat="1" applyFont="1" applyFill="1" applyBorder="1" applyAlignment="1">
      <alignment horizontal="left" vertical="center"/>
    </xf>
    <xf numFmtId="0" fontId="61" fillId="42" borderId="39" xfId="0" applyFont="1" applyFill="1" applyBorder="1" applyAlignment="1" applyProtection="1">
      <alignment vertical="center" wrapText="1"/>
      <protection locked="0"/>
    </xf>
    <xf numFmtId="0" fontId="61" fillId="0" borderId="39" xfId="0" applyFont="1" applyFill="1" applyBorder="1" applyAlignment="1" applyProtection="1">
      <alignment vertical="center" wrapText="1"/>
      <protection locked="0"/>
    </xf>
    <xf numFmtId="0" fontId="61" fillId="42" borderId="40" xfId="0" applyFont="1" applyFill="1" applyBorder="1" applyAlignment="1" applyProtection="1">
      <alignment vertical="center" wrapText="1"/>
      <protection locked="0"/>
    </xf>
    <xf numFmtId="0" fontId="61" fillId="42" borderId="38" xfId="0" applyFont="1" applyFill="1" applyBorder="1" applyAlignment="1" applyProtection="1">
      <alignment vertical="center" wrapText="1"/>
      <protection locked="0"/>
    </xf>
    <xf numFmtId="0" fontId="61" fillId="42" borderId="38" xfId="0" applyFont="1" applyFill="1" applyBorder="1" applyAlignment="1" applyProtection="1">
      <alignment horizontal="left" vertical="center"/>
      <protection locked="0"/>
    </xf>
    <xf numFmtId="14" fontId="61" fillId="42" borderId="38" xfId="0" applyNumberFormat="1" applyFont="1" applyFill="1" applyBorder="1" applyAlignment="1" applyProtection="1">
      <alignment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40" borderId="37" xfId="0" applyFont="1" applyFill="1" applyBorder="1" applyAlignment="1" applyProtection="1">
      <alignment horizontal="left" vertical="center"/>
      <protection locked="0"/>
    </xf>
    <xf numFmtId="0" fontId="61" fillId="0" borderId="38" xfId="0" applyFont="1" applyFill="1" applyBorder="1" applyAlignment="1" applyProtection="1">
      <alignment vertical="center" wrapText="1"/>
      <protection locked="0"/>
    </xf>
    <xf numFmtId="0" fontId="61" fillId="0" borderId="38" xfId="0" applyFont="1" applyFill="1" applyBorder="1" applyAlignment="1" applyProtection="1">
      <alignment horizontal="left" vertical="center"/>
      <protection locked="0"/>
    </xf>
    <xf numFmtId="14" fontId="61" fillId="0" borderId="38" xfId="0" applyNumberFormat="1" applyFont="1" applyFill="1" applyBorder="1" applyAlignment="1" applyProtection="1">
      <alignment vertical="center" wrapText="1"/>
      <protection locked="0"/>
    </xf>
    <xf numFmtId="0" fontId="61" fillId="42" borderId="41" xfId="0" applyFont="1" applyFill="1" applyBorder="1" applyAlignment="1" applyProtection="1">
      <alignment vertical="center" wrapText="1"/>
      <protection locked="0"/>
    </xf>
    <xf numFmtId="0" fontId="61" fillId="0" borderId="41" xfId="0" applyFont="1" applyFill="1" applyBorder="1" applyAlignment="1" applyProtection="1">
      <alignment vertical="center" wrapText="1"/>
      <protection locked="0"/>
    </xf>
    <xf numFmtId="1" fontId="81" fillId="38" borderId="0" xfId="0" applyNumberFormat="1" applyFont="1" applyFill="1" applyAlignment="1" applyProtection="1">
      <alignment horizontal="center" vertical="center"/>
      <protection locked="0"/>
    </xf>
    <xf numFmtId="1" fontId="81" fillId="0" borderId="0" xfId="0" applyNumberFormat="1" applyFont="1" applyAlignment="1" applyProtection="1">
      <alignment horizontal="center" vertical="center"/>
      <protection locked="0"/>
    </xf>
    <xf numFmtId="0" fontId="49" fillId="0" borderId="0" xfId="51" applyBorder="1" applyAlignment="1" applyProtection="1">
      <alignment vertical="center" wrapText="1"/>
      <protection locked="0"/>
    </xf>
    <xf numFmtId="49" fontId="49" fillId="0" borderId="0" xfId="51" applyNumberFormat="1" applyBorder="1" applyAlignment="1" applyProtection="1">
      <alignment vertical="center" wrapText="1"/>
      <protection locked="0"/>
    </xf>
    <xf numFmtId="0" fontId="61" fillId="0" borderId="0" xfId="51" applyFont="1" applyFill="1" applyBorder="1" applyAlignment="1" applyProtection="1">
      <alignment horizontal="left" vertical="center"/>
      <protection locked="0"/>
    </xf>
    <xf numFmtId="14" fontId="49" fillId="0" borderId="0" xfId="51" applyNumberFormat="1" applyBorder="1" applyAlignment="1" applyProtection="1">
      <alignment vertical="center" wrapText="1"/>
      <protection locked="0"/>
    </xf>
    <xf numFmtId="0" fontId="49" fillId="0" borderId="0" xfId="51" applyFont="1" applyBorder="1" applyAlignment="1" applyProtection="1">
      <alignment vertical="center" wrapText="1"/>
      <protection locked="0"/>
    </xf>
    <xf numFmtId="0" fontId="63" fillId="42" borderId="0" xfId="51" applyFont="1" applyFill="1" applyBorder="1" applyAlignment="1" applyProtection="1">
      <alignment horizontal="left" vertical="center"/>
      <protection locked="0"/>
    </xf>
    <xf numFmtId="14" fontId="49" fillId="0" borderId="0" xfId="52" applyNumberFormat="1" applyBorder="1" applyAlignment="1" applyProtection="1">
      <alignment vertical="center" wrapText="1"/>
      <protection locked="0"/>
    </xf>
    <xf numFmtId="0" fontId="61" fillId="0" borderId="0" xfId="52" applyFont="1" applyFill="1" applyBorder="1" applyAlignment="1" applyProtection="1">
      <alignment horizontal="left" vertical="center"/>
      <protection locked="0"/>
    </xf>
    <xf numFmtId="0" fontId="49" fillId="0" borderId="0" xfId="52" applyBorder="1" applyAlignment="1" applyProtection="1">
      <alignment vertical="center" wrapText="1"/>
      <protection locked="0"/>
    </xf>
    <xf numFmtId="166" fontId="62" fillId="30" borderId="38" xfId="0" applyNumberFormat="1" applyFont="1" applyFill="1" applyBorder="1" applyAlignment="1" applyProtection="1">
      <alignment horizontal="left" vertical="center"/>
      <protection locked="0"/>
    </xf>
    <xf numFmtId="1" fontId="82" fillId="0" borderId="38" xfId="0" applyNumberFormat="1" applyFont="1" applyFill="1" applyBorder="1" applyAlignment="1" applyProtection="1">
      <alignment horizontal="center" vertical="center"/>
      <protection locked="0"/>
    </xf>
    <xf numFmtId="166" fontId="61" fillId="0" borderId="38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49" fillId="0" borderId="0" xfId="52" applyFont="1" applyAlignment="1" applyProtection="1">
      <alignment vertical="center"/>
      <protection locked="0"/>
    </xf>
    <xf numFmtId="1" fontId="82" fillId="42" borderId="38" xfId="0" applyNumberFormat="1" applyFont="1" applyFill="1" applyBorder="1" applyAlignment="1" applyProtection="1">
      <alignment horizontal="center" vertical="center"/>
      <protection locked="0"/>
    </xf>
    <xf numFmtId="166" fontId="61" fillId="42" borderId="38" xfId="0" applyNumberFormat="1" applyFont="1" applyFill="1" applyBorder="1" applyAlignment="1" applyProtection="1">
      <alignment horizontal="center" vertical="center"/>
      <protection locked="0"/>
    </xf>
    <xf numFmtId="0" fontId="49" fillId="0" borderId="0" xfId="52" applyAlignment="1" applyProtection="1">
      <alignment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4" fontId="0" fillId="0" borderId="0" xfId="0" applyNumberFormat="1" applyBorder="1" applyAlignment="1" applyProtection="1">
      <alignment vertical="center" wrapText="1"/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166" fontId="62" fillId="30" borderId="48" xfId="0" applyNumberFormat="1" applyFont="1" applyFill="1" applyBorder="1" applyAlignment="1">
      <alignment horizontal="left" vertical="center"/>
    </xf>
    <xf numFmtId="0" fontId="0" fillId="0" borderId="39" xfId="0" applyBorder="1" applyAlignment="1" applyProtection="1">
      <alignment vertical="center" wrapText="1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0" fontId="21" fillId="0" borderId="39" xfId="0" applyFont="1" applyBorder="1" applyAlignment="1" applyProtection="1">
      <alignment vertical="center" wrapText="1"/>
      <protection locked="0"/>
    </xf>
    <xf numFmtId="14" fontId="0" fillId="0" borderId="39" xfId="0" applyNumberFormat="1" applyBorder="1" applyAlignment="1" applyProtection="1">
      <alignment vertical="center" wrapText="1"/>
      <protection locked="0"/>
    </xf>
    <xf numFmtId="0" fontId="0" fillId="0" borderId="42" xfId="0" applyBorder="1" applyAlignment="1" applyProtection="1">
      <alignment vertical="center" wrapText="1"/>
      <protection locked="0"/>
    </xf>
    <xf numFmtId="0" fontId="61" fillId="0" borderId="47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61" fillId="0" borderId="38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 applyProtection="1">
      <alignment vertical="center" wrapText="1"/>
      <protection locked="0"/>
    </xf>
    <xf numFmtId="49" fontId="61" fillId="0" borderId="38" xfId="0" applyNumberFormat="1" applyFont="1" applyFill="1" applyBorder="1" applyAlignment="1">
      <alignment vertical="center" wrapText="1"/>
    </xf>
    <xf numFmtId="14" fontId="61" fillId="0" borderId="38" xfId="0" applyNumberFormat="1" applyFont="1" applyFill="1" applyBorder="1" applyAlignment="1">
      <alignment vertical="center" wrapText="1"/>
    </xf>
    <xf numFmtId="0" fontId="61" fillId="42" borderId="38" xfId="0" applyFont="1" applyFill="1" applyBorder="1" applyAlignment="1">
      <alignment vertical="center" wrapText="1"/>
    </xf>
    <xf numFmtId="49" fontId="61" fillId="42" borderId="38" xfId="0" applyNumberFormat="1" applyFont="1" applyFill="1" applyBorder="1" applyAlignment="1">
      <alignment vertical="center" wrapText="1"/>
    </xf>
    <xf numFmtId="0" fontId="61" fillId="42" borderId="38" xfId="0" applyFont="1" applyFill="1" applyBorder="1" applyAlignment="1">
      <alignment horizontal="left" vertical="center"/>
    </xf>
    <xf numFmtId="14" fontId="61" fillId="42" borderId="38" xfId="0" applyNumberFormat="1" applyFont="1" applyFill="1" applyBorder="1" applyAlignment="1">
      <alignment vertical="center" wrapText="1"/>
    </xf>
    <xf numFmtId="49" fontId="22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49" fontId="34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/>
      <protection locked="0"/>
    </xf>
    <xf numFmtId="0" fontId="23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10" xfId="0" applyNumberFormat="1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 textRotation="90" wrapText="1"/>
    </xf>
    <xf numFmtId="0" fontId="70" fillId="0" borderId="10" xfId="0" applyFont="1" applyFill="1" applyBorder="1" applyAlignment="1">
      <alignment horizontal="center" vertical="center" textRotation="90" wrapText="1"/>
    </xf>
    <xf numFmtId="0" fontId="23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7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 textRotation="90" wrapText="1"/>
    </xf>
    <xf numFmtId="0" fontId="24" fillId="0" borderId="10" xfId="0" applyFont="1" applyBorder="1" applyAlignment="1">
      <alignment horizontal="center" vertical="center" textRotation="90" wrapText="1"/>
    </xf>
    <xf numFmtId="0" fontId="22" fillId="0" borderId="0" xfId="0" applyFont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34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0" fillId="0" borderId="58" xfId="0" applyBorder="1" applyAlignment="1" applyProtection="1">
      <alignment horizontal="center" vertical="center"/>
      <protection locked="0"/>
    </xf>
    <xf numFmtId="0" fontId="20" fillId="0" borderId="10" xfId="0" applyNumberFormat="1" applyFont="1" applyBorder="1" applyAlignment="1" applyProtection="1">
      <alignment horizontal="center" vertical="center"/>
    </xf>
    <xf numFmtId="0" fontId="23" fillId="0" borderId="10" xfId="0" applyFont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vertical="center"/>
    </xf>
    <xf numFmtId="0" fontId="54" fillId="0" borderId="58" xfId="0" applyFont="1" applyBorder="1" applyAlignment="1" applyProtection="1">
      <alignment horizontal="center" vertical="center"/>
    </xf>
    <xf numFmtId="0" fontId="20" fillId="0" borderId="68" xfId="0" applyFont="1" applyBorder="1" applyAlignment="1" applyProtection="1">
      <alignment vertical="center"/>
    </xf>
    <xf numFmtId="0" fontId="97" fillId="0" borderId="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93" fillId="30" borderId="74" xfId="54" applyFont="1" applyFill="1" applyBorder="1" applyAlignment="1">
      <alignment horizontal="center" vertical="center" wrapText="1"/>
    </xf>
    <xf numFmtId="0" fontId="97" fillId="0" borderId="0" xfId="0" applyFont="1" applyFill="1" applyBorder="1" applyAlignment="1">
      <alignment vertical="center"/>
    </xf>
    <xf numFmtId="0" fontId="99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center" vertical="center" wrapText="1"/>
    </xf>
    <xf numFmtId="0" fontId="117" fillId="0" borderId="10" xfId="0" applyFont="1" applyFill="1" applyBorder="1" applyAlignment="1">
      <alignment horizontal="center" vertical="center" wrapText="1"/>
    </xf>
    <xf numFmtId="0" fontId="117" fillId="0" borderId="10" xfId="0" applyFont="1" applyBorder="1" applyAlignment="1">
      <alignment horizontal="center" vertical="center" wrapText="1"/>
    </xf>
    <xf numFmtId="0" fontId="100" fillId="0" borderId="10" xfId="0" applyFont="1" applyFill="1" applyBorder="1" applyAlignment="1">
      <alignment horizontal="left" vertical="center"/>
    </xf>
    <xf numFmtId="0" fontId="100" fillId="0" borderId="10" xfId="0" applyFont="1" applyFill="1" applyBorder="1" applyAlignment="1">
      <alignment horizontal="left" vertical="center" wrapText="1"/>
    </xf>
    <xf numFmtId="0" fontId="98" fillId="0" borderId="0" xfId="0" applyFont="1" applyFill="1" applyBorder="1" applyAlignment="1" applyProtection="1">
      <alignment horizontal="center" vertical="center"/>
      <protection locked="0"/>
    </xf>
    <xf numFmtId="0" fontId="104" fillId="0" borderId="0" xfId="0" applyFont="1" applyFill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99" fillId="0" borderId="14" xfId="0" applyFont="1" applyFill="1" applyBorder="1" applyAlignment="1">
      <alignment horizontal="center" vertical="center"/>
    </xf>
    <xf numFmtId="0" fontId="60" fillId="0" borderId="15" xfId="0" applyFont="1" applyBorder="1" applyAlignment="1">
      <alignment vertical="center"/>
    </xf>
    <xf numFmtId="0" fontId="117" fillId="0" borderId="56" xfId="0" applyFont="1" applyBorder="1" applyAlignment="1">
      <alignment horizontal="center" vertical="center" wrapText="1"/>
    </xf>
    <xf numFmtId="0" fontId="60" fillId="0" borderId="17" xfId="0" applyFont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0" fontId="101" fillId="0" borderId="0" xfId="0" applyFont="1" applyFill="1" applyBorder="1" applyAlignment="1">
      <alignment vertical="center"/>
    </xf>
    <xf numFmtId="0" fontId="60" fillId="0" borderId="16" xfId="0" applyFont="1" applyFill="1" applyBorder="1" applyAlignment="1">
      <alignment vertical="center"/>
    </xf>
    <xf numFmtId="0" fontId="60" fillId="0" borderId="17" xfId="0" applyFont="1" applyFill="1" applyBorder="1" applyAlignment="1">
      <alignment vertical="center"/>
    </xf>
    <xf numFmtId="0" fontId="118" fillId="0" borderId="10" xfId="0" applyFont="1" applyBorder="1" applyAlignment="1">
      <alignment horizontal="center" vertical="center" wrapText="1"/>
    </xf>
    <xf numFmtId="0" fontId="100" fillId="0" borderId="10" xfId="0" applyFont="1" applyFill="1" applyBorder="1" applyAlignment="1">
      <alignment horizontal="center" vertical="center"/>
    </xf>
    <xf numFmtId="0" fontId="120" fillId="0" borderId="10" xfId="0" applyFont="1" applyBorder="1" applyAlignment="1">
      <alignment horizontal="center" vertical="center"/>
    </xf>
    <xf numFmtId="0" fontId="119" fillId="0" borderId="10" xfId="0" applyFont="1" applyFill="1" applyBorder="1" applyAlignment="1" applyProtection="1">
      <alignment horizontal="center" vertical="center"/>
      <protection locked="0"/>
    </xf>
    <xf numFmtId="0" fontId="100" fillId="0" borderId="10" xfId="0" applyFont="1" applyFill="1" applyBorder="1" applyAlignment="1" applyProtection="1">
      <alignment horizontal="center" vertical="center"/>
      <protection locked="0"/>
    </xf>
    <xf numFmtId="0" fontId="120" fillId="0" borderId="10" xfId="0" applyFont="1" applyFill="1" applyBorder="1" applyAlignment="1" applyProtection="1">
      <alignment horizontal="center" vertical="center" wrapText="1"/>
      <protection locked="0"/>
    </xf>
    <xf numFmtId="0" fontId="120" fillId="0" borderId="10" xfId="0" applyFont="1" applyBorder="1" applyAlignment="1" applyProtection="1">
      <alignment horizontal="center" vertical="center"/>
      <protection locked="0"/>
    </xf>
    <xf numFmtId="0" fontId="119" fillId="0" borderId="10" xfId="0" applyNumberFormat="1" applyFont="1" applyFill="1" applyBorder="1" applyAlignment="1">
      <alignment horizontal="center" vertical="center"/>
    </xf>
    <xf numFmtId="0" fontId="119" fillId="0" borderId="10" xfId="0" applyFont="1" applyFill="1" applyBorder="1" applyAlignment="1" applyProtection="1">
      <alignment horizontal="center" vertical="center"/>
    </xf>
    <xf numFmtId="0" fontId="120" fillId="0" borderId="10" xfId="0" applyFont="1" applyFill="1" applyBorder="1" applyAlignment="1">
      <alignment horizontal="center" vertical="center"/>
    </xf>
    <xf numFmtId="0" fontId="54" fillId="0" borderId="58" xfId="0" applyFont="1" applyBorder="1" applyAlignment="1" applyProtection="1">
      <alignment horizontal="center" vertical="center"/>
      <protection locked="0"/>
    </xf>
    <xf numFmtId="0" fontId="24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24" fillId="0" borderId="10" xfId="0" applyNumberFormat="1" applyFont="1" applyBorder="1" applyAlignment="1" applyProtection="1">
      <alignment horizontal="center" vertical="center"/>
      <protection hidden="1"/>
    </xf>
    <xf numFmtId="0" fontId="24" fillId="0" borderId="10" xfId="0" applyFont="1" applyBorder="1" applyAlignment="1" applyProtection="1">
      <alignment horizontal="center" vertical="center" wrapText="1"/>
      <protection hidden="1"/>
    </xf>
    <xf numFmtId="165" fontId="56" fillId="38" borderId="0" xfId="0" applyNumberFormat="1" applyFont="1" applyFill="1" applyAlignment="1" applyProtection="1">
      <alignment horizontal="center" vertical="center"/>
      <protection hidden="1"/>
    </xf>
    <xf numFmtId="1" fontId="81" fillId="0" borderId="37" xfId="0" applyNumberFormat="1" applyFont="1" applyBorder="1" applyAlignment="1" applyProtection="1">
      <alignment horizontal="center" vertical="center" wrapText="1"/>
      <protection hidden="1"/>
    </xf>
    <xf numFmtId="0" fontId="61" fillId="0" borderId="38" xfId="0" applyFont="1" applyFill="1" applyBorder="1" applyAlignment="1" applyProtection="1">
      <alignment horizontal="left" vertical="center"/>
      <protection hidden="1"/>
    </xf>
    <xf numFmtId="0" fontId="61" fillId="0" borderId="38" xfId="0" applyFont="1" applyFill="1" applyBorder="1" applyAlignment="1" applyProtection="1">
      <alignment horizontal="center" vertical="center" wrapText="1"/>
      <protection hidden="1"/>
    </xf>
    <xf numFmtId="0" fontId="87" fillId="51" borderId="52" xfId="0" applyFont="1" applyFill="1" applyBorder="1" applyAlignment="1" applyProtection="1">
      <alignment horizontal="center" vertical="center"/>
      <protection hidden="1"/>
    </xf>
    <xf numFmtId="0" fontId="25" fillId="0" borderId="10" xfId="0" applyFont="1" applyFill="1" applyBorder="1" applyAlignment="1" applyProtection="1">
      <alignment horizontal="center" vertical="center" wrapText="1"/>
      <protection hidden="1"/>
    </xf>
    <xf numFmtId="0" fontId="24" fillId="0" borderId="10" xfId="0" applyFont="1" applyFill="1" applyBorder="1" applyAlignment="1" applyProtection="1">
      <alignment horizontal="center" vertical="center" wrapText="1"/>
      <protection hidden="1"/>
    </xf>
    <xf numFmtId="0" fontId="25" fillId="0" borderId="10" xfId="0" applyFont="1" applyFill="1" applyBorder="1" applyAlignment="1" applyProtection="1">
      <alignment horizontal="left" vertical="center"/>
      <protection hidden="1"/>
    </xf>
    <xf numFmtId="0" fontId="25" fillId="0" borderId="10" xfId="0" applyFont="1" applyFill="1" applyBorder="1" applyAlignment="1" applyProtection="1">
      <alignment horizontal="center" vertical="center"/>
      <protection hidden="1"/>
    </xf>
    <xf numFmtId="0" fontId="30" fillId="0" borderId="10" xfId="0" applyFont="1" applyFill="1" applyBorder="1" applyAlignment="1" applyProtection="1">
      <alignment horizontal="center" vertical="center"/>
      <protection hidden="1"/>
    </xf>
    <xf numFmtId="0" fontId="30" fillId="0" borderId="10" xfId="0" applyFont="1" applyFill="1" applyBorder="1" applyAlignment="1" applyProtection="1">
      <alignment horizontal="center" vertical="center" wrapText="1"/>
      <protection hidden="1"/>
    </xf>
    <xf numFmtId="0" fontId="30" fillId="0" borderId="10" xfId="0" applyFont="1" applyFill="1" applyBorder="1" applyAlignment="1" applyProtection="1">
      <alignment horizontal="left" vertical="center"/>
      <protection hidden="1"/>
    </xf>
    <xf numFmtId="49" fontId="34" fillId="0" borderId="10" xfId="0" applyNumberFormat="1" applyFont="1" applyBorder="1" applyAlignment="1" applyProtection="1">
      <alignment horizontal="center" vertical="center"/>
      <protection hidden="1"/>
    </xf>
    <xf numFmtId="0" fontId="34" fillId="0" borderId="10" xfId="0" applyNumberFormat="1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56" xfId="0" applyBorder="1" applyAlignment="1" applyProtection="1">
      <alignment horizontal="center" vertical="center"/>
      <protection hidden="1"/>
    </xf>
    <xf numFmtId="0" fontId="0" fillId="0" borderId="57" xfId="0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horizontal="center" vertical="center"/>
      <protection hidden="1"/>
    </xf>
    <xf numFmtId="0" fontId="0" fillId="0" borderId="59" xfId="0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49" fontId="24" fillId="0" borderId="10" xfId="0" applyNumberFormat="1" applyFont="1" applyBorder="1" applyAlignment="1" applyProtection="1">
      <alignment horizontal="center" vertical="center"/>
      <protection hidden="1"/>
    </xf>
    <xf numFmtId="0" fontId="20" fillId="0" borderId="10" xfId="0" applyNumberFormat="1" applyFont="1" applyBorder="1" applyAlignment="1" applyProtection="1">
      <alignment horizontal="center" vertical="center"/>
      <protection hidden="1"/>
    </xf>
    <xf numFmtId="2" fontId="20" fillId="0" borderId="10" xfId="0" applyNumberFormat="1" applyFont="1" applyBorder="1" applyAlignment="1" applyProtection="1">
      <alignment horizontal="center" vertical="center"/>
      <protection hidden="1"/>
    </xf>
    <xf numFmtId="0" fontId="70" fillId="0" borderId="10" xfId="0" applyFont="1" applyFill="1" applyBorder="1" applyAlignment="1" applyProtection="1">
      <alignment horizontal="center" vertical="center" wrapText="1"/>
      <protection hidden="1"/>
    </xf>
    <xf numFmtId="0" fontId="70" fillId="26" borderId="10" xfId="0" applyFont="1" applyFill="1" applyBorder="1" applyAlignment="1" applyProtection="1">
      <alignment horizontal="center" vertical="center" wrapText="1"/>
      <protection hidden="1"/>
    </xf>
    <xf numFmtId="0" fontId="55" fillId="0" borderId="10" xfId="0" applyFont="1" applyFill="1" applyBorder="1" applyAlignment="1" applyProtection="1">
      <alignment horizontal="center" vertical="center" wrapText="1"/>
      <protection hidden="1"/>
    </xf>
    <xf numFmtId="0" fontId="77" fillId="0" borderId="10" xfId="0" applyFont="1" applyFill="1" applyBorder="1" applyAlignment="1" applyProtection="1">
      <alignment horizontal="left" vertical="center" wrapText="1"/>
      <protection hidden="1"/>
    </xf>
    <xf numFmtId="0" fontId="77" fillId="0" borderId="10" xfId="0" applyFont="1" applyFill="1" applyBorder="1" applyAlignment="1" applyProtection="1">
      <alignment horizontal="center" vertical="center" wrapText="1"/>
      <protection hidden="1"/>
    </xf>
    <xf numFmtId="1" fontId="24" fillId="0" borderId="10" xfId="0" applyNumberFormat="1" applyFont="1" applyBorder="1" applyAlignment="1" applyProtection="1">
      <alignment horizontal="center" vertical="center" wrapText="1"/>
      <protection hidden="1"/>
    </xf>
    <xf numFmtId="1" fontId="34" fillId="26" borderId="10" xfId="0" applyNumberFormat="1" applyFont="1" applyFill="1" applyBorder="1" applyAlignment="1" applyProtection="1">
      <alignment horizontal="center" vertical="center" wrapText="1"/>
      <protection hidden="1"/>
    </xf>
    <xf numFmtId="2" fontId="34" fillId="47" borderId="10" xfId="0" applyNumberFormat="1" applyFont="1" applyFill="1" applyBorder="1" applyAlignment="1" applyProtection="1">
      <alignment horizontal="center" vertical="center" wrapText="1"/>
      <protection hidden="1"/>
    </xf>
    <xf numFmtId="1" fontId="34" fillId="59" borderId="10" xfId="0" applyNumberFormat="1" applyFont="1" applyFill="1" applyBorder="1" applyAlignment="1" applyProtection="1">
      <alignment horizontal="center" vertical="center" wrapText="1"/>
      <protection hidden="1"/>
    </xf>
    <xf numFmtId="0" fontId="79" fillId="47" borderId="10" xfId="0" applyFont="1" applyFill="1" applyBorder="1" applyAlignment="1" applyProtection="1">
      <alignment horizontal="center" vertical="center"/>
      <protection hidden="1"/>
    </xf>
    <xf numFmtId="0" fontId="30" fillId="26" borderId="10" xfId="0" applyFont="1" applyFill="1" applyBorder="1" applyAlignment="1" applyProtection="1">
      <alignment horizontal="center" vertical="center" wrapText="1"/>
      <protection hidden="1"/>
    </xf>
    <xf numFmtId="0" fontId="70" fillId="0" borderId="10" xfId="0" applyFont="1" applyFill="1" applyBorder="1" applyAlignment="1" applyProtection="1">
      <alignment horizontal="center" vertical="center" wrapText="1"/>
      <protection locked="0" hidden="1"/>
    </xf>
    <xf numFmtId="0" fontId="97" fillId="0" borderId="0" xfId="0" applyFont="1" applyFill="1" applyBorder="1" applyAlignment="1" applyProtection="1">
      <alignment vertical="center"/>
      <protection hidden="1"/>
    </xf>
    <xf numFmtId="0" fontId="98" fillId="0" borderId="0" xfId="0" applyFont="1" applyBorder="1" applyAlignment="1" applyProtection="1">
      <alignment horizontal="center" vertical="center"/>
      <protection hidden="1"/>
    </xf>
    <xf numFmtId="0" fontId="117" fillId="0" borderId="10" xfId="0" applyFont="1" applyBorder="1" applyAlignment="1" applyProtection="1">
      <alignment horizontal="center" vertical="center" wrapText="1"/>
      <protection hidden="1"/>
    </xf>
    <xf numFmtId="0" fontId="119" fillId="0" borderId="10" xfId="0" applyFont="1" applyFill="1" applyBorder="1" applyAlignment="1" applyProtection="1">
      <alignment horizontal="center" vertical="center"/>
      <protection hidden="1"/>
    </xf>
    <xf numFmtId="0" fontId="100" fillId="0" borderId="10" xfId="0" applyFont="1" applyFill="1" applyBorder="1" applyAlignment="1" applyProtection="1">
      <alignment horizontal="center" vertical="center"/>
      <protection hidden="1"/>
    </xf>
    <xf numFmtId="0" fontId="120" fillId="0" borderId="10" xfId="0" applyFont="1" applyFill="1" applyBorder="1" applyAlignment="1" applyProtection="1">
      <alignment horizontal="center" vertical="center" wrapText="1"/>
      <protection hidden="1"/>
    </xf>
    <xf numFmtId="0" fontId="120" fillId="0" borderId="10" xfId="0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22" xfId="0" applyBorder="1" applyAlignment="1" applyProtection="1">
      <alignment horizontal="center" vertical="center"/>
      <protection hidden="1"/>
    </xf>
    <xf numFmtId="0" fontId="20" fillId="0" borderId="24" xfId="0" applyFont="1" applyBorder="1" applyAlignment="1">
      <alignment horizontal="center" vertical="center"/>
    </xf>
    <xf numFmtId="0" fontId="0" fillId="0" borderId="22" xfId="0" applyBorder="1" applyAlignment="1" applyProtection="1">
      <alignment horizontal="center" vertical="center"/>
      <protection locked="0"/>
    </xf>
    <xf numFmtId="0" fontId="20" fillId="0" borderId="58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1" fillId="0" borderId="54" xfId="0" applyFont="1" applyBorder="1" applyAlignment="1" applyProtection="1">
      <alignment horizontal="center" vertical="center"/>
      <protection hidden="1"/>
    </xf>
    <xf numFmtId="0" fontId="1" fillId="0" borderId="56" xfId="0" applyFont="1" applyBorder="1" applyAlignment="1" applyProtection="1">
      <alignment horizontal="center" vertical="center"/>
      <protection hidden="1"/>
    </xf>
    <xf numFmtId="0" fontId="1" fillId="0" borderId="59" xfId="0" applyFont="1" applyBorder="1" applyAlignment="1" applyProtection="1">
      <alignment horizontal="center" vertical="center"/>
      <protection hidden="1"/>
    </xf>
    <xf numFmtId="0" fontId="1" fillId="0" borderId="73" xfId="0" applyFont="1" applyBorder="1" applyAlignment="1" applyProtection="1">
      <alignment horizontal="center" vertical="center" wrapText="1"/>
      <protection hidden="1"/>
    </xf>
    <xf numFmtId="0" fontId="1" fillId="0" borderId="55" xfId="0" applyFont="1" applyBorder="1" applyAlignment="1" applyProtection="1">
      <alignment horizontal="center" vertical="center" wrapText="1"/>
      <protection hidden="1"/>
    </xf>
    <xf numFmtId="0" fontId="1" fillId="0" borderId="57" xfId="0" applyFont="1" applyBorder="1" applyAlignment="1" applyProtection="1">
      <alignment horizontal="center" vertical="center" wrapText="1"/>
      <protection hidden="1"/>
    </xf>
    <xf numFmtId="0" fontId="20" fillId="0" borderId="57" xfId="0" applyFont="1" applyBorder="1" applyAlignment="1" applyProtection="1">
      <alignment horizontal="center" vertical="center" wrapText="1"/>
      <protection hidden="1"/>
    </xf>
    <xf numFmtId="0" fontId="20" fillId="0" borderId="55" xfId="0" applyFont="1" applyBorder="1" applyAlignment="1">
      <alignment horizontal="center" vertical="center"/>
    </xf>
    <xf numFmtId="0" fontId="20" fillId="0" borderId="57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9" xfId="0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 wrapText="1"/>
      <protection locked="0"/>
    </xf>
    <xf numFmtId="0" fontId="101" fillId="32" borderId="0" xfId="0" applyFont="1" applyFill="1" applyAlignment="1">
      <alignment horizontal="center" vertical="center"/>
    </xf>
    <xf numFmtId="0" fontId="108" fillId="32" borderId="0" xfId="40" applyFont="1" applyFill="1" applyAlignment="1" applyProtection="1">
      <alignment horizontal="center" vertical="center"/>
    </xf>
    <xf numFmtId="0" fontId="33" fillId="32" borderId="0" xfId="0" applyFont="1" applyFill="1" applyAlignment="1">
      <alignment vertical="center"/>
    </xf>
    <xf numFmtId="0" fontId="33" fillId="32" borderId="0" xfId="0" applyFont="1" applyFill="1" applyAlignment="1" applyProtection="1">
      <alignment vertical="center"/>
      <protection locked="0"/>
    </xf>
    <xf numFmtId="0" fontId="90" fillId="52" borderId="0" xfId="0" applyFont="1" applyFill="1" applyBorder="1" applyAlignment="1">
      <alignment vertical="center" wrapText="1"/>
    </xf>
    <xf numFmtId="0" fontId="91" fillId="52" borderId="0" xfId="0" applyFont="1" applyFill="1" applyBorder="1" applyAlignment="1">
      <alignment vertical="center" wrapText="1"/>
    </xf>
    <xf numFmtId="0" fontId="0" fillId="53" borderId="11" xfId="0" applyFill="1" applyBorder="1" applyAlignment="1">
      <alignment vertical="center"/>
    </xf>
    <xf numFmtId="0" fontId="0" fillId="53" borderId="12" xfId="0" applyFill="1" applyBorder="1" applyAlignment="1">
      <alignment vertical="center"/>
    </xf>
    <xf numFmtId="0" fontId="0" fillId="53" borderId="13" xfId="0" applyFill="1" applyBorder="1" applyAlignment="1">
      <alignment vertical="center"/>
    </xf>
    <xf numFmtId="0" fontId="0" fillId="53" borderId="14" xfId="0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15" xfId="0" applyFill="1" applyBorder="1" applyAlignment="1">
      <alignment vertical="center"/>
    </xf>
    <xf numFmtId="0" fontId="0" fillId="53" borderId="16" xfId="0" applyFill="1" applyBorder="1" applyAlignment="1">
      <alignment vertical="center"/>
    </xf>
    <xf numFmtId="0" fontId="0" fillId="53" borderId="17" xfId="0" applyFill="1" applyBorder="1" applyAlignment="1">
      <alignment vertical="center"/>
    </xf>
    <xf numFmtId="0" fontId="0" fillId="53" borderId="18" xfId="0" applyFill="1" applyBorder="1" applyAlignment="1">
      <alignment vertical="center"/>
    </xf>
    <xf numFmtId="0" fontId="0" fillId="54" borderId="11" xfId="0" applyFill="1" applyBorder="1" applyAlignment="1">
      <alignment vertical="center"/>
    </xf>
    <xf numFmtId="0" fontId="0" fillId="54" borderId="12" xfId="0" applyFill="1" applyBorder="1" applyAlignment="1">
      <alignment vertical="center"/>
    </xf>
    <xf numFmtId="0" fontId="0" fillId="54" borderId="13" xfId="0" applyFill="1" applyBorder="1" applyAlignment="1">
      <alignment vertical="center"/>
    </xf>
    <xf numFmtId="0" fontId="0" fillId="54" borderId="14" xfId="0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15" xfId="0" applyFill="1" applyBorder="1" applyAlignment="1">
      <alignment vertical="center"/>
    </xf>
    <xf numFmtId="0" fontId="0" fillId="54" borderId="16" xfId="0" applyFill="1" applyBorder="1" applyAlignment="1">
      <alignment vertical="center"/>
    </xf>
    <xf numFmtId="0" fontId="0" fillId="54" borderId="17" xfId="0" applyFill="1" applyBorder="1" applyAlignment="1">
      <alignment vertical="center"/>
    </xf>
    <xf numFmtId="0" fontId="0" fillId="54" borderId="18" xfId="0" applyFill="1" applyBorder="1" applyAlignment="1">
      <alignment vertical="center"/>
    </xf>
    <xf numFmtId="0" fontId="12" fillId="33" borderId="27" xfId="40" applyFill="1" applyBorder="1" applyAlignment="1" applyProtection="1">
      <alignment vertical="center"/>
    </xf>
    <xf numFmtId="0" fontId="30" fillId="33" borderId="27" xfId="0" applyFont="1" applyFill="1" applyBorder="1" applyAlignment="1">
      <alignment vertical="center"/>
    </xf>
    <xf numFmtId="0" fontId="24" fillId="55" borderId="28" xfId="0" applyFont="1" applyFill="1" applyBorder="1" applyAlignment="1" applyProtection="1">
      <alignment horizontal="center" vertical="center" wrapText="1"/>
      <protection locked="0"/>
    </xf>
    <xf numFmtId="0" fontId="24" fillId="55" borderId="27" xfId="0" applyFont="1" applyFill="1" applyBorder="1" applyAlignment="1" applyProtection="1">
      <alignment horizontal="center" vertical="center" wrapText="1"/>
      <protection locked="0"/>
    </xf>
    <xf numFmtId="0" fontId="24" fillId="55" borderId="19" xfId="0" applyFont="1" applyFill="1" applyBorder="1" applyAlignment="1" applyProtection="1">
      <alignment horizontal="center" vertical="center" wrapText="1"/>
      <protection locked="0"/>
    </xf>
    <xf numFmtId="0" fontId="26" fillId="55" borderId="28" xfId="0" applyFont="1" applyFill="1" applyBorder="1" applyAlignment="1" applyProtection="1">
      <alignment horizontal="center" vertical="center" wrapText="1"/>
      <protection locked="0"/>
    </xf>
    <xf numFmtId="0" fontId="26" fillId="55" borderId="27" xfId="0" applyFont="1" applyFill="1" applyBorder="1" applyAlignment="1" applyProtection="1">
      <alignment horizontal="center" vertical="center" wrapText="1"/>
      <protection locked="0"/>
    </xf>
    <xf numFmtId="0" fontId="26" fillId="55" borderId="19" xfId="0" applyFont="1" applyFill="1" applyBorder="1" applyAlignment="1" applyProtection="1">
      <alignment horizontal="center" vertical="center" wrapText="1"/>
      <protection locked="0"/>
    </xf>
    <xf numFmtId="0" fontId="75" fillId="39" borderId="0" xfId="0" applyNumberFormat="1" applyFont="1" applyFill="1" applyBorder="1" applyAlignment="1" applyProtection="1">
      <alignment horizontal="center" vertical="center" wrapText="1"/>
      <protection locked="0"/>
    </xf>
    <xf numFmtId="0" fontId="33" fillId="32" borderId="0" xfId="0" applyFont="1" applyFill="1" applyAlignment="1" applyProtection="1">
      <alignment horizontal="left" vertical="center"/>
      <protection locked="0"/>
    </xf>
    <xf numFmtId="0" fontId="21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22" fillId="0" borderId="0" xfId="0" applyFont="1" applyAlignment="1">
      <alignment vertical="center" wrapText="1"/>
    </xf>
    <xf numFmtId="0" fontId="89" fillId="32" borderId="0" xfId="0" applyFont="1" applyFill="1" applyAlignment="1">
      <alignment vertical="center" wrapText="1"/>
    </xf>
    <xf numFmtId="0" fontId="21" fillId="36" borderId="12" xfId="0" applyFont="1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12" fillId="47" borderId="17" xfId="40" applyFill="1" applyBorder="1" applyAlignment="1" applyProtection="1">
      <alignment horizontal="center" vertical="center"/>
    </xf>
    <xf numFmtId="0" fontId="1" fillId="57" borderId="0" xfId="0" applyFont="1" applyFill="1" applyAlignment="1">
      <alignment horizontal="left" vertical="center" wrapText="1"/>
    </xf>
    <xf numFmtId="0" fontId="0" fillId="56" borderId="0" xfId="0" applyFill="1" applyAlignment="1">
      <alignment horizontal="left" vertical="center" wrapText="1"/>
    </xf>
    <xf numFmtId="0" fontId="1" fillId="31" borderId="0" xfId="0" applyFont="1" applyFill="1" applyAlignment="1">
      <alignment horizontal="left" vertical="center"/>
    </xf>
    <xf numFmtId="0" fontId="1" fillId="48" borderId="0" xfId="0" applyFont="1" applyFill="1" applyAlignment="1">
      <alignment horizontal="left" vertical="center"/>
    </xf>
    <xf numFmtId="0" fontId="1" fillId="35" borderId="0" xfId="0" applyFont="1" applyFill="1" applyAlignment="1">
      <alignment horizontal="left" vertical="center"/>
    </xf>
    <xf numFmtId="0" fontId="73" fillId="47" borderId="0" xfId="0" applyFont="1" applyFill="1" applyAlignment="1">
      <alignment horizontal="left" vertical="center"/>
    </xf>
    <xf numFmtId="0" fontId="1" fillId="31" borderId="0" xfId="0" applyFont="1" applyFill="1" applyAlignment="1">
      <alignment horizontal="left" vertical="center" wrapText="1"/>
    </xf>
    <xf numFmtId="0" fontId="109" fillId="60" borderId="0" xfId="0" applyFont="1" applyFill="1" applyAlignment="1">
      <alignment horizontal="center" vertical="center"/>
    </xf>
    <xf numFmtId="0" fontId="83" fillId="48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left" vertical="center" wrapText="1"/>
    </xf>
    <xf numFmtId="0" fontId="1" fillId="47" borderId="0" xfId="0" applyFont="1" applyFill="1" applyAlignment="1">
      <alignment horizontal="left" vertical="center"/>
    </xf>
    <xf numFmtId="0" fontId="12" fillId="0" borderId="0" xfId="40" applyAlignment="1" applyProtection="1">
      <alignment horizontal="center" vertical="center"/>
    </xf>
    <xf numFmtId="0" fontId="30" fillId="0" borderId="0" xfId="0" applyFont="1" applyAlignment="1">
      <alignment horizontal="center" vertical="center"/>
    </xf>
    <xf numFmtId="0" fontId="110" fillId="39" borderId="0" xfId="0" applyFont="1" applyFill="1" applyAlignment="1">
      <alignment horizontal="left" vertical="center" wrapText="1"/>
    </xf>
    <xf numFmtId="0" fontId="1" fillId="49" borderId="0" xfId="0" applyFont="1" applyFill="1" applyAlignment="1">
      <alignment horizontal="left" vertical="center"/>
    </xf>
    <xf numFmtId="0" fontId="1" fillId="43" borderId="0" xfId="0" applyFont="1" applyFill="1" applyAlignment="1">
      <alignment horizontal="left" vertical="center"/>
    </xf>
    <xf numFmtId="0" fontId="34" fillId="38" borderId="0" xfId="0" applyFont="1" applyFill="1" applyAlignment="1" applyProtection="1">
      <alignment horizontal="center" vertical="center"/>
      <protection hidden="1"/>
    </xf>
    <xf numFmtId="0" fontId="74" fillId="0" borderId="46" xfId="53" applyFont="1" applyFill="1" applyBorder="1" applyAlignment="1" applyProtection="1">
      <alignment horizontal="center" vertical="center"/>
    </xf>
    <xf numFmtId="0" fontId="74" fillId="0" borderId="53" xfId="53" applyFont="1" applyFill="1" applyBorder="1" applyAlignment="1" applyProtection="1">
      <alignment horizontal="center" vertical="center"/>
    </xf>
    <xf numFmtId="0" fontId="70" fillId="38" borderId="10" xfId="0" applyFont="1" applyFill="1" applyBorder="1" applyAlignment="1" applyProtection="1">
      <alignment horizontal="center" vertical="center" wrapText="1"/>
    </xf>
    <xf numFmtId="0" fontId="92" fillId="38" borderId="10" xfId="0" applyFont="1" applyFill="1" applyBorder="1" applyAlignment="1" applyProtection="1">
      <alignment horizontal="center" vertical="center" wrapText="1"/>
    </xf>
    <xf numFmtId="0" fontId="58" fillId="38" borderId="10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0" borderId="0" xfId="0" applyFont="1" applyFill="1" applyAlignment="1" applyProtection="1">
      <alignment horizontal="left" vertical="center"/>
      <protection hidden="1"/>
    </xf>
    <xf numFmtId="0" fontId="29" fillId="0" borderId="0" xfId="0" applyFont="1" applyFill="1" applyAlignment="1">
      <alignment horizontal="left" vertical="center"/>
    </xf>
    <xf numFmtId="0" fontId="24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11" fillId="0" borderId="0" xfId="0" applyFont="1" applyAlignment="1" applyProtection="1">
      <alignment horizontal="center" vertical="center"/>
      <protection hidden="1"/>
    </xf>
    <xf numFmtId="0" fontId="23" fillId="0" borderId="10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/>
    </xf>
    <xf numFmtId="0" fontId="111" fillId="0" borderId="29" xfId="0" applyFont="1" applyBorder="1" applyAlignment="1" applyProtection="1">
      <alignment horizontal="center" vertical="center"/>
      <protection hidden="1"/>
    </xf>
    <xf numFmtId="0" fontId="37" fillId="0" borderId="60" xfId="0" applyFont="1" applyBorder="1" applyAlignment="1" applyProtection="1">
      <alignment horizontal="center" vertical="center"/>
      <protection hidden="1"/>
    </xf>
    <xf numFmtId="0" fontId="37" fillId="0" borderId="61" xfId="0" applyFont="1" applyBorder="1" applyAlignment="1" applyProtection="1">
      <alignment horizontal="center" vertical="center"/>
      <protection hidden="1"/>
    </xf>
    <xf numFmtId="0" fontId="37" fillId="0" borderId="62" xfId="0" applyFont="1" applyBorder="1" applyAlignment="1" applyProtection="1">
      <alignment horizontal="center" vertical="center"/>
      <protection hidden="1"/>
    </xf>
    <xf numFmtId="0" fontId="20" fillId="0" borderId="6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8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37" fillId="0" borderId="0" xfId="0" applyFont="1" applyBorder="1" applyAlignment="1" applyProtection="1">
      <alignment horizontal="center" vertical="center"/>
      <protection hidden="1"/>
    </xf>
    <xf numFmtId="0" fontId="20" fillId="0" borderId="57" xfId="0" applyFont="1" applyBorder="1" applyAlignment="1">
      <alignment horizontal="center" vertical="center" wrapText="1"/>
    </xf>
    <xf numFmtId="0" fontId="20" fillId="0" borderId="8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112" fillId="0" borderId="29" xfId="0" applyFont="1" applyBorder="1" applyAlignment="1">
      <alignment horizontal="center" vertical="center"/>
    </xf>
    <xf numFmtId="0" fontId="37" fillId="0" borderId="29" xfId="0" applyFont="1" applyBorder="1" applyAlignment="1" applyProtection="1">
      <alignment horizontal="center" vertical="center"/>
      <protection hidden="1"/>
    </xf>
    <xf numFmtId="0" fontId="37" fillId="0" borderId="17" xfId="0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37" fillId="0" borderId="26" xfId="0" applyFont="1" applyBorder="1" applyAlignment="1" applyProtection="1">
      <alignment horizontal="center" vertical="center"/>
      <protection hidden="1"/>
    </xf>
    <xf numFmtId="0" fontId="37" fillId="0" borderId="23" xfId="0" applyFont="1" applyBorder="1" applyAlignment="1" applyProtection="1">
      <alignment horizontal="center" vertical="center"/>
      <protection hidden="1"/>
    </xf>
    <xf numFmtId="0" fontId="37" fillId="0" borderId="75" xfId="0" applyFont="1" applyBorder="1" applyAlignment="1" applyProtection="1">
      <alignment horizontal="center" vertical="center"/>
      <protection hidden="1"/>
    </xf>
    <xf numFmtId="0" fontId="0" fillId="0" borderId="71" xfId="0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/>
    </xf>
    <xf numFmtId="0" fontId="23" fillId="0" borderId="68" xfId="0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center" vertical="center" wrapText="1"/>
    </xf>
    <xf numFmtId="0" fontId="23" fillId="0" borderId="69" xfId="0" applyFont="1" applyBorder="1" applyAlignment="1" applyProtection="1">
      <alignment horizontal="center" vertical="center" wrapText="1"/>
    </xf>
    <xf numFmtId="0" fontId="23" fillId="0" borderId="56" xfId="0" applyFont="1" applyBorder="1" applyAlignment="1" applyProtection="1">
      <alignment horizontal="center" vertical="center" wrapText="1"/>
    </xf>
    <xf numFmtId="0" fontId="23" fillId="0" borderId="68" xfId="0" applyFont="1" applyBorder="1" applyAlignment="1" applyProtection="1">
      <alignment horizontal="center" vertical="center"/>
    </xf>
    <xf numFmtId="0" fontId="23" fillId="0" borderId="10" xfId="0" applyFont="1" applyBorder="1" applyAlignment="1" applyProtection="1">
      <alignment horizontal="center" vertical="center"/>
    </xf>
    <xf numFmtId="0" fontId="20" fillId="0" borderId="64" xfId="0" applyFont="1" applyBorder="1" applyAlignment="1" applyProtection="1">
      <alignment horizontal="center" vertical="center" wrapText="1"/>
    </xf>
    <xf numFmtId="0" fontId="20" fillId="0" borderId="78" xfId="0" applyFont="1" applyBorder="1" applyAlignment="1" applyProtection="1">
      <alignment horizontal="center" vertical="center" wrapText="1"/>
    </xf>
    <xf numFmtId="0" fontId="20" fillId="0" borderId="73" xfId="0" applyFont="1" applyBorder="1" applyAlignment="1" applyProtection="1">
      <alignment horizontal="center" vertical="center" wrapText="1"/>
    </xf>
    <xf numFmtId="0" fontId="23" fillId="0" borderId="65" xfId="0" applyFont="1" applyBorder="1" applyAlignment="1" applyProtection="1">
      <alignment horizontal="center" vertical="center" wrapText="1"/>
    </xf>
    <xf numFmtId="0" fontId="23" fillId="0" borderId="23" xfId="0" applyFont="1" applyBorder="1" applyAlignment="1" applyProtection="1">
      <alignment horizontal="center" vertical="center" wrapText="1"/>
    </xf>
    <xf numFmtId="0" fontId="23" fillId="0" borderId="22" xfId="0" applyFont="1" applyBorder="1" applyAlignment="1" applyProtection="1">
      <alignment horizontal="center" vertical="center" wrapText="1"/>
    </xf>
    <xf numFmtId="0" fontId="20" fillId="0" borderId="65" xfId="0" applyFont="1" applyBorder="1" applyAlignment="1" applyProtection="1">
      <alignment horizontal="center" vertical="center" wrapText="1"/>
    </xf>
    <xf numFmtId="0" fontId="20" fillId="0" borderId="23" xfId="0" applyFont="1" applyBorder="1" applyAlignment="1" applyProtection="1">
      <alignment horizontal="center" vertical="center" wrapText="1"/>
    </xf>
    <xf numFmtId="0" fontId="20" fillId="0" borderId="22" xfId="0" applyFont="1" applyBorder="1" applyAlignment="1" applyProtection="1">
      <alignment horizontal="center" vertical="center" wrapText="1"/>
    </xf>
    <xf numFmtId="0" fontId="24" fillId="0" borderId="76" xfId="0" applyFont="1" applyBorder="1" applyAlignment="1" applyProtection="1">
      <alignment horizontal="center" vertical="center" wrapText="1"/>
    </xf>
    <xf numFmtId="0" fontId="24" fillId="0" borderId="77" xfId="0" applyFont="1" applyBorder="1" applyAlignment="1" applyProtection="1">
      <alignment horizontal="center" vertical="center" wrapText="1"/>
    </xf>
    <xf numFmtId="0" fontId="24" fillId="0" borderId="31" xfId="0" applyFont="1" applyBorder="1" applyAlignment="1" applyProtection="1">
      <alignment horizontal="center" vertical="center" wrapText="1"/>
    </xf>
    <xf numFmtId="0" fontId="24" fillId="0" borderId="32" xfId="0" applyFont="1" applyBorder="1" applyAlignment="1" applyProtection="1">
      <alignment horizontal="center" vertical="center" wrapText="1"/>
    </xf>
    <xf numFmtId="0" fontId="24" fillId="0" borderId="20" xfId="0" applyFont="1" applyBorder="1" applyAlignment="1" applyProtection="1">
      <alignment horizontal="center" vertical="center" wrapText="1"/>
    </xf>
    <xf numFmtId="0" fontId="24" fillId="0" borderId="30" xfId="0" applyFont="1" applyBorder="1" applyAlignment="1" applyProtection="1">
      <alignment horizontal="center" vertical="center" wrapText="1"/>
    </xf>
    <xf numFmtId="0" fontId="114" fillId="0" borderId="68" xfId="0" applyFont="1" applyBorder="1" applyAlignment="1" applyProtection="1">
      <alignment horizontal="center" vertical="center" wrapText="1"/>
    </xf>
    <xf numFmtId="0" fontId="114" fillId="0" borderId="10" xfId="0" applyFont="1" applyBorder="1" applyAlignment="1" applyProtection="1">
      <alignment horizontal="center" vertical="center" wrapText="1"/>
    </xf>
    <xf numFmtId="0" fontId="23" fillId="0" borderId="68" xfId="0" applyFont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8" fillId="0" borderId="65" xfId="0" applyFont="1" applyBorder="1" applyAlignment="1" applyProtection="1">
      <alignment horizontal="center" vertical="center" wrapText="1"/>
    </xf>
    <xf numFmtId="0" fontId="28" fillId="0" borderId="22" xfId="0" applyFont="1" applyBorder="1" applyAlignment="1" applyProtection="1">
      <alignment horizontal="center" vertical="center" wrapText="1"/>
    </xf>
    <xf numFmtId="0" fontId="20" fillId="0" borderId="72" xfId="0" applyFont="1" applyBorder="1" applyAlignment="1" applyProtection="1">
      <alignment horizontal="center" vertical="center"/>
      <protection locked="0"/>
    </xf>
    <xf numFmtId="0" fontId="20" fillId="0" borderId="78" xfId="0" applyFont="1" applyBorder="1" applyAlignment="1" applyProtection="1">
      <alignment horizontal="center" vertical="center"/>
      <protection locked="0"/>
    </xf>
    <xf numFmtId="0" fontId="20" fillId="0" borderId="74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</xf>
    <xf numFmtId="0" fontId="20" fillId="0" borderId="58" xfId="0" applyFont="1" applyBorder="1" applyAlignment="1" applyProtection="1">
      <alignment horizontal="center" vertical="center"/>
    </xf>
    <xf numFmtId="0" fontId="20" fillId="0" borderId="26" xfId="0" applyFont="1" applyBorder="1" applyAlignment="1" applyProtection="1">
      <alignment horizontal="center" vertical="center"/>
      <protection hidden="1"/>
    </xf>
    <xf numFmtId="0" fontId="20" fillId="0" borderId="23" xfId="0" applyFont="1" applyBorder="1" applyAlignment="1" applyProtection="1">
      <alignment horizontal="center" vertical="center"/>
      <protection hidden="1"/>
    </xf>
    <xf numFmtId="0" fontId="20" fillId="0" borderId="75" xfId="0" applyFont="1" applyBorder="1" applyAlignment="1" applyProtection="1">
      <alignment horizontal="center" vertical="center"/>
      <protection hidden="1"/>
    </xf>
    <xf numFmtId="0" fontId="20" fillId="0" borderId="26" xfId="0" applyFont="1" applyBorder="1" applyAlignment="1" applyProtection="1">
      <alignment horizontal="center" vertical="center" wrapText="1"/>
      <protection hidden="1"/>
    </xf>
    <xf numFmtId="0" fontId="20" fillId="0" borderId="23" xfId="0" applyFont="1" applyBorder="1" applyAlignment="1" applyProtection="1">
      <alignment horizontal="center" vertical="center" wrapText="1"/>
      <protection hidden="1"/>
    </xf>
    <xf numFmtId="0" fontId="20" fillId="0" borderId="75" xfId="0" applyFont="1" applyBorder="1" applyAlignment="1" applyProtection="1">
      <alignment horizontal="center" vertical="center" wrapText="1"/>
      <protection hidden="1"/>
    </xf>
    <xf numFmtId="0" fontId="115" fillId="0" borderId="0" xfId="0" applyFont="1" applyBorder="1" applyAlignment="1" applyProtection="1">
      <alignment horizontal="center" vertical="center"/>
      <protection hidden="1"/>
    </xf>
    <xf numFmtId="0" fontId="20" fillId="0" borderId="65" xfId="0" applyFont="1" applyBorder="1" applyAlignment="1" applyProtection="1">
      <alignment horizontal="center" vertical="center"/>
      <protection hidden="1"/>
    </xf>
    <xf numFmtId="0" fontId="20" fillId="0" borderId="65" xfId="0" applyFont="1" applyBorder="1" applyAlignment="1" applyProtection="1">
      <alignment horizontal="center" vertical="center" wrapText="1"/>
      <protection hidden="1"/>
    </xf>
    <xf numFmtId="0" fontId="20" fillId="0" borderId="68" xfId="0" applyFont="1" applyBorder="1" applyAlignment="1" applyProtection="1">
      <alignment horizontal="center" vertical="center"/>
    </xf>
    <xf numFmtId="0" fontId="0" fillId="0" borderId="65" xfId="0" applyBorder="1" applyAlignment="1" applyProtection="1">
      <alignment horizontal="center" vertical="center"/>
    </xf>
    <xf numFmtId="0" fontId="37" fillId="0" borderId="65" xfId="0" applyFont="1" applyBorder="1" applyAlignment="1" applyProtection="1">
      <alignment horizontal="center" vertical="center"/>
      <protection hidden="1"/>
    </xf>
    <xf numFmtId="0" fontId="0" fillId="0" borderId="66" xfId="0" applyBorder="1" applyAlignment="1" applyProtection="1">
      <alignment horizontal="center" vertical="center"/>
    </xf>
    <xf numFmtId="0" fontId="95" fillId="26" borderId="26" xfId="0" applyFont="1" applyFill="1" applyBorder="1" applyAlignment="1">
      <alignment horizontal="center" vertical="center" textRotation="90"/>
    </xf>
    <xf numFmtId="0" fontId="95" fillId="26" borderId="22" xfId="0" applyFont="1" applyFill="1" applyBorder="1" applyAlignment="1">
      <alignment horizontal="center" vertical="center" textRotation="90"/>
    </xf>
    <xf numFmtId="0" fontId="24" fillId="0" borderId="21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5" fillId="26" borderId="26" xfId="0" applyFont="1" applyFill="1" applyBorder="1" applyAlignment="1" applyProtection="1">
      <alignment horizontal="center" vertical="center" textRotation="90" wrapText="1"/>
      <protection locked="0"/>
    </xf>
    <xf numFmtId="0" fontId="25" fillId="26" borderId="23" xfId="0" applyFont="1" applyFill="1" applyBorder="1" applyAlignment="1" applyProtection="1">
      <alignment horizontal="center" vertical="center" textRotation="90" wrapText="1"/>
      <protection locked="0"/>
    </xf>
    <xf numFmtId="0" fontId="25" fillId="26" borderId="22" xfId="0" applyFont="1" applyFill="1" applyBorder="1" applyAlignment="1" applyProtection="1">
      <alignment horizontal="center" vertical="center" textRotation="90" wrapText="1"/>
      <protection locked="0"/>
    </xf>
    <xf numFmtId="0" fontId="96" fillId="0" borderId="10" xfId="0" applyFont="1" applyFill="1" applyBorder="1" applyAlignment="1" applyProtection="1">
      <alignment horizontal="center" vertical="center"/>
      <protection hidden="1"/>
    </xf>
    <xf numFmtId="0" fontId="22" fillId="59" borderId="26" xfId="0" applyFont="1" applyFill="1" applyBorder="1" applyAlignment="1">
      <alignment horizontal="center" vertical="center"/>
    </xf>
    <xf numFmtId="0" fontId="22" fillId="59" borderId="23" xfId="0" applyFont="1" applyFill="1" applyBorder="1" applyAlignment="1">
      <alignment horizontal="center" vertical="center"/>
    </xf>
    <xf numFmtId="0" fontId="22" fillId="59" borderId="22" xfId="0" applyFont="1" applyFill="1" applyBorder="1" applyAlignment="1">
      <alignment horizontal="center" vertical="center"/>
    </xf>
    <xf numFmtId="0" fontId="55" fillId="47" borderId="26" xfId="0" applyFont="1" applyFill="1" applyBorder="1" applyAlignment="1">
      <alignment horizontal="center" vertical="center" wrapText="1"/>
    </xf>
    <xf numFmtId="0" fontId="55" fillId="47" borderId="23" xfId="0" applyFont="1" applyFill="1" applyBorder="1" applyAlignment="1">
      <alignment horizontal="center" vertical="center" wrapText="1"/>
    </xf>
    <xf numFmtId="0" fontId="55" fillId="47" borderId="22" xfId="0" applyFont="1" applyFill="1" applyBorder="1" applyAlignment="1">
      <alignment horizontal="center" vertical="center" wrapText="1"/>
    </xf>
    <xf numFmtId="0" fontId="76" fillId="0" borderId="21" xfId="0" applyFont="1" applyFill="1" applyBorder="1" applyAlignment="1">
      <alignment horizontal="center" vertical="center" wrapText="1"/>
    </xf>
    <xf numFmtId="0" fontId="76" fillId="0" borderId="25" xfId="0" applyFont="1" applyFill="1" applyBorder="1" applyAlignment="1">
      <alignment horizontal="center" vertical="center" wrapText="1"/>
    </xf>
    <xf numFmtId="0" fontId="76" fillId="0" borderId="24" xfId="0" applyFont="1" applyFill="1" applyBorder="1" applyAlignment="1">
      <alignment horizontal="center" vertical="center" wrapText="1"/>
    </xf>
    <xf numFmtId="0" fontId="70" fillId="0" borderId="21" xfId="0" applyFont="1" applyFill="1" applyBorder="1" applyAlignment="1">
      <alignment horizontal="center" vertical="center" wrapText="1"/>
    </xf>
    <xf numFmtId="0" fontId="70" fillId="0" borderId="25" xfId="0" applyFont="1" applyFill="1" applyBorder="1" applyAlignment="1">
      <alignment horizontal="center" vertical="center" wrapText="1"/>
    </xf>
    <xf numFmtId="0" fontId="70" fillId="0" borderId="24" xfId="0" applyFont="1" applyFill="1" applyBorder="1" applyAlignment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5" fillId="47" borderId="26" xfId="0" applyFont="1" applyFill="1" applyBorder="1" applyAlignment="1" applyProtection="1">
      <alignment horizontal="center" vertical="center" textRotation="90" wrapText="1"/>
      <protection locked="0"/>
    </xf>
    <xf numFmtId="0" fontId="25" fillId="47" borderId="23" xfId="0" applyFont="1" applyFill="1" applyBorder="1" applyAlignment="1" applyProtection="1">
      <alignment horizontal="center" vertical="center" textRotation="90" wrapText="1"/>
      <protection locked="0"/>
    </xf>
    <xf numFmtId="0" fontId="25" fillId="47" borderId="22" xfId="0" applyFont="1" applyFill="1" applyBorder="1" applyAlignment="1" applyProtection="1">
      <alignment horizontal="center" vertical="center" textRotation="90" wrapText="1"/>
      <protection locked="0"/>
    </xf>
    <xf numFmtId="0" fontId="20" fillId="0" borderId="22" xfId="0" applyFont="1" applyBorder="1" applyAlignment="1" applyProtection="1">
      <alignment horizontal="center" vertical="center" wrapText="1"/>
      <protection hidden="1"/>
    </xf>
    <xf numFmtId="0" fontId="78" fillId="0" borderId="10" xfId="0" applyFont="1" applyFill="1" applyBorder="1" applyAlignment="1" applyProtection="1">
      <alignment horizontal="center" vertical="center" wrapText="1"/>
    </xf>
    <xf numFmtId="0" fontId="70" fillId="0" borderId="10" xfId="0" applyFont="1" applyFill="1" applyBorder="1" applyAlignment="1" applyProtection="1">
      <alignment horizontal="center" vertical="center" wrapText="1"/>
    </xf>
    <xf numFmtId="0" fontId="76" fillId="0" borderId="10" xfId="0" applyFont="1" applyFill="1" applyBorder="1" applyAlignment="1" applyProtection="1">
      <alignment horizontal="center" vertical="center" wrapText="1"/>
    </xf>
    <xf numFmtId="0" fontId="76" fillId="0" borderId="26" xfId="0" applyFont="1" applyFill="1" applyBorder="1" applyAlignment="1">
      <alignment horizontal="center" vertical="center" textRotation="90" wrapText="1"/>
    </xf>
    <xf numFmtId="0" fontId="76" fillId="0" borderId="22" xfId="0" applyFont="1" applyFill="1" applyBorder="1" applyAlignment="1">
      <alignment horizontal="center" vertical="center" textRotation="90" wrapText="1"/>
    </xf>
    <xf numFmtId="0" fontId="70" fillId="0" borderId="26" xfId="0" applyFont="1" applyFill="1" applyBorder="1" applyAlignment="1">
      <alignment horizontal="center" vertical="center" textRotation="90" wrapText="1"/>
    </xf>
    <xf numFmtId="0" fontId="70" fillId="0" borderId="22" xfId="0" applyFont="1" applyFill="1" applyBorder="1" applyAlignment="1">
      <alignment horizontal="center" vertical="center" textRotation="90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05" fillId="0" borderId="10" xfId="0" applyFont="1" applyFill="1" applyBorder="1" applyAlignment="1">
      <alignment horizontal="center" vertical="center"/>
    </xf>
    <xf numFmtId="0" fontId="105" fillId="0" borderId="21" xfId="0" applyFont="1" applyFill="1" applyBorder="1" applyAlignment="1">
      <alignment horizontal="center" vertical="center"/>
    </xf>
    <xf numFmtId="0" fontId="105" fillId="0" borderId="25" xfId="0" applyFont="1" applyFill="1" applyBorder="1" applyAlignment="1">
      <alignment horizontal="center" vertical="center"/>
    </xf>
    <xf numFmtId="0" fontId="105" fillId="0" borderId="24" xfId="0" applyFont="1" applyFill="1" applyBorder="1" applyAlignment="1">
      <alignment horizontal="center" vertical="center"/>
    </xf>
    <xf numFmtId="0" fontId="96" fillId="0" borderId="21" xfId="0" applyFont="1" applyFill="1" applyBorder="1" applyAlignment="1" applyProtection="1">
      <alignment horizontal="center" vertical="center"/>
      <protection hidden="1"/>
    </xf>
    <xf numFmtId="0" fontId="96" fillId="0" borderId="25" xfId="0" applyFont="1" applyFill="1" applyBorder="1" applyAlignment="1" applyProtection="1">
      <alignment horizontal="center" vertical="center"/>
      <protection hidden="1"/>
    </xf>
    <xf numFmtId="0" fontId="96" fillId="0" borderId="24" xfId="0" applyFont="1" applyFill="1" applyBorder="1" applyAlignment="1" applyProtection="1">
      <alignment horizontal="center" vertical="center"/>
      <protection hidden="1"/>
    </xf>
    <xf numFmtId="0" fontId="78" fillId="0" borderId="26" xfId="0" applyFont="1" applyFill="1" applyBorder="1" applyAlignment="1" applyProtection="1">
      <alignment horizontal="center" vertical="center" wrapText="1"/>
    </xf>
    <xf numFmtId="0" fontId="78" fillId="0" borderId="23" xfId="0" applyFont="1" applyFill="1" applyBorder="1" applyAlignment="1" applyProtection="1">
      <alignment horizontal="center" vertical="center" wrapText="1"/>
    </xf>
    <xf numFmtId="0" fontId="78" fillId="0" borderId="22" xfId="0" applyFont="1" applyFill="1" applyBorder="1" applyAlignment="1" applyProtection="1">
      <alignment horizontal="center" vertical="center" wrapText="1"/>
    </xf>
    <xf numFmtId="0" fontId="70" fillId="0" borderId="26" xfId="0" applyFont="1" applyFill="1" applyBorder="1" applyAlignment="1" applyProtection="1">
      <alignment horizontal="center" vertical="center" wrapText="1"/>
    </xf>
    <xf numFmtId="0" fontId="70" fillId="0" borderId="23" xfId="0" applyFont="1" applyFill="1" applyBorder="1" applyAlignment="1" applyProtection="1">
      <alignment horizontal="center" vertical="center" wrapText="1"/>
    </xf>
    <xf numFmtId="0" fontId="70" fillId="0" borderId="22" xfId="0" applyFont="1" applyFill="1" applyBorder="1" applyAlignment="1" applyProtection="1">
      <alignment horizontal="center" vertical="center" wrapText="1"/>
    </xf>
    <xf numFmtId="0" fontId="76" fillId="0" borderId="26" xfId="0" applyFont="1" applyFill="1" applyBorder="1" applyAlignment="1" applyProtection="1">
      <alignment horizontal="center" vertical="center" wrapText="1"/>
    </xf>
    <xf numFmtId="0" fontId="76" fillId="0" borderId="23" xfId="0" applyFont="1" applyFill="1" applyBorder="1" applyAlignment="1" applyProtection="1">
      <alignment horizontal="center" vertical="center" wrapText="1"/>
    </xf>
    <xf numFmtId="0" fontId="76" fillId="0" borderId="22" xfId="0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  <protection hidden="1"/>
    </xf>
    <xf numFmtId="0" fontId="20" fillId="0" borderId="10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  <protection hidden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5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25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/>
    </xf>
    <xf numFmtId="0" fontId="29" fillId="30" borderId="75" xfId="0" applyFont="1" applyFill="1" applyBorder="1" applyAlignment="1">
      <alignment horizontal="center" vertical="center"/>
    </xf>
    <xf numFmtId="0" fontId="29" fillId="30" borderId="79" xfId="0" applyFont="1" applyFill="1" applyBorder="1" applyAlignment="1">
      <alignment horizontal="center" vertical="center"/>
    </xf>
    <xf numFmtId="0" fontId="29" fillId="30" borderId="22" xfId="0" applyFont="1" applyFill="1" applyBorder="1" applyAlignment="1" applyProtection="1">
      <alignment horizontal="left" vertical="center"/>
      <protection locked="0"/>
    </xf>
    <xf numFmtId="0" fontId="29" fillId="30" borderId="22" xfId="0" applyFont="1" applyFill="1" applyBorder="1" applyAlignment="1" applyProtection="1">
      <alignment horizontal="center" vertical="center"/>
      <protection locked="0"/>
    </xf>
    <xf numFmtId="0" fontId="29" fillId="30" borderId="54" xfId="0" applyFont="1" applyFill="1" applyBorder="1" applyAlignment="1" applyProtection="1">
      <alignment horizontal="center" vertical="center"/>
      <protection locked="0"/>
    </xf>
    <xf numFmtId="0" fontId="29" fillId="30" borderId="86" xfId="0" applyFont="1" applyFill="1" applyBorder="1" applyAlignment="1">
      <alignment horizontal="center" vertical="center"/>
    </xf>
    <xf numFmtId="0" fontId="29" fillId="30" borderId="17" xfId="0" applyFont="1" applyFill="1" applyBorder="1" applyAlignment="1">
      <alignment horizontal="center" vertical="center"/>
    </xf>
    <xf numFmtId="0" fontId="29" fillId="30" borderId="87" xfId="0" applyFont="1" applyFill="1" applyBorder="1" applyAlignment="1">
      <alignment horizontal="center" vertical="center"/>
    </xf>
    <xf numFmtId="0" fontId="29" fillId="30" borderId="81" xfId="0" applyFont="1" applyFill="1" applyBorder="1" applyAlignment="1" applyProtection="1">
      <alignment horizontal="center" vertical="center"/>
      <protection locked="0"/>
    </xf>
    <xf numFmtId="0" fontId="29" fillId="30" borderId="82" xfId="0" applyFont="1" applyFill="1" applyBorder="1" applyAlignment="1" applyProtection="1">
      <alignment horizontal="center" vertical="center"/>
      <protection locked="0"/>
    </xf>
    <xf numFmtId="0" fontId="29" fillId="30" borderId="83" xfId="0" applyFont="1" applyFill="1" applyBorder="1" applyAlignment="1" applyProtection="1">
      <alignment horizontal="center" vertical="center"/>
      <protection locked="0"/>
    </xf>
    <xf numFmtId="0" fontId="29" fillId="30" borderId="10" xfId="0" applyFont="1" applyFill="1" applyBorder="1" applyAlignment="1" applyProtection="1">
      <alignment horizontal="center" vertical="center"/>
      <protection locked="0"/>
    </xf>
    <xf numFmtId="0" fontId="29" fillId="30" borderId="56" xfId="0" applyFont="1" applyFill="1" applyBorder="1" applyAlignment="1" applyProtection="1">
      <alignment horizontal="center" vertical="center"/>
      <protection locked="0"/>
    </xf>
    <xf numFmtId="0" fontId="29" fillId="30" borderId="10" xfId="0" applyFont="1" applyFill="1" applyBorder="1" applyAlignment="1" applyProtection="1">
      <alignment horizontal="left" vertical="center" wrapText="1"/>
      <protection locked="0"/>
    </xf>
    <xf numFmtId="0" fontId="29" fillId="30" borderId="21" xfId="0" applyFont="1" applyFill="1" applyBorder="1" applyAlignment="1" applyProtection="1">
      <alignment horizontal="center" vertical="center" wrapText="1"/>
      <protection locked="0"/>
    </xf>
    <xf numFmtId="0" fontId="29" fillId="30" borderId="25" xfId="0" applyFont="1" applyFill="1" applyBorder="1" applyAlignment="1" applyProtection="1">
      <alignment horizontal="center" vertical="center" wrapText="1"/>
      <protection locked="0"/>
    </xf>
    <xf numFmtId="0" fontId="29" fillId="30" borderId="24" xfId="0" applyFont="1" applyFill="1" applyBorder="1" applyAlignment="1" applyProtection="1">
      <alignment horizontal="center" vertical="center" wrapText="1"/>
      <protection locked="0"/>
    </xf>
    <xf numFmtId="0" fontId="100" fillId="30" borderId="0" xfId="0" applyFont="1" applyFill="1" applyBorder="1" applyAlignment="1">
      <alignment horizontal="center" vertical="center" wrapText="1"/>
    </xf>
    <xf numFmtId="0" fontId="29" fillId="30" borderId="58" xfId="0" applyFont="1" applyFill="1" applyBorder="1" applyAlignment="1" applyProtection="1">
      <alignment horizontal="left" vertical="center"/>
      <protection locked="0"/>
    </xf>
    <xf numFmtId="0" fontId="29" fillId="30" borderId="58" xfId="0" applyFont="1" applyFill="1" applyBorder="1" applyAlignment="1" applyProtection="1">
      <alignment horizontal="center" vertical="center"/>
      <protection locked="0"/>
    </xf>
    <xf numFmtId="0" fontId="29" fillId="30" borderId="59" xfId="0" applyFont="1" applyFill="1" applyBorder="1" applyAlignment="1" applyProtection="1">
      <alignment horizontal="center" vertical="center"/>
      <protection locked="0"/>
    </xf>
    <xf numFmtId="0" fontId="29" fillId="30" borderId="21" xfId="0" applyFont="1" applyFill="1" applyBorder="1" applyAlignment="1" applyProtection="1">
      <alignment horizontal="center" vertical="center"/>
      <protection locked="0"/>
    </xf>
    <xf numFmtId="0" fontId="29" fillId="30" borderId="25" xfId="0" applyFont="1" applyFill="1" applyBorder="1" applyAlignment="1" applyProtection="1">
      <alignment horizontal="center" vertical="center"/>
      <protection locked="0"/>
    </xf>
    <xf numFmtId="0" fontId="29" fillId="30" borderId="24" xfId="0" applyFont="1" applyFill="1" applyBorder="1" applyAlignment="1" applyProtection="1">
      <alignment horizontal="center" vertical="center"/>
      <protection locked="0"/>
    </xf>
    <xf numFmtId="0" fontId="29" fillId="30" borderId="84" xfId="0" applyFont="1" applyFill="1" applyBorder="1" applyAlignment="1" applyProtection="1">
      <alignment horizontal="center" vertical="center"/>
      <protection locked="0"/>
    </xf>
    <xf numFmtId="0" fontId="29" fillId="30" borderId="85" xfId="0" applyFont="1" applyFill="1" applyBorder="1" applyAlignment="1" applyProtection="1">
      <alignment horizontal="center" vertical="center"/>
      <protection locked="0"/>
    </xf>
    <xf numFmtId="0" fontId="29" fillId="30" borderId="80" xfId="0" applyFont="1" applyFill="1" applyBorder="1" applyAlignment="1" applyProtection="1">
      <alignment horizontal="center" vertical="center"/>
      <protection locked="0"/>
    </xf>
    <xf numFmtId="0" fontId="29" fillId="30" borderId="10" xfId="0" applyFont="1" applyFill="1" applyBorder="1" applyAlignment="1" applyProtection="1">
      <alignment horizontal="left" vertical="center"/>
      <protection locked="0"/>
    </xf>
    <xf numFmtId="0" fontId="81" fillId="0" borderId="11" xfId="0" applyFont="1" applyFill="1" applyBorder="1" applyAlignment="1">
      <alignment horizontal="center" vertical="center"/>
    </xf>
    <xf numFmtId="0" fontId="81" fillId="0" borderId="12" xfId="0" applyFont="1" applyFill="1" applyBorder="1" applyAlignment="1">
      <alignment horizontal="center" vertical="center"/>
    </xf>
    <xf numFmtId="0" fontId="81" fillId="0" borderId="13" xfId="0" applyFont="1" applyFill="1" applyBorder="1" applyAlignment="1">
      <alignment horizontal="center" vertical="center"/>
    </xf>
    <xf numFmtId="0" fontId="99" fillId="0" borderId="0" xfId="0" applyFont="1" applyFill="1" applyBorder="1" applyAlignment="1">
      <alignment horizontal="center" vertical="center"/>
    </xf>
    <xf numFmtId="0" fontId="100" fillId="0" borderId="17" xfId="53" applyFont="1" applyFill="1" applyBorder="1" applyAlignment="1">
      <alignment horizontal="center" vertical="center"/>
    </xf>
    <xf numFmtId="0" fontId="100" fillId="0" borderId="18" xfId="53" applyFont="1" applyFill="1" applyBorder="1" applyAlignment="1">
      <alignment horizontal="center" vertical="center"/>
    </xf>
    <xf numFmtId="0" fontId="101" fillId="0" borderId="17" xfId="0" applyFont="1" applyFill="1" applyBorder="1" applyAlignment="1">
      <alignment horizontal="center" vertical="center"/>
    </xf>
    <xf numFmtId="0" fontId="120" fillId="0" borderId="26" xfId="0" applyFont="1" applyBorder="1" applyAlignment="1" applyProtection="1">
      <alignment horizontal="center" vertical="center"/>
      <protection hidden="1"/>
    </xf>
    <xf numFmtId="0" fontId="120" fillId="0" borderId="22" xfId="0" applyFont="1" applyBorder="1" applyAlignment="1" applyProtection="1">
      <alignment horizontal="center" vertical="center"/>
      <protection hidden="1"/>
    </xf>
    <xf numFmtId="0" fontId="120" fillId="0" borderId="23" xfId="0" applyFont="1" applyBorder="1" applyAlignment="1" applyProtection="1">
      <alignment horizontal="center" vertical="center"/>
      <protection hidden="1"/>
    </xf>
    <xf numFmtId="0" fontId="120" fillId="0" borderId="71" xfId="0" applyFont="1" applyBorder="1" applyAlignment="1" applyProtection="1">
      <alignment horizontal="center" vertical="center"/>
      <protection hidden="1"/>
    </xf>
    <xf numFmtId="0" fontId="120" fillId="0" borderId="70" xfId="0" applyFont="1" applyBorder="1" applyAlignment="1" applyProtection="1">
      <alignment horizontal="center" vertical="center"/>
      <protection hidden="1"/>
    </xf>
    <xf numFmtId="0" fontId="120" fillId="0" borderId="54" xfId="0" applyFont="1" applyBorder="1" applyAlignment="1" applyProtection="1">
      <alignment horizontal="center" vertical="center"/>
      <protection hidden="1"/>
    </xf>
    <xf numFmtId="0" fontId="102" fillId="15" borderId="14" xfId="18" applyFont="1" applyBorder="1" applyAlignment="1" applyProtection="1">
      <alignment horizontal="center" vertical="center"/>
      <protection locked="0"/>
    </xf>
    <xf numFmtId="0" fontId="102" fillId="15" borderId="0" xfId="18" applyFont="1" applyBorder="1" applyAlignment="1" applyProtection="1">
      <alignment horizontal="center" vertical="center"/>
      <protection locked="0"/>
    </xf>
    <xf numFmtId="0" fontId="102" fillId="15" borderId="15" xfId="18" applyFont="1" applyBorder="1" applyAlignment="1" applyProtection="1">
      <alignment horizontal="center" vertical="center"/>
      <protection locked="0"/>
    </xf>
    <xf numFmtId="0" fontId="106" fillId="0" borderId="14" xfId="0" applyFont="1" applyFill="1" applyBorder="1" applyAlignment="1" applyProtection="1">
      <alignment horizontal="center" vertical="center" wrapText="1"/>
      <protection hidden="1"/>
    </xf>
    <xf numFmtId="0" fontId="106" fillId="0" borderId="0" xfId="0" applyFont="1" applyFill="1" applyBorder="1" applyAlignment="1" applyProtection="1">
      <alignment horizontal="center" vertical="center" wrapText="1"/>
      <protection hidden="1"/>
    </xf>
    <xf numFmtId="0" fontId="106" fillId="0" borderId="15" xfId="0" applyFont="1" applyFill="1" applyBorder="1" applyAlignment="1" applyProtection="1">
      <alignment horizontal="center" vertical="center" wrapText="1"/>
      <protection hidden="1"/>
    </xf>
    <xf numFmtId="0" fontId="107" fillId="0" borderId="14" xfId="0" applyFont="1" applyFill="1" applyBorder="1" applyAlignment="1" applyProtection="1">
      <alignment horizontal="center" vertical="center" wrapText="1"/>
      <protection hidden="1"/>
    </xf>
    <xf numFmtId="0" fontId="107" fillId="0" borderId="0" xfId="0" applyFont="1" applyFill="1" applyBorder="1" applyAlignment="1" applyProtection="1">
      <alignment horizontal="center" vertical="center" wrapText="1"/>
      <protection hidden="1"/>
    </xf>
    <xf numFmtId="0" fontId="107" fillId="0" borderId="15" xfId="0" applyFont="1" applyFill="1" applyBorder="1" applyAlignment="1" applyProtection="1">
      <alignment horizontal="center" vertical="center" wrapText="1"/>
      <protection hidden="1"/>
    </xf>
    <xf numFmtId="0" fontId="106" fillId="0" borderId="14" xfId="0" applyFont="1" applyFill="1" applyBorder="1" applyAlignment="1" applyProtection="1">
      <alignment horizontal="center" vertical="center" wrapText="1"/>
      <protection locked="0"/>
    </xf>
    <xf numFmtId="0" fontId="106" fillId="0" borderId="0" xfId="0" applyFont="1" applyFill="1" applyBorder="1" applyAlignment="1" applyProtection="1">
      <alignment horizontal="center" vertical="center" wrapText="1"/>
      <protection locked="0"/>
    </xf>
    <xf numFmtId="0" fontId="106" fillId="0" borderId="15" xfId="0" applyFont="1" applyFill="1" applyBorder="1" applyAlignment="1" applyProtection="1">
      <alignment horizontal="center" vertical="center" wrapText="1"/>
      <protection locked="0"/>
    </xf>
    <xf numFmtId="0" fontId="98" fillId="0" borderId="14" xfId="0" applyFont="1" applyFill="1" applyBorder="1" applyAlignment="1" applyProtection="1">
      <alignment horizontal="center" vertical="center" wrapText="1"/>
      <protection hidden="1"/>
    </xf>
    <xf numFmtId="0" fontId="98" fillId="0" borderId="0" xfId="0" applyFont="1" applyFill="1" applyBorder="1" applyAlignment="1" applyProtection="1">
      <alignment horizontal="center" vertical="center" wrapText="1"/>
      <protection hidden="1"/>
    </xf>
    <xf numFmtId="0" fontId="98" fillId="0" borderId="15" xfId="0" applyFont="1" applyFill="1" applyBorder="1" applyAlignment="1" applyProtection="1">
      <alignment horizontal="center" vertical="center" wrapText="1"/>
      <protection hidden="1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ttendance Totals" xfId="25"/>
    <cellStyle name="Bad" xfId="26" builtinId="27" customBuiltin="1"/>
    <cellStyle name="Birthdate" xfId="27"/>
    <cellStyle name="Calculation" xfId="28" builtinId="22" customBuiltin="1"/>
    <cellStyle name="Calculation 2" xfId="29"/>
    <cellStyle name="Check Cell" xfId="30" builtinId="23" customBuiltin="1"/>
    <cellStyle name="Explanatory Text" xfId="31" builtinId="53" customBuiltin="1"/>
    <cellStyle name="Explanatory Text 2" xfId="32"/>
    <cellStyle name="Good" xfId="33" builtinId="26" customBuiltin="1"/>
    <cellStyle name="Heading 1" xfId="34" builtinId="16" customBuiltin="1"/>
    <cellStyle name="Heading 1 2" xfId="35"/>
    <cellStyle name="Heading 2" xfId="36" builtinId="17" customBuiltin="1"/>
    <cellStyle name="Heading 2 2" xfId="37"/>
    <cellStyle name="Heading 3" xfId="38" builtinId="18" customBuiltin="1"/>
    <cellStyle name="Heading 4" xfId="39" builtinId="19" customBuiltin="1"/>
    <cellStyle name="Hyperlink" xfId="40" builtinId="8"/>
    <cellStyle name="Hyperlink 2" xfId="41"/>
    <cellStyle name="Hyperlink 3" xfId="42"/>
    <cellStyle name="Input" xfId="43" builtinId="20" customBuiltin="1"/>
    <cellStyle name="Input 2" xfId="44"/>
    <cellStyle name="Linked Cell" xfId="45" builtinId="24" customBuiltin="1"/>
    <cellStyle name="Month" xfId="46"/>
    <cellStyle name="Neutral" xfId="47" builtinId="28" customBuiltin="1"/>
    <cellStyle name="Normal" xfId="0" builtinId="0"/>
    <cellStyle name="Normal 2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te" xfId="55" builtinId="10" customBuiltin="1"/>
    <cellStyle name="Output" xfId="56" builtinId="21" customBuiltin="1"/>
    <cellStyle name="Percent 2" xfId="57"/>
    <cellStyle name="Phone Number" xfId="58"/>
    <cellStyle name="Student Information" xfId="59"/>
    <cellStyle name="Student Information - user entered" xfId="60"/>
    <cellStyle name="Style 1" xfId="67"/>
    <cellStyle name="Title" xfId="61" builtinId="15" customBuiltin="1"/>
    <cellStyle name="Title 2" xfId="62"/>
    <cellStyle name="Total" xfId="63" builtinId="25" customBuiltin="1"/>
    <cellStyle name="Warning Text" xfId="64" builtinId="11" customBuiltin="1"/>
    <cellStyle name="Weekday" xfId="65"/>
    <cellStyle name="Weekend" xfId="66"/>
  </cellStyles>
  <dxfs count="4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4" tint="-0.499984740745262"/>
        </top>
        <bottom style="medium">
          <color theme="4" tint="-0.499984740745262"/>
        </bottom>
        <vertical style="thin">
          <color theme="3"/>
        </vertical>
        <horizontal style="thin">
          <color theme="3"/>
        </horizontal>
      </border>
    </dxf>
    <dxf>
      <font>
        <color theme="3" tint="-0.2499465926084170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3" defaultTableStyle="TableStyleMedium9" defaultPivotStyle="PivotStyleLight16">
    <tableStyle name="ClassRoster_table1" pivot="0" count="6">
      <tableStyleElement type="wholeTable" dxfId="40"/>
      <tableStyleElement type="headerRow" dxfId="39"/>
      <tableStyleElement type="firstColumn" dxfId="38"/>
      <tableStyleElement type="lastColumn" dxfId="37"/>
      <tableStyleElement type="firstHeaderCell" dxfId="36"/>
      <tableStyleElement type="lastHeaderCell" dxfId="35"/>
    </tableStyle>
    <tableStyle name="Employee Absence Table" pivot="0" count="5">
      <tableStyleElement type="wholeTable" dxfId="34"/>
      <tableStyleElement type="headerRow" dxfId="33"/>
      <tableStyleElement type="totalRow" dxfId="32"/>
      <tableStyleElement type="firstRowStripe" dxfId="31"/>
      <tableStyleElement type="secondRowStripe" dxfId="30"/>
    </tableStyle>
    <tableStyle name="Student List" pivot="0" count="5">
      <tableStyleElement type="wholeTable" dxfId="29"/>
      <tableStyleElement type="headerRow" dxfId="28"/>
      <tableStyleElement type="totalRow" dxfId="27"/>
      <tableStyleElement type="firstRowStripe" dxfId="26"/>
      <tableStyleElement type="secondRowStripe" dxfId="25"/>
    </tableStyle>
  </tableStyles>
  <colors>
    <mruColors>
      <color rgb="FFF60000"/>
      <color rgb="FFFF6600"/>
      <color rgb="FFFFCCFF"/>
      <color rgb="FFFFFFE1"/>
      <color rgb="FFFFFFCC"/>
      <color rgb="FFEDEAF2"/>
      <color rgb="FFE1E9F3"/>
      <color rgb="FF94A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athi!A1"/><Relationship Id="rId13" Type="http://schemas.openxmlformats.org/officeDocument/2006/relationships/hyperlink" Target="#'1St Page'!A1"/><Relationship Id="rId18" Type="http://schemas.openxmlformats.org/officeDocument/2006/relationships/hyperlink" Target="#Result!A1"/><Relationship Id="rId3" Type="http://schemas.openxmlformats.org/officeDocument/2006/relationships/hyperlink" Target="#PhyEd!A1"/><Relationship Id="rId21" Type="http://schemas.openxmlformats.org/officeDocument/2006/relationships/hyperlink" Target="#&#2358;&#2381;&#2352;&#2375;&#2344;&#2367;&#2346;&#2340;&#2381;&#2352;&#2325;!A1"/><Relationship Id="rId7" Type="http://schemas.openxmlformats.org/officeDocument/2006/relationships/hyperlink" Target="#Maths!A1"/><Relationship Id="rId12" Type="http://schemas.openxmlformats.org/officeDocument/2006/relationships/hyperlink" Target="#Help!A1"/><Relationship Id="rId17" Type="http://schemas.openxmlformats.org/officeDocument/2006/relationships/hyperlink" Target="#Card2!A1"/><Relationship Id="rId25" Type="http://schemas.openxmlformats.org/officeDocument/2006/relationships/hyperlink" Target="#Card1!A1"/><Relationship Id="rId2" Type="http://schemas.openxmlformats.org/officeDocument/2006/relationships/hyperlink" Target="#Draw!A1"/><Relationship Id="rId16" Type="http://schemas.openxmlformats.org/officeDocument/2006/relationships/hyperlink" Target="#Atted!A1"/><Relationship Id="rId20" Type="http://schemas.openxmlformats.org/officeDocument/2006/relationships/hyperlink" Target="#&#2327;&#2369;&#2339;&#2346;&#2340;&#2381;&#2352;&#2325;!A1"/><Relationship Id="rId1" Type="http://schemas.openxmlformats.org/officeDocument/2006/relationships/hyperlink" Target="#Eng!A1"/><Relationship Id="rId6" Type="http://schemas.openxmlformats.org/officeDocument/2006/relationships/hyperlink" Target="#Sci!A1"/><Relationship Id="rId11" Type="http://schemas.openxmlformats.org/officeDocument/2006/relationships/hyperlink" Target="#Sheet2!A1:U30"/><Relationship Id="rId24" Type="http://schemas.openxmlformats.org/officeDocument/2006/relationships/hyperlink" Target="#Report1!A1"/><Relationship Id="rId5" Type="http://schemas.openxmlformats.org/officeDocument/2006/relationships/hyperlink" Target="#WE!A1"/><Relationship Id="rId15" Type="http://schemas.openxmlformats.org/officeDocument/2006/relationships/hyperlink" Target="#'Nondi (2)'!A1"/><Relationship Id="rId23" Type="http://schemas.openxmlformats.org/officeDocument/2006/relationships/hyperlink" Target="#'Hindi '!A1"/><Relationship Id="rId10" Type="http://schemas.openxmlformats.org/officeDocument/2006/relationships/hyperlink" Target="#Sheet5!A1"/><Relationship Id="rId19" Type="http://schemas.openxmlformats.org/officeDocument/2006/relationships/hyperlink" Target="#Nondi!A1"/><Relationship Id="rId4" Type="http://schemas.openxmlformats.org/officeDocument/2006/relationships/hyperlink" Target="#SoSci!A1"/><Relationship Id="rId9" Type="http://schemas.openxmlformats.org/officeDocument/2006/relationships/hyperlink" Target="#Data!A1"/><Relationship Id="rId14" Type="http://schemas.openxmlformats.org/officeDocument/2006/relationships/hyperlink" Target="#'Nondi DATA'!A1"/><Relationship Id="rId22" Type="http://schemas.openxmlformats.org/officeDocument/2006/relationships/hyperlink" Target="#Report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ink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hyperlink" Target="#Sheet1!A1"/><Relationship Id="rId4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247649</xdr:colOff>
      <xdr:row>14</xdr:row>
      <xdr:rowOff>19050</xdr:rowOff>
    </xdr:from>
    <xdr:to>
      <xdr:col>17</xdr:col>
      <xdr:colOff>419504</xdr:colOff>
      <xdr:row>15</xdr:row>
      <xdr:rowOff>133585</xdr:rowOff>
    </xdr:to>
    <xdr:sp macro="" textlink="">
      <xdr:nvSpPr>
        <xdr:cNvPr id="16" name="Rectangle 15">
          <a:hlinkClick xmlns:r="http://schemas.openxmlformats.org/officeDocument/2006/relationships" r:id="rId1"/>
        </xdr:cNvPr>
        <xdr:cNvSpPr/>
      </xdr:nvSpPr>
      <xdr:spPr>
        <a:xfrm>
          <a:off x="7467599" y="2286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इंग्रजी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19</xdr:row>
      <xdr:rowOff>0</xdr:rowOff>
    </xdr:from>
    <xdr:to>
      <xdr:col>17</xdr:col>
      <xdr:colOff>409602</xdr:colOff>
      <xdr:row>20</xdr:row>
      <xdr:rowOff>95363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7486649" y="3067050"/>
          <a:ext cx="762001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चित्रकला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131445</xdr:colOff>
      <xdr:row>18</xdr:row>
      <xdr:rowOff>152399</xdr:rowOff>
    </xdr:from>
    <xdr:to>
      <xdr:col>19</xdr:col>
      <xdr:colOff>272712</xdr:colOff>
      <xdr:row>20</xdr:row>
      <xdr:rowOff>57404</xdr:rowOff>
    </xdr:to>
    <xdr:sp macro="" textlink="">
      <xdr:nvSpPr>
        <xdr:cNvPr id="19" name="Rectangle 18">
          <a:hlinkClick xmlns:r="http://schemas.openxmlformats.org/officeDocument/2006/relationships" r:id="rId3"/>
        </xdr:cNvPr>
        <xdr:cNvSpPr/>
      </xdr:nvSpPr>
      <xdr:spPr>
        <a:xfrm rot="10800000" flipV="1">
          <a:off x="8496300" y="3057524"/>
          <a:ext cx="676275" cy="2381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शा शि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114301</xdr:colOff>
      <xdr:row>16</xdr:row>
      <xdr:rowOff>114300</xdr:rowOff>
    </xdr:from>
    <xdr:to>
      <xdr:col>19</xdr:col>
      <xdr:colOff>272458</xdr:colOff>
      <xdr:row>18</xdr:row>
      <xdr:rowOff>51438</xdr:rowOff>
    </xdr:to>
    <xdr:sp macro="" textlink="">
      <xdr:nvSpPr>
        <xdr:cNvPr id="20" name="Rectangle 19">
          <a:hlinkClick xmlns:r="http://schemas.openxmlformats.org/officeDocument/2006/relationships" r:id="rId4"/>
        </xdr:cNvPr>
        <xdr:cNvSpPr/>
      </xdr:nvSpPr>
      <xdr:spPr>
        <a:xfrm>
          <a:off x="8477251" y="2695575"/>
          <a:ext cx="704849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शास्त्र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304800</xdr:colOff>
      <xdr:row>21</xdr:row>
      <xdr:rowOff>104670</xdr:rowOff>
    </xdr:from>
    <xdr:to>
      <xdr:col>17</xdr:col>
      <xdr:colOff>408214</xdr:colOff>
      <xdr:row>23</xdr:row>
      <xdr:rowOff>19443</xdr:rowOff>
    </xdr:to>
    <xdr:sp macro="" textlink="">
      <xdr:nvSpPr>
        <xdr:cNvPr id="21" name="Rectangle 20">
          <a:hlinkClick xmlns:r="http://schemas.openxmlformats.org/officeDocument/2006/relationships" r:id="rId5"/>
        </xdr:cNvPr>
        <xdr:cNvSpPr/>
      </xdr:nvSpPr>
      <xdr:spPr>
        <a:xfrm>
          <a:off x="7589855" y="3590192"/>
          <a:ext cx="710502" cy="2287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कार्यानुभव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266699</xdr:colOff>
      <xdr:row>16</xdr:row>
      <xdr:rowOff>76200</xdr:rowOff>
    </xdr:from>
    <xdr:to>
      <xdr:col>17</xdr:col>
      <xdr:colOff>394209</xdr:colOff>
      <xdr:row>18</xdr:row>
      <xdr:rowOff>13338</xdr:rowOff>
    </xdr:to>
    <xdr:sp macro="" textlink="">
      <xdr:nvSpPr>
        <xdr:cNvPr id="22" name="Rectangle 21">
          <a:hlinkClick xmlns:r="http://schemas.openxmlformats.org/officeDocument/2006/relationships" r:id="rId6"/>
        </xdr:cNvPr>
        <xdr:cNvSpPr/>
      </xdr:nvSpPr>
      <xdr:spPr>
        <a:xfrm>
          <a:off x="7486649" y="2657475"/>
          <a:ext cx="7524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>
              <a:latin typeface="Arial" pitchFamily="34" charset="0"/>
              <a:cs typeface="Arial" pitchFamily="34" charset="0"/>
            </a:rPr>
            <a:t>सा विज्ञान 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89536</xdr:colOff>
      <xdr:row>14</xdr:row>
      <xdr:rowOff>19050</xdr:rowOff>
    </xdr:from>
    <xdr:to>
      <xdr:col>19</xdr:col>
      <xdr:colOff>238367</xdr:colOff>
      <xdr:row>15</xdr:row>
      <xdr:rowOff>143102</xdr:rowOff>
    </xdr:to>
    <xdr:sp macro="" textlink="">
      <xdr:nvSpPr>
        <xdr:cNvPr id="23" name="Rectangle 22">
          <a:hlinkClick xmlns:r="http://schemas.openxmlformats.org/officeDocument/2006/relationships" r:id="rId7"/>
        </xdr:cNvPr>
        <xdr:cNvSpPr/>
      </xdr:nvSpPr>
      <xdr:spPr>
        <a:xfrm>
          <a:off x="8448676" y="2286000"/>
          <a:ext cx="704850" cy="2762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गणित </a:t>
          </a:r>
          <a:endParaRPr lang="en-US" sz="9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209549</xdr:colOff>
      <xdr:row>11</xdr:row>
      <xdr:rowOff>123825</xdr:rowOff>
    </xdr:from>
    <xdr:to>
      <xdr:col>17</xdr:col>
      <xdr:colOff>373702</xdr:colOff>
      <xdr:row>13</xdr:row>
      <xdr:rowOff>76318</xdr:rowOff>
    </xdr:to>
    <xdr:sp macro="" textlink="">
      <xdr:nvSpPr>
        <xdr:cNvPr id="26" name="Rectangle 25">
          <a:hlinkClick xmlns:r="http://schemas.openxmlformats.org/officeDocument/2006/relationships" r:id="rId8"/>
        </xdr:cNvPr>
        <xdr:cNvSpPr/>
      </xdr:nvSpPr>
      <xdr:spPr>
        <a:xfrm>
          <a:off x="7429499" y="1905000"/>
          <a:ext cx="790575" cy="266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rtl="0"/>
          <a:r>
            <a:rPr lang="mr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मराठी </a:t>
          </a:r>
          <a:endParaRPr lang="en-US" sz="900">
            <a:effectLst/>
          </a:endParaRPr>
        </a:p>
      </xdr:txBody>
    </xdr:sp>
    <xdr:clientData/>
  </xdr:twoCellAnchor>
  <xdr:twoCellAnchor>
    <xdr:from>
      <xdr:col>16</xdr:col>
      <xdr:colOff>161925</xdr:colOff>
      <xdr:row>8</xdr:row>
      <xdr:rowOff>95249</xdr:rowOff>
    </xdr:from>
    <xdr:to>
      <xdr:col>19</xdr:col>
      <xdr:colOff>209605</xdr:colOff>
      <xdr:row>10</xdr:row>
      <xdr:rowOff>59106</xdr:rowOff>
    </xdr:to>
    <xdr:sp macro="" textlink="">
      <xdr:nvSpPr>
        <xdr:cNvPr id="28" name="Rectangle 27"/>
        <xdr:cNvSpPr/>
      </xdr:nvSpPr>
      <xdr:spPr>
        <a:xfrm>
          <a:off x="7381875" y="1381124"/>
          <a:ext cx="1743075" cy="2952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Data Entry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16</xdr:col>
      <xdr:colOff>47625</xdr:colOff>
      <xdr:row>5</xdr:row>
      <xdr:rowOff>57150</xdr:rowOff>
    </xdr:from>
    <xdr:to>
      <xdr:col>18</xdr:col>
      <xdr:colOff>392517</xdr:colOff>
      <xdr:row>7</xdr:row>
      <xdr:rowOff>95997</xdr:rowOff>
    </xdr:to>
    <xdr:sp macro="" textlink="">
      <xdr:nvSpPr>
        <xdr:cNvPr id="31" name="Rectangle 30">
          <a:hlinkClick xmlns:r="http://schemas.openxmlformats.org/officeDocument/2006/relationships" r:id="rId9"/>
        </xdr:cNvPr>
        <xdr:cNvSpPr/>
      </xdr:nvSpPr>
      <xdr:spPr>
        <a:xfrm>
          <a:off x="6753225" y="1209675"/>
          <a:ext cx="1476375" cy="342900"/>
        </a:xfrm>
        <a:prstGeom prst="rect">
          <a:avLst/>
        </a:prstGeom>
        <a:solidFill>
          <a:srgbClr val="92D05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MASTER DATA SHEET</a:t>
          </a:r>
        </a:p>
      </xdr:txBody>
    </xdr:sp>
    <xdr:clientData/>
  </xdr:twoCellAnchor>
  <xdr:twoCellAnchor>
    <xdr:from>
      <xdr:col>11</xdr:col>
      <xdr:colOff>247650</xdr:colOff>
      <xdr:row>5</xdr:row>
      <xdr:rowOff>85725</xdr:rowOff>
    </xdr:from>
    <xdr:to>
      <xdr:col>14</xdr:col>
      <xdr:colOff>0</xdr:colOff>
      <xdr:row>7</xdr:row>
      <xdr:rowOff>114300</xdr:rowOff>
    </xdr:to>
    <xdr:sp macro="" textlink="">
      <xdr:nvSpPr>
        <xdr:cNvPr id="33" name="Rectangle 32">
          <a:hlinkClick xmlns:r="http://schemas.openxmlformats.org/officeDocument/2006/relationships" r:id="rId10"/>
        </xdr:cNvPr>
        <xdr:cNvSpPr/>
      </xdr:nvSpPr>
      <xdr:spPr>
        <a:xfrm>
          <a:off x="4476750" y="1228725"/>
          <a:ext cx="1504950" cy="352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600"/>
            <a:t>नोंदवही</a:t>
          </a:r>
          <a:endParaRPr lang="en-IN" sz="1600"/>
        </a:p>
      </xdr:txBody>
    </xdr:sp>
    <xdr:clientData/>
  </xdr:twoCellAnchor>
  <xdr:twoCellAnchor>
    <xdr:from>
      <xdr:col>25</xdr:col>
      <xdr:colOff>38100</xdr:colOff>
      <xdr:row>4</xdr:row>
      <xdr:rowOff>11430</xdr:rowOff>
    </xdr:from>
    <xdr:to>
      <xdr:col>25</xdr:col>
      <xdr:colOff>502707</xdr:colOff>
      <xdr:row>6</xdr:row>
      <xdr:rowOff>142910</xdr:rowOff>
    </xdr:to>
    <xdr:sp macro="" textlink="">
      <xdr:nvSpPr>
        <xdr:cNvPr id="40" name="Left Arrow 39">
          <a:hlinkClick xmlns:r="http://schemas.openxmlformats.org/officeDocument/2006/relationships" r:id="rId11"/>
        </xdr:cNvPr>
        <xdr:cNvSpPr/>
      </xdr:nvSpPr>
      <xdr:spPr>
        <a:xfrm>
          <a:off x="11830050" y="1047750"/>
          <a:ext cx="476250" cy="285750"/>
        </a:xfrm>
        <a:prstGeom prst="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endParaRPr lang="en-IN"/>
        </a:p>
      </xdr:txBody>
    </xdr:sp>
    <xdr:clientData/>
  </xdr:twoCellAnchor>
  <xdr:twoCellAnchor>
    <xdr:from>
      <xdr:col>18</xdr:col>
      <xdr:colOff>21185</xdr:colOff>
      <xdr:row>20</xdr:row>
      <xdr:rowOff>94203</xdr:rowOff>
    </xdr:from>
    <xdr:to>
      <xdr:col>19</xdr:col>
      <xdr:colOff>418682</xdr:colOff>
      <xdr:row>26</xdr:row>
      <xdr:rowOff>94002</xdr:rowOff>
    </xdr:to>
    <xdr:sp macro="" textlink="">
      <xdr:nvSpPr>
        <xdr:cNvPr id="53" name="Smiley Face 52">
          <a:hlinkClick xmlns:r="http://schemas.openxmlformats.org/officeDocument/2006/relationships" r:id="rId12"/>
        </xdr:cNvPr>
        <xdr:cNvSpPr/>
      </xdr:nvSpPr>
      <xdr:spPr>
        <a:xfrm>
          <a:off x="8447147" y="3621593"/>
          <a:ext cx="941782" cy="941832"/>
        </a:xfrm>
        <a:prstGeom prst="smileyFac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400"/>
        </a:p>
        <a:p>
          <a:pPr algn="ctr"/>
          <a:r>
            <a:rPr lang="en-US" sz="1400"/>
            <a:t>HELP</a:t>
          </a:r>
        </a:p>
      </xdr:txBody>
    </xdr:sp>
    <xdr:clientData/>
  </xdr:twoCellAnchor>
  <xdr:twoCellAnchor>
    <xdr:from>
      <xdr:col>4</xdr:col>
      <xdr:colOff>488223</xdr:colOff>
      <xdr:row>8</xdr:row>
      <xdr:rowOff>81013</xdr:rowOff>
    </xdr:from>
    <xdr:to>
      <xdr:col>7</xdr:col>
      <xdr:colOff>98572</xdr:colOff>
      <xdr:row>10</xdr:row>
      <xdr:rowOff>106911</xdr:rowOff>
    </xdr:to>
    <xdr:sp macro="" textlink="">
      <xdr:nvSpPr>
        <xdr:cNvPr id="74" name="Rectangle 73">
          <a:hlinkClick xmlns:r="http://schemas.openxmlformats.org/officeDocument/2006/relationships" r:id="rId13"/>
        </xdr:cNvPr>
        <xdr:cNvSpPr/>
      </xdr:nvSpPr>
      <xdr:spPr>
        <a:xfrm>
          <a:off x="1670998" y="1724337"/>
          <a:ext cx="1431612" cy="33990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पहिले पान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163808</xdr:colOff>
      <xdr:row>6</xdr:row>
      <xdr:rowOff>2868</xdr:rowOff>
    </xdr:from>
    <xdr:to>
      <xdr:col>8</xdr:col>
      <xdr:colOff>412673</xdr:colOff>
      <xdr:row>7</xdr:row>
      <xdr:rowOff>120182</xdr:rowOff>
    </xdr:to>
    <xdr:sp macro="" textlink="">
      <xdr:nvSpPr>
        <xdr:cNvPr id="76" name="Rectangle 75">
          <a:hlinkClick xmlns:r="http://schemas.openxmlformats.org/officeDocument/2006/relationships" r:id="rId14"/>
        </xdr:cNvPr>
        <xdr:cNvSpPr/>
      </xdr:nvSpPr>
      <xdr:spPr>
        <a:xfrm>
          <a:off x="2560759" y="133218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</a:t>
          </a:r>
          <a:endParaRPr lang="en-US"/>
        </a:p>
      </xdr:txBody>
    </xdr:sp>
    <xdr:clientData/>
  </xdr:twoCellAnchor>
  <xdr:twoCellAnchor>
    <xdr:from>
      <xdr:col>2</xdr:col>
      <xdr:colOff>204629</xdr:colOff>
      <xdr:row>5</xdr:row>
      <xdr:rowOff>152401</xdr:rowOff>
    </xdr:from>
    <xdr:to>
      <xdr:col>5</xdr:col>
      <xdr:colOff>380224</xdr:colOff>
      <xdr:row>7</xdr:row>
      <xdr:rowOff>112710</xdr:rowOff>
    </xdr:to>
    <xdr:sp macro="" textlink="">
      <xdr:nvSpPr>
        <xdr:cNvPr id="80" name="Rectangle 79">
          <a:hlinkClick xmlns:r="http://schemas.openxmlformats.org/officeDocument/2006/relationships" r:id="rId9"/>
        </xdr:cNvPr>
        <xdr:cNvSpPr/>
      </xdr:nvSpPr>
      <xdr:spPr>
        <a:xfrm>
          <a:off x="707047" y="1324709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00" b="1">
              <a:latin typeface="Arial" pitchFamily="34" charset="0"/>
              <a:cs typeface="Arial" pitchFamily="34" charset="0"/>
            </a:rPr>
            <a:t>विद्यार्थ्याची सर्व माहिती</a:t>
          </a:r>
        </a:p>
      </xdr:txBody>
    </xdr:sp>
    <xdr:clientData/>
  </xdr:twoCellAnchor>
  <xdr:twoCellAnchor>
    <xdr:from>
      <xdr:col>6</xdr:col>
      <xdr:colOff>219910</xdr:colOff>
      <xdr:row>12</xdr:row>
      <xdr:rowOff>17270</xdr:rowOff>
    </xdr:from>
    <xdr:to>
      <xdr:col>8</xdr:col>
      <xdr:colOff>468775</xdr:colOff>
      <xdr:row>13</xdr:row>
      <xdr:rowOff>134584</xdr:rowOff>
    </xdr:to>
    <xdr:sp macro="" textlink="">
      <xdr:nvSpPr>
        <xdr:cNvPr id="81" name="Rectangle 80">
          <a:hlinkClick xmlns:r="http://schemas.openxmlformats.org/officeDocument/2006/relationships" r:id="rId15"/>
        </xdr:cNvPr>
        <xdr:cNvSpPr/>
      </xdr:nvSpPr>
      <xdr:spPr>
        <a:xfrm>
          <a:off x="2616861" y="22886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नोंदी २</a:t>
          </a:r>
          <a:endParaRPr lang="en-US"/>
        </a:p>
      </xdr:txBody>
    </xdr:sp>
    <xdr:clientData/>
  </xdr:twoCellAnchor>
  <xdr:twoCellAnchor>
    <xdr:from>
      <xdr:col>6</xdr:col>
      <xdr:colOff>208481</xdr:colOff>
      <xdr:row>19</xdr:row>
      <xdr:rowOff>85639</xdr:rowOff>
    </xdr:from>
    <xdr:to>
      <xdr:col>8</xdr:col>
      <xdr:colOff>457346</xdr:colOff>
      <xdr:row>21</xdr:row>
      <xdr:rowOff>45948</xdr:rowOff>
    </xdr:to>
    <xdr:sp macro="" textlink="">
      <xdr:nvSpPr>
        <xdr:cNvPr id="82" name="Rectangle 81">
          <a:hlinkClick xmlns:r="http://schemas.openxmlformats.org/officeDocument/2006/relationships" r:id="rId16"/>
        </xdr:cNvPr>
        <xdr:cNvSpPr/>
      </xdr:nvSpPr>
      <xdr:spPr>
        <a:xfrm>
          <a:off x="2605432" y="345602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1050" b="1">
              <a:latin typeface="Arial" pitchFamily="34" charset="0"/>
              <a:cs typeface="Arial" pitchFamily="34" charset="0"/>
            </a:rPr>
            <a:t>उपस्थिती </a:t>
          </a:r>
          <a:endParaRPr lang="en-US" sz="105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178044</xdr:colOff>
      <xdr:row>27</xdr:row>
      <xdr:rowOff>27632</xdr:rowOff>
    </xdr:from>
    <xdr:to>
      <xdr:col>8</xdr:col>
      <xdr:colOff>426909</xdr:colOff>
      <xdr:row>28</xdr:row>
      <xdr:rowOff>144947</xdr:rowOff>
    </xdr:to>
    <xdr:sp macro="" textlink="">
      <xdr:nvSpPr>
        <xdr:cNvPr id="84" name="Rectangle 83">
          <a:hlinkClick xmlns:r="http://schemas.openxmlformats.org/officeDocument/2006/relationships" r:id="rId17"/>
        </xdr:cNvPr>
        <xdr:cNvSpPr/>
      </xdr:nvSpPr>
      <xdr:spPr>
        <a:xfrm>
          <a:off x="2574995" y="465406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  प्रगतीपत्रक -2  </a:t>
          </a:r>
          <a:endParaRPr lang="en-US"/>
        </a:p>
      </xdr:txBody>
    </xdr:sp>
    <xdr:clientData/>
  </xdr:twoCellAnchor>
  <xdr:twoCellAnchor>
    <xdr:from>
      <xdr:col>2</xdr:col>
      <xdr:colOff>199018</xdr:colOff>
      <xdr:row>15</xdr:row>
      <xdr:rowOff>128471</xdr:rowOff>
    </xdr:from>
    <xdr:to>
      <xdr:col>5</xdr:col>
      <xdr:colOff>374613</xdr:colOff>
      <xdr:row>17</xdr:row>
      <xdr:rowOff>88780</xdr:rowOff>
    </xdr:to>
    <xdr:sp macro="" textlink="">
      <xdr:nvSpPr>
        <xdr:cNvPr id="86" name="Rectangle 85">
          <a:hlinkClick xmlns:r="http://schemas.openxmlformats.org/officeDocument/2006/relationships" r:id="rId18"/>
        </xdr:cNvPr>
        <xdr:cNvSpPr/>
      </xdr:nvSpPr>
      <xdr:spPr>
        <a:xfrm>
          <a:off x="701436" y="2870834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निकाल</a:t>
          </a:r>
          <a:endParaRPr lang="en-US"/>
        </a:p>
      </xdr:txBody>
    </xdr:sp>
    <xdr:clientData/>
  </xdr:twoCellAnchor>
  <xdr:twoCellAnchor>
    <xdr:from>
      <xdr:col>2</xdr:col>
      <xdr:colOff>202654</xdr:colOff>
      <xdr:row>12</xdr:row>
      <xdr:rowOff>19810</xdr:rowOff>
    </xdr:from>
    <xdr:to>
      <xdr:col>5</xdr:col>
      <xdr:colOff>373613</xdr:colOff>
      <xdr:row>13</xdr:row>
      <xdr:rowOff>140530</xdr:rowOff>
    </xdr:to>
    <xdr:sp macro="" textlink="">
      <xdr:nvSpPr>
        <xdr:cNvPr id="87" name="Rectangle 86">
          <a:hlinkClick xmlns:r="http://schemas.openxmlformats.org/officeDocument/2006/relationships" r:id="rId19"/>
        </xdr:cNvPr>
        <xdr:cNvSpPr/>
      </xdr:nvSpPr>
      <xdr:spPr>
        <a:xfrm>
          <a:off x="705072" y="2291156"/>
          <a:ext cx="1458404" cy="2777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नोंदी १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208502</xdr:colOff>
      <xdr:row>15</xdr:row>
      <xdr:rowOff>125708</xdr:rowOff>
    </xdr:from>
    <xdr:to>
      <xdr:col>8</xdr:col>
      <xdr:colOff>457367</xdr:colOff>
      <xdr:row>17</xdr:row>
      <xdr:rowOff>86017</xdr:rowOff>
    </xdr:to>
    <xdr:sp macro="" textlink="">
      <xdr:nvSpPr>
        <xdr:cNvPr id="88" name="Rectangle 87">
          <a:hlinkClick xmlns:r="http://schemas.openxmlformats.org/officeDocument/2006/relationships" r:id="rId20"/>
        </xdr:cNvPr>
        <xdr:cNvSpPr/>
      </xdr:nvSpPr>
      <xdr:spPr>
        <a:xfrm>
          <a:off x="2605453" y="2868071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गुणपत्रक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193283</xdr:colOff>
      <xdr:row>19</xdr:row>
      <xdr:rowOff>80931</xdr:rowOff>
    </xdr:from>
    <xdr:to>
      <xdr:col>5</xdr:col>
      <xdr:colOff>368878</xdr:colOff>
      <xdr:row>21</xdr:row>
      <xdr:rowOff>41240</xdr:rowOff>
    </xdr:to>
    <xdr:sp macro="" textlink="">
      <xdr:nvSpPr>
        <xdr:cNvPr id="89" name="Rectangle 88">
          <a:hlinkClick xmlns:r="http://schemas.openxmlformats.org/officeDocument/2006/relationships" r:id="rId21"/>
        </xdr:cNvPr>
        <xdr:cNvSpPr/>
      </xdr:nvSpPr>
      <xdr:spPr>
        <a:xfrm>
          <a:off x="695701" y="34513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mr-IN"/>
            <a:t>    श्रेनिपत्रक</a:t>
          </a:r>
          <a:endParaRPr lang="en-US"/>
        </a:p>
      </xdr:txBody>
    </xdr:sp>
    <xdr:clientData/>
  </xdr:twoCellAnchor>
  <xdr:twoCellAnchor>
    <xdr:from>
      <xdr:col>6</xdr:col>
      <xdr:colOff>207560</xdr:colOff>
      <xdr:row>23</xdr:row>
      <xdr:rowOff>61858</xdr:rowOff>
    </xdr:from>
    <xdr:to>
      <xdr:col>8</xdr:col>
      <xdr:colOff>456425</xdr:colOff>
      <xdr:row>25</xdr:row>
      <xdr:rowOff>22167</xdr:rowOff>
    </xdr:to>
    <xdr:sp macro="" textlink="">
      <xdr:nvSpPr>
        <xdr:cNvPr id="92" name="Rectangle 91">
          <a:hlinkClick xmlns:r="http://schemas.openxmlformats.org/officeDocument/2006/relationships" r:id="rId22"/>
        </xdr:cNvPr>
        <xdr:cNvSpPr/>
      </xdr:nvSpPr>
      <xdr:spPr>
        <a:xfrm>
          <a:off x="2604511" y="4060265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२</a:t>
          </a:r>
          <a:endParaRPr lang="en-US"/>
        </a:p>
      </xdr:txBody>
    </xdr:sp>
    <xdr:clientData/>
  </xdr:twoCellAnchor>
  <xdr:twoCellAnchor>
    <xdr:from>
      <xdr:col>18</xdr:col>
      <xdr:colOff>89535</xdr:colOff>
      <xdr:row>11</xdr:row>
      <xdr:rowOff>123825</xdr:rowOff>
    </xdr:from>
    <xdr:to>
      <xdr:col>19</xdr:col>
      <xdr:colOff>276452</xdr:colOff>
      <xdr:row>13</xdr:row>
      <xdr:rowOff>104775</xdr:rowOff>
    </xdr:to>
    <xdr:sp macro="" textlink="">
      <xdr:nvSpPr>
        <xdr:cNvPr id="50" name="Rectangle 49">
          <a:hlinkClick xmlns:r="http://schemas.openxmlformats.org/officeDocument/2006/relationships" r:id="rId23"/>
        </xdr:cNvPr>
        <xdr:cNvSpPr/>
      </xdr:nvSpPr>
      <xdr:spPr>
        <a:xfrm>
          <a:off x="8448675" y="1895475"/>
          <a:ext cx="742950" cy="304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 sz="900" b="1">
              <a:latin typeface="Arial" pitchFamily="34" charset="0"/>
              <a:cs typeface="Arial" pitchFamily="34" charset="0"/>
            </a:rPr>
            <a:t>हिंदी</a:t>
          </a:r>
          <a:endParaRPr lang="en-US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188282</xdr:colOff>
      <xdr:row>23</xdr:row>
      <xdr:rowOff>58195</xdr:rowOff>
    </xdr:from>
    <xdr:to>
      <xdr:col>5</xdr:col>
      <xdr:colOff>363877</xdr:colOff>
      <xdr:row>25</xdr:row>
      <xdr:rowOff>20095</xdr:rowOff>
    </xdr:to>
    <xdr:sp macro="" textlink="">
      <xdr:nvSpPr>
        <xdr:cNvPr id="35" name="Rectangle 34">
          <a:hlinkClick xmlns:r="http://schemas.openxmlformats.org/officeDocument/2006/relationships" r:id="rId24"/>
        </xdr:cNvPr>
        <xdr:cNvSpPr/>
      </xdr:nvSpPr>
      <xdr:spPr>
        <a:xfrm>
          <a:off x="690700" y="4056602"/>
          <a:ext cx="1463040" cy="27591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mr-IN"/>
            <a:t>गोषवारा १</a:t>
          </a:r>
          <a:endParaRPr lang="en-US"/>
        </a:p>
      </xdr:txBody>
    </xdr:sp>
    <xdr:clientData/>
  </xdr:twoCellAnchor>
  <xdr:twoCellAnchor>
    <xdr:from>
      <xdr:col>2</xdr:col>
      <xdr:colOff>186625</xdr:colOff>
      <xdr:row>27</xdr:row>
      <xdr:rowOff>26787</xdr:rowOff>
    </xdr:from>
    <xdr:to>
      <xdr:col>5</xdr:col>
      <xdr:colOff>362220</xdr:colOff>
      <xdr:row>28</xdr:row>
      <xdr:rowOff>144102</xdr:rowOff>
    </xdr:to>
    <xdr:sp macro="" textlink="">
      <xdr:nvSpPr>
        <xdr:cNvPr id="36" name="Rectangle 35">
          <a:hlinkClick xmlns:r="http://schemas.openxmlformats.org/officeDocument/2006/relationships" r:id="rId25"/>
        </xdr:cNvPr>
        <xdr:cNvSpPr/>
      </xdr:nvSpPr>
      <xdr:spPr>
        <a:xfrm>
          <a:off x="689043" y="4653216"/>
          <a:ext cx="1463040" cy="2743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 प्रगतीपत्रक - 1</a:t>
          </a:r>
          <a:endParaRPr lang="en-US"/>
        </a:p>
      </xdr:txBody>
    </xdr:sp>
    <xdr:clientData/>
  </xdr:twoCellAnchor>
  <xdr:twoCellAnchor>
    <xdr:from>
      <xdr:col>11</xdr:col>
      <xdr:colOff>188407</xdr:colOff>
      <xdr:row>11</xdr:row>
      <xdr:rowOff>10467</xdr:rowOff>
    </xdr:from>
    <xdr:to>
      <xdr:col>12</xdr:col>
      <xdr:colOff>338601</xdr:colOff>
      <xdr:row>12</xdr:row>
      <xdr:rowOff>120157</xdr:rowOff>
    </xdr:to>
    <xdr:sp macro="" textlink="">
      <xdr:nvSpPr>
        <xdr:cNvPr id="37" name="Rectangle 36">
          <a:hlinkClick xmlns:r="http://schemas.openxmlformats.org/officeDocument/2006/relationships" r:id="rId13"/>
        </xdr:cNvPr>
        <xdr:cNvSpPr/>
      </xdr:nvSpPr>
      <xdr:spPr>
        <a:xfrm>
          <a:off x="4940440" y="1925934"/>
          <a:ext cx="757282" cy="26669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en-IN" sz="1200"/>
            <a:t>1 St page</a:t>
          </a:r>
        </a:p>
      </xdr:txBody>
    </xdr:sp>
    <xdr:clientData/>
  </xdr:twoCellAnchor>
  <xdr:twoCellAnchor>
    <xdr:from>
      <xdr:col>11</xdr:col>
      <xdr:colOff>94203</xdr:colOff>
      <xdr:row>13</xdr:row>
      <xdr:rowOff>146539</xdr:rowOff>
    </xdr:from>
    <xdr:to>
      <xdr:col>13</xdr:col>
      <xdr:colOff>138146</xdr:colOff>
      <xdr:row>15</xdr:row>
      <xdr:rowOff>95982</xdr:rowOff>
    </xdr:to>
    <xdr:sp macro="" textlink="">
      <xdr:nvSpPr>
        <xdr:cNvPr id="38" name="Rectangle 37">
          <a:hlinkClick xmlns:r="http://schemas.openxmlformats.org/officeDocument/2006/relationships" r:id="rId19"/>
        </xdr:cNvPr>
        <xdr:cNvSpPr/>
      </xdr:nvSpPr>
      <xdr:spPr>
        <a:xfrm>
          <a:off x="4846236" y="2376017"/>
          <a:ext cx="1184850" cy="2634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वर्णनात्मक नोंदी</a:t>
          </a:r>
          <a:endParaRPr lang="en-IN"/>
        </a:p>
      </xdr:txBody>
    </xdr:sp>
    <xdr:clientData/>
  </xdr:twoCellAnchor>
  <xdr:twoCellAnchor>
    <xdr:from>
      <xdr:col>11</xdr:col>
      <xdr:colOff>167473</xdr:colOff>
      <xdr:row>19</xdr:row>
      <xdr:rowOff>73269</xdr:rowOff>
    </xdr:from>
    <xdr:to>
      <xdr:col>12</xdr:col>
      <xdr:colOff>492247</xdr:colOff>
      <xdr:row>21</xdr:row>
      <xdr:rowOff>35242</xdr:rowOff>
    </xdr:to>
    <xdr:sp macro="" textlink="">
      <xdr:nvSpPr>
        <xdr:cNvPr id="41" name="Rectangle 40">
          <a:hlinkClick xmlns:r="http://schemas.openxmlformats.org/officeDocument/2006/relationships" r:id="rId18"/>
        </xdr:cNvPr>
        <xdr:cNvSpPr/>
      </xdr:nvSpPr>
      <xdr:spPr>
        <a:xfrm>
          <a:off x="4919506" y="3244780"/>
          <a:ext cx="93186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प्रगती पत्रक</a:t>
          </a:r>
          <a:endParaRPr lang="en-IN" sz="1200"/>
        </a:p>
      </xdr:txBody>
    </xdr:sp>
    <xdr:clientData/>
  </xdr:twoCellAnchor>
  <xdr:twoCellAnchor>
    <xdr:from>
      <xdr:col>11</xdr:col>
      <xdr:colOff>115137</xdr:colOff>
      <xdr:row>16</xdr:row>
      <xdr:rowOff>104670</xdr:rowOff>
    </xdr:from>
    <xdr:to>
      <xdr:col>13</xdr:col>
      <xdr:colOff>131405</xdr:colOff>
      <xdr:row>18</xdr:row>
      <xdr:rowOff>66644</xdr:rowOff>
    </xdr:to>
    <xdr:sp macro="" textlink="">
      <xdr:nvSpPr>
        <xdr:cNvPr id="42" name="Rectangle 41">
          <a:hlinkClick xmlns:r="http://schemas.openxmlformats.org/officeDocument/2006/relationships" r:id="rId9"/>
        </xdr:cNvPr>
        <xdr:cNvSpPr/>
      </xdr:nvSpPr>
      <xdr:spPr>
        <a:xfrm>
          <a:off x="4867170" y="2805165"/>
          <a:ext cx="1157175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/>
            <a:t>मूल्यमापन नोंदी</a:t>
          </a:r>
          <a:endParaRPr lang="en-IN"/>
        </a:p>
      </xdr:txBody>
    </xdr:sp>
    <xdr:clientData/>
  </xdr:twoCellAnchor>
  <xdr:twoCellAnchor>
    <xdr:from>
      <xdr:col>13</xdr:col>
      <xdr:colOff>293077</xdr:colOff>
      <xdr:row>11</xdr:row>
      <xdr:rowOff>115137</xdr:rowOff>
    </xdr:from>
    <xdr:to>
      <xdr:col>14</xdr:col>
      <xdr:colOff>424202</xdr:colOff>
      <xdr:row>13</xdr:row>
      <xdr:rowOff>77110</xdr:rowOff>
    </xdr:to>
    <xdr:sp macro="" textlink="">
      <xdr:nvSpPr>
        <xdr:cNvPr id="43" name="Rectangle 42">
          <a:hlinkClick xmlns:r="http://schemas.openxmlformats.org/officeDocument/2006/relationships" r:id="rId20"/>
        </xdr:cNvPr>
        <xdr:cNvSpPr/>
      </xdr:nvSpPr>
      <xdr:spPr>
        <a:xfrm>
          <a:off x="6186017" y="2030604"/>
          <a:ext cx="738212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गुणपत्रक</a:t>
          </a:r>
          <a:endParaRPr lang="en-IN" sz="1200"/>
        </a:p>
      </xdr:txBody>
    </xdr:sp>
    <xdr:clientData/>
  </xdr:twoCellAnchor>
  <xdr:twoCellAnchor>
    <xdr:from>
      <xdr:col>13</xdr:col>
      <xdr:colOff>230274</xdr:colOff>
      <xdr:row>14</xdr:row>
      <xdr:rowOff>20934</xdr:rowOff>
    </xdr:from>
    <xdr:to>
      <xdr:col>14</xdr:col>
      <xdr:colOff>454033</xdr:colOff>
      <xdr:row>15</xdr:row>
      <xdr:rowOff>135173</xdr:rowOff>
    </xdr:to>
    <xdr:sp macro="" textlink="">
      <xdr:nvSpPr>
        <xdr:cNvPr id="44" name="Rectangle 43">
          <a:hlinkClick xmlns:r="http://schemas.openxmlformats.org/officeDocument/2006/relationships" r:id="rId21"/>
        </xdr:cNvPr>
        <xdr:cNvSpPr/>
      </xdr:nvSpPr>
      <xdr:spPr>
        <a:xfrm>
          <a:off x="6123214" y="2407418"/>
          <a:ext cx="830846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श्रेणी पत्रक</a:t>
          </a:r>
          <a:endParaRPr lang="en-IN" sz="1200"/>
        </a:p>
      </xdr:txBody>
    </xdr:sp>
    <xdr:clientData/>
  </xdr:twoCellAnchor>
  <xdr:twoCellAnchor>
    <xdr:from>
      <xdr:col>13</xdr:col>
      <xdr:colOff>261675</xdr:colOff>
      <xdr:row>16</xdr:row>
      <xdr:rowOff>136071</xdr:rowOff>
    </xdr:from>
    <xdr:to>
      <xdr:col>14</xdr:col>
      <xdr:colOff>474966</xdr:colOff>
      <xdr:row>18</xdr:row>
      <xdr:rowOff>98045</xdr:rowOff>
    </xdr:to>
    <xdr:sp macro="" textlink="">
      <xdr:nvSpPr>
        <xdr:cNvPr id="45" name="Rectangle 44">
          <a:hlinkClick xmlns:r="http://schemas.openxmlformats.org/officeDocument/2006/relationships" r:id="rId16"/>
        </xdr:cNvPr>
        <xdr:cNvSpPr/>
      </xdr:nvSpPr>
      <xdr:spPr>
        <a:xfrm>
          <a:off x="6154615" y="2836566"/>
          <a:ext cx="820378" cy="27598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हजेरीपत्रक</a:t>
          </a:r>
          <a:endParaRPr lang="en-IN" sz="1200"/>
        </a:p>
      </xdr:txBody>
    </xdr:sp>
    <xdr:clientData/>
  </xdr:twoCellAnchor>
  <xdr:twoCellAnchor>
    <xdr:from>
      <xdr:col>13</xdr:col>
      <xdr:colOff>303543</xdr:colOff>
      <xdr:row>20</xdr:row>
      <xdr:rowOff>31402</xdr:rowOff>
    </xdr:from>
    <xdr:to>
      <xdr:col>14</xdr:col>
      <xdr:colOff>464500</xdr:colOff>
      <xdr:row>21</xdr:row>
      <xdr:rowOff>145640</xdr:rowOff>
    </xdr:to>
    <xdr:sp macro="" textlink="">
      <xdr:nvSpPr>
        <xdr:cNvPr id="46" name="Rectangle 45">
          <a:hlinkClick xmlns:r="http://schemas.openxmlformats.org/officeDocument/2006/relationships" r:id="rId24"/>
        </xdr:cNvPr>
        <xdr:cNvSpPr/>
      </xdr:nvSpPr>
      <xdr:spPr>
        <a:xfrm>
          <a:off x="6196483" y="3359918"/>
          <a:ext cx="768044" cy="271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r>
            <a:rPr lang="mr-IN" sz="1200"/>
            <a:t>गोषवारा</a:t>
          </a:r>
          <a:endParaRPr lang="en-IN" sz="1200"/>
        </a:p>
      </xdr:txBody>
    </xdr:sp>
    <xdr:clientData/>
  </xdr:twoCellAnchor>
  <xdr:twoCellAnchor>
    <xdr:from>
      <xdr:col>11</xdr:col>
      <xdr:colOff>230274</xdr:colOff>
      <xdr:row>8</xdr:row>
      <xdr:rowOff>94203</xdr:rowOff>
    </xdr:from>
    <xdr:to>
      <xdr:col>14</xdr:col>
      <xdr:colOff>282164</xdr:colOff>
      <xdr:row>10</xdr:row>
      <xdr:rowOff>66560</xdr:rowOff>
    </xdr:to>
    <xdr:sp macro="" textlink="">
      <xdr:nvSpPr>
        <xdr:cNvPr id="47" name="Rectangle 46"/>
        <xdr:cNvSpPr/>
      </xdr:nvSpPr>
      <xdr:spPr>
        <a:xfrm>
          <a:off x="4982307" y="1538654"/>
          <a:ext cx="1799884" cy="2863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IN" sz="1400"/>
            <a:t>Printable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323850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885825" cy="323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470536</xdr:colOff>
      <xdr:row>0</xdr:row>
      <xdr:rowOff>87630</xdr:rowOff>
    </xdr:from>
    <xdr:to>
      <xdr:col>4</xdr:col>
      <xdr:colOff>929949</xdr:colOff>
      <xdr:row>2</xdr:row>
      <xdr:rowOff>28612</xdr:rowOff>
    </xdr:to>
    <xdr:sp macro="" textlink="">
      <xdr:nvSpPr>
        <xdr:cNvPr id="2" name="Rectangle 1"/>
        <xdr:cNvSpPr/>
      </xdr:nvSpPr>
      <xdr:spPr>
        <a:xfrm>
          <a:off x="1266826" y="87630"/>
          <a:ext cx="1419224" cy="40770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100" b="1" cap="all" spc="0">
              <a:ln w="0"/>
              <a:solidFill>
                <a:sysClr val="windowText" lastClr="000000"/>
              </a:solidFill>
              <a:effectLst>
                <a:reflection blurRad="12700" stA="50000" endPos="50000" dist="5000" dir="5400000" sy="-100000" rotWithShape="0"/>
              </a:effectLst>
              <a:latin typeface="Arial" pitchFamily="34" charset="0"/>
              <a:cs typeface="Arial" pitchFamily="34" charset="0"/>
            </a:rPr>
            <a:t>MASTER DATA SHEET</a:t>
          </a:r>
          <a:endParaRPr lang="en-US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0</xdr:col>
      <xdr:colOff>116255</xdr:colOff>
      <xdr:row>0</xdr:row>
      <xdr:rowOff>87630</xdr:rowOff>
    </xdr:from>
    <xdr:to>
      <xdr:col>2</xdr:col>
      <xdr:colOff>95510</xdr:colOff>
      <xdr:row>1</xdr:row>
      <xdr:rowOff>209550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20065" y="87630"/>
          <a:ext cx="775286" cy="2933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" pitchFamily="34" charset="0"/>
              <a:cs typeface="Arial" pitchFamily="34" charset="0"/>
            </a:rPr>
            <a:t>HOME</a:t>
          </a:r>
        </a:p>
      </xdr:txBody>
    </xdr:sp>
    <xdr:clientData/>
  </xdr:twoCellAnchor>
  <xdr:twoCellAnchor editAs="oneCell">
    <xdr:from>
      <xdr:col>15</xdr:col>
      <xdr:colOff>47625</xdr:colOff>
      <xdr:row>6</xdr:row>
      <xdr:rowOff>28575</xdr:rowOff>
    </xdr:from>
    <xdr:to>
      <xdr:col>15</xdr:col>
      <xdr:colOff>923925</xdr:colOff>
      <xdr:row>6</xdr:row>
      <xdr:rowOff>952500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1657350"/>
          <a:ext cx="876300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7</xdr:row>
      <xdr:rowOff>19050</xdr:rowOff>
    </xdr:from>
    <xdr:to>
      <xdr:col>15</xdr:col>
      <xdr:colOff>914400</xdr:colOff>
      <xdr:row>7</xdr:row>
      <xdr:rowOff>942975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2609850"/>
          <a:ext cx="876300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8</xdr:row>
      <xdr:rowOff>28575</xdr:rowOff>
    </xdr:from>
    <xdr:to>
      <xdr:col>15</xdr:col>
      <xdr:colOff>923925</xdr:colOff>
      <xdr:row>8</xdr:row>
      <xdr:rowOff>952500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3581400"/>
          <a:ext cx="876300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</xdr:col>
      <xdr:colOff>657225</xdr:colOff>
      <xdr:row>2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9525"/>
          <a:ext cx="800100" cy="1038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6</xdr:row>
          <xdr:rowOff>95250</xdr:rowOff>
        </xdr:from>
        <xdr:to>
          <xdr:col>14</xdr:col>
          <xdr:colOff>428625</xdr:colOff>
          <xdr:row>7</xdr:row>
          <xdr:rowOff>457200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PHOTO" spid="_x0000_s49948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096250" y="2914650"/>
              <a:ext cx="962025" cy="971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W%20SHEET\Salary%20Master%20Mahesh%20Final%20Sheet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2-A"/>
      <sheetName val="PF Chalan"/>
      <sheetName val="P.F"/>
      <sheetName val="LIC"/>
      <sheetName val="ESI Chalan"/>
      <sheetName val="FORM-10"/>
      <sheetName val="FORM-5"/>
      <sheetName val="Sheet6A"/>
      <sheetName val="print-1"/>
      <sheetName val="Apr-Sal "/>
      <sheetName val="print-2"/>
      <sheetName val="Form 3A"/>
      <sheetName val="Form No-6(2)"/>
      <sheetName val="Form No-6(1)"/>
      <sheetName val="Data"/>
      <sheetName val="Sheet5"/>
      <sheetName val="Sheet3"/>
      <sheetName val="monthly"/>
      <sheetName val="Annual.Com"/>
      <sheetName val="personal"/>
      <sheetName val="Annual.Emp"/>
      <sheetName val="Jan-Sal"/>
      <sheetName val="Feb-Sal "/>
      <sheetName val="mar-Sal"/>
      <sheetName val="May-Sal "/>
      <sheetName val="Jun-Sal "/>
      <sheetName val="Jul-Sal"/>
      <sheetName val="Aug-Sal"/>
      <sheetName val="sep-Sal"/>
      <sheetName val="oct-Sal"/>
      <sheetName val="Nov-Sal"/>
      <sheetName val="dec-Sal"/>
      <sheetName val="Leave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15.5</v>
          </cell>
          <cell r="H10">
            <v>0</v>
          </cell>
          <cell r="I10">
            <v>0</v>
          </cell>
          <cell r="J10">
            <v>0</v>
          </cell>
          <cell r="K10">
            <v>15.5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1138</v>
          </cell>
          <cell r="AC10">
            <v>500</v>
          </cell>
          <cell r="AD10">
            <v>100</v>
          </cell>
          <cell r="AE10">
            <v>0</v>
          </cell>
          <cell r="AF10" t="e">
            <v>#REF!</v>
          </cell>
          <cell r="AG10">
            <v>4238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1" refreshError="1"/>
      <sheetData sheetId="32">
        <row r="8">
          <cell r="B8">
            <v>1</v>
          </cell>
          <cell r="C8" t="str">
            <v xml:space="preserve">श्री बादूले संगप्पा विठ्ठल </v>
          </cell>
          <cell r="D8">
            <v>1</v>
          </cell>
          <cell r="E8" t="str">
            <v xml:space="preserve"> मुख्याध्यापक</v>
          </cell>
          <cell r="F8" t="str">
            <v xml:space="preserve">शिक्षण </v>
          </cell>
          <cell r="G8">
            <v>15.5</v>
          </cell>
          <cell r="H8">
            <v>0</v>
          </cell>
          <cell r="I8">
            <v>0</v>
          </cell>
          <cell r="J8">
            <v>0</v>
          </cell>
          <cell r="K8">
            <v>15.5</v>
          </cell>
          <cell r="L8">
            <v>0</v>
          </cell>
          <cell r="M8" t="e">
            <v>#REF!</v>
          </cell>
          <cell r="N8">
            <v>11</v>
          </cell>
          <cell r="O8">
            <v>22</v>
          </cell>
          <cell r="P8">
            <v>33</v>
          </cell>
          <cell r="Q8">
            <v>44</v>
          </cell>
          <cell r="R8" t="e">
            <v>#REF!</v>
          </cell>
          <cell r="S8">
            <v>100</v>
          </cell>
          <cell r="T8">
            <v>1</v>
          </cell>
          <cell r="U8">
            <v>2</v>
          </cell>
          <cell r="V8">
            <v>33</v>
          </cell>
          <cell r="W8">
            <v>44</v>
          </cell>
          <cell r="X8">
            <v>55</v>
          </cell>
          <cell r="Y8">
            <v>0</v>
          </cell>
          <cell r="Z8">
            <v>0</v>
          </cell>
          <cell r="AA8">
            <v>0</v>
          </cell>
          <cell r="AB8">
            <v>1075.5</v>
          </cell>
          <cell r="AC8">
            <v>1000</v>
          </cell>
          <cell r="AD8">
            <v>100</v>
          </cell>
          <cell r="AE8">
            <v>0</v>
          </cell>
          <cell r="AF8" t="e">
            <v>#REF!</v>
          </cell>
          <cell r="AG8">
            <v>7175.5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S8" t="str">
            <v>Bank</v>
          </cell>
          <cell r="AT8" t="e">
            <v>#REF!</v>
          </cell>
          <cell r="AU8">
            <v>0</v>
          </cell>
          <cell r="AV8">
            <v>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B9">
            <v>2</v>
          </cell>
          <cell r="C9" t="str">
            <v xml:space="preserve">श्री कांबळे फुलचंद बळीराम </v>
          </cell>
          <cell r="D9">
            <v>2</v>
          </cell>
          <cell r="E9" t="str">
            <v xml:space="preserve"> सहशिक्षक </v>
          </cell>
          <cell r="F9" t="str">
            <v xml:space="preserve">शिक्षण </v>
          </cell>
          <cell r="G9">
            <v>28</v>
          </cell>
          <cell r="H9">
            <v>0</v>
          </cell>
          <cell r="I9">
            <v>1</v>
          </cell>
          <cell r="J9">
            <v>0</v>
          </cell>
          <cell r="K9">
            <v>29</v>
          </cell>
          <cell r="L9">
            <v>0</v>
          </cell>
          <cell r="M9" t="e">
            <v>#REF!</v>
          </cell>
          <cell r="R9" t="e">
            <v>#REF!</v>
          </cell>
          <cell r="S9">
            <v>1000</v>
          </cell>
          <cell r="Y9">
            <v>0</v>
          </cell>
          <cell r="Z9">
            <v>0</v>
          </cell>
          <cell r="AA9">
            <v>0</v>
          </cell>
          <cell r="AB9">
            <v>417.22580645161287</v>
          </cell>
          <cell r="AC9">
            <v>935.48387096774195</v>
          </cell>
          <cell r="AD9">
            <v>187.09677419354838</v>
          </cell>
          <cell r="AE9">
            <v>0</v>
          </cell>
          <cell r="AF9" t="e">
            <v>#REF!</v>
          </cell>
          <cell r="AG9">
            <v>10894.645161290322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S9" t="str">
            <v>Cash</v>
          </cell>
          <cell r="AT9" t="e">
            <v>#REF!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B10">
            <v>3</v>
          </cell>
          <cell r="C10" t="str">
            <v xml:space="preserve">श्री हरके महेश शरणप्पा </v>
          </cell>
          <cell r="D10">
            <v>3</v>
          </cell>
          <cell r="E10" t="str">
            <v xml:space="preserve"> सहशिक्षक </v>
          </cell>
          <cell r="F10" t="str">
            <v xml:space="preserve">शिक्षण </v>
          </cell>
          <cell r="G10">
            <v>16</v>
          </cell>
          <cell r="H10">
            <v>0</v>
          </cell>
          <cell r="I10">
            <v>0</v>
          </cell>
          <cell r="J10">
            <v>0</v>
          </cell>
          <cell r="K10">
            <v>16</v>
          </cell>
          <cell r="L10">
            <v>0</v>
          </cell>
          <cell r="M10" t="e">
            <v>#REF!</v>
          </cell>
          <cell r="R10" t="e">
            <v>#REF!</v>
          </cell>
          <cell r="Y10">
            <v>0</v>
          </cell>
          <cell r="Z10">
            <v>0</v>
          </cell>
          <cell r="AA10">
            <v>0</v>
          </cell>
          <cell r="AB10">
            <v>1174.7096774193549</v>
          </cell>
          <cell r="AC10">
            <v>516.12903225806451</v>
          </cell>
          <cell r="AD10">
            <v>103.2258064516129</v>
          </cell>
          <cell r="AE10">
            <v>0</v>
          </cell>
          <cell r="AF10" t="e">
            <v>#REF!</v>
          </cell>
          <cell r="AG10">
            <v>4374.7096774193551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T10" t="e">
            <v>#REF!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B11">
            <v>4</v>
          </cell>
          <cell r="C11" t="str">
            <v xml:space="preserve">श्री पवार दुशांत सोमलू </v>
          </cell>
          <cell r="D11">
            <v>4</v>
          </cell>
          <cell r="E11" t="str">
            <v xml:space="preserve"> सहशिक्षक </v>
          </cell>
          <cell r="F11" t="str">
            <v xml:space="preserve">शिक्षण 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e">
            <v>#REF!</v>
          </cell>
          <cell r="R11" t="e">
            <v>#REF!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e">
            <v>#REF!</v>
          </cell>
          <cell r="AG11">
            <v>0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T11" t="e">
            <v>#REF!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B12">
            <v>5</v>
          </cell>
          <cell r="C12" t="str">
            <v xml:space="preserve">श्रीम किर्तने कोमल बाबूराव  </v>
          </cell>
          <cell r="D12">
            <v>5</v>
          </cell>
          <cell r="E12" t="str">
            <v xml:space="preserve">सहशिक्षिका </v>
          </cell>
          <cell r="F12" t="str">
            <v xml:space="preserve">शिक्षण 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e">
            <v>#REF!</v>
          </cell>
          <cell r="R12" t="e">
            <v>#REF!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e">
            <v>#REF!</v>
          </cell>
          <cell r="AG12">
            <v>0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T12" t="e">
            <v>#REF!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B13">
            <v>6</v>
          </cell>
          <cell r="C13" t="str">
            <v xml:space="preserve">श्री बिराजदार देवराज बाबूराव </v>
          </cell>
          <cell r="D13">
            <v>6</v>
          </cell>
          <cell r="E13" t="str">
            <v xml:space="preserve"> सहशिक्षक </v>
          </cell>
          <cell r="F13" t="str">
            <v xml:space="preserve">शिक्षण 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e">
            <v>#REF!</v>
          </cell>
          <cell r="R13" t="e">
            <v>#REF!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e">
            <v>#REF!</v>
          </cell>
          <cell r="AG13">
            <v>0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T13" t="e">
            <v>#REF!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B14">
            <v>7</v>
          </cell>
          <cell r="C14" t="str">
            <v xml:space="preserve">श्री स्वामी प्रविण निलय्या </v>
          </cell>
          <cell r="D14">
            <v>7</v>
          </cell>
          <cell r="E14" t="str">
            <v xml:space="preserve"> सहशिक्षक </v>
          </cell>
          <cell r="F14" t="str">
            <v xml:space="preserve">शिक्षण 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e">
            <v>#REF!</v>
          </cell>
          <cell r="R14" t="e">
            <v>#REF!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e">
            <v>#REF!</v>
          </cell>
          <cell r="AG14">
            <v>0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T14" t="e">
            <v>#REF!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B15">
            <v>8</v>
          </cell>
          <cell r="C15" t="str">
            <v xml:space="preserve">श्री हुळमजगे शंकर अप्पासाहेब </v>
          </cell>
          <cell r="D15">
            <v>8</v>
          </cell>
          <cell r="E15" t="str">
            <v xml:space="preserve"> सहशिक्षक </v>
          </cell>
          <cell r="F15" t="str">
            <v xml:space="preserve">शिक्षण 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e">
            <v>#REF!</v>
          </cell>
          <cell r="R15" t="e">
            <v>#REF!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e">
            <v>#REF!</v>
          </cell>
          <cell r="AG15">
            <v>0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T15" t="e">
            <v>#REF!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B16">
            <v>9</v>
          </cell>
          <cell r="C16" t="str">
            <v xml:space="preserve">श्री बिराजदार आनंदराज बाबूराव </v>
          </cell>
          <cell r="D16">
            <v>9</v>
          </cell>
          <cell r="E16" t="str">
            <v xml:space="preserve"> सहशिक्षक </v>
          </cell>
          <cell r="F16" t="str">
            <v xml:space="preserve">शिक्षण 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e">
            <v>#REF!</v>
          </cell>
          <cell r="R16" t="e">
            <v>#REF!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e">
            <v>#REF!</v>
          </cell>
          <cell r="AG16">
            <v>0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T16" t="e">
            <v>#REF!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B17">
            <v>10</v>
          </cell>
          <cell r="C17" t="str">
            <v xml:space="preserve">श्री बिराजदार व्यंकट शंकरराव </v>
          </cell>
          <cell r="D17">
            <v>10</v>
          </cell>
          <cell r="E17" t="str">
            <v xml:space="preserve"> सहशिक्षक </v>
          </cell>
          <cell r="F17" t="str">
            <v xml:space="preserve">शिक्षण 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e">
            <v>#REF!</v>
          </cell>
          <cell r="R17" t="e">
            <v>#REF!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 t="e">
            <v>#REF!</v>
          </cell>
          <cell r="AG17">
            <v>0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T17" t="e">
            <v>#REF!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B18">
            <v>11</v>
          </cell>
          <cell r="C18" t="str">
            <v xml:space="preserve">श्री खंडाळकर महेश भिमराव </v>
          </cell>
          <cell r="D18">
            <v>11</v>
          </cell>
          <cell r="E18" t="str">
            <v xml:space="preserve"> सहशिक्षक </v>
          </cell>
          <cell r="F18" t="str">
            <v xml:space="preserve">शिक्षण 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#REF!</v>
          </cell>
          <cell r="R18" t="e">
            <v>#REF!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e">
            <v>#REF!</v>
          </cell>
          <cell r="AG18">
            <v>0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T18" t="e">
            <v>#REF!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B19">
            <v>12</v>
          </cell>
          <cell r="C19" t="str">
            <v xml:space="preserve">श्री गेडाम गोपाळ विठ्ठल </v>
          </cell>
          <cell r="D19">
            <v>12</v>
          </cell>
          <cell r="E19" t="str">
            <v xml:space="preserve"> सहशिक्षक </v>
          </cell>
          <cell r="F19" t="str">
            <v xml:space="preserve">शिक्षण 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#REF!</v>
          </cell>
          <cell r="R19" t="e">
            <v>#REF!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 t="e">
            <v>#REF!</v>
          </cell>
          <cell r="AG19">
            <v>0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T19" t="e">
            <v>#REF!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B20">
            <v>13</v>
          </cell>
          <cell r="C20" t="str">
            <v xml:space="preserve">श्री बिराजदार चंद्रकांत गुरप्पा  </v>
          </cell>
          <cell r="D20">
            <v>13</v>
          </cell>
          <cell r="E20" t="str">
            <v xml:space="preserve"> सहशिक्षक </v>
          </cell>
          <cell r="F20" t="str">
            <v xml:space="preserve">शिक्षण 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e">
            <v>#REF!</v>
          </cell>
          <cell r="R20" t="e">
            <v>#REF!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 t="e">
            <v>#REF!</v>
          </cell>
          <cell r="AG20">
            <v>0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T20" t="e">
            <v>#REF!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B21">
            <v>14</v>
          </cell>
          <cell r="C21" t="str">
            <v xml:space="preserve">श्री दुणगे अविनाश भिमराव </v>
          </cell>
          <cell r="D21">
            <v>14</v>
          </cell>
          <cell r="E21" t="str">
            <v xml:space="preserve">शिक्षण सेवक </v>
          </cell>
          <cell r="F21" t="str">
            <v xml:space="preserve">शिक्षण 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e">
            <v>#REF!</v>
          </cell>
          <cell r="R21" t="e">
            <v>#REF!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 t="e">
            <v>#REF!</v>
          </cell>
          <cell r="AG21">
            <v>0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T21" t="e">
            <v>#REF!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B22">
            <v>15</v>
          </cell>
          <cell r="C22" t="str">
            <v xml:space="preserve">श्री भोसले अर्जुन रामजी </v>
          </cell>
          <cell r="D22">
            <v>15</v>
          </cell>
          <cell r="E22" t="str">
            <v xml:space="preserve"> सहशिक्षक </v>
          </cell>
          <cell r="F22" t="str">
            <v xml:space="preserve">शिक्षण 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e">
            <v>#REF!</v>
          </cell>
          <cell r="R22" t="e">
            <v>#REF!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 t="e">
            <v>#REF!</v>
          </cell>
          <cell r="AG22">
            <v>0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T22" t="e">
            <v>#REF!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B23">
            <v>16</v>
          </cell>
          <cell r="C23" t="str">
            <v xml:space="preserve">सु श्री जगताप पार्वती दत्तात्रय </v>
          </cell>
          <cell r="D23">
            <v>16</v>
          </cell>
          <cell r="E23" t="str">
            <v xml:space="preserve">सहशिक्षिका </v>
          </cell>
          <cell r="F23" t="str">
            <v xml:space="preserve">शिक्षण 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e">
            <v>#REF!</v>
          </cell>
          <cell r="R23" t="e">
            <v>#REF!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e">
            <v>#REF!</v>
          </cell>
          <cell r="AG23">
            <v>0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T23" t="e">
            <v>#REF!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B24">
            <v>17</v>
          </cell>
          <cell r="C24" t="str">
            <v>सु श्री भाले कालिंदी शंकरराव</v>
          </cell>
          <cell r="D24">
            <v>17</v>
          </cell>
          <cell r="E24" t="str">
            <v xml:space="preserve">सहशिक्षिका </v>
          </cell>
          <cell r="F24" t="str">
            <v xml:space="preserve">शिक्षण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e">
            <v>#REF!</v>
          </cell>
          <cell r="R24" t="e">
            <v>#REF!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e">
            <v>#REF!</v>
          </cell>
          <cell r="AG24">
            <v>0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T24" t="e">
            <v>#REF!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B25">
            <v>18</v>
          </cell>
          <cell r="C25" t="str">
            <v xml:space="preserve">श्री शिंदे प्रदीप सुभाष </v>
          </cell>
          <cell r="D25">
            <v>18</v>
          </cell>
          <cell r="E25" t="str">
            <v xml:space="preserve"> सहशिक्षक </v>
          </cell>
          <cell r="F25" t="str">
            <v xml:space="preserve">शिक्षण 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e">
            <v>#REF!</v>
          </cell>
          <cell r="R25" t="e">
            <v>#REF!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e">
            <v>#REF!</v>
          </cell>
          <cell r="AG25">
            <v>0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T25" t="e">
            <v>#REF!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B26">
            <v>19</v>
          </cell>
          <cell r="C26" t="str">
            <v xml:space="preserve">श्री उटगे सौरभ श्रीहास </v>
          </cell>
          <cell r="D26">
            <v>19</v>
          </cell>
          <cell r="E26" t="str">
            <v xml:space="preserve"> सहशिक्षक </v>
          </cell>
          <cell r="F26" t="str">
            <v xml:space="preserve">शिक्षण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e">
            <v>#REF!</v>
          </cell>
          <cell r="R26" t="e">
            <v>#REF!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e">
            <v>#REF!</v>
          </cell>
          <cell r="AG26">
            <v>0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T26" t="e">
            <v>#REF!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B27">
            <v>20</v>
          </cell>
          <cell r="C27" t="str">
            <v xml:space="preserve">श्री जोजन गणेश मल्लिकार्जून </v>
          </cell>
          <cell r="D27">
            <v>20</v>
          </cell>
          <cell r="E27" t="str">
            <v xml:space="preserve">वरिष्ठ लिपिक </v>
          </cell>
          <cell r="F27" t="str">
            <v xml:space="preserve">शिक्षण 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e">
            <v>#REF!</v>
          </cell>
          <cell r="R27" t="e">
            <v>#REF!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 t="e">
            <v>#REF!</v>
          </cell>
          <cell r="AG27">
            <v>0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T27" t="e">
            <v>#REF!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B28">
            <v>21</v>
          </cell>
          <cell r="C28" t="str">
            <v xml:space="preserve">श्री मुद्कण्णा सिद्राम  मल्लिनाथ  </v>
          </cell>
          <cell r="D28">
            <v>21</v>
          </cell>
          <cell r="E28" t="str">
            <v xml:space="preserve">कनिष्ठ लिपिक </v>
          </cell>
          <cell r="F28" t="str">
            <v xml:space="preserve">शिक्षण 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e">
            <v>#REF!</v>
          </cell>
          <cell r="R28" t="e">
            <v>#REF!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e">
            <v>#REF!</v>
          </cell>
          <cell r="AG28">
            <v>0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T28" t="e">
            <v>#REF!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B29">
            <v>22</v>
          </cell>
          <cell r="C29" t="str">
            <v xml:space="preserve">सु श्री झिंगाडे सुप्रिया विष्णूपंत </v>
          </cell>
          <cell r="D29">
            <v>22</v>
          </cell>
          <cell r="E29" t="str">
            <v xml:space="preserve">ग्रंथपाल </v>
          </cell>
          <cell r="F29" t="str">
            <v xml:space="preserve">शिक्षण 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e">
            <v>#REF!</v>
          </cell>
          <cell r="R29" t="e">
            <v>#REF!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e">
            <v>#REF!</v>
          </cell>
          <cell r="AG29">
            <v>0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T29" t="e">
            <v>#REF!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B30">
            <v>23</v>
          </cell>
          <cell r="C30" t="str">
            <v xml:space="preserve">सु श्री.कलशेट्टी सुवर्णा बाबूराव </v>
          </cell>
          <cell r="D30">
            <v>23</v>
          </cell>
          <cell r="E30" t="str">
            <v xml:space="preserve">प्रयोग शाळा परिचर </v>
          </cell>
          <cell r="F30" t="str">
            <v xml:space="preserve">शिक्षण 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e">
            <v>#REF!</v>
          </cell>
          <cell r="R30" t="e">
            <v>#REF!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e">
            <v>#REF!</v>
          </cell>
          <cell r="AG30">
            <v>0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T30" t="e">
            <v>#REF!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B31">
            <v>24</v>
          </cell>
          <cell r="C31" t="str">
            <v xml:space="preserve">श्री जाधव राजेंद्र लाला </v>
          </cell>
          <cell r="D31">
            <v>24</v>
          </cell>
          <cell r="E31" t="str">
            <v xml:space="preserve">सेवक </v>
          </cell>
          <cell r="F31" t="str">
            <v xml:space="preserve">शिक्षण 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e">
            <v>#REF!</v>
          </cell>
          <cell r="R31" t="e">
            <v>#REF!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e">
            <v>#REF!</v>
          </cell>
          <cell r="AG31">
            <v>0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T31" t="e">
            <v>#REF!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B32">
            <v>25</v>
          </cell>
          <cell r="C32" t="str">
            <v xml:space="preserve">श्री हेडे भरत बाबूराव </v>
          </cell>
          <cell r="D32">
            <v>25</v>
          </cell>
          <cell r="E32" t="str">
            <v xml:space="preserve">सेवक </v>
          </cell>
          <cell r="F32" t="str">
            <v xml:space="preserve">शिक्षण 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e">
            <v>#REF!</v>
          </cell>
          <cell r="R32" t="e">
            <v>#REF!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e">
            <v>#REF!</v>
          </cell>
          <cell r="AG32">
            <v>0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T32" t="e">
            <v>#REF!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B33">
            <v>26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e">
            <v>#REF!</v>
          </cell>
          <cell r="R33" t="e">
            <v>#REF!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 t="e">
            <v>#REF!</v>
          </cell>
          <cell r="AG33">
            <v>0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T33" t="e">
            <v>#REF!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B34">
            <v>27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e">
            <v>#REF!</v>
          </cell>
          <cell r="R34" t="e">
            <v>#REF!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e">
            <v>#REF!</v>
          </cell>
          <cell r="AG34">
            <v>0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T34" t="e">
            <v>#REF!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B35">
            <v>28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e">
            <v>#REF!</v>
          </cell>
          <cell r="R35" t="e">
            <v>#REF!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e">
            <v>#REF!</v>
          </cell>
          <cell r="AG35">
            <v>0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T35" t="e">
            <v>#REF!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B36">
            <v>29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e">
            <v>#REF!</v>
          </cell>
          <cell r="R36" t="e">
            <v>#REF!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e">
            <v>#REF!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e">
            <v>#REF!</v>
          </cell>
          <cell r="AP36">
            <v>0</v>
          </cell>
          <cell r="AQ36" t="e">
            <v>#REF!</v>
          </cell>
          <cell r="AT36" t="e">
            <v>#REF!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B37">
            <v>30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e">
            <v>#REF!</v>
          </cell>
          <cell r="R37" t="e">
            <v>#REF!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e">
            <v>#REF!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 t="e">
            <v>#REF!</v>
          </cell>
          <cell r="AP37">
            <v>0</v>
          </cell>
          <cell r="AQ37" t="e">
            <v>#REF!</v>
          </cell>
          <cell r="AT37" t="e">
            <v>#REF!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 t="e">
            <v>#REF!</v>
          </cell>
          <cell r="R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T38" t="e">
            <v>#REF!</v>
          </cell>
          <cell r="AU38" t="e">
            <v>#REF!</v>
          </cell>
          <cell r="AV38">
            <v>0</v>
          </cell>
          <cell r="AW38" t="e">
            <v>#REF!</v>
          </cell>
          <cell r="AX38" t="e">
            <v>#REF!</v>
          </cell>
          <cell r="AY38" t="e">
            <v>#REF!</v>
          </cell>
          <cell r="AZ38" t="e">
            <v>#REF!</v>
          </cell>
          <cell r="BA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e">
            <v>#REF!</v>
          </cell>
          <cell r="R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T39" t="e">
            <v>#REF!</v>
          </cell>
          <cell r="AU39" t="e">
            <v>#REF!</v>
          </cell>
          <cell r="AV39">
            <v>0</v>
          </cell>
          <cell r="AW39" t="e">
            <v>#REF!</v>
          </cell>
          <cell r="AX39" t="e">
            <v>#REF!</v>
          </cell>
          <cell r="AY39" t="e">
            <v>#REF!</v>
          </cell>
          <cell r="AZ39" t="e">
            <v>#REF!</v>
          </cell>
          <cell r="BA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e">
            <v>#REF!</v>
          </cell>
          <cell r="R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T40" t="e">
            <v>#REF!</v>
          </cell>
          <cell r="AU40" t="e">
            <v>#REF!</v>
          </cell>
          <cell r="AV40">
            <v>0</v>
          </cell>
          <cell r="AW40" t="e">
            <v>#REF!</v>
          </cell>
          <cell r="AX40" t="e">
            <v>#REF!</v>
          </cell>
          <cell r="AY40" t="e">
            <v>#REF!</v>
          </cell>
          <cell r="AZ40" t="e">
            <v>#REF!</v>
          </cell>
          <cell r="BA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e">
            <v>#REF!</v>
          </cell>
          <cell r="R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T41" t="e">
            <v>#REF!</v>
          </cell>
          <cell r="AU41" t="e">
            <v>#REF!</v>
          </cell>
          <cell r="AV41">
            <v>0</v>
          </cell>
          <cell r="AW41" t="e">
            <v>#REF!</v>
          </cell>
          <cell r="AX41" t="e">
            <v>#REF!</v>
          </cell>
          <cell r="AY41" t="e">
            <v>#REF!</v>
          </cell>
          <cell r="AZ41" t="e">
            <v>#REF!</v>
          </cell>
          <cell r="BA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e">
            <v>#REF!</v>
          </cell>
          <cell r="R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T42" t="e">
            <v>#REF!</v>
          </cell>
          <cell r="AU42" t="e">
            <v>#REF!</v>
          </cell>
          <cell r="AV42">
            <v>0</v>
          </cell>
          <cell r="AW42" t="e">
            <v>#REF!</v>
          </cell>
          <cell r="AX42" t="e">
            <v>#REF!</v>
          </cell>
          <cell r="AY42" t="e">
            <v>#REF!</v>
          </cell>
          <cell r="AZ42" t="e">
            <v>#REF!</v>
          </cell>
          <cell r="BA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e">
            <v>#REF!</v>
          </cell>
          <cell r="R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T43" t="e">
            <v>#REF!</v>
          </cell>
          <cell r="AU43" t="e">
            <v>#REF!</v>
          </cell>
          <cell r="AV43">
            <v>0</v>
          </cell>
          <cell r="AW43" t="e">
            <v>#REF!</v>
          </cell>
          <cell r="AX43" t="e">
            <v>#REF!</v>
          </cell>
          <cell r="AY43" t="e">
            <v>#REF!</v>
          </cell>
          <cell r="AZ43" t="e">
            <v>#REF!</v>
          </cell>
          <cell r="BA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e">
            <v>#REF!</v>
          </cell>
          <cell r="R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T44" t="e">
            <v>#REF!</v>
          </cell>
          <cell r="AU44" t="e">
            <v>#REF!</v>
          </cell>
          <cell r="AV44">
            <v>0</v>
          </cell>
          <cell r="AW44" t="e">
            <v>#REF!</v>
          </cell>
          <cell r="AX44" t="e">
            <v>#REF!</v>
          </cell>
          <cell r="AY44" t="e">
            <v>#REF!</v>
          </cell>
          <cell r="AZ44" t="e">
            <v>#REF!</v>
          </cell>
          <cell r="BA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e">
            <v>#REF!</v>
          </cell>
          <cell r="R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T45" t="e">
            <v>#REF!</v>
          </cell>
          <cell r="AU45" t="e">
            <v>#REF!</v>
          </cell>
          <cell r="AV45">
            <v>0</v>
          </cell>
          <cell r="AW45" t="e">
            <v>#REF!</v>
          </cell>
          <cell r="AX45" t="e">
            <v>#REF!</v>
          </cell>
          <cell r="AY45" t="e">
            <v>#REF!</v>
          </cell>
          <cell r="AZ45" t="e">
            <v>#REF!</v>
          </cell>
          <cell r="BA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e">
            <v>#REF!</v>
          </cell>
          <cell r="R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T46" t="e">
            <v>#REF!</v>
          </cell>
          <cell r="AU46" t="e">
            <v>#REF!</v>
          </cell>
          <cell r="AV46">
            <v>0</v>
          </cell>
          <cell r="AW46" t="e">
            <v>#REF!</v>
          </cell>
          <cell r="AX46" t="e">
            <v>#REF!</v>
          </cell>
          <cell r="AY46" t="e">
            <v>#REF!</v>
          </cell>
          <cell r="AZ46" t="e">
            <v>#REF!</v>
          </cell>
          <cell r="BA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#REF!</v>
          </cell>
          <cell r="R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T47" t="e">
            <v>#REF!</v>
          </cell>
          <cell r="AU47" t="e">
            <v>#REF!</v>
          </cell>
          <cell r="AV47">
            <v>0</v>
          </cell>
          <cell r="AW47" t="e">
            <v>#REF!</v>
          </cell>
          <cell r="AX47" t="e">
            <v>#REF!</v>
          </cell>
          <cell r="AY47" t="e">
            <v>#REF!</v>
          </cell>
          <cell r="AZ47" t="e">
            <v>#REF!</v>
          </cell>
          <cell r="BA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e">
            <v>#REF!</v>
          </cell>
          <cell r="R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T48" t="e">
            <v>#REF!</v>
          </cell>
          <cell r="AU48" t="e">
            <v>#REF!</v>
          </cell>
          <cell r="AV48">
            <v>0</v>
          </cell>
          <cell r="AW48" t="e">
            <v>#REF!</v>
          </cell>
          <cell r="AX48" t="e">
            <v>#REF!</v>
          </cell>
          <cell r="AY48" t="e">
            <v>#REF!</v>
          </cell>
          <cell r="AZ48" t="e">
            <v>#REF!</v>
          </cell>
          <cell r="BA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e">
            <v>#REF!</v>
          </cell>
          <cell r="R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T49" t="e">
            <v>#REF!</v>
          </cell>
          <cell r="AU49" t="e">
            <v>#REF!</v>
          </cell>
          <cell r="AV49">
            <v>0</v>
          </cell>
          <cell r="AW49" t="e">
            <v>#REF!</v>
          </cell>
          <cell r="AX49" t="e">
            <v>#REF!</v>
          </cell>
          <cell r="AY49" t="e">
            <v>#REF!</v>
          </cell>
          <cell r="AZ49" t="e">
            <v>#REF!</v>
          </cell>
          <cell r="BA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e">
            <v>#REF!</v>
          </cell>
          <cell r="R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T50" t="e">
            <v>#REF!</v>
          </cell>
          <cell r="AU50" t="e">
            <v>#REF!</v>
          </cell>
          <cell r="AV50">
            <v>0</v>
          </cell>
          <cell r="AW50" t="e">
            <v>#REF!</v>
          </cell>
          <cell r="AX50" t="e">
            <v>#REF!</v>
          </cell>
          <cell r="AY50" t="e">
            <v>#REF!</v>
          </cell>
          <cell r="AZ50" t="e">
            <v>#REF!</v>
          </cell>
          <cell r="BA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e">
            <v>#REF!</v>
          </cell>
          <cell r="R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T51" t="e">
            <v>#REF!</v>
          </cell>
          <cell r="AU51" t="e">
            <v>#REF!</v>
          </cell>
          <cell r="AV51">
            <v>0</v>
          </cell>
          <cell r="AW51" t="e">
            <v>#REF!</v>
          </cell>
          <cell r="AX51" t="e">
            <v>#REF!</v>
          </cell>
          <cell r="AY51" t="e">
            <v>#REF!</v>
          </cell>
          <cell r="AZ51" t="e">
            <v>#REF!</v>
          </cell>
          <cell r="BA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e">
            <v>#REF!</v>
          </cell>
          <cell r="R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T52" t="e">
            <v>#REF!</v>
          </cell>
          <cell r="AU52" t="e">
            <v>#REF!</v>
          </cell>
          <cell r="AV52">
            <v>0</v>
          </cell>
          <cell r="AW52" t="e">
            <v>#REF!</v>
          </cell>
          <cell r="AX52" t="e">
            <v>#REF!</v>
          </cell>
          <cell r="AY52" t="e">
            <v>#REF!</v>
          </cell>
          <cell r="AZ52" t="e">
            <v>#REF!</v>
          </cell>
          <cell r="BA52" t="e">
            <v>#REF!</v>
          </cell>
        </row>
        <row r="53"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e">
            <v>#REF!</v>
          </cell>
          <cell r="R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T53" t="e">
            <v>#REF!</v>
          </cell>
          <cell r="AU53" t="e">
            <v>#REF!</v>
          </cell>
          <cell r="AV53">
            <v>0</v>
          </cell>
          <cell r="AW53" t="e">
            <v>#REF!</v>
          </cell>
          <cell r="AX53" t="e">
            <v>#REF!</v>
          </cell>
          <cell r="AY53" t="e">
            <v>#REF!</v>
          </cell>
          <cell r="AZ53" t="e">
            <v>#REF!</v>
          </cell>
          <cell r="BA53" t="e">
            <v>#REF!</v>
          </cell>
        </row>
        <row r="54"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e">
            <v>#REF!</v>
          </cell>
          <cell r="R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T54" t="e">
            <v>#REF!</v>
          </cell>
          <cell r="AU54" t="e">
            <v>#REF!</v>
          </cell>
          <cell r="AV54">
            <v>0</v>
          </cell>
          <cell r="AW54" t="e">
            <v>#REF!</v>
          </cell>
          <cell r="AX54" t="e">
            <v>#REF!</v>
          </cell>
          <cell r="AY54" t="e">
            <v>#REF!</v>
          </cell>
          <cell r="AZ54" t="e">
            <v>#REF!</v>
          </cell>
          <cell r="BA54" t="e">
            <v>#REF!</v>
          </cell>
        </row>
        <row r="55"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e">
            <v>#REF!</v>
          </cell>
          <cell r="R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T55" t="e">
            <v>#REF!</v>
          </cell>
          <cell r="AU55" t="e">
            <v>#REF!</v>
          </cell>
          <cell r="AV55">
            <v>0</v>
          </cell>
          <cell r="AW55" t="e">
            <v>#REF!</v>
          </cell>
          <cell r="AX55" t="e">
            <v>#REF!</v>
          </cell>
          <cell r="AY55" t="e">
            <v>#REF!</v>
          </cell>
          <cell r="AZ55" t="e">
            <v>#REF!</v>
          </cell>
          <cell r="BA55" t="e">
            <v>#REF!</v>
          </cell>
        </row>
        <row r="56"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e">
            <v>#REF!</v>
          </cell>
          <cell r="R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T56" t="e">
            <v>#REF!</v>
          </cell>
          <cell r="AU56" t="e">
            <v>#REF!</v>
          </cell>
          <cell r="AV56">
            <v>0</v>
          </cell>
          <cell r="AW56" t="e">
            <v>#REF!</v>
          </cell>
          <cell r="AX56" t="e">
            <v>#REF!</v>
          </cell>
          <cell r="AY56" t="e">
            <v>#REF!</v>
          </cell>
          <cell r="AZ56" t="e">
            <v>#REF!</v>
          </cell>
          <cell r="BA56" t="e">
            <v>#REF!</v>
          </cell>
        </row>
        <row r="57"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 t="e">
            <v>#REF!</v>
          </cell>
          <cell r="R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T57" t="e">
            <v>#REF!</v>
          </cell>
          <cell r="AU57" t="e">
            <v>#REF!</v>
          </cell>
          <cell r="AV57">
            <v>0</v>
          </cell>
          <cell r="AW57" t="e">
            <v>#REF!</v>
          </cell>
          <cell r="AX57" t="e">
            <v>#REF!</v>
          </cell>
          <cell r="AY57" t="e">
            <v>#REF!</v>
          </cell>
          <cell r="AZ57" t="e">
            <v>#REF!</v>
          </cell>
          <cell r="BA57" t="e">
            <v>#REF!</v>
          </cell>
        </row>
        <row r="58"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e">
            <v>#REF!</v>
          </cell>
          <cell r="R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T58" t="e">
            <v>#REF!</v>
          </cell>
          <cell r="AU58" t="e">
            <v>#REF!</v>
          </cell>
          <cell r="AV58">
            <v>0</v>
          </cell>
          <cell r="AW58" t="e">
            <v>#REF!</v>
          </cell>
          <cell r="AX58" t="e">
            <v>#REF!</v>
          </cell>
          <cell r="AY58" t="e">
            <v>#REF!</v>
          </cell>
          <cell r="AZ58" t="e">
            <v>#REF!</v>
          </cell>
          <cell r="BA58" t="e">
            <v>#REF!</v>
          </cell>
        </row>
        <row r="59"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#REF!</v>
          </cell>
          <cell r="R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T59" t="e">
            <v>#REF!</v>
          </cell>
          <cell r="AU59" t="e">
            <v>#REF!</v>
          </cell>
          <cell r="AV59">
            <v>0</v>
          </cell>
          <cell r="AW59" t="e">
            <v>#REF!</v>
          </cell>
          <cell r="AX59" t="e">
            <v>#REF!</v>
          </cell>
          <cell r="AY59" t="e">
            <v>#REF!</v>
          </cell>
          <cell r="AZ59" t="e">
            <v>#REF!</v>
          </cell>
          <cell r="BA59" t="e">
            <v>#REF!</v>
          </cell>
        </row>
        <row r="60"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#REF!</v>
          </cell>
          <cell r="R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T60" t="e">
            <v>#REF!</v>
          </cell>
          <cell r="AU60" t="e">
            <v>#REF!</v>
          </cell>
          <cell r="AV60">
            <v>0</v>
          </cell>
          <cell r="AW60" t="e">
            <v>#REF!</v>
          </cell>
          <cell r="AX60" t="e">
            <v>#REF!</v>
          </cell>
          <cell r="AY60" t="e">
            <v>#REF!</v>
          </cell>
          <cell r="AZ60" t="e">
            <v>#REF!</v>
          </cell>
          <cell r="BA60" t="e">
            <v>#REF!</v>
          </cell>
        </row>
        <row r="61"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#REF!</v>
          </cell>
          <cell r="R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T61" t="e">
            <v>#REF!</v>
          </cell>
          <cell r="AU61" t="e">
            <v>#REF!</v>
          </cell>
          <cell r="AV61">
            <v>0</v>
          </cell>
          <cell r="AW61" t="e">
            <v>#REF!</v>
          </cell>
          <cell r="AX61" t="e">
            <v>#REF!</v>
          </cell>
          <cell r="AY61" t="e">
            <v>#REF!</v>
          </cell>
          <cell r="AZ61" t="e">
            <v>#REF!</v>
          </cell>
          <cell r="BA61" t="e">
            <v>#REF!</v>
          </cell>
        </row>
        <row r="62"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#REF!</v>
          </cell>
          <cell r="R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T62" t="e">
            <v>#REF!</v>
          </cell>
          <cell r="AU62" t="e">
            <v>#REF!</v>
          </cell>
          <cell r="AV62">
            <v>0</v>
          </cell>
          <cell r="AW62" t="e">
            <v>#REF!</v>
          </cell>
          <cell r="AX62" t="e">
            <v>#REF!</v>
          </cell>
          <cell r="AY62" t="e">
            <v>#REF!</v>
          </cell>
          <cell r="AZ62" t="e">
            <v>#REF!</v>
          </cell>
          <cell r="BA62" t="e">
            <v>#REF!</v>
          </cell>
        </row>
        <row r="63"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#REF!</v>
          </cell>
          <cell r="R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T63" t="e">
            <v>#REF!</v>
          </cell>
          <cell r="AU63" t="e">
            <v>#REF!</v>
          </cell>
          <cell r="AV63">
            <v>0</v>
          </cell>
          <cell r="AW63" t="e">
            <v>#REF!</v>
          </cell>
          <cell r="AX63" t="e">
            <v>#REF!</v>
          </cell>
          <cell r="AY63" t="e">
            <v>#REF!</v>
          </cell>
          <cell r="AZ63" t="e">
            <v>#REF!</v>
          </cell>
          <cell r="BA63" t="e">
            <v>#REF!</v>
          </cell>
        </row>
        <row r="64"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#REF!</v>
          </cell>
          <cell r="R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T64" t="e">
            <v>#REF!</v>
          </cell>
          <cell r="AU64" t="e">
            <v>#REF!</v>
          </cell>
          <cell r="AV64">
            <v>0</v>
          </cell>
          <cell r="AW64" t="e">
            <v>#REF!</v>
          </cell>
          <cell r="AX64" t="e">
            <v>#REF!</v>
          </cell>
          <cell r="AY64" t="e">
            <v>#REF!</v>
          </cell>
          <cell r="AZ64" t="e">
            <v>#REF!</v>
          </cell>
          <cell r="BA64" t="e">
            <v>#REF!</v>
          </cell>
        </row>
        <row r="65"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#REF!</v>
          </cell>
          <cell r="R65" t="e">
            <v>#REF!</v>
          </cell>
          <cell r="Y65" t="e">
            <v>#REF!</v>
          </cell>
          <cell r="Z65" t="e">
            <v>#REF!</v>
          </cell>
          <cell r="AA65" t="e">
            <v>#REF!</v>
          </cell>
          <cell r="AB65" t="e">
            <v>#REF!</v>
          </cell>
          <cell r="AC65" t="e">
            <v>#REF!</v>
          </cell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T65" t="e">
            <v>#REF!</v>
          </cell>
          <cell r="AU65" t="e">
            <v>#REF!</v>
          </cell>
          <cell r="AV65">
            <v>0</v>
          </cell>
          <cell r="AW65" t="e">
            <v>#REF!</v>
          </cell>
          <cell r="AX65" t="e">
            <v>#REF!</v>
          </cell>
          <cell r="AY65" t="e">
            <v>#REF!</v>
          </cell>
          <cell r="AZ65" t="e">
            <v>#REF!</v>
          </cell>
          <cell r="BA65" t="e">
            <v>#REF!</v>
          </cell>
        </row>
        <row r="66"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#REF!</v>
          </cell>
          <cell r="R66" t="e">
            <v>#REF!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T66" t="e">
            <v>#REF!</v>
          </cell>
          <cell r="AU66" t="e">
            <v>#REF!</v>
          </cell>
          <cell r="AV66">
            <v>0</v>
          </cell>
          <cell r="AW66" t="e">
            <v>#REF!</v>
          </cell>
          <cell r="AX66" t="e">
            <v>#REF!</v>
          </cell>
          <cell r="AY66" t="e">
            <v>#REF!</v>
          </cell>
          <cell r="AZ66" t="e">
            <v>#REF!</v>
          </cell>
          <cell r="BA66" t="e">
            <v>#REF!</v>
          </cell>
        </row>
        <row r="67"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#REF!</v>
          </cell>
          <cell r="R67" t="e">
            <v>#REF!</v>
          </cell>
          <cell r="Y67" t="e">
            <v>#REF!</v>
          </cell>
          <cell r="Z67" t="e">
            <v>#REF!</v>
          </cell>
          <cell r="AA67" t="e">
            <v>#REF!</v>
          </cell>
          <cell r="AB67" t="e">
            <v>#REF!</v>
          </cell>
          <cell r="AC67" t="e">
            <v>#REF!</v>
          </cell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T67" t="e">
            <v>#REF!</v>
          </cell>
          <cell r="AU67" t="e">
            <v>#REF!</v>
          </cell>
          <cell r="AV67">
            <v>0</v>
          </cell>
          <cell r="AW67" t="e">
            <v>#REF!</v>
          </cell>
          <cell r="AX67" t="e">
            <v>#REF!</v>
          </cell>
          <cell r="AY67" t="e">
            <v>#REF!</v>
          </cell>
          <cell r="AZ67" t="e">
            <v>#REF!</v>
          </cell>
          <cell r="BA67" t="e">
            <v>#REF!</v>
          </cell>
        </row>
        <row r="68"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#REF!</v>
          </cell>
          <cell r="R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T68" t="e">
            <v>#REF!</v>
          </cell>
          <cell r="AU68" t="e">
            <v>#REF!</v>
          </cell>
          <cell r="AV68">
            <v>0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#REF!</v>
          </cell>
          <cell r="R69" t="e">
            <v>#REF!</v>
          </cell>
          <cell r="Y69" t="e">
            <v>#REF!</v>
          </cell>
          <cell r="Z69" t="e">
            <v>#REF!</v>
          </cell>
          <cell r="AA69" t="e">
            <v>#REF!</v>
          </cell>
          <cell r="AB69" t="e">
            <v>#REF!</v>
          </cell>
          <cell r="AC69" t="e">
            <v>#REF!</v>
          </cell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T69" t="e">
            <v>#REF!</v>
          </cell>
          <cell r="AU69" t="e">
            <v>#REF!</v>
          </cell>
          <cell r="AV69">
            <v>0</v>
          </cell>
          <cell r="AW69" t="e">
            <v>#REF!</v>
          </cell>
          <cell r="AX69" t="e">
            <v>#REF!</v>
          </cell>
          <cell r="AY69" t="e">
            <v>#REF!</v>
          </cell>
          <cell r="AZ69" t="e">
            <v>#REF!</v>
          </cell>
          <cell r="BA69" t="e">
            <v>#REF!</v>
          </cell>
        </row>
        <row r="70"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#REF!</v>
          </cell>
          <cell r="R70" t="e">
            <v>#REF!</v>
          </cell>
          <cell r="Y70" t="e">
            <v>#REF!</v>
          </cell>
          <cell r="Z70" t="e">
            <v>#REF!</v>
          </cell>
          <cell r="AA70" t="e">
            <v>#REF!</v>
          </cell>
          <cell r="AB70" t="e">
            <v>#REF!</v>
          </cell>
          <cell r="AC70" t="e">
            <v>#REF!</v>
          </cell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T70" t="e">
            <v>#REF!</v>
          </cell>
          <cell r="AU70" t="e">
            <v>#REF!</v>
          </cell>
          <cell r="AV70">
            <v>0</v>
          </cell>
          <cell r="AW70" t="e">
            <v>#REF!</v>
          </cell>
          <cell r="AX70" t="e">
            <v>#REF!</v>
          </cell>
          <cell r="AY70" t="e">
            <v>#REF!</v>
          </cell>
          <cell r="AZ70" t="e">
            <v>#REF!</v>
          </cell>
          <cell r="BA70" t="e">
            <v>#REF!</v>
          </cell>
        </row>
        <row r="71"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#REF!</v>
          </cell>
          <cell r="R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T71" t="e">
            <v>#REF!</v>
          </cell>
          <cell r="AU71" t="e">
            <v>#REF!</v>
          </cell>
          <cell r="AV71">
            <v>0</v>
          </cell>
          <cell r="AW71" t="e">
            <v>#REF!</v>
          </cell>
          <cell r="AX71" t="e">
            <v>#REF!</v>
          </cell>
          <cell r="AY71" t="e">
            <v>#REF!</v>
          </cell>
          <cell r="AZ71" t="e">
            <v>#REF!</v>
          </cell>
          <cell r="BA71" t="e">
            <v>#REF!</v>
          </cell>
        </row>
        <row r="72"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#REF!</v>
          </cell>
          <cell r="R72" t="e">
            <v>#REF!</v>
          </cell>
          <cell r="Y72" t="e">
            <v>#REF!</v>
          </cell>
          <cell r="Z72" t="e">
            <v>#REF!</v>
          </cell>
          <cell r="AA72" t="e">
            <v>#REF!</v>
          </cell>
          <cell r="AB72" t="e">
            <v>#REF!</v>
          </cell>
          <cell r="AC72" t="e">
            <v>#REF!</v>
          </cell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T72" t="e">
            <v>#REF!</v>
          </cell>
          <cell r="AU72" t="e">
            <v>#REF!</v>
          </cell>
          <cell r="AV72">
            <v>0</v>
          </cell>
          <cell r="AW72" t="e">
            <v>#REF!</v>
          </cell>
          <cell r="AX72" t="e">
            <v>#REF!</v>
          </cell>
          <cell r="AY72" t="e">
            <v>#REF!</v>
          </cell>
          <cell r="AZ72" t="e">
            <v>#REF!</v>
          </cell>
          <cell r="BA72" t="e">
            <v>#REF!</v>
          </cell>
        </row>
        <row r="73"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#REF!</v>
          </cell>
          <cell r="R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T73" t="e">
            <v>#REF!</v>
          </cell>
          <cell r="AU73" t="e">
            <v>#REF!</v>
          </cell>
          <cell r="AV73">
            <v>0</v>
          </cell>
          <cell r="AW73" t="e">
            <v>#REF!</v>
          </cell>
          <cell r="AX73" t="e">
            <v>#REF!</v>
          </cell>
          <cell r="AY73" t="e">
            <v>#REF!</v>
          </cell>
          <cell r="AZ73" t="e">
            <v>#REF!</v>
          </cell>
          <cell r="BA73" t="e">
            <v>#REF!</v>
          </cell>
        </row>
        <row r="74"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#REF!</v>
          </cell>
          <cell r="R74" t="e">
            <v>#REF!</v>
          </cell>
          <cell r="Y74" t="e">
            <v>#REF!</v>
          </cell>
          <cell r="Z74" t="e">
            <v>#REF!</v>
          </cell>
          <cell r="AA74" t="e">
            <v>#REF!</v>
          </cell>
          <cell r="AB74" t="e">
            <v>#REF!</v>
          </cell>
          <cell r="AC74" t="e">
            <v>#REF!</v>
          </cell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T74" t="e">
            <v>#REF!</v>
          </cell>
          <cell r="AU74" t="e">
            <v>#REF!</v>
          </cell>
          <cell r="AV74">
            <v>0</v>
          </cell>
          <cell r="AW74" t="e">
            <v>#REF!</v>
          </cell>
          <cell r="AX74" t="e">
            <v>#REF!</v>
          </cell>
          <cell r="AY74" t="e">
            <v>#REF!</v>
          </cell>
          <cell r="AZ74" t="e">
            <v>#REF!</v>
          </cell>
          <cell r="BA74" t="e">
            <v>#REF!</v>
          </cell>
        </row>
        <row r="75"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e">
            <v>#REF!</v>
          </cell>
          <cell r="R75" t="e">
            <v>#REF!</v>
          </cell>
          <cell r="Y75" t="e">
            <v>#REF!</v>
          </cell>
          <cell r="Z75" t="e">
            <v>#REF!</v>
          </cell>
          <cell r="AA75" t="e">
            <v>#REF!</v>
          </cell>
          <cell r="AB75" t="e">
            <v>#REF!</v>
          </cell>
          <cell r="AC75" t="e">
            <v>#REF!</v>
          </cell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T75" t="e">
            <v>#REF!</v>
          </cell>
          <cell r="AU75" t="e">
            <v>#REF!</v>
          </cell>
          <cell r="AV75">
            <v>0</v>
          </cell>
          <cell r="AW75" t="e">
            <v>#REF!</v>
          </cell>
          <cell r="AX75" t="e">
            <v>#REF!</v>
          </cell>
          <cell r="AY75" t="e">
            <v>#REF!</v>
          </cell>
          <cell r="AZ75" t="e">
            <v>#REF!</v>
          </cell>
          <cell r="BA75" t="e">
            <v>#REF!</v>
          </cell>
        </row>
        <row r="76"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e">
            <v>#REF!</v>
          </cell>
          <cell r="R76" t="e">
            <v>#REF!</v>
          </cell>
          <cell r="Y76" t="e">
            <v>#REF!</v>
          </cell>
          <cell r="Z76" t="e">
            <v>#REF!</v>
          </cell>
          <cell r="AA76" t="e">
            <v>#REF!</v>
          </cell>
          <cell r="AB76" t="e">
            <v>#REF!</v>
          </cell>
          <cell r="AC76" t="e">
            <v>#REF!</v>
          </cell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T76" t="e">
            <v>#REF!</v>
          </cell>
          <cell r="AU76" t="e">
            <v>#REF!</v>
          </cell>
          <cell r="AV76">
            <v>0</v>
          </cell>
          <cell r="AW76" t="e">
            <v>#REF!</v>
          </cell>
          <cell r="AX76" t="e">
            <v>#REF!</v>
          </cell>
          <cell r="AY76" t="e">
            <v>#REF!</v>
          </cell>
          <cell r="AZ76" t="e">
            <v>#REF!</v>
          </cell>
          <cell r="BA76" t="e">
            <v>#REF!</v>
          </cell>
        </row>
        <row r="77"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e">
            <v>#REF!</v>
          </cell>
          <cell r="R77" t="e">
            <v>#REF!</v>
          </cell>
          <cell r="Y77" t="e">
            <v>#REF!</v>
          </cell>
          <cell r="Z77" t="e">
            <v>#REF!</v>
          </cell>
          <cell r="AA77" t="e">
            <v>#REF!</v>
          </cell>
          <cell r="AB77" t="e">
            <v>#REF!</v>
          </cell>
          <cell r="AC77" t="e">
            <v>#REF!</v>
          </cell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T77" t="e">
            <v>#REF!</v>
          </cell>
          <cell r="AU77" t="e">
            <v>#REF!</v>
          </cell>
          <cell r="AV77">
            <v>0</v>
          </cell>
          <cell r="AW77" t="e">
            <v>#REF!</v>
          </cell>
          <cell r="AX77" t="e">
            <v>#REF!</v>
          </cell>
          <cell r="AY77" t="e">
            <v>#REF!</v>
          </cell>
          <cell r="AZ77" t="e">
            <v>#REF!</v>
          </cell>
          <cell r="BA77" t="e">
            <v>#REF!</v>
          </cell>
        </row>
        <row r="78"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e">
            <v>#REF!</v>
          </cell>
          <cell r="R78" t="e">
            <v>#REF!</v>
          </cell>
          <cell r="Y78" t="e">
            <v>#REF!</v>
          </cell>
          <cell r="Z78" t="e">
            <v>#REF!</v>
          </cell>
          <cell r="AA78" t="e">
            <v>#REF!</v>
          </cell>
          <cell r="AB78" t="e">
            <v>#REF!</v>
          </cell>
          <cell r="AC78" t="e">
            <v>#REF!</v>
          </cell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T78" t="e">
            <v>#REF!</v>
          </cell>
          <cell r="AU78" t="e">
            <v>#REF!</v>
          </cell>
          <cell r="AV78">
            <v>0</v>
          </cell>
          <cell r="AW78" t="e">
            <v>#REF!</v>
          </cell>
          <cell r="AX78" t="e">
            <v>#REF!</v>
          </cell>
          <cell r="AY78" t="e">
            <v>#REF!</v>
          </cell>
          <cell r="AZ78" t="e">
            <v>#REF!</v>
          </cell>
          <cell r="BA78" t="e">
            <v>#REF!</v>
          </cell>
        </row>
        <row r="79"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e">
            <v>#REF!</v>
          </cell>
          <cell r="R79" t="e">
            <v>#REF!</v>
          </cell>
          <cell r="Y79" t="e">
            <v>#REF!</v>
          </cell>
          <cell r="Z79" t="e">
            <v>#REF!</v>
          </cell>
          <cell r="AA79" t="e">
            <v>#REF!</v>
          </cell>
          <cell r="AB79" t="e">
            <v>#REF!</v>
          </cell>
          <cell r="AC79" t="e">
            <v>#REF!</v>
          </cell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T79" t="e">
            <v>#REF!</v>
          </cell>
          <cell r="AU79" t="e">
            <v>#REF!</v>
          </cell>
          <cell r="AV79">
            <v>0</v>
          </cell>
          <cell r="AW79" t="e">
            <v>#REF!</v>
          </cell>
          <cell r="AX79" t="e">
            <v>#REF!</v>
          </cell>
          <cell r="AY79" t="e">
            <v>#REF!</v>
          </cell>
          <cell r="AZ79" t="e">
            <v>#REF!</v>
          </cell>
          <cell r="BA79" t="e">
            <v>#REF!</v>
          </cell>
        </row>
        <row r="80"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e">
            <v>#REF!</v>
          </cell>
          <cell r="R80" t="e">
            <v>#REF!</v>
          </cell>
          <cell r="Y80" t="e">
            <v>#REF!</v>
          </cell>
          <cell r="Z80" t="e">
            <v>#REF!</v>
          </cell>
          <cell r="AA80" t="e">
            <v>#REF!</v>
          </cell>
          <cell r="AB80" t="e">
            <v>#REF!</v>
          </cell>
          <cell r="AC80" t="e">
            <v>#REF!</v>
          </cell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T80" t="e">
            <v>#REF!</v>
          </cell>
          <cell r="AU80" t="e">
            <v>#REF!</v>
          </cell>
          <cell r="AV80">
            <v>0</v>
          </cell>
          <cell r="AW80" t="e">
            <v>#REF!</v>
          </cell>
          <cell r="AX80" t="e">
            <v>#REF!</v>
          </cell>
          <cell r="AY80" t="e">
            <v>#REF!</v>
          </cell>
          <cell r="AZ80" t="e">
            <v>#REF!</v>
          </cell>
          <cell r="BA80" t="e">
            <v>#REF!</v>
          </cell>
        </row>
        <row r="81"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e">
            <v>#REF!</v>
          </cell>
          <cell r="R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T81" t="e">
            <v>#REF!</v>
          </cell>
          <cell r="AU81" t="e">
            <v>#REF!</v>
          </cell>
          <cell r="AV81">
            <v>0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</row>
        <row r="82"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e">
            <v>#REF!</v>
          </cell>
          <cell r="R82" t="e">
            <v>#REF!</v>
          </cell>
          <cell r="Y82" t="e">
            <v>#REF!</v>
          </cell>
          <cell r="Z82" t="e">
            <v>#REF!</v>
          </cell>
          <cell r="AA82" t="e">
            <v>#REF!</v>
          </cell>
          <cell r="AB82" t="e">
            <v>#REF!</v>
          </cell>
          <cell r="AC82" t="e">
            <v>#REF!</v>
          </cell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T82" t="e">
            <v>#REF!</v>
          </cell>
          <cell r="AU82" t="e">
            <v>#REF!</v>
          </cell>
          <cell r="AV82">
            <v>0</v>
          </cell>
          <cell r="AW82" t="e">
            <v>#REF!</v>
          </cell>
          <cell r="AX82" t="e">
            <v>#REF!</v>
          </cell>
          <cell r="AY82" t="e">
            <v>#REF!</v>
          </cell>
          <cell r="AZ82" t="e">
            <v>#REF!</v>
          </cell>
          <cell r="BA82" t="e">
            <v>#REF!</v>
          </cell>
        </row>
        <row r="83"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e">
            <v>#REF!</v>
          </cell>
          <cell r="R83" t="e">
            <v>#REF!</v>
          </cell>
          <cell r="Y83" t="e">
            <v>#REF!</v>
          </cell>
          <cell r="Z83" t="e">
            <v>#REF!</v>
          </cell>
          <cell r="AA83" t="e">
            <v>#REF!</v>
          </cell>
          <cell r="AB83" t="e">
            <v>#REF!</v>
          </cell>
          <cell r="AC83" t="e">
            <v>#REF!</v>
          </cell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T83" t="e">
            <v>#REF!</v>
          </cell>
          <cell r="AU83" t="e">
            <v>#REF!</v>
          </cell>
          <cell r="AV83">
            <v>0</v>
          </cell>
          <cell r="AW83" t="e">
            <v>#REF!</v>
          </cell>
          <cell r="AX83" t="e">
            <v>#REF!</v>
          </cell>
          <cell r="AY83" t="e">
            <v>#REF!</v>
          </cell>
          <cell r="AZ83" t="e">
            <v>#REF!</v>
          </cell>
          <cell r="BA83" t="e">
            <v>#REF!</v>
          </cell>
        </row>
        <row r="84"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e">
            <v>#REF!</v>
          </cell>
          <cell r="R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T84" t="e">
            <v>#REF!</v>
          </cell>
          <cell r="AU84" t="e">
            <v>#REF!</v>
          </cell>
          <cell r="AV84">
            <v>0</v>
          </cell>
          <cell r="AW84" t="e">
            <v>#REF!</v>
          </cell>
          <cell r="AX84" t="e">
            <v>#REF!</v>
          </cell>
          <cell r="AY84" t="e">
            <v>#REF!</v>
          </cell>
          <cell r="AZ84" t="e">
            <v>#REF!</v>
          </cell>
          <cell r="BA84" t="e">
            <v>#REF!</v>
          </cell>
        </row>
        <row r="85"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e">
            <v>#REF!</v>
          </cell>
          <cell r="R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T85" t="e">
            <v>#REF!</v>
          </cell>
          <cell r="AU85" t="e">
            <v>#REF!</v>
          </cell>
          <cell r="AV85">
            <v>0</v>
          </cell>
          <cell r="AW85" t="e">
            <v>#REF!</v>
          </cell>
          <cell r="AX85" t="e">
            <v>#REF!</v>
          </cell>
          <cell r="AY85" t="e">
            <v>#REF!</v>
          </cell>
          <cell r="AZ85" t="e">
            <v>#REF!</v>
          </cell>
          <cell r="BA85" t="e">
            <v>#REF!</v>
          </cell>
        </row>
        <row r="86"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e">
            <v>#REF!</v>
          </cell>
          <cell r="R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T86" t="e">
            <v>#REF!</v>
          </cell>
          <cell r="AU86" t="e">
            <v>#REF!</v>
          </cell>
          <cell r="AV86">
            <v>0</v>
          </cell>
          <cell r="AW86" t="e">
            <v>#REF!</v>
          </cell>
          <cell r="AX86" t="e">
            <v>#REF!</v>
          </cell>
          <cell r="AY86" t="e">
            <v>#REF!</v>
          </cell>
          <cell r="AZ86" t="e">
            <v>#REF!</v>
          </cell>
          <cell r="BA86" t="e">
            <v>#REF!</v>
          </cell>
        </row>
        <row r="87"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e">
            <v>#REF!</v>
          </cell>
          <cell r="R87" t="e">
            <v>#REF!</v>
          </cell>
          <cell r="Y87" t="e">
            <v>#REF!</v>
          </cell>
          <cell r="Z87" t="e">
            <v>#REF!</v>
          </cell>
          <cell r="AA87" t="e">
            <v>#REF!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T87" t="e">
            <v>#REF!</v>
          </cell>
          <cell r="AU87" t="e">
            <v>#REF!</v>
          </cell>
          <cell r="AV87">
            <v>0</v>
          </cell>
          <cell r="AW87" t="e">
            <v>#REF!</v>
          </cell>
          <cell r="AX87" t="e">
            <v>#REF!</v>
          </cell>
          <cell r="AY87" t="e">
            <v>#REF!</v>
          </cell>
          <cell r="AZ87" t="e">
            <v>#REF!</v>
          </cell>
          <cell r="BA87" t="e">
            <v>#REF!</v>
          </cell>
        </row>
        <row r="88"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e">
            <v>#REF!</v>
          </cell>
          <cell r="R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T88" t="e">
            <v>#REF!</v>
          </cell>
          <cell r="AU88" t="e">
            <v>#REF!</v>
          </cell>
          <cell r="AV88">
            <v>0</v>
          </cell>
          <cell r="AW88" t="e">
            <v>#REF!</v>
          </cell>
          <cell r="AX88" t="e">
            <v>#REF!</v>
          </cell>
          <cell r="AY88" t="e">
            <v>#REF!</v>
          </cell>
          <cell r="AZ88" t="e">
            <v>#REF!</v>
          </cell>
          <cell r="BA88" t="e">
            <v>#REF!</v>
          </cell>
        </row>
        <row r="89"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e">
            <v>#REF!</v>
          </cell>
          <cell r="R89" t="e">
            <v>#REF!</v>
          </cell>
          <cell r="Y89" t="e">
            <v>#REF!</v>
          </cell>
          <cell r="Z89" t="e">
            <v>#REF!</v>
          </cell>
          <cell r="AA89" t="e">
            <v>#REF!</v>
          </cell>
          <cell r="AB89" t="e">
            <v>#REF!</v>
          </cell>
          <cell r="AC89" t="e">
            <v>#REF!</v>
          </cell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T89" t="e">
            <v>#REF!</v>
          </cell>
          <cell r="AU89" t="e">
            <v>#REF!</v>
          </cell>
          <cell r="AV89">
            <v>0</v>
          </cell>
          <cell r="AW89" t="e">
            <v>#REF!</v>
          </cell>
          <cell r="AX89" t="e">
            <v>#REF!</v>
          </cell>
          <cell r="AY89" t="e">
            <v>#REF!</v>
          </cell>
          <cell r="AZ89" t="e">
            <v>#REF!</v>
          </cell>
          <cell r="BA89" t="e">
            <v>#REF!</v>
          </cell>
        </row>
        <row r="90"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e">
            <v>#REF!</v>
          </cell>
          <cell r="R90" t="e">
            <v>#REF!</v>
          </cell>
          <cell r="Y90" t="e">
            <v>#REF!</v>
          </cell>
          <cell r="Z90" t="e">
            <v>#REF!</v>
          </cell>
          <cell r="AA90" t="e">
            <v>#REF!</v>
          </cell>
          <cell r="AB90" t="e">
            <v>#REF!</v>
          </cell>
          <cell r="AC90" t="e">
            <v>#REF!</v>
          </cell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T90" t="e">
            <v>#REF!</v>
          </cell>
          <cell r="AU90" t="e">
            <v>#REF!</v>
          </cell>
          <cell r="AV90">
            <v>0</v>
          </cell>
          <cell r="AW90" t="e">
            <v>#REF!</v>
          </cell>
          <cell r="AX90" t="e">
            <v>#REF!</v>
          </cell>
          <cell r="AY90" t="e">
            <v>#REF!</v>
          </cell>
          <cell r="AZ90" t="e">
            <v>#REF!</v>
          </cell>
          <cell r="BA90" t="e">
            <v>#REF!</v>
          </cell>
        </row>
        <row r="91"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e">
            <v>#REF!</v>
          </cell>
          <cell r="R91" t="e">
            <v>#REF!</v>
          </cell>
          <cell r="Y91" t="e">
            <v>#REF!</v>
          </cell>
          <cell r="Z91" t="e">
            <v>#REF!</v>
          </cell>
          <cell r="AA91" t="e">
            <v>#REF!</v>
          </cell>
          <cell r="AB91" t="e">
            <v>#REF!</v>
          </cell>
          <cell r="AC91" t="e">
            <v>#REF!</v>
          </cell>
          <cell r="AD91" t="e">
            <v>#REF!</v>
          </cell>
          <cell r="AE91" t="e">
            <v>#REF!</v>
          </cell>
          <cell r="AF91" t="e">
            <v>#REF!</v>
          </cell>
          <cell r="AG91" t="e">
            <v>#REF!</v>
          </cell>
          <cell r="AH91" t="e">
            <v>#REF!</v>
          </cell>
          <cell r="AI91" t="e">
            <v>#REF!</v>
          </cell>
          <cell r="AJ91" t="e">
            <v>#REF!</v>
          </cell>
          <cell r="AK91" t="e">
            <v>#REF!</v>
          </cell>
          <cell r="AL91" t="e">
            <v>#REF!</v>
          </cell>
          <cell r="AM91" t="e">
            <v>#REF!</v>
          </cell>
          <cell r="AN91" t="e">
            <v>#REF!</v>
          </cell>
          <cell r="AO91" t="e">
            <v>#REF!</v>
          </cell>
          <cell r="AP91" t="e">
            <v>#REF!</v>
          </cell>
          <cell r="AQ91" t="e">
            <v>#REF!</v>
          </cell>
          <cell r="AT91" t="e">
            <v>#REF!</v>
          </cell>
          <cell r="AU91" t="e">
            <v>#REF!</v>
          </cell>
          <cell r="AV91">
            <v>0</v>
          </cell>
          <cell r="AW91" t="e">
            <v>#REF!</v>
          </cell>
          <cell r="AX91" t="e">
            <v>#REF!</v>
          </cell>
          <cell r="AY91" t="e">
            <v>#REF!</v>
          </cell>
          <cell r="AZ91" t="e">
            <v>#REF!</v>
          </cell>
          <cell r="BA91" t="e">
            <v>#REF!</v>
          </cell>
        </row>
        <row r="92"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e">
            <v>#REF!</v>
          </cell>
          <cell r="R92" t="e">
            <v>#REF!</v>
          </cell>
          <cell r="Y92" t="e">
            <v>#REF!</v>
          </cell>
          <cell r="Z92" t="e">
            <v>#REF!</v>
          </cell>
          <cell r="AA92" t="e">
            <v>#REF!</v>
          </cell>
          <cell r="AB92" t="e">
            <v>#REF!</v>
          </cell>
          <cell r="AC92" t="e">
            <v>#REF!</v>
          </cell>
          <cell r="AD92" t="e">
            <v>#REF!</v>
          </cell>
          <cell r="AE92" t="e">
            <v>#REF!</v>
          </cell>
          <cell r="AF92" t="e">
            <v>#REF!</v>
          </cell>
          <cell r="AG92" t="e">
            <v>#REF!</v>
          </cell>
          <cell r="AH92" t="e">
            <v>#REF!</v>
          </cell>
          <cell r="AI92" t="e">
            <v>#REF!</v>
          </cell>
          <cell r="AJ92" t="e">
            <v>#REF!</v>
          </cell>
          <cell r="AK92" t="e">
            <v>#REF!</v>
          </cell>
          <cell r="AL92" t="e">
            <v>#REF!</v>
          </cell>
          <cell r="AM92" t="e">
            <v>#REF!</v>
          </cell>
          <cell r="AN92" t="e">
            <v>#REF!</v>
          </cell>
          <cell r="AO92" t="e">
            <v>#REF!</v>
          </cell>
          <cell r="AP92" t="e">
            <v>#REF!</v>
          </cell>
          <cell r="AQ92" t="e">
            <v>#REF!</v>
          </cell>
          <cell r="AT92" t="e">
            <v>#REF!</v>
          </cell>
          <cell r="AU92" t="e">
            <v>#REF!</v>
          </cell>
          <cell r="AV92">
            <v>0</v>
          </cell>
          <cell r="AW92" t="e">
            <v>#REF!</v>
          </cell>
          <cell r="AX92" t="e">
            <v>#REF!</v>
          </cell>
          <cell r="AY92" t="e">
            <v>#REF!</v>
          </cell>
          <cell r="AZ92" t="e">
            <v>#REF!</v>
          </cell>
          <cell r="BA92" t="e">
            <v>#REF!</v>
          </cell>
        </row>
        <row r="93"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e">
            <v>#REF!</v>
          </cell>
          <cell r="R93" t="e">
            <v>#REF!</v>
          </cell>
          <cell r="Y93" t="e">
            <v>#REF!</v>
          </cell>
          <cell r="Z93" t="e">
            <v>#REF!</v>
          </cell>
          <cell r="AA93" t="e">
            <v>#REF!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AT93" t="e">
            <v>#REF!</v>
          </cell>
          <cell r="AU93" t="e">
            <v>#REF!</v>
          </cell>
          <cell r="AV93">
            <v>0</v>
          </cell>
          <cell r="AW93" t="e">
            <v>#REF!</v>
          </cell>
          <cell r="AX93" t="e">
            <v>#REF!</v>
          </cell>
          <cell r="AY93" t="e">
            <v>#REF!</v>
          </cell>
          <cell r="AZ93" t="e">
            <v>#REF!</v>
          </cell>
          <cell r="BA93" t="e">
            <v>#REF!</v>
          </cell>
        </row>
        <row r="94"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e">
            <v>#REF!</v>
          </cell>
          <cell r="R94" t="e">
            <v>#REF!</v>
          </cell>
          <cell r="Y94" t="e">
            <v>#REF!</v>
          </cell>
          <cell r="Z94" t="e">
            <v>#REF!</v>
          </cell>
          <cell r="AA94" t="e">
            <v>#REF!</v>
          </cell>
          <cell r="AB94" t="e">
            <v>#REF!</v>
          </cell>
          <cell r="AC94" t="e">
            <v>#REF!</v>
          </cell>
          <cell r="AD94" t="e">
            <v>#REF!</v>
          </cell>
          <cell r="AE94" t="e">
            <v>#REF!</v>
          </cell>
          <cell r="AF94" t="e">
            <v>#REF!</v>
          </cell>
          <cell r="AG94" t="e">
            <v>#REF!</v>
          </cell>
          <cell r="AH94" t="e">
            <v>#REF!</v>
          </cell>
          <cell r="AI94" t="e">
            <v>#REF!</v>
          </cell>
          <cell r="AJ94" t="e">
            <v>#REF!</v>
          </cell>
          <cell r="AK94" t="e">
            <v>#REF!</v>
          </cell>
          <cell r="AL94" t="e">
            <v>#REF!</v>
          </cell>
          <cell r="AM94" t="e">
            <v>#REF!</v>
          </cell>
          <cell r="AN94" t="e">
            <v>#REF!</v>
          </cell>
          <cell r="AO94" t="e">
            <v>#REF!</v>
          </cell>
          <cell r="AP94" t="e">
            <v>#REF!</v>
          </cell>
          <cell r="AQ94" t="e">
            <v>#REF!</v>
          </cell>
          <cell r="AT94" t="e">
            <v>#REF!</v>
          </cell>
          <cell r="AU94" t="e">
            <v>#REF!</v>
          </cell>
          <cell r="AV94">
            <v>0</v>
          </cell>
          <cell r="AW94" t="e">
            <v>#REF!</v>
          </cell>
          <cell r="AX94" t="e">
            <v>#REF!</v>
          </cell>
          <cell r="AY94" t="e">
            <v>#REF!</v>
          </cell>
          <cell r="AZ94" t="e">
            <v>#REF!</v>
          </cell>
          <cell r="BA94" t="e">
            <v>#REF!</v>
          </cell>
        </row>
        <row r="95"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 t="e">
            <v>#REF!</v>
          </cell>
          <cell r="R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AT95" t="e">
            <v>#REF!</v>
          </cell>
          <cell r="AU95" t="e">
            <v>#REF!</v>
          </cell>
          <cell r="AV95">
            <v>0</v>
          </cell>
          <cell r="AW95" t="e">
            <v>#REF!</v>
          </cell>
          <cell r="AX95" t="e">
            <v>#REF!</v>
          </cell>
          <cell r="AY95" t="e">
            <v>#REF!</v>
          </cell>
          <cell r="AZ95" t="e">
            <v>#REF!</v>
          </cell>
          <cell r="BA95" t="e">
            <v>#REF!</v>
          </cell>
        </row>
        <row r="96"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e">
            <v>#REF!</v>
          </cell>
          <cell r="R96" t="e">
            <v>#REF!</v>
          </cell>
          <cell r="Y96" t="e">
            <v>#REF!</v>
          </cell>
          <cell r="Z96" t="e">
            <v>#REF!</v>
          </cell>
          <cell r="AA96" t="e">
            <v>#REF!</v>
          </cell>
          <cell r="AB96" t="e">
            <v>#REF!</v>
          </cell>
          <cell r="AC96" t="e">
            <v>#REF!</v>
          </cell>
          <cell r="AD96" t="e">
            <v>#REF!</v>
          </cell>
          <cell r="AE96" t="e">
            <v>#REF!</v>
          </cell>
          <cell r="AF96" t="e">
            <v>#REF!</v>
          </cell>
          <cell r="AG96" t="e">
            <v>#REF!</v>
          </cell>
          <cell r="AH96" t="e">
            <v>#REF!</v>
          </cell>
          <cell r="AI96" t="e">
            <v>#REF!</v>
          </cell>
          <cell r="AJ96" t="e">
            <v>#REF!</v>
          </cell>
          <cell r="AK96" t="e">
            <v>#REF!</v>
          </cell>
          <cell r="AL96" t="e">
            <v>#REF!</v>
          </cell>
          <cell r="AM96" t="e">
            <v>#REF!</v>
          </cell>
          <cell r="AN96" t="e">
            <v>#REF!</v>
          </cell>
          <cell r="AO96" t="e">
            <v>#REF!</v>
          </cell>
          <cell r="AP96" t="e">
            <v>#REF!</v>
          </cell>
          <cell r="AQ96" t="e">
            <v>#REF!</v>
          </cell>
          <cell r="AT96" t="e">
            <v>#REF!</v>
          </cell>
          <cell r="AU96" t="e">
            <v>#REF!</v>
          </cell>
          <cell r="AV96">
            <v>0</v>
          </cell>
          <cell r="AW96" t="e">
            <v>#REF!</v>
          </cell>
          <cell r="AX96" t="e">
            <v>#REF!</v>
          </cell>
          <cell r="AY96" t="e">
            <v>#REF!</v>
          </cell>
          <cell r="AZ96" t="e">
            <v>#REF!</v>
          </cell>
          <cell r="BA96" t="e">
            <v>#REF!</v>
          </cell>
        </row>
        <row r="97"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e">
            <v>#REF!</v>
          </cell>
          <cell r="R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T97" t="e">
            <v>#REF!</v>
          </cell>
          <cell r="AU97" t="e">
            <v>#REF!</v>
          </cell>
          <cell r="AV97">
            <v>0</v>
          </cell>
          <cell r="AW97" t="e">
            <v>#REF!</v>
          </cell>
          <cell r="AX97" t="e">
            <v>#REF!</v>
          </cell>
          <cell r="AY97" t="e">
            <v>#REF!</v>
          </cell>
          <cell r="AZ97" t="e">
            <v>#REF!</v>
          </cell>
          <cell r="BA97" t="e">
            <v>#REF!</v>
          </cell>
        </row>
        <row r="98"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e">
            <v>#REF!</v>
          </cell>
          <cell r="R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T98" t="e">
            <v>#REF!</v>
          </cell>
          <cell r="AU98" t="e">
            <v>#REF!</v>
          </cell>
          <cell r="AV98">
            <v>0</v>
          </cell>
          <cell r="AW98" t="e">
            <v>#REF!</v>
          </cell>
          <cell r="AX98" t="e">
            <v>#REF!</v>
          </cell>
          <cell r="AY98" t="e">
            <v>#REF!</v>
          </cell>
          <cell r="AZ98" t="e">
            <v>#REF!</v>
          </cell>
          <cell r="BA98" t="e">
            <v>#REF!</v>
          </cell>
        </row>
        <row r="99"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 t="e">
            <v>#REF!</v>
          </cell>
          <cell r="R99" t="e">
            <v>#REF!</v>
          </cell>
          <cell r="Y99" t="e">
            <v>#REF!</v>
          </cell>
          <cell r="Z99" t="e">
            <v>#REF!</v>
          </cell>
          <cell r="AA99" t="e">
            <v>#REF!</v>
          </cell>
          <cell r="AB99" t="e">
            <v>#REF!</v>
          </cell>
          <cell r="AC99" t="e">
            <v>#REF!</v>
          </cell>
          <cell r="AD99" t="e">
            <v>#REF!</v>
          </cell>
          <cell r="AE99" t="e">
            <v>#REF!</v>
          </cell>
          <cell r="AF99" t="e">
            <v>#REF!</v>
          </cell>
          <cell r="AG99" t="e">
            <v>#REF!</v>
          </cell>
          <cell r="AH99" t="e">
            <v>#REF!</v>
          </cell>
          <cell r="AI99" t="e">
            <v>#REF!</v>
          </cell>
          <cell r="AJ99" t="e">
            <v>#REF!</v>
          </cell>
          <cell r="AK99" t="e">
            <v>#REF!</v>
          </cell>
          <cell r="AL99" t="e">
            <v>#REF!</v>
          </cell>
          <cell r="AM99" t="e">
            <v>#REF!</v>
          </cell>
          <cell r="AN99" t="e">
            <v>#REF!</v>
          </cell>
          <cell r="AO99" t="e">
            <v>#REF!</v>
          </cell>
          <cell r="AP99" t="e">
            <v>#REF!</v>
          </cell>
          <cell r="AQ99" t="e">
            <v>#REF!</v>
          </cell>
          <cell r="AT99" t="e">
            <v>#REF!</v>
          </cell>
          <cell r="AU99" t="e">
            <v>#REF!</v>
          </cell>
          <cell r="AV99">
            <v>0</v>
          </cell>
          <cell r="AW99" t="e">
            <v>#REF!</v>
          </cell>
          <cell r="AX99" t="e">
            <v>#REF!</v>
          </cell>
          <cell r="AY99" t="e">
            <v>#REF!</v>
          </cell>
          <cell r="AZ99" t="e">
            <v>#REF!</v>
          </cell>
          <cell r="BA99" t="e">
            <v>#REF!</v>
          </cell>
        </row>
        <row r="100"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 t="e">
            <v>#REF!</v>
          </cell>
          <cell r="R100" t="e">
            <v>#REF!</v>
          </cell>
          <cell r="Y100" t="e">
            <v>#REF!</v>
          </cell>
          <cell r="Z100" t="e">
            <v>#REF!</v>
          </cell>
          <cell r="AA100" t="e">
            <v>#REF!</v>
          </cell>
          <cell r="AB100" t="e">
            <v>#REF!</v>
          </cell>
          <cell r="AC100" t="e">
            <v>#REF!</v>
          </cell>
          <cell r="AD100" t="e">
            <v>#REF!</v>
          </cell>
          <cell r="AE100" t="e">
            <v>#REF!</v>
          </cell>
          <cell r="AF100" t="e">
            <v>#REF!</v>
          </cell>
          <cell r="AG100" t="e">
            <v>#REF!</v>
          </cell>
          <cell r="AH100" t="e">
            <v>#REF!</v>
          </cell>
          <cell r="AI100" t="e">
            <v>#REF!</v>
          </cell>
          <cell r="AJ100" t="e">
            <v>#REF!</v>
          </cell>
          <cell r="AK100" t="e">
            <v>#REF!</v>
          </cell>
          <cell r="AL100" t="e">
            <v>#REF!</v>
          </cell>
          <cell r="AM100" t="e">
            <v>#REF!</v>
          </cell>
          <cell r="AN100" t="e">
            <v>#REF!</v>
          </cell>
          <cell r="AO100" t="e">
            <v>#REF!</v>
          </cell>
          <cell r="AP100" t="e">
            <v>#REF!</v>
          </cell>
          <cell r="AQ100" t="e">
            <v>#REF!</v>
          </cell>
          <cell r="AT100" t="e">
            <v>#REF!</v>
          </cell>
          <cell r="AU100" t="e">
            <v>#REF!</v>
          </cell>
          <cell r="AV100">
            <v>0</v>
          </cell>
          <cell r="AW100" t="e">
            <v>#REF!</v>
          </cell>
          <cell r="AX100" t="e">
            <v>#REF!</v>
          </cell>
          <cell r="AY100" t="e">
            <v>#REF!</v>
          </cell>
          <cell r="AZ100" t="e">
            <v>#REF!</v>
          </cell>
          <cell r="BA100" t="e">
            <v>#REF!</v>
          </cell>
        </row>
        <row r="101"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e">
            <v>#REF!</v>
          </cell>
          <cell r="R101" t="e">
            <v>#REF!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e">
            <v>#REF!</v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 t="e">
            <v>#REF!</v>
          </cell>
          <cell r="AJ101" t="e">
            <v>#REF!</v>
          </cell>
          <cell r="AK101" t="e">
            <v>#REF!</v>
          </cell>
          <cell r="AL101" t="e">
            <v>#REF!</v>
          </cell>
          <cell r="AM101" t="e">
            <v>#REF!</v>
          </cell>
          <cell r="AN101" t="e">
            <v>#REF!</v>
          </cell>
          <cell r="AO101" t="e">
            <v>#REF!</v>
          </cell>
          <cell r="AP101" t="e">
            <v>#REF!</v>
          </cell>
          <cell r="AQ101" t="e">
            <v>#REF!</v>
          </cell>
          <cell r="AT101" t="e">
            <v>#REF!</v>
          </cell>
          <cell r="AU101" t="e">
            <v>#REF!</v>
          </cell>
          <cell r="AV101">
            <v>0</v>
          </cell>
          <cell r="AW101" t="e">
            <v>#REF!</v>
          </cell>
          <cell r="AX101" t="e">
            <v>#REF!</v>
          </cell>
          <cell r="AY101" t="e">
            <v>#REF!</v>
          </cell>
          <cell r="AZ101" t="e">
            <v>#REF!</v>
          </cell>
          <cell r="BA101" t="e">
            <v>#REF!</v>
          </cell>
        </row>
        <row r="102"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 t="e">
            <v>#REF!</v>
          </cell>
          <cell r="R102" t="e">
            <v>#REF!</v>
          </cell>
          <cell r="Y102" t="e">
            <v>#REF!</v>
          </cell>
          <cell r="Z102" t="e">
            <v>#REF!</v>
          </cell>
          <cell r="AA102" t="e">
            <v>#REF!</v>
          </cell>
          <cell r="AB102" t="e">
            <v>#REF!</v>
          </cell>
          <cell r="AC102" t="e">
            <v>#REF!</v>
          </cell>
          <cell r="AD102" t="e">
            <v>#REF!</v>
          </cell>
          <cell r="AE102" t="e">
            <v>#REF!</v>
          </cell>
          <cell r="AF102" t="e">
            <v>#REF!</v>
          </cell>
          <cell r="AG102" t="e">
            <v>#REF!</v>
          </cell>
          <cell r="AH102" t="e">
            <v>#REF!</v>
          </cell>
          <cell r="AI102" t="e">
            <v>#REF!</v>
          </cell>
          <cell r="AJ102" t="e">
            <v>#REF!</v>
          </cell>
          <cell r="AK102" t="e">
            <v>#REF!</v>
          </cell>
          <cell r="AL102" t="e">
            <v>#REF!</v>
          </cell>
          <cell r="AM102" t="e">
            <v>#REF!</v>
          </cell>
          <cell r="AN102" t="e">
            <v>#REF!</v>
          </cell>
          <cell r="AO102" t="e">
            <v>#REF!</v>
          </cell>
          <cell r="AP102" t="e">
            <v>#REF!</v>
          </cell>
          <cell r="AQ102" t="e">
            <v>#REF!</v>
          </cell>
          <cell r="AT102" t="e">
            <v>#REF!</v>
          </cell>
          <cell r="AU102" t="e">
            <v>#REF!</v>
          </cell>
          <cell r="AV102">
            <v>0</v>
          </cell>
          <cell r="AW102" t="e">
            <v>#REF!</v>
          </cell>
          <cell r="AX102" t="e">
            <v>#REF!</v>
          </cell>
          <cell r="AY102" t="e">
            <v>#REF!</v>
          </cell>
          <cell r="AZ102" t="e">
            <v>#REF!</v>
          </cell>
          <cell r="BA102" t="e">
            <v>#REF!</v>
          </cell>
        </row>
        <row r="103"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e">
            <v>#REF!</v>
          </cell>
          <cell r="R103" t="e">
            <v>#REF!</v>
          </cell>
          <cell r="Y103" t="e">
            <v>#REF!</v>
          </cell>
          <cell r="Z103" t="e">
            <v>#REF!</v>
          </cell>
          <cell r="AA103" t="e">
            <v>#REF!</v>
          </cell>
          <cell r="AB103" t="e">
            <v>#REF!</v>
          </cell>
          <cell r="AC103" t="e">
            <v>#REF!</v>
          </cell>
          <cell r="AD103" t="e">
            <v>#REF!</v>
          </cell>
          <cell r="AE103" t="e">
            <v>#REF!</v>
          </cell>
          <cell r="AF103" t="e">
            <v>#REF!</v>
          </cell>
          <cell r="AG103" t="e">
            <v>#REF!</v>
          </cell>
          <cell r="AH103" t="e">
            <v>#REF!</v>
          </cell>
          <cell r="AI103" t="e">
            <v>#REF!</v>
          </cell>
          <cell r="AJ103" t="e">
            <v>#REF!</v>
          </cell>
          <cell r="AK103" t="e">
            <v>#REF!</v>
          </cell>
          <cell r="AL103" t="e">
            <v>#REF!</v>
          </cell>
          <cell r="AM103" t="e">
            <v>#REF!</v>
          </cell>
          <cell r="AN103" t="e">
            <v>#REF!</v>
          </cell>
          <cell r="AO103" t="e">
            <v>#REF!</v>
          </cell>
          <cell r="AP103" t="e">
            <v>#REF!</v>
          </cell>
          <cell r="AQ103" t="e">
            <v>#REF!</v>
          </cell>
          <cell r="AT103" t="e">
            <v>#REF!</v>
          </cell>
          <cell r="AU103" t="e">
            <v>#REF!</v>
          </cell>
          <cell r="AV103">
            <v>0</v>
          </cell>
          <cell r="AW103" t="e">
            <v>#REF!</v>
          </cell>
          <cell r="AX103" t="e">
            <v>#REF!</v>
          </cell>
          <cell r="AY103" t="e">
            <v>#REF!</v>
          </cell>
          <cell r="AZ103" t="e">
            <v>#REF!</v>
          </cell>
          <cell r="BA103" t="e">
            <v>#REF!</v>
          </cell>
        </row>
        <row r="104"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 t="e">
            <v>#REF!</v>
          </cell>
          <cell r="R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  <cell r="AF104" t="e">
            <v>#REF!</v>
          </cell>
          <cell r="AG104" t="e">
            <v>#REF!</v>
          </cell>
          <cell r="AH104" t="e">
            <v>#REF!</v>
          </cell>
          <cell r="AI104" t="e">
            <v>#REF!</v>
          </cell>
          <cell r="AJ104" t="e">
            <v>#REF!</v>
          </cell>
          <cell r="AK104" t="e">
            <v>#REF!</v>
          </cell>
          <cell r="AL104" t="e">
            <v>#REF!</v>
          </cell>
          <cell r="AM104" t="e">
            <v>#REF!</v>
          </cell>
          <cell r="AN104" t="e">
            <v>#REF!</v>
          </cell>
          <cell r="AO104" t="e">
            <v>#REF!</v>
          </cell>
          <cell r="AP104" t="e">
            <v>#REF!</v>
          </cell>
          <cell r="AQ104" t="e">
            <v>#REF!</v>
          </cell>
          <cell r="AT104" t="e">
            <v>#REF!</v>
          </cell>
          <cell r="AU104" t="e">
            <v>#REF!</v>
          </cell>
          <cell r="AV104">
            <v>0</v>
          </cell>
          <cell r="AW104" t="e">
            <v>#REF!</v>
          </cell>
          <cell r="AX104" t="e">
            <v>#REF!</v>
          </cell>
          <cell r="AY104" t="e">
            <v>#REF!</v>
          </cell>
          <cell r="AZ104" t="e">
            <v>#REF!</v>
          </cell>
          <cell r="BA104" t="e">
            <v>#REF!</v>
          </cell>
        </row>
        <row r="105"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e">
            <v>#REF!</v>
          </cell>
          <cell r="R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  <cell r="AF105" t="e">
            <v>#REF!</v>
          </cell>
          <cell r="AG105" t="e">
            <v>#REF!</v>
          </cell>
          <cell r="AH105" t="e">
            <v>#REF!</v>
          </cell>
          <cell r="AI105" t="e">
            <v>#REF!</v>
          </cell>
          <cell r="AJ105" t="e">
            <v>#REF!</v>
          </cell>
          <cell r="AK105" t="e">
            <v>#REF!</v>
          </cell>
          <cell r="AL105" t="e">
            <v>#REF!</v>
          </cell>
          <cell r="AM105" t="e">
            <v>#REF!</v>
          </cell>
          <cell r="AN105" t="e">
            <v>#REF!</v>
          </cell>
          <cell r="AO105" t="e">
            <v>#REF!</v>
          </cell>
          <cell r="AP105" t="e">
            <v>#REF!</v>
          </cell>
          <cell r="AQ105" t="e">
            <v>#REF!</v>
          </cell>
          <cell r="AT105" t="e">
            <v>#REF!</v>
          </cell>
          <cell r="AU105" t="e">
            <v>#REF!</v>
          </cell>
          <cell r="AV105">
            <v>0</v>
          </cell>
          <cell r="AW105" t="e">
            <v>#REF!</v>
          </cell>
          <cell r="AX105" t="e">
            <v>#REF!</v>
          </cell>
          <cell r="AY105" t="e">
            <v>#REF!</v>
          </cell>
          <cell r="AZ105" t="e">
            <v>#REF!</v>
          </cell>
          <cell r="BA105" t="e">
            <v>#REF!</v>
          </cell>
        </row>
        <row r="106"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e">
            <v>#REF!</v>
          </cell>
          <cell r="R106" t="e">
            <v>#REF!</v>
          </cell>
          <cell r="Y106" t="e">
            <v>#REF!</v>
          </cell>
          <cell r="Z106" t="e">
            <v>#REF!</v>
          </cell>
          <cell r="AA106" t="e">
            <v>#REF!</v>
          </cell>
          <cell r="AB106" t="e">
            <v>#REF!</v>
          </cell>
          <cell r="AC106" t="e">
            <v>#REF!</v>
          </cell>
          <cell r="AD106" t="e">
            <v>#REF!</v>
          </cell>
          <cell r="AE106" t="e">
            <v>#REF!</v>
          </cell>
          <cell r="AF106" t="e">
            <v>#REF!</v>
          </cell>
          <cell r="AG106" t="e">
            <v>#REF!</v>
          </cell>
          <cell r="AH106" t="e">
            <v>#REF!</v>
          </cell>
          <cell r="AI106" t="e">
            <v>#REF!</v>
          </cell>
          <cell r="AJ106" t="e">
            <v>#REF!</v>
          </cell>
          <cell r="AK106" t="e">
            <v>#REF!</v>
          </cell>
          <cell r="AL106" t="e">
            <v>#REF!</v>
          </cell>
          <cell r="AM106" t="e">
            <v>#REF!</v>
          </cell>
          <cell r="AN106" t="e">
            <v>#REF!</v>
          </cell>
          <cell r="AO106" t="e">
            <v>#REF!</v>
          </cell>
          <cell r="AP106" t="e">
            <v>#REF!</v>
          </cell>
          <cell r="AQ106" t="e">
            <v>#REF!</v>
          </cell>
          <cell r="AT106" t="e">
            <v>#REF!</v>
          </cell>
          <cell r="AU106" t="e">
            <v>#REF!</v>
          </cell>
          <cell r="AV106">
            <v>0</v>
          </cell>
          <cell r="AW106" t="e">
            <v>#REF!</v>
          </cell>
          <cell r="AX106" t="e">
            <v>#REF!</v>
          </cell>
          <cell r="AY106" t="e">
            <v>#REF!</v>
          </cell>
          <cell r="AZ106" t="e">
            <v>#REF!</v>
          </cell>
          <cell r="BA106" t="e">
            <v>#REF!</v>
          </cell>
        </row>
        <row r="107"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 t="e">
            <v>#REF!</v>
          </cell>
          <cell r="R107" t="e">
            <v>#REF!</v>
          </cell>
          <cell r="Y107" t="e">
            <v>#REF!</v>
          </cell>
          <cell r="Z107" t="e">
            <v>#REF!</v>
          </cell>
          <cell r="AA107" t="e">
            <v>#REF!</v>
          </cell>
          <cell r="AB107" t="e">
            <v>#REF!</v>
          </cell>
          <cell r="AC107" t="e">
            <v>#REF!</v>
          </cell>
          <cell r="AD107" t="e">
            <v>#REF!</v>
          </cell>
          <cell r="AE107" t="e">
            <v>#REF!</v>
          </cell>
          <cell r="AF107" t="e">
            <v>#REF!</v>
          </cell>
          <cell r="AG107" t="e">
            <v>#REF!</v>
          </cell>
          <cell r="AH107" t="e">
            <v>#REF!</v>
          </cell>
          <cell r="AI107" t="e">
            <v>#REF!</v>
          </cell>
          <cell r="AJ107" t="e">
            <v>#REF!</v>
          </cell>
          <cell r="AK107" t="e">
            <v>#REF!</v>
          </cell>
          <cell r="AL107" t="e">
            <v>#REF!</v>
          </cell>
          <cell r="AM107" t="e">
            <v>#REF!</v>
          </cell>
          <cell r="AN107" t="e">
            <v>#REF!</v>
          </cell>
          <cell r="AO107" t="e">
            <v>#REF!</v>
          </cell>
          <cell r="AP107" t="e">
            <v>#REF!</v>
          </cell>
          <cell r="AQ107" t="e">
            <v>#REF!</v>
          </cell>
          <cell r="AT107" t="e">
            <v>#REF!</v>
          </cell>
          <cell r="AU107" t="e">
            <v>#REF!</v>
          </cell>
          <cell r="AV107">
            <v>0</v>
          </cell>
          <cell r="AW107" t="e">
            <v>#REF!</v>
          </cell>
          <cell r="AX107" t="e">
            <v>#REF!</v>
          </cell>
          <cell r="AY107" t="e">
            <v>#REF!</v>
          </cell>
          <cell r="AZ107" t="e">
            <v>#REF!</v>
          </cell>
          <cell r="BA107" t="e">
            <v>#REF!</v>
          </cell>
        </row>
        <row r="108"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 t="e">
            <v>#REF!</v>
          </cell>
          <cell r="R108" t="e">
            <v>#REF!</v>
          </cell>
          <cell r="Y108" t="e">
            <v>#REF!</v>
          </cell>
          <cell r="Z108" t="e">
            <v>#REF!</v>
          </cell>
          <cell r="AA108" t="e">
            <v>#REF!</v>
          </cell>
          <cell r="AB108" t="e">
            <v>#REF!</v>
          </cell>
          <cell r="AC108" t="e">
            <v>#REF!</v>
          </cell>
          <cell r="AD108" t="e">
            <v>#REF!</v>
          </cell>
          <cell r="AE108" t="e">
            <v>#REF!</v>
          </cell>
          <cell r="AF108" t="e">
            <v>#REF!</v>
          </cell>
          <cell r="AG108" t="e">
            <v>#REF!</v>
          </cell>
          <cell r="AH108" t="e">
            <v>#REF!</v>
          </cell>
          <cell r="AI108" t="e">
            <v>#REF!</v>
          </cell>
          <cell r="AJ108" t="e">
            <v>#REF!</v>
          </cell>
          <cell r="AK108" t="e">
            <v>#REF!</v>
          </cell>
          <cell r="AL108" t="e">
            <v>#REF!</v>
          </cell>
          <cell r="AM108" t="e">
            <v>#REF!</v>
          </cell>
          <cell r="AN108" t="e">
            <v>#REF!</v>
          </cell>
          <cell r="AO108" t="e">
            <v>#REF!</v>
          </cell>
          <cell r="AP108" t="e">
            <v>#REF!</v>
          </cell>
          <cell r="AQ108" t="e">
            <v>#REF!</v>
          </cell>
          <cell r="AT108" t="e">
            <v>#REF!</v>
          </cell>
          <cell r="AU108" t="e">
            <v>#REF!</v>
          </cell>
          <cell r="AV108">
            <v>0</v>
          </cell>
          <cell r="AW108" t="e">
            <v>#REF!</v>
          </cell>
          <cell r="AX108" t="e">
            <v>#REF!</v>
          </cell>
          <cell r="AY108" t="e">
            <v>#REF!</v>
          </cell>
          <cell r="AZ108" t="e">
            <v>#REF!</v>
          </cell>
          <cell r="BA108" t="e">
            <v>#REF!</v>
          </cell>
        </row>
        <row r="109"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 t="e">
            <v>#REF!</v>
          </cell>
          <cell r="R109" t="e">
            <v>#REF!</v>
          </cell>
          <cell r="Y109" t="e">
            <v>#REF!</v>
          </cell>
          <cell r="Z109" t="e">
            <v>#REF!</v>
          </cell>
          <cell r="AA109" t="e">
            <v>#REF!</v>
          </cell>
          <cell r="AB109" t="e">
            <v>#REF!</v>
          </cell>
          <cell r="AC109" t="e">
            <v>#REF!</v>
          </cell>
          <cell r="AD109" t="e">
            <v>#REF!</v>
          </cell>
          <cell r="AE109" t="e">
            <v>#REF!</v>
          </cell>
          <cell r="AF109" t="e">
            <v>#REF!</v>
          </cell>
          <cell r="AG109" t="e">
            <v>#REF!</v>
          </cell>
          <cell r="AH109" t="e">
            <v>#REF!</v>
          </cell>
          <cell r="AI109" t="e">
            <v>#REF!</v>
          </cell>
          <cell r="AJ109" t="e">
            <v>#REF!</v>
          </cell>
          <cell r="AK109" t="e">
            <v>#REF!</v>
          </cell>
          <cell r="AL109" t="e">
            <v>#REF!</v>
          </cell>
          <cell r="AM109" t="e">
            <v>#REF!</v>
          </cell>
          <cell r="AN109" t="e">
            <v>#REF!</v>
          </cell>
          <cell r="AO109" t="e">
            <v>#REF!</v>
          </cell>
          <cell r="AP109" t="e">
            <v>#REF!</v>
          </cell>
          <cell r="AQ109" t="e">
            <v>#REF!</v>
          </cell>
          <cell r="AT109" t="e">
            <v>#REF!</v>
          </cell>
          <cell r="AU109" t="e">
            <v>#REF!</v>
          </cell>
          <cell r="AV109">
            <v>0</v>
          </cell>
          <cell r="AW109" t="e">
            <v>#REF!</v>
          </cell>
          <cell r="AX109" t="e">
            <v>#REF!</v>
          </cell>
          <cell r="AY109" t="e">
            <v>#REF!</v>
          </cell>
          <cell r="AZ109" t="e">
            <v>#REF!</v>
          </cell>
          <cell r="BA109" t="e">
            <v>#REF!</v>
          </cell>
        </row>
        <row r="110"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 t="e">
            <v>#REF!</v>
          </cell>
          <cell r="R110" t="e">
            <v>#REF!</v>
          </cell>
          <cell r="Y110" t="e">
            <v>#REF!</v>
          </cell>
          <cell r="Z110" t="e">
            <v>#REF!</v>
          </cell>
          <cell r="AA110" t="e">
            <v>#REF!</v>
          </cell>
          <cell r="AB110" t="e">
            <v>#REF!</v>
          </cell>
          <cell r="AC110" t="e">
            <v>#REF!</v>
          </cell>
          <cell r="AD110" t="e">
            <v>#REF!</v>
          </cell>
          <cell r="AE110" t="e">
            <v>#REF!</v>
          </cell>
          <cell r="AF110" t="e">
            <v>#REF!</v>
          </cell>
          <cell r="AG110" t="e">
            <v>#REF!</v>
          </cell>
          <cell r="AH110" t="e">
            <v>#REF!</v>
          </cell>
          <cell r="AI110" t="e">
            <v>#REF!</v>
          </cell>
          <cell r="AJ110" t="e">
            <v>#REF!</v>
          </cell>
          <cell r="AK110" t="e">
            <v>#REF!</v>
          </cell>
          <cell r="AL110" t="e">
            <v>#REF!</v>
          </cell>
          <cell r="AM110" t="e">
            <v>#REF!</v>
          </cell>
          <cell r="AN110" t="e">
            <v>#REF!</v>
          </cell>
          <cell r="AO110" t="e">
            <v>#REF!</v>
          </cell>
          <cell r="AP110" t="e">
            <v>#REF!</v>
          </cell>
          <cell r="AQ110" t="e">
            <v>#REF!</v>
          </cell>
          <cell r="AT110" t="e">
            <v>#REF!</v>
          </cell>
          <cell r="AU110" t="e">
            <v>#REF!</v>
          </cell>
          <cell r="AV110">
            <v>0</v>
          </cell>
          <cell r="AW110" t="e">
            <v>#REF!</v>
          </cell>
          <cell r="AX110" t="e">
            <v>#REF!</v>
          </cell>
          <cell r="AY110" t="e">
            <v>#REF!</v>
          </cell>
          <cell r="AZ110" t="e">
            <v>#REF!</v>
          </cell>
          <cell r="BA110" t="e">
            <v>#REF!</v>
          </cell>
        </row>
        <row r="111"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 t="e">
            <v>#REF!</v>
          </cell>
          <cell r="R111" t="e">
            <v>#REF!</v>
          </cell>
          <cell r="Y111" t="e">
            <v>#REF!</v>
          </cell>
          <cell r="Z111" t="e">
            <v>#REF!</v>
          </cell>
          <cell r="AA111" t="e">
            <v>#REF!</v>
          </cell>
          <cell r="AB111" t="e">
            <v>#REF!</v>
          </cell>
          <cell r="AC111" t="e">
            <v>#REF!</v>
          </cell>
          <cell r="AD111" t="e">
            <v>#REF!</v>
          </cell>
          <cell r="AE111" t="e">
            <v>#REF!</v>
          </cell>
          <cell r="AF111" t="e">
            <v>#REF!</v>
          </cell>
          <cell r="AG111" t="e">
            <v>#REF!</v>
          </cell>
          <cell r="AH111" t="e">
            <v>#REF!</v>
          </cell>
          <cell r="AI111" t="e">
            <v>#REF!</v>
          </cell>
          <cell r="AJ111" t="e">
            <v>#REF!</v>
          </cell>
          <cell r="AK111" t="e">
            <v>#REF!</v>
          </cell>
          <cell r="AL111" t="e">
            <v>#REF!</v>
          </cell>
          <cell r="AM111" t="e">
            <v>#REF!</v>
          </cell>
          <cell r="AN111" t="e">
            <v>#REF!</v>
          </cell>
          <cell r="AO111" t="e">
            <v>#REF!</v>
          </cell>
          <cell r="AP111" t="e">
            <v>#REF!</v>
          </cell>
          <cell r="AQ111" t="e">
            <v>#REF!</v>
          </cell>
          <cell r="AT111" t="e">
            <v>#REF!</v>
          </cell>
          <cell r="AU111" t="e">
            <v>#REF!</v>
          </cell>
          <cell r="AV111">
            <v>0</v>
          </cell>
          <cell r="AW111" t="e">
            <v>#REF!</v>
          </cell>
          <cell r="AX111" t="e">
            <v>#REF!</v>
          </cell>
          <cell r="AY111" t="e">
            <v>#REF!</v>
          </cell>
          <cell r="AZ111" t="e">
            <v>#REF!</v>
          </cell>
          <cell r="BA111" t="e">
            <v>#REF!</v>
          </cell>
        </row>
        <row r="112"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 t="e">
            <v>#REF!</v>
          </cell>
          <cell r="R112" t="e">
            <v>#REF!</v>
          </cell>
          <cell r="Y112" t="e">
            <v>#REF!</v>
          </cell>
          <cell r="Z112" t="e">
            <v>#REF!</v>
          </cell>
          <cell r="AA112" t="e">
            <v>#REF!</v>
          </cell>
          <cell r="AB112" t="e">
            <v>#REF!</v>
          </cell>
          <cell r="AC112" t="e">
            <v>#REF!</v>
          </cell>
          <cell r="AD112" t="e">
            <v>#REF!</v>
          </cell>
          <cell r="AE112" t="e">
            <v>#REF!</v>
          </cell>
          <cell r="AF112" t="e">
            <v>#REF!</v>
          </cell>
          <cell r="AG112" t="e">
            <v>#REF!</v>
          </cell>
          <cell r="AH112" t="e">
            <v>#REF!</v>
          </cell>
          <cell r="AI112" t="e">
            <v>#REF!</v>
          </cell>
          <cell r="AJ112" t="e">
            <v>#REF!</v>
          </cell>
          <cell r="AK112" t="e">
            <v>#REF!</v>
          </cell>
          <cell r="AL112" t="e">
            <v>#REF!</v>
          </cell>
          <cell r="AM112" t="e">
            <v>#REF!</v>
          </cell>
          <cell r="AN112" t="e">
            <v>#REF!</v>
          </cell>
          <cell r="AO112" t="e">
            <v>#REF!</v>
          </cell>
          <cell r="AP112" t="e">
            <v>#REF!</v>
          </cell>
          <cell r="AQ112" t="e">
            <v>#REF!</v>
          </cell>
          <cell r="AT112" t="e">
            <v>#REF!</v>
          </cell>
          <cell r="AU112" t="e">
            <v>#REF!</v>
          </cell>
          <cell r="AV112">
            <v>0</v>
          </cell>
          <cell r="AW112" t="e">
            <v>#REF!</v>
          </cell>
          <cell r="AX112" t="e">
            <v>#REF!</v>
          </cell>
          <cell r="AY112" t="e">
            <v>#REF!</v>
          </cell>
          <cell r="AZ112" t="e">
            <v>#REF!</v>
          </cell>
          <cell r="BA112" t="e">
            <v>#REF!</v>
          </cell>
        </row>
        <row r="113"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 t="e">
            <v>#REF!</v>
          </cell>
          <cell r="R113" t="e">
            <v>#REF!</v>
          </cell>
          <cell r="Y113" t="e">
            <v>#REF!</v>
          </cell>
          <cell r="Z113" t="e">
            <v>#REF!</v>
          </cell>
          <cell r="AA113" t="e">
            <v>#REF!</v>
          </cell>
          <cell r="AB113" t="e">
            <v>#REF!</v>
          </cell>
          <cell r="AC113" t="e">
            <v>#REF!</v>
          </cell>
          <cell r="AD113" t="e">
            <v>#REF!</v>
          </cell>
          <cell r="AE113" t="e">
            <v>#REF!</v>
          </cell>
          <cell r="AF113" t="e">
            <v>#REF!</v>
          </cell>
          <cell r="AG113" t="e">
            <v>#REF!</v>
          </cell>
          <cell r="AH113" t="e">
            <v>#REF!</v>
          </cell>
          <cell r="AI113" t="e">
            <v>#REF!</v>
          </cell>
          <cell r="AJ113" t="e">
            <v>#REF!</v>
          </cell>
          <cell r="AK113" t="e">
            <v>#REF!</v>
          </cell>
          <cell r="AL113" t="e">
            <v>#REF!</v>
          </cell>
          <cell r="AM113" t="e">
            <v>#REF!</v>
          </cell>
          <cell r="AN113" t="e">
            <v>#REF!</v>
          </cell>
          <cell r="AO113" t="e">
            <v>#REF!</v>
          </cell>
          <cell r="AP113" t="e">
            <v>#REF!</v>
          </cell>
          <cell r="AQ113" t="e">
            <v>#REF!</v>
          </cell>
          <cell r="AT113" t="e">
            <v>#REF!</v>
          </cell>
          <cell r="AU113" t="e">
            <v>#REF!</v>
          </cell>
          <cell r="AV113">
            <v>0</v>
          </cell>
          <cell r="AW113" t="e">
            <v>#REF!</v>
          </cell>
          <cell r="AX113" t="e">
            <v>#REF!</v>
          </cell>
          <cell r="AY113" t="e">
            <v>#REF!</v>
          </cell>
          <cell r="AZ113" t="e">
            <v>#REF!</v>
          </cell>
          <cell r="BA113" t="e">
            <v>#REF!</v>
          </cell>
        </row>
        <row r="114"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 t="e">
            <v>#REF!</v>
          </cell>
          <cell r="R114" t="e">
            <v>#REF!</v>
          </cell>
          <cell r="Y114" t="e">
            <v>#REF!</v>
          </cell>
          <cell r="Z114" t="e">
            <v>#REF!</v>
          </cell>
          <cell r="AA114" t="e">
            <v>#REF!</v>
          </cell>
          <cell r="AB114" t="e">
            <v>#REF!</v>
          </cell>
          <cell r="AC114" t="e">
            <v>#REF!</v>
          </cell>
          <cell r="AD114" t="e">
            <v>#REF!</v>
          </cell>
          <cell r="AE114" t="e">
            <v>#REF!</v>
          </cell>
          <cell r="AF114" t="e">
            <v>#REF!</v>
          </cell>
          <cell r="AG114" t="e">
            <v>#REF!</v>
          </cell>
          <cell r="AH114" t="e">
            <v>#REF!</v>
          </cell>
          <cell r="AI114" t="e">
            <v>#REF!</v>
          </cell>
          <cell r="AJ114" t="e">
            <v>#REF!</v>
          </cell>
          <cell r="AK114" t="e">
            <v>#REF!</v>
          </cell>
          <cell r="AL114" t="e">
            <v>#REF!</v>
          </cell>
          <cell r="AM114" t="e">
            <v>#REF!</v>
          </cell>
          <cell r="AN114" t="e">
            <v>#REF!</v>
          </cell>
          <cell r="AO114" t="e">
            <v>#REF!</v>
          </cell>
          <cell r="AP114" t="e">
            <v>#REF!</v>
          </cell>
          <cell r="AQ114" t="e">
            <v>#REF!</v>
          </cell>
          <cell r="AT114" t="e">
            <v>#REF!</v>
          </cell>
          <cell r="AU114" t="e">
            <v>#REF!</v>
          </cell>
          <cell r="AV114">
            <v>0</v>
          </cell>
          <cell r="AW114" t="e">
            <v>#REF!</v>
          </cell>
          <cell r="AX114" t="e">
            <v>#REF!</v>
          </cell>
          <cell r="AY114" t="e">
            <v>#REF!</v>
          </cell>
          <cell r="AZ114" t="e">
            <v>#REF!</v>
          </cell>
          <cell r="BA114" t="e">
            <v>#REF!</v>
          </cell>
        </row>
        <row r="115"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e">
            <v>#REF!</v>
          </cell>
          <cell r="R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  <cell r="AF115" t="e">
            <v>#REF!</v>
          </cell>
          <cell r="AG115" t="e">
            <v>#REF!</v>
          </cell>
          <cell r="AH115" t="e">
            <v>#REF!</v>
          </cell>
          <cell r="AI115" t="e">
            <v>#REF!</v>
          </cell>
          <cell r="AJ115" t="e">
            <v>#REF!</v>
          </cell>
          <cell r="AK115" t="e">
            <v>#REF!</v>
          </cell>
          <cell r="AL115" t="e">
            <v>#REF!</v>
          </cell>
          <cell r="AM115" t="e">
            <v>#REF!</v>
          </cell>
          <cell r="AN115" t="e">
            <v>#REF!</v>
          </cell>
          <cell r="AO115" t="e">
            <v>#REF!</v>
          </cell>
          <cell r="AP115" t="e">
            <v>#REF!</v>
          </cell>
          <cell r="AQ115" t="e">
            <v>#REF!</v>
          </cell>
          <cell r="AT115" t="e">
            <v>#REF!</v>
          </cell>
          <cell r="AU115" t="e">
            <v>#REF!</v>
          </cell>
          <cell r="AV115">
            <v>0</v>
          </cell>
          <cell r="AW115" t="e">
            <v>#REF!</v>
          </cell>
          <cell r="AX115" t="e">
            <v>#REF!</v>
          </cell>
          <cell r="AY115" t="e">
            <v>#REF!</v>
          </cell>
          <cell r="AZ115" t="e">
            <v>#REF!</v>
          </cell>
          <cell r="BA115" t="e">
            <v>#REF!</v>
          </cell>
        </row>
        <row r="116"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e">
            <v>#REF!</v>
          </cell>
          <cell r="R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  <cell r="AF116" t="e">
            <v>#REF!</v>
          </cell>
          <cell r="AG116" t="e">
            <v>#REF!</v>
          </cell>
          <cell r="AH116" t="e">
            <v>#REF!</v>
          </cell>
          <cell r="AI116" t="e">
            <v>#REF!</v>
          </cell>
          <cell r="AJ116" t="e">
            <v>#REF!</v>
          </cell>
          <cell r="AK116" t="e">
            <v>#REF!</v>
          </cell>
          <cell r="AL116" t="e">
            <v>#REF!</v>
          </cell>
          <cell r="AM116" t="e">
            <v>#REF!</v>
          </cell>
          <cell r="AN116" t="e">
            <v>#REF!</v>
          </cell>
          <cell r="AO116" t="e">
            <v>#REF!</v>
          </cell>
          <cell r="AP116" t="e">
            <v>#REF!</v>
          </cell>
          <cell r="AQ116" t="e">
            <v>#REF!</v>
          </cell>
          <cell r="AT116" t="e">
            <v>#REF!</v>
          </cell>
          <cell r="AU116" t="e">
            <v>#REF!</v>
          </cell>
          <cell r="AV116">
            <v>0</v>
          </cell>
          <cell r="AW116" t="e">
            <v>#REF!</v>
          </cell>
          <cell r="AX116" t="e">
            <v>#REF!</v>
          </cell>
          <cell r="AY116" t="e">
            <v>#REF!</v>
          </cell>
          <cell r="AZ116" t="e">
            <v>#REF!</v>
          </cell>
          <cell r="BA116" t="e">
            <v>#REF!</v>
          </cell>
        </row>
        <row r="117"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 t="e">
            <v>#REF!</v>
          </cell>
          <cell r="R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  <cell r="AF117" t="e">
            <v>#REF!</v>
          </cell>
          <cell r="AG117" t="e">
            <v>#REF!</v>
          </cell>
          <cell r="AH117" t="e">
            <v>#REF!</v>
          </cell>
          <cell r="AI117" t="e">
            <v>#REF!</v>
          </cell>
          <cell r="AJ117" t="e">
            <v>#REF!</v>
          </cell>
          <cell r="AK117" t="e">
            <v>#REF!</v>
          </cell>
          <cell r="AL117" t="e">
            <v>#REF!</v>
          </cell>
          <cell r="AM117" t="e">
            <v>#REF!</v>
          </cell>
          <cell r="AN117" t="e">
            <v>#REF!</v>
          </cell>
          <cell r="AO117" t="e">
            <v>#REF!</v>
          </cell>
          <cell r="AP117" t="e">
            <v>#REF!</v>
          </cell>
          <cell r="AQ117" t="e">
            <v>#REF!</v>
          </cell>
          <cell r="AT117" t="e">
            <v>#REF!</v>
          </cell>
          <cell r="AU117" t="e">
            <v>#REF!</v>
          </cell>
          <cell r="AV117">
            <v>0</v>
          </cell>
          <cell r="AW117" t="e">
            <v>#REF!</v>
          </cell>
          <cell r="AX117" t="e">
            <v>#REF!</v>
          </cell>
          <cell r="AY117" t="e">
            <v>#REF!</v>
          </cell>
          <cell r="AZ117" t="e">
            <v>#REF!</v>
          </cell>
          <cell r="BA117" t="e">
            <v>#REF!</v>
          </cell>
        </row>
        <row r="118"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e">
            <v>#REF!</v>
          </cell>
          <cell r="R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  <cell r="AF118" t="e">
            <v>#REF!</v>
          </cell>
          <cell r="AG118" t="e">
            <v>#REF!</v>
          </cell>
          <cell r="AH118" t="e">
            <v>#REF!</v>
          </cell>
          <cell r="AI118" t="e">
            <v>#REF!</v>
          </cell>
          <cell r="AJ118" t="e">
            <v>#REF!</v>
          </cell>
          <cell r="AK118" t="e">
            <v>#REF!</v>
          </cell>
          <cell r="AL118" t="e">
            <v>#REF!</v>
          </cell>
          <cell r="AM118" t="e">
            <v>#REF!</v>
          </cell>
          <cell r="AN118" t="e">
            <v>#REF!</v>
          </cell>
          <cell r="AO118" t="e">
            <v>#REF!</v>
          </cell>
          <cell r="AP118" t="e">
            <v>#REF!</v>
          </cell>
          <cell r="AQ118" t="e">
            <v>#REF!</v>
          </cell>
          <cell r="AT118" t="e">
            <v>#REF!</v>
          </cell>
          <cell r="AU118" t="e">
            <v>#REF!</v>
          </cell>
          <cell r="AV118">
            <v>0</v>
          </cell>
          <cell r="AW118" t="e">
            <v>#REF!</v>
          </cell>
          <cell r="AX118" t="e">
            <v>#REF!</v>
          </cell>
          <cell r="AY118" t="e">
            <v>#REF!</v>
          </cell>
          <cell r="AZ118" t="e">
            <v>#REF!</v>
          </cell>
          <cell r="BA118" t="e">
            <v>#REF!</v>
          </cell>
        </row>
        <row r="119"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e">
            <v>#REF!</v>
          </cell>
          <cell r="R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  <cell r="AF119" t="e">
            <v>#REF!</v>
          </cell>
          <cell r="AG119" t="e">
            <v>#REF!</v>
          </cell>
          <cell r="AH119" t="e">
            <v>#REF!</v>
          </cell>
          <cell r="AI119" t="e">
            <v>#REF!</v>
          </cell>
          <cell r="AJ119" t="e">
            <v>#REF!</v>
          </cell>
          <cell r="AK119" t="e">
            <v>#REF!</v>
          </cell>
          <cell r="AL119" t="e">
            <v>#REF!</v>
          </cell>
          <cell r="AM119" t="e">
            <v>#REF!</v>
          </cell>
          <cell r="AN119" t="e">
            <v>#REF!</v>
          </cell>
          <cell r="AO119" t="e">
            <v>#REF!</v>
          </cell>
          <cell r="AP119" t="e">
            <v>#REF!</v>
          </cell>
          <cell r="AQ119" t="e">
            <v>#REF!</v>
          </cell>
          <cell r="AT119" t="e">
            <v>#REF!</v>
          </cell>
          <cell r="AU119" t="e">
            <v>#REF!</v>
          </cell>
          <cell r="AV119">
            <v>0</v>
          </cell>
          <cell r="AW119" t="e">
            <v>#REF!</v>
          </cell>
          <cell r="AX119" t="e">
            <v>#REF!</v>
          </cell>
          <cell r="AY119" t="e">
            <v>#REF!</v>
          </cell>
          <cell r="AZ119" t="e">
            <v>#REF!</v>
          </cell>
          <cell r="BA119" t="e">
            <v>#REF!</v>
          </cell>
        </row>
        <row r="120"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 t="e">
            <v>#REF!</v>
          </cell>
          <cell r="R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  <cell r="AF120" t="e">
            <v>#REF!</v>
          </cell>
          <cell r="AG120" t="e">
            <v>#REF!</v>
          </cell>
          <cell r="AH120" t="e">
            <v>#REF!</v>
          </cell>
          <cell r="AI120" t="e">
            <v>#REF!</v>
          </cell>
          <cell r="AJ120" t="e">
            <v>#REF!</v>
          </cell>
          <cell r="AK120" t="e">
            <v>#REF!</v>
          </cell>
          <cell r="AL120" t="e">
            <v>#REF!</v>
          </cell>
          <cell r="AM120" t="e">
            <v>#REF!</v>
          </cell>
          <cell r="AN120" t="e">
            <v>#REF!</v>
          </cell>
          <cell r="AO120" t="e">
            <v>#REF!</v>
          </cell>
          <cell r="AP120" t="e">
            <v>#REF!</v>
          </cell>
          <cell r="AQ120" t="e">
            <v>#REF!</v>
          </cell>
          <cell r="AT120" t="e">
            <v>#REF!</v>
          </cell>
          <cell r="AU120" t="e">
            <v>#REF!</v>
          </cell>
          <cell r="AV120">
            <v>0</v>
          </cell>
          <cell r="AW120" t="e">
            <v>#REF!</v>
          </cell>
          <cell r="AX120" t="e">
            <v>#REF!</v>
          </cell>
          <cell r="AY120" t="e">
            <v>#REF!</v>
          </cell>
          <cell r="AZ120" t="e">
            <v>#REF!</v>
          </cell>
          <cell r="BA120" t="e">
            <v>#REF!</v>
          </cell>
        </row>
        <row r="121"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e">
            <v>#REF!</v>
          </cell>
          <cell r="R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  <cell r="AF121" t="e">
            <v>#REF!</v>
          </cell>
          <cell r="AG121" t="e">
            <v>#REF!</v>
          </cell>
          <cell r="AH121" t="e">
            <v>#REF!</v>
          </cell>
          <cell r="AI121" t="e">
            <v>#REF!</v>
          </cell>
          <cell r="AJ121" t="e">
            <v>#REF!</v>
          </cell>
          <cell r="AK121" t="e">
            <v>#REF!</v>
          </cell>
          <cell r="AL121" t="e">
            <v>#REF!</v>
          </cell>
          <cell r="AM121" t="e">
            <v>#REF!</v>
          </cell>
          <cell r="AN121" t="e">
            <v>#REF!</v>
          </cell>
          <cell r="AO121" t="e">
            <v>#REF!</v>
          </cell>
          <cell r="AP121" t="e">
            <v>#REF!</v>
          </cell>
          <cell r="AQ121" t="e">
            <v>#REF!</v>
          </cell>
          <cell r="AT121" t="e">
            <v>#REF!</v>
          </cell>
          <cell r="AU121" t="e">
            <v>#REF!</v>
          </cell>
          <cell r="AV121">
            <v>0</v>
          </cell>
          <cell r="AW121" t="e">
            <v>#REF!</v>
          </cell>
          <cell r="AX121" t="e">
            <v>#REF!</v>
          </cell>
          <cell r="AY121" t="e">
            <v>#REF!</v>
          </cell>
          <cell r="AZ121" t="e">
            <v>#REF!</v>
          </cell>
          <cell r="BA121" t="e">
            <v>#REF!</v>
          </cell>
        </row>
        <row r="122"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e">
            <v>#REF!</v>
          </cell>
          <cell r="R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  <cell r="AF122" t="e">
            <v>#REF!</v>
          </cell>
          <cell r="AG122" t="e">
            <v>#REF!</v>
          </cell>
          <cell r="AH122" t="e">
            <v>#REF!</v>
          </cell>
          <cell r="AI122" t="e">
            <v>#REF!</v>
          </cell>
          <cell r="AJ122" t="e">
            <v>#REF!</v>
          </cell>
          <cell r="AK122" t="e">
            <v>#REF!</v>
          </cell>
          <cell r="AL122" t="e">
            <v>#REF!</v>
          </cell>
          <cell r="AM122" t="e">
            <v>#REF!</v>
          </cell>
          <cell r="AN122" t="e">
            <v>#REF!</v>
          </cell>
          <cell r="AO122" t="e">
            <v>#REF!</v>
          </cell>
          <cell r="AP122" t="e">
            <v>#REF!</v>
          </cell>
          <cell r="AQ122" t="e">
            <v>#REF!</v>
          </cell>
          <cell r="AT122" t="e">
            <v>#REF!</v>
          </cell>
          <cell r="AU122" t="e">
            <v>#REF!</v>
          </cell>
          <cell r="AV122">
            <v>0</v>
          </cell>
          <cell r="AW122" t="e">
            <v>#REF!</v>
          </cell>
          <cell r="AX122" t="e">
            <v>#REF!</v>
          </cell>
          <cell r="AY122" t="e">
            <v>#REF!</v>
          </cell>
          <cell r="AZ122" t="e">
            <v>#REF!</v>
          </cell>
          <cell r="BA122" t="e">
            <v>#REF!</v>
          </cell>
        </row>
        <row r="123"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e">
            <v>#REF!</v>
          </cell>
          <cell r="R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  <cell r="AF123" t="e">
            <v>#REF!</v>
          </cell>
          <cell r="AG123" t="e">
            <v>#REF!</v>
          </cell>
          <cell r="AH123" t="e">
            <v>#REF!</v>
          </cell>
          <cell r="AI123" t="e">
            <v>#REF!</v>
          </cell>
          <cell r="AJ123" t="e">
            <v>#REF!</v>
          </cell>
          <cell r="AK123" t="e">
            <v>#REF!</v>
          </cell>
          <cell r="AL123" t="e">
            <v>#REF!</v>
          </cell>
          <cell r="AM123" t="e">
            <v>#REF!</v>
          </cell>
          <cell r="AN123" t="e">
            <v>#REF!</v>
          </cell>
          <cell r="AO123" t="e">
            <v>#REF!</v>
          </cell>
          <cell r="AP123" t="e">
            <v>#REF!</v>
          </cell>
          <cell r="AQ123" t="e">
            <v>#REF!</v>
          </cell>
          <cell r="AT123" t="e">
            <v>#REF!</v>
          </cell>
          <cell r="AU123" t="e">
            <v>#REF!</v>
          </cell>
          <cell r="AV123">
            <v>0</v>
          </cell>
          <cell r="AW123" t="e">
            <v>#REF!</v>
          </cell>
          <cell r="AX123" t="e">
            <v>#REF!</v>
          </cell>
          <cell r="AY123" t="e">
            <v>#REF!</v>
          </cell>
          <cell r="AZ123" t="e">
            <v>#REF!</v>
          </cell>
          <cell r="BA123" t="e">
            <v>#REF!</v>
          </cell>
        </row>
        <row r="124"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e">
            <v>#REF!</v>
          </cell>
          <cell r="R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  <cell r="AF124" t="e">
            <v>#REF!</v>
          </cell>
          <cell r="AG124" t="e">
            <v>#REF!</v>
          </cell>
          <cell r="AH124" t="e">
            <v>#REF!</v>
          </cell>
          <cell r="AI124" t="e">
            <v>#REF!</v>
          </cell>
          <cell r="AJ124" t="e">
            <v>#REF!</v>
          </cell>
          <cell r="AK124" t="e">
            <v>#REF!</v>
          </cell>
          <cell r="AL124" t="e">
            <v>#REF!</v>
          </cell>
          <cell r="AM124" t="e">
            <v>#REF!</v>
          </cell>
          <cell r="AN124" t="e">
            <v>#REF!</v>
          </cell>
          <cell r="AO124" t="e">
            <v>#REF!</v>
          </cell>
          <cell r="AP124" t="e">
            <v>#REF!</v>
          </cell>
          <cell r="AQ124" t="e">
            <v>#REF!</v>
          </cell>
          <cell r="AT124" t="e">
            <v>#REF!</v>
          </cell>
          <cell r="AU124" t="e">
            <v>#REF!</v>
          </cell>
          <cell r="AV124">
            <v>0</v>
          </cell>
          <cell r="AW124" t="e">
            <v>#REF!</v>
          </cell>
          <cell r="AX124" t="e">
            <v>#REF!</v>
          </cell>
          <cell r="AY124" t="e">
            <v>#REF!</v>
          </cell>
          <cell r="AZ124" t="e">
            <v>#REF!</v>
          </cell>
          <cell r="BA124" t="e">
            <v>#REF!</v>
          </cell>
        </row>
        <row r="125"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e">
            <v>#REF!</v>
          </cell>
          <cell r="R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  <cell r="AF125" t="e">
            <v>#REF!</v>
          </cell>
          <cell r="AG125" t="e">
            <v>#REF!</v>
          </cell>
          <cell r="AH125" t="e">
            <v>#REF!</v>
          </cell>
          <cell r="AI125" t="e">
            <v>#REF!</v>
          </cell>
          <cell r="AJ125" t="e">
            <v>#REF!</v>
          </cell>
          <cell r="AK125" t="e">
            <v>#REF!</v>
          </cell>
          <cell r="AL125" t="e">
            <v>#REF!</v>
          </cell>
          <cell r="AM125" t="e">
            <v>#REF!</v>
          </cell>
          <cell r="AN125" t="e">
            <v>#REF!</v>
          </cell>
          <cell r="AO125" t="e">
            <v>#REF!</v>
          </cell>
          <cell r="AP125" t="e">
            <v>#REF!</v>
          </cell>
          <cell r="AQ125" t="e">
            <v>#REF!</v>
          </cell>
          <cell r="AT125" t="e">
            <v>#REF!</v>
          </cell>
          <cell r="AU125" t="e">
            <v>#REF!</v>
          </cell>
          <cell r="AV125">
            <v>0</v>
          </cell>
          <cell r="AW125" t="e">
            <v>#REF!</v>
          </cell>
          <cell r="AX125" t="e">
            <v>#REF!</v>
          </cell>
          <cell r="AY125" t="e">
            <v>#REF!</v>
          </cell>
          <cell r="AZ125" t="e">
            <v>#REF!</v>
          </cell>
          <cell r="BA125" t="e">
            <v>#REF!</v>
          </cell>
        </row>
        <row r="126"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e">
            <v>#REF!</v>
          </cell>
          <cell r="R126" t="e">
            <v>#REF!</v>
          </cell>
          <cell r="Y126" t="e">
            <v>#REF!</v>
          </cell>
          <cell r="Z126" t="e">
            <v>#REF!</v>
          </cell>
          <cell r="AA126" t="e">
            <v>#REF!</v>
          </cell>
          <cell r="AB126" t="e">
            <v>#REF!</v>
          </cell>
          <cell r="AC126" t="e">
            <v>#REF!</v>
          </cell>
          <cell r="AD126" t="e">
            <v>#REF!</v>
          </cell>
          <cell r="AE126" t="e">
            <v>#REF!</v>
          </cell>
          <cell r="AF126" t="e">
            <v>#REF!</v>
          </cell>
          <cell r="AG126" t="e">
            <v>#REF!</v>
          </cell>
          <cell r="AH126" t="e">
            <v>#REF!</v>
          </cell>
          <cell r="AI126" t="e">
            <v>#REF!</v>
          </cell>
          <cell r="AJ126" t="e">
            <v>#REF!</v>
          </cell>
          <cell r="AK126" t="e">
            <v>#REF!</v>
          </cell>
          <cell r="AL126" t="e">
            <v>#REF!</v>
          </cell>
          <cell r="AM126" t="e">
            <v>#REF!</v>
          </cell>
          <cell r="AN126" t="e">
            <v>#REF!</v>
          </cell>
          <cell r="AO126" t="e">
            <v>#REF!</v>
          </cell>
          <cell r="AP126" t="e">
            <v>#REF!</v>
          </cell>
          <cell r="AQ126" t="e">
            <v>#REF!</v>
          </cell>
          <cell r="AT126" t="e">
            <v>#REF!</v>
          </cell>
          <cell r="AU126" t="e">
            <v>#REF!</v>
          </cell>
          <cell r="AV126">
            <v>0</v>
          </cell>
          <cell r="AW126" t="e">
            <v>#REF!</v>
          </cell>
          <cell r="AX126" t="e">
            <v>#REF!</v>
          </cell>
          <cell r="AY126" t="e">
            <v>#REF!</v>
          </cell>
          <cell r="AZ126" t="e">
            <v>#REF!</v>
          </cell>
          <cell r="BA126" t="e">
            <v>#REF!</v>
          </cell>
        </row>
        <row r="127"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e">
            <v>#REF!</v>
          </cell>
          <cell r="R127" t="e">
            <v>#REF!</v>
          </cell>
          <cell r="Y127" t="e">
            <v>#REF!</v>
          </cell>
          <cell r="Z127" t="e">
            <v>#REF!</v>
          </cell>
          <cell r="AA127" t="e">
            <v>#REF!</v>
          </cell>
          <cell r="AB127" t="e">
            <v>#REF!</v>
          </cell>
          <cell r="AC127" t="e">
            <v>#REF!</v>
          </cell>
          <cell r="AD127" t="e">
            <v>#REF!</v>
          </cell>
          <cell r="AE127" t="e">
            <v>#REF!</v>
          </cell>
          <cell r="AF127" t="e">
            <v>#REF!</v>
          </cell>
          <cell r="AG127" t="e">
            <v>#REF!</v>
          </cell>
          <cell r="AH127" t="e">
            <v>#REF!</v>
          </cell>
          <cell r="AI127" t="e">
            <v>#REF!</v>
          </cell>
          <cell r="AJ127" t="e">
            <v>#REF!</v>
          </cell>
          <cell r="AK127" t="e">
            <v>#REF!</v>
          </cell>
          <cell r="AL127" t="e">
            <v>#REF!</v>
          </cell>
          <cell r="AM127" t="e">
            <v>#REF!</v>
          </cell>
          <cell r="AN127" t="e">
            <v>#REF!</v>
          </cell>
          <cell r="AO127" t="e">
            <v>#REF!</v>
          </cell>
          <cell r="AP127" t="e">
            <v>#REF!</v>
          </cell>
          <cell r="AQ127" t="e">
            <v>#REF!</v>
          </cell>
          <cell r="AT127" t="e">
            <v>#REF!</v>
          </cell>
          <cell r="AU127" t="e">
            <v>#REF!</v>
          </cell>
          <cell r="AV127">
            <v>0</v>
          </cell>
          <cell r="AW127" t="e">
            <v>#REF!</v>
          </cell>
          <cell r="AX127" t="e">
            <v>#REF!</v>
          </cell>
          <cell r="AY127" t="e">
            <v>#REF!</v>
          </cell>
          <cell r="AZ127" t="e">
            <v>#REF!</v>
          </cell>
          <cell r="BA127" t="e">
            <v>#REF!</v>
          </cell>
        </row>
        <row r="128"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e">
            <v>#REF!</v>
          </cell>
          <cell r="R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  <cell r="AF128" t="e">
            <v>#REF!</v>
          </cell>
          <cell r="AG128" t="e">
            <v>#REF!</v>
          </cell>
          <cell r="AH128" t="e">
            <v>#REF!</v>
          </cell>
          <cell r="AI128" t="e">
            <v>#REF!</v>
          </cell>
          <cell r="AJ128" t="e">
            <v>#REF!</v>
          </cell>
          <cell r="AK128" t="e">
            <v>#REF!</v>
          </cell>
          <cell r="AL128" t="e">
            <v>#REF!</v>
          </cell>
          <cell r="AM128" t="e">
            <v>#REF!</v>
          </cell>
          <cell r="AN128" t="e">
            <v>#REF!</v>
          </cell>
          <cell r="AO128" t="e">
            <v>#REF!</v>
          </cell>
          <cell r="AP128" t="e">
            <v>#REF!</v>
          </cell>
          <cell r="AQ128" t="e">
            <v>#REF!</v>
          </cell>
          <cell r="AT128" t="e">
            <v>#REF!</v>
          </cell>
          <cell r="AU128" t="e">
            <v>#REF!</v>
          </cell>
          <cell r="AV128">
            <v>0</v>
          </cell>
          <cell r="AW128" t="e">
            <v>#REF!</v>
          </cell>
          <cell r="AX128" t="e">
            <v>#REF!</v>
          </cell>
          <cell r="AY128" t="e">
            <v>#REF!</v>
          </cell>
          <cell r="AZ128" t="e">
            <v>#REF!</v>
          </cell>
          <cell r="BA128" t="e">
            <v>#REF!</v>
          </cell>
        </row>
        <row r="129"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e">
            <v>#REF!</v>
          </cell>
          <cell r="R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  <cell r="AF129" t="e">
            <v>#REF!</v>
          </cell>
          <cell r="AG129" t="e">
            <v>#REF!</v>
          </cell>
          <cell r="AH129" t="e">
            <v>#REF!</v>
          </cell>
          <cell r="AI129" t="e">
            <v>#REF!</v>
          </cell>
          <cell r="AJ129" t="e">
            <v>#REF!</v>
          </cell>
          <cell r="AK129" t="e">
            <v>#REF!</v>
          </cell>
          <cell r="AL129" t="e">
            <v>#REF!</v>
          </cell>
          <cell r="AM129" t="e">
            <v>#REF!</v>
          </cell>
          <cell r="AN129" t="e">
            <v>#REF!</v>
          </cell>
          <cell r="AO129" t="e">
            <v>#REF!</v>
          </cell>
          <cell r="AP129" t="e">
            <v>#REF!</v>
          </cell>
          <cell r="AQ129" t="e">
            <v>#REF!</v>
          </cell>
          <cell r="AT129" t="e">
            <v>#REF!</v>
          </cell>
          <cell r="AU129" t="e">
            <v>#REF!</v>
          </cell>
          <cell r="AV129">
            <v>0</v>
          </cell>
          <cell r="AW129" t="e">
            <v>#REF!</v>
          </cell>
          <cell r="AX129" t="e">
            <v>#REF!</v>
          </cell>
          <cell r="AY129" t="e">
            <v>#REF!</v>
          </cell>
          <cell r="AZ129" t="e">
            <v>#REF!</v>
          </cell>
          <cell r="BA129" t="e">
            <v>#REF!</v>
          </cell>
        </row>
        <row r="130"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e">
            <v>#REF!</v>
          </cell>
          <cell r="R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T130" t="e">
            <v>#REF!</v>
          </cell>
          <cell r="AU130" t="e">
            <v>#REF!</v>
          </cell>
          <cell r="AV130">
            <v>0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</row>
        <row r="131"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e">
            <v>#REF!</v>
          </cell>
          <cell r="R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T131" t="e">
            <v>#REF!</v>
          </cell>
          <cell r="AU131" t="e">
            <v>#REF!</v>
          </cell>
          <cell r="AV131">
            <v>0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</row>
        <row r="132"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e">
            <v>#REF!</v>
          </cell>
          <cell r="R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  <cell r="AF132" t="e">
            <v>#REF!</v>
          </cell>
          <cell r="AG132" t="e">
            <v>#REF!</v>
          </cell>
          <cell r="AH132" t="e">
            <v>#REF!</v>
          </cell>
          <cell r="AI132" t="e">
            <v>#REF!</v>
          </cell>
          <cell r="AJ132" t="e">
            <v>#REF!</v>
          </cell>
          <cell r="AK132" t="e">
            <v>#REF!</v>
          </cell>
          <cell r="AL132" t="e">
            <v>#REF!</v>
          </cell>
          <cell r="AM132" t="e">
            <v>#REF!</v>
          </cell>
          <cell r="AN132" t="e">
            <v>#REF!</v>
          </cell>
          <cell r="AO132" t="e">
            <v>#REF!</v>
          </cell>
          <cell r="AP132" t="e">
            <v>#REF!</v>
          </cell>
          <cell r="AQ132" t="e">
            <v>#REF!</v>
          </cell>
          <cell r="AT132" t="e">
            <v>#REF!</v>
          </cell>
          <cell r="AU132" t="e">
            <v>#REF!</v>
          </cell>
          <cell r="AV132">
            <v>0</v>
          </cell>
          <cell r="AW132" t="e">
            <v>#REF!</v>
          </cell>
          <cell r="AX132" t="e">
            <v>#REF!</v>
          </cell>
          <cell r="AY132" t="e">
            <v>#REF!</v>
          </cell>
          <cell r="AZ132" t="e">
            <v>#REF!</v>
          </cell>
          <cell r="BA132" t="e">
            <v>#REF!</v>
          </cell>
        </row>
        <row r="133"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e">
            <v>#REF!</v>
          </cell>
          <cell r="R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  <cell r="AI133" t="e">
            <v>#REF!</v>
          </cell>
          <cell r="AJ133" t="e">
            <v>#REF!</v>
          </cell>
          <cell r="AK133" t="e">
            <v>#REF!</v>
          </cell>
          <cell r="AL133" t="e">
            <v>#REF!</v>
          </cell>
          <cell r="AM133" t="e">
            <v>#REF!</v>
          </cell>
          <cell r="AN133" t="e">
            <v>#REF!</v>
          </cell>
          <cell r="AO133" t="e">
            <v>#REF!</v>
          </cell>
          <cell r="AP133" t="e">
            <v>#REF!</v>
          </cell>
          <cell r="AQ133" t="e">
            <v>#REF!</v>
          </cell>
          <cell r="AT133" t="e">
            <v>#REF!</v>
          </cell>
          <cell r="AU133" t="e">
            <v>#REF!</v>
          </cell>
          <cell r="AV133">
            <v>0</v>
          </cell>
          <cell r="AW133" t="e">
            <v>#REF!</v>
          </cell>
          <cell r="AX133" t="e">
            <v>#REF!</v>
          </cell>
          <cell r="AY133" t="e">
            <v>#REF!</v>
          </cell>
          <cell r="AZ133" t="e">
            <v>#REF!</v>
          </cell>
          <cell r="BA133" t="e">
            <v>#REF!</v>
          </cell>
        </row>
        <row r="134"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e">
            <v>#REF!</v>
          </cell>
          <cell r="R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  <cell r="AF134" t="e">
            <v>#REF!</v>
          </cell>
          <cell r="AG134" t="e">
            <v>#REF!</v>
          </cell>
          <cell r="AH134" t="e">
            <v>#REF!</v>
          </cell>
          <cell r="AI134" t="e">
            <v>#REF!</v>
          </cell>
          <cell r="AJ134" t="e">
            <v>#REF!</v>
          </cell>
          <cell r="AK134" t="e">
            <v>#REF!</v>
          </cell>
          <cell r="AL134" t="e">
            <v>#REF!</v>
          </cell>
          <cell r="AM134" t="e">
            <v>#REF!</v>
          </cell>
          <cell r="AN134" t="e">
            <v>#REF!</v>
          </cell>
          <cell r="AO134" t="e">
            <v>#REF!</v>
          </cell>
          <cell r="AP134" t="e">
            <v>#REF!</v>
          </cell>
          <cell r="AQ134" t="e">
            <v>#REF!</v>
          </cell>
          <cell r="AT134" t="e">
            <v>#REF!</v>
          </cell>
          <cell r="AU134" t="e">
            <v>#REF!</v>
          </cell>
          <cell r="AV134">
            <v>0</v>
          </cell>
          <cell r="AW134" t="e">
            <v>#REF!</v>
          </cell>
          <cell r="AX134" t="e">
            <v>#REF!</v>
          </cell>
          <cell r="AY134" t="e">
            <v>#REF!</v>
          </cell>
          <cell r="AZ134" t="e">
            <v>#REF!</v>
          </cell>
          <cell r="BA134" t="e">
            <v>#REF!</v>
          </cell>
        </row>
        <row r="135"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e">
            <v>#REF!</v>
          </cell>
          <cell r="R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  <cell r="AF135" t="e">
            <v>#REF!</v>
          </cell>
          <cell r="AG135" t="e">
            <v>#REF!</v>
          </cell>
          <cell r="AH135" t="e">
            <v>#REF!</v>
          </cell>
          <cell r="AI135" t="e">
            <v>#REF!</v>
          </cell>
          <cell r="AJ135" t="e">
            <v>#REF!</v>
          </cell>
          <cell r="AK135" t="e">
            <v>#REF!</v>
          </cell>
          <cell r="AL135" t="e">
            <v>#REF!</v>
          </cell>
          <cell r="AM135" t="e">
            <v>#REF!</v>
          </cell>
          <cell r="AN135" t="e">
            <v>#REF!</v>
          </cell>
          <cell r="AO135" t="e">
            <v>#REF!</v>
          </cell>
          <cell r="AP135" t="e">
            <v>#REF!</v>
          </cell>
          <cell r="AQ135" t="e">
            <v>#REF!</v>
          </cell>
          <cell r="AT135" t="e">
            <v>#REF!</v>
          </cell>
          <cell r="AU135" t="e">
            <v>#REF!</v>
          </cell>
          <cell r="AV135">
            <v>0</v>
          </cell>
          <cell r="AW135" t="e">
            <v>#REF!</v>
          </cell>
          <cell r="AX135" t="e">
            <v>#REF!</v>
          </cell>
          <cell r="AY135" t="e">
            <v>#REF!</v>
          </cell>
          <cell r="AZ135" t="e">
            <v>#REF!</v>
          </cell>
          <cell r="BA135" t="e">
            <v>#REF!</v>
          </cell>
        </row>
        <row r="136"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 t="e">
            <v>#REF!</v>
          </cell>
          <cell r="R136" t="e">
            <v>#REF!</v>
          </cell>
          <cell r="Y136" t="e">
            <v>#REF!</v>
          </cell>
          <cell r="Z136" t="e">
            <v>#REF!</v>
          </cell>
          <cell r="AA136" t="e">
            <v>#REF!</v>
          </cell>
          <cell r="AB136" t="e">
            <v>#REF!</v>
          </cell>
          <cell r="AC136" t="e">
            <v>#REF!</v>
          </cell>
          <cell r="AD136" t="e">
            <v>#REF!</v>
          </cell>
          <cell r="AE136" t="e">
            <v>#REF!</v>
          </cell>
          <cell r="AF136" t="e">
            <v>#REF!</v>
          </cell>
          <cell r="AG136" t="e">
            <v>#REF!</v>
          </cell>
          <cell r="AH136" t="e">
            <v>#REF!</v>
          </cell>
          <cell r="AI136" t="e">
            <v>#REF!</v>
          </cell>
          <cell r="AJ136" t="e">
            <v>#REF!</v>
          </cell>
          <cell r="AK136" t="e">
            <v>#REF!</v>
          </cell>
          <cell r="AL136" t="e">
            <v>#REF!</v>
          </cell>
          <cell r="AM136" t="e">
            <v>#REF!</v>
          </cell>
          <cell r="AN136" t="e">
            <v>#REF!</v>
          </cell>
          <cell r="AO136" t="e">
            <v>#REF!</v>
          </cell>
          <cell r="AP136" t="e">
            <v>#REF!</v>
          </cell>
          <cell r="AQ136" t="e">
            <v>#REF!</v>
          </cell>
          <cell r="AT136" t="e">
            <v>#REF!</v>
          </cell>
          <cell r="AU136" t="e">
            <v>#REF!</v>
          </cell>
          <cell r="AV136">
            <v>0</v>
          </cell>
          <cell r="AW136" t="e">
            <v>#REF!</v>
          </cell>
          <cell r="AX136" t="e">
            <v>#REF!</v>
          </cell>
          <cell r="AY136" t="e">
            <v>#REF!</v>
          </cell>
          <cell r="AZ136" t="e">
            <v>#REF!</v>
          </cell>
          <cell r="BA136" t="e">
            <v>#REF!</v>
          </cell>
        </row>
        <row r="137"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 t="e">
            <v>#REF!</v>
          </cell>
          <cell r="R137" t="e">
            <v>#REF!</v>
          </cell>
          <cell r="Y137" t="e">
            <v>#REF!</v>
          </cell>
          <cell r="Z137" t="e">
            <v>#REF!</v>
          </cell>
          <cell r="AA137" t="e">
            <v>#REF!</v>
          </cell>
          <cell r="AB137" t="e">
            <v>#REF!</v>
          </cell>
          <cell r="AC137" t="e">
            <v>#REF!</v>
          </cell>
          <cell r="AD137" t="e">
            <v>#REF!</v>
          </cell>
          <cell r="AE137" t="e">
            <v>#REF!</v>
          </cell>
          <cell r="AF137" t="e">
            <v>#REF!</v>
          </cell>
          <cell r="AG137" t="e">
            <v>#REF!</v>
          </cell>
          <cell r="AH137" t="e">
            <v>#REF!</v>
          </cell>
          <cell r="AI137" t="e">
            <v>#REF!</v>
          </cell>
          <cell r="AJ137" t="e">
            <v>#REF!</v>
          </cell>
          <cell r="AK137" t="e">
            <v>#REF!</v>
          </cell>
          <cell r="AL137" t="e">
            <v>#REF!</v>
          </cell>
          <cell r="AM137" t="e">
            <v>#REF!</v>
          </cell>
          <cell r="AN137" t="e">
            <v>#REF!</v>
          </cell>
          <cell r="AO137" t="e">
            <v>#REF!</v>
          </cell>
          <cell r="AP137" t="e">
            <v>#REF!</v>
          </cell>
          <cell r="AQ137" t="e">
            <v>#REF!</v>
          </cell>
          <cell r="AT137" t="e">
            <v>#REF!</v>
          </cell>
          <cell r="AU137" t="e">
            <v>#REF!</v>
          </cell>
          <cell r="AV137">
            <v>0</v>
          </cell>
          <cell r="AW137" t="e">
            <v>#REF!</v>
          </cell>
          <cell r="AX137" t="e">
            <v>#REF!</v>
          </cell>
          <cell r="AY137" t="e">
            <v>#REF!</v>
          </cell>
          <cell r="AZ137" t="e">
            <v>#REF!</v>
          </cell>
          <cell r="BA137" t="e">
            <v>#REF!</v>
          </cell>
        </row>
        <row r="138"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 t="e">
            <v>#REF!</v>
          </cell>
          <cell r="R138" t="e">
            <v>#REF!</v>
          </cell>
          <cell r="Y138" t="e">
            <v>#REF!</v>
          </cell>
          <cell r="Z138" t="e">
            <v>#REF!</v>
          </cell>
          <cell r="AA138" t="e">
            <v>#REF!</v>
          </cell>
          <cell r="AB138" t="e">
            <v>#REF!</v>
          </cell>
          <cell r="AC138" t="e">
            <v>#REF!</v>
          </cell>
          <cell r="AD138" t="e">
            <v>#REF!</v>
          </cell>
          <cell r="AE138" t="e">
            <v>#REF!</v>
          </cell>
          <cell r="AF138" t="e">
            <v>#REF!</v>
          </cell>
          <cell r="AG138" t="e">
            <v>#REF!</v>
          </cell>
          <cell r="AH138" t="e">
            <v>#REF!</v>
          </cell>
          <cell r="AI138" t="e">
            <v>#REF!</v>
          </cell>
          <cell r="AJ138" t="e">
            <v>#REF!</v>
          </cell>
          <cell r="AK138" t="e">
            <v>#REF!</v>
          </cell>
          <cell r="AL138" t="e">
            <v>#REF!</v>
          </cell>
          <cell r="AM138" t="e">
            <v>#REF!</v>
          </cell>
          <cell r="AN138" t="e">
            <v>#REF!</v>
          </cell>
          <cell r="AO138" t="e">
            <v>#REF!</v>
          </cell>
          <cell r="AP138" t="e">
            <v>#REF!</v>
          </cell>
          <cell r="AQ138" t="e">
            <v>#REF!</v>
          </cell>
          <cell r="AT138" t="e">
            <v>#REF!</v>
          </cell>
          <cell r="AU138" t="e">
            <v>#REF!</v>
          </cell>
          <cell r="AV138">
            <v>0</v>
          </cell>
          <cell r="AW138" t="e">
            <v>#REF!</v>
          </cell>
          <cell r="AX138" t="e">
            <v>#REF!</v>
          </cell>
          <cell r="AY138" t="e">
            <v>#REF!</v>
          </cell>
          <cell r="AZ138" t="e">
            <v>#REF!</v>
          </cell>
          <cell r="BA138" t="e">
            <v>#REF!</v>
          </cell>
        </row>
        <row r="139"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 t="e">
            <v>#REF!</v>
          </cell>
          <cell r="R139" t="e">
            <v>#REF!</v>
          </cell>
          <cell r="Y139" t="e">
            <v>#REF!</v>
          </cell>
          <cell r="Z139" t="e">
            <v>#REF!</v>
          </cell>
          <cell r="AA139" t="e">
            <v>#REF!</v>
          </cell>
          <cell r="AB139" t="e">
            <v>#REF!</v>
          </cell>
          <cell r="AC139" t="e">
            <v>#REF!</v>
          </cell>
          <cell r="AD139" t="e">
            <v>#REF!</v>
          </cell>
          <cell r="AE139" t="e">
            <v>#REF!</v>
          </cell>
          <cell r="AF139" t="e">
            <v>#REF!</v>
          </cell>
          <cell r="AG139" t="e">
            <v>#REF!</v>
          </cell>
          <cell r="AH139" t="e">
            <v>#REF!</v>
          </cell>
          <cell r="AI139" t="e">
            <v>#REF!</v>
          </cell>
          <cell r="AJ139" t="e">
            <v>#REF!</v>
          </cell>
          <cell r="AK139" t="e">
            <v>#REF!</v>
          </cell>
          <cell r="AL139" t="e">
            <v>#REF!</v>
          </cell>
          <cell r="AM139" t="e">
            <v>#REF!</v>
          </cell>
          <cell r="AN139" t="e">
            <v>#REF!</v>
          </cell>
          <cell r="AO139" t="e">
            <v>#REF!</v>
          </cell>
          <cell r="AP139" t="e">
            <v>#REF!</v>
          </cell>
          <cell r="AQ139" t="e">
            <v>#REF!</v>
          </cell>
          <cell r="AT139" t="e">
            <v>#REF!</v>
          </cell>
          <cell r="AU139" t="e">
            <v>#REF!</v>
          </cell>
          <cell r="AV139">
            <v>0</v>
          </cell>
          <cell r="AW139" t="e">
            <v>#REF!</v>
          </cell>
          <cell r="AX139" t="e">
            <v>#REF!</v>
          </cell>
          <cell r="AY139" t="e">
            <v>#REF!</v>
          </cell>
          <cell r="AZ139" t="e">
            <v>#REF!</v>
          </cell>
          <cell r="BA139" t="e">
            <v>#REF!</v>
          </cell>
        </row>
        <row r="140"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 t="e">
            <v>#REF!</v>
          </cell>
          <cell r="R140" t="e">
            <v>#REF!</v>
          </cell>
          <cell r="Y140" t="e">
            <v>#REF!</v>
          </cell>
          <cell r="Z140" t="e">
            <v>#REF!</v>
          </cell>
          <cell r="AA140" t="e">
            <v>#REF!</v>
          </cell>
          <cell r="AB140" t="e">
            <v>#REF!</v>
          </cell>
          <cell r="AC140" t="e">
            <v>#REF!</v>
          </cell>
          <cell r="AD140" t="e">
            <v>#REF!</v>
          </cell>
          <cell r="AE140" t="e">
            <v>#REF!</v>
          </cell>
          <cell r="AF140" t="e">
            <v>#REF!</v>
          </cell>
          <cell r="AG140" t="e">
            <v>#REF!</v>
          </cell>
          <cell r="AH140" t="e">
            <v>#REF!</v>
          </cell>
          <cell r="AI140" t="e">
            <v>#REF!</v>
          </cell>
          <cell r="AJ140" t="e">
            <v>#REF!</v>
          </cell>
          <cell r="AK140" t="e">
            <v>#REF!</v>
          </cell>
          <cell r="AL140" t="e">
            <v>#REF!</v>
          </cell>
          <cell r="AM140" t="e">
            <v>#REF!</v>
          </cell>
          <cell r="AN140" t="e">
            <v>#REF!</v>
          </cell>
          <cell r="AO140" t="e">
            <v>#REF!</v>
          </cell>
          <cell r="AP140" t="e">
            <v>#REF!</v>
          </cell>
          <cell r="AQ140" t="e">
            <v>#REF!</v>
          </cell>
          <cell r="AT140" t="e">
            <v>#REF!</v>
          </cell>
          <cell r="AU140" t="e">
            <v>#REF!</v>
          </cell>
          <cell r="AV140">
            <v>0</v>
          </cell>
          <cell r="AW140" t="e">
            <v>#REF!</v>
          </cell>
          <cell r="AX140" t="e">
            <v>#REF!</v>
          </cell>
          <cell r="AY140" t="e">
            <v>#REF!</v>
          </cell>
          <cell r="AZ140" t="e">
            <v>#REF!</v>
          </cell>
          <cell r="BA140" t="e">
            <v>#REF!</v>
          </cell>
        </row>
        <row r="141"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 t="e">
            <v>#REF!</v>
          </cell>
          <cell r="R141" t="e">
            <v>#REF!</v>
          </cell>
          <cell r="Y141" t="e">
            <v>#REF!</v>
          </cell>
          <cell r="Z141" t="e">
            <v>#REF!</v>
          </cell>
          <cell r="AA141" t="e">
            <v>#REF!</v>
          </cell>
          <cell r="AB141" t="e">
            <v>#REF!</v>
          </cell>
          <cell r="AC141" t="e">
            <v>#REF!</v>
          </cell>
          <cell r="AD141" t="e">
            <v>#REF!</v>
          </cell>
          <cell r="AE141" t="e">
            <v>#REF!</v>
          </cell>
          <cell r="AF141" t="e">
            <v>#REF!</v>
          </cell>
          <cell r="AG141" t="e">
            <v>#REF!</v>
          </cell>
          <cell r="AH141" t="e">
            <v>#REF!</v>
          </cell>
          <cell r="AI141" t="e">
            <v>#REF!</v>
          </cell>
          <cell r="AJ141" t="e">
            <v>#REF!</v>
          </cell>
          <cell r="AK141" t="e">
            <v>#REF!</v>
          </cell>
          <cell r="AL141" t="e">
            <v>#REF!</v>
          </cell>
          <cell r="AM141" t="e">
            <v>#REF!</v>
          </cell>
          <cell r="AN141" t="e">
            <v>#REF!</v>
          </cell>
          <cell r="AO141" t="e">
            <v>#REF!</v>
          </cell>
          <cell r="AP141" t="e">
            <v>#REF!</v>
          </cell>
          <cell r="AQ141" t="e">
            <v>#REF!</v>
          </cell>
          <cell r="AT141" t="e">
            <v>#REF!</v>
          </cell>
          <cell r="AU141" t="e">
            <v>#REF!</v>
          </cell>
          <cell r="AV141">
            <v>0</v>
          </cell>
          <cell r="AW141" t="e">
            <v>#REF!</v>
          </cell>
          <cell r="AX141" t="e">
            <v>#REF!</v>
          </cell>
          <cell r="AY141" t="e">
            <v>#REF!</v>
          </cell>
          <cell r="AZ141" t="e">
            <v>#REF!</v>
          </cell>
          <cell r="BA141" t="e">
            <v>#REF!</v>
          </cell>
        </row>
        <row r="142"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 t="e">
            <v>#REF!</v>
          </cell>
          <cell r="R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  <cell r="AF142" t="e">
            <v>#REF!</v>
          </cell>
          <cell r="AG142" t="e">
            <v>#REF!</v>
          </cell>
          <cell r="AH142" t="e">
            <v>#REF!</v>
          </cell>
          <cell r="AI142" t="e">
            <v>#REF!</v>
          </cell>
          <cell r="AJ142" t="e">
            <v>#REF!</v>
          </cell>
          <cell r="AK142" t="e">
            <v>#REF!</v>
          </cell>
          <cell r="AL142" t="e">
            <v>#REF!</v>
          </cell>
          <cell r="AM142" t="e">
            <v>#REF!</v>
          </cell>
          <cell r="AN142" t="e">
            <v>#REF!</v>
          </cell>
          <cell r="AO142" t="e">
            <v>#REF!</v>
          </cell>
          <cell r="AP142" t="e">
            <v>#REF!</v>
          </cell>
          <cell r="AQ142" t="e">
            <v>#REF!</v>
          </cell>
          <cell r="AT142" t="e">
            <v>#REF!</v>
          </cell>
          <cell r="AU142" t="e">
            <v>#REF!</v>
          </cell>
          <cell r="AV142">
            <v>0</v>
          </cell>
          <cell r="AW142" t="e">
            <v>#REF!</v>
          </cell>
          <cell r="AX142" t="e">
            <v>#REF!</v>
          </cell>
          <cell r="AY142" t="e">
            <v>#REF!</v>
          </cell>
          <cell r="AZ142" t="e">
            <v>#REF!</v>
          </cell>
          <cell r="BA142" t="e">
            <v>#REF!</v>
          </cell>
        </row>
        <row r="143"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 t="e">
            <v>#REF!</v>
          </cell>
          <cell r="R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  <cell r="AF143" t="e">
            <v>#REF!</v>
          </cell>
          <cell r="AG143" t="e">
            <v>#REF!</v>
          </cell>
          <cell r="AH143" t="e">
            <v>#REF!</v>
          </cell>
          <cell r="AI143" t="e">
            <v>#REF!</v>
          </cell>
          <cell r="AJ143" t="e">
            <v>#REF!</v>
          </cell>
          <cell r="AK143" t="e">
            <v>#REF!</v>
          </cell>
          <cell r="AL143" t="e">
            <v>#REF!</v>
          </cell>
          <cell r="AM143" t="e">
            <v>#REF!</v>
          </cell>
          <cell r="AN143" t="e">
            <v>#REF!</v>
          </cell>
          <cell r="AO143" t="e">
            <v>#REF!</v>
          </cell>
          <cell r="AP143" t="e">
            <v>#REF!</v>
          </cell>
          <cell r="AQ143" t="e">
            <v>#REF!</v>
          </cell>
          <cell r="AT143" t="e">
            <v>#REF!</v>
          </cell>
          <cell r="AU143" t="e">
            <v>#REF!</v>
          </cell>
          <cell r="AV143">
            <v>0</v>
          </cell>
          <cell r="AW143" t="e">
            <v>#REF!</v>
          </cell>
          <cell r="AX143" t="e">
            <v>#REF!</v>
          </cell>
          <cell r="AY143" t="e">
            <v>#REF!</v>
          </cell>
          <cell r="AZ143" t="e">
            <v>#REF!</v>
          </cell>
          <cell r="BA143" t="e">
            <v>#REF!</v>
          </cell>
        </row>
        <row r="144"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#REF!</v>
          </cell>
          <cell r="R144" t="e">
            <v>#REF!</v>
          </cell>
          <cell r="Y144" t="e">
            <v>#REF!</v>
          </cell>
          <cell r="Z144" t="e">
            <v>#REF!</v>
          </cell>
          <cell r="AA144" t="e">
            <v>#REF!</v>
          </cell>
          <cell r="AB144" t="e">
            <v>#REF!</v>
          </cell>
          <cell r="AC144" t="e">
            <v>#REF!</v>
          </cell>
          <cell r="AD144" t="e">
            <v>#REF!</v>
          </cell>
          <cell r="AE144" t="e">
            <v>#REF!</v>
          </cell>
          <cell r="AF144" t="e">
            <v>#REF!</v>
          </cell>
          <cell r="AG144" t="e">
            <v>#REF!</v>
          </cell>
          <cell r="AH144" t="e">
            <v>#REF!</v>
          </cell>
          <cell r="AI144" t="e">
            <v>#REF!</v>
          </cell>
          <cell r="AJ144" t="e">
            <v>#REF!</v>
          </cell>
          <cell r="AK144" t="e">
            <v>#REF!</v>
          </cell>
          <cell r="AL144" t="e">
            <v>#REF!</v>
          </cell>
          <cell r="AM144" t="e">
            <v>#REF!</v>
          </cell>
          <cell r="AN144" t="e">
            <v>#REF!</v>
          </cell>
          <cell r="AO144" t="e">
            <v>#REF!</v>
          </cell>
          <cell r="AP144" t="e">
            <v>#REF!</v>
          </cell>
          <cell r="AQ144" t="e">
            <v>#REF!</v>
          </cell>
          <cell r="AT144" t="e">
            <v>#REF!</v>
          </cell>
          <cell r="AU144" t="e">
            <v>#REF!</v>
          </cell>
          <cell r="AV144">
            <v>0</v>
          </cell>
          <cell r="AW144" t="e">
            <v>#REF!</v>
          </cell>
          <cell r="AX144" t="e">
            <v>#REF!</v>
          </cell>
          <cell r="AY144" t="e">
            <v>#REF!</v>
          </cell>
          <cell r="AZ144" t="e">
            <v>#REF!</v>
          </cell>
          <cell r="BA144" t="e">
            <v>#REF!</v>
          </cell>
        </row>
        <row r="145"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#REF!</v>
          </cell>
          <cell r="R145" t="e">
            <v>#REF!</v>
          </cell>
          <cell r="Y145" t="e">
            <v>#REF!</v>
          </cell>
          <cell r="Z145" t="e">
            <v>#REF!</v>
          </cell>
          <cell r="AA145" t="e">
            <v>#REF!</v>
          </cell>
          <cell r="AB145" t="e">
            <v>#REF!</v>
          </cell>
          <cell r="AC145" t="e">
            <v>#REF!</v>
          </cell>
          <cell r="AD145" t="e">
            <v>#REF!</v>
          </cell>
          <cell r="AE145" t="e">
            <v>#REF!</v>
          </cell>
          <cell r="AF145" t="e">
            <v>#REF!</v>
          </cell>
          <cell r="AG145" t="e">
            <v>#REF!</v>
          </cell>
          <cell r="AH145" t="e">
            <v>#REF!</v>
          </cell>
          <cell r="AI145" t="e">
            <v>#REF!</v>
          </cell>
          <cell r="AJ145" t="e">
            <v>#REF!</v>
          </cell>
          <cell r="AK145" t="e">
            <v>#REF!</v>
          </cell>
          <cell r="AL145" t="e">
            <v>#REF!</v>
          </cell>
          <cell r="AM145" t="e">
            <v>#REF!</v>
          </cell>
          <cell r="AN145" t="e">
            <v>#REF!</v>
          </cell>
          <cell r="AO145" t="e">
            <v>#REF!</v>
          </cell>
          <cell r="AP145" t="e">
            <v>#REF!</v>
          </cell>
          <cell r="AQ145" t="e">
            <v>#REF!</v>
          </cell>
          <cell r="AT145" t="e">
            <v>#REF!</v>
          </cell>
          <cell r="AU145" t="e">
            <v>#REF!</v>
          </cell>
          <cell r="AV145">
            <v>0</v>
          </cell>
          <cell r="AW145" t="e">
            <v>#REF!</v>
          </cell>
          <cell r="AX145" t="e">
            <v>#REF!</v>
          </cell>
          <cell r="AY145" t="e">
            <v>#REF!</v>
          </cell>
          <cell r="AZ145" t="e">
            <v>#REF!</v>
          </cell>
          <cell r="BA145" t="e">
            <v>#REF!</v>
          </cell>
        </row>
        <row r="146"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#REF!</v>
          </cell>
          <cell r="R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T146" t="e">
            <v>#REF!</v>
          </cell>
          <cell r="AU146" t="e">
            <v>#REF!</v>
          </cell>
          <cell r="AV146">
            <v>0</v>
          </cell>
          <cell r="AW146" t="e">
            <v>#REF!</v>
          </cell>
          <cell r="AX146" t="e">
            <v>#REF!</v>
          </cell>
          <cell r="AY146" t="e">
            <v>#REF!</v>
          </cell>
          <cell r="AZ146" t="e">
            <v>#REF!</v>
          </cell>
          <cell r="BA146" t="e">
            <v>#REF!</v>
          </cell>
        </row>
        <row r="147"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e">
            <v>#REF!</v>
          </cell>
          <cell r="R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T147" t="e">
            <v>#REF!</v>
          </cell>
          <cell r="AU147" t="e">
            <v>#REF!</v>
          </cell>
          <cell r="AV147">
            <v>0</v>
          </cell>
          <cell r="AW147" t="e">
            <v>#REF!</v>
          </cell>
          <cell r="AX147" t="e">
            <v>#REF!</v>
          </cell>
          <cell r="AY147" t="e">
            <v>#REF!</v>
          </cell>
          <cell r="AZ147" t="e">
            <v>#REF!</v>
          </cell>
          <cell r="BA147" t="e">
            <v>#REF!</v>
          </cell>
        </row>
        <row r="148"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e">
            <v>#REF!</v>
          </cell>
          <cell r="R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T148" t="e">
            <v>#REF!</v>
          </cell>
          <cell r="AU148" t="e">
            <v>#REF!</v>
          </cell>
          <cell r="AV148">
            <v>0</v>
          </cell>
          <cell r="AW148" t="e">
            <v>#REF!</v>
          </cell>
          <cell r="AX148" t="e">
            <v>#REF!</v>
          </cell>
          <cell r="AY148" t="e">
            <v>#REF!</v>
          </cell>
          <cell r="AZ148" t="e">
            <v>#REF!</v>
          </cell>
          <cell r="BA148" t="e">
            <v>#REF!</v>
          </cell>
        </row>
        <row r="149"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 t="e">
            <v>#REF!</v>
          </cell>
          <cell r="R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T149" t="e">
            <v>#REF!</v>
          </cell>
          <cell r="AU149" t="e">
            <v>#REF!</v>
          </cell>
          <cell r="AV149">
            <v>0</v>
          </cell>
          <cell r="AW149" t="e">
            <v>#REF!</v>
          </cell>
          <cell r="AX149" t="e">
            <v>#REF!</v>
          </cell>
          <cell r="AY149" t="e">
            <v>#REF!</v>
          </cell>
          <cell r="AZ149" t="e">
            <v>#REF!</v>
          </cell>
          <cell r="BA149" t="e">
            <v>#REF!</v>
          </cell>
        </row>
        <row r="150"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e">
            <v>#REF!</v>
          </cell>
          <cell r="R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T150" t="e">
            <v>#REF!</v>
          </cell>
          <cell r="AU150" t="e">
            <v>#REF!</v>
          </cell>
          <cell r="AV150">
            <v>0</v>
          </cell>
          <cell r="AW150" t="e">
            <v>#REF!</v>
          </cell>
          <cell r="AX150" t="e">
            <v>#REF!</v>
          </cell>
          <cell r="AY150" t="e">
            <v>#REF!</v>
          </cell>
          <cell r="AZ150" t="e">
            <v>#REF!</v>
          </cell>
          <cell r="BA150" t="e">
            <v>#REF!</v>
          </cell>
        </row>
        <row r="151"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 t="e">
            <v>#REF!</v>
          </cell>
          <cell r="R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  <cell r="AF151" t="e">
            <v>#REF!</v>
          </cell>
          <cell r="AG151" t="e">
            <v>#REF!</v>
          </cell>
          <cell r="AH151" t="e">
            <v>#REF!</v>
          </cell>
          <cell r="AI151" t="e">
            <v>#REF!</v>
          </cell>
          <cell r="AJ151" t="e">
            <v>#REF!</v>
          </cell>
          <cell r="AK151" t="e">
            <v>#REF!</v>
          </cell>
          <cell r="AL151" t="e">
            <v>#REF!</v>
          </cell>
          <cell r="AM151" t="e">
            <v>#REF!</v>
          </cell>
          <cell r="AN151" t="e">
            <v>#REF!</v>
          </cell>
          <cell r="AO151" t="e">
            <v>#REF!</v>
          </cell>
          <cell r="AP151" t="e">
            <v>#REF!</v>
          </cell>
          <cell r="AQ151" t="e">
            <v>#REF!</v>
          </cell>
          <cell r="AT151" t="e">
            <v>#REF!</v>
          </cell>
          <cell r="AU151" t="e">
            <v>#REF!</v>
          </cell>
          <cell r="AV151">
            <v>0</v>
          </cell>
          <cell r="AW151" t="e">
            <v>#REF!</v>
          </cell>
          <cell r="AX151" t="e">
            <v>#REF!</v>
          </cell>
          <cell r="AY151" t="e">
            <v>#REF!</v>
          </cell>
          <cell r="AZ151" t="e">
            <v>#REF!</v>
          </cell>
          <cell r="BA151" t="e">
            <v>#REF!</v>
          </cell>
        </row>
        <row r="152"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 t="e">
            <v>#REF!</v>
          </cell>
          <cell r="R152" t="e">
            <v>#REF!</v>
          </cell>
          <cell r="Y152" t="e">
            <v>#REF!</v>
          </cell>
          <cell r="Z152" t="e">
            <v>#REF!</v>
          </cell>
          <cell r="AA152" t="e">
            <v>#REF!</v>
          </cell>
          <cell r="AB152" t="e">
            <v>#REF!</v>
          </cell>
          <cell r="AC152" t="e">
            <v>#REF!</v>
          </cell>
          <cell r="AD152" t="e">
            <v>#REF!</v>
          </cell>
          <cell r="AE152" t="e">
            <v>#REF!</v>
          </cell>
          <cell r="AF152" t="e">
            <v>#REF!</v>
          </cell>
          <cell r="AG152" t="e">
            <v>#REF!</v>
          </cell>
          <cell r="AH152" t="e">
            <v>#REF!</v>
          </cell>
          <cell r="AI152" t="e">
            <v>#REF!</v>
          </cell>
          <cell r="AJ152" t="e">
            <v>#REF!</v>
          </cell>
          <cell r="AK152" t="e">
            <v>#REF!</v>
          </cell>
          <cell r="AL152" t="e">
            <v>#REF!</v>
          </cell>
          <cell r="AM152" t="e">
            <v>#REF!</v>
          </cell>
          <cell r="AN152" t="e">
            <v>#REF!</v>
          </cell>
          <cell r="AO152" t="e">
            <v>#REF!</v>
          </cell>
          <cell r="AP152" t="e">
            <v>#REF!</v>
          </cell>
          <cell r="AQ152" t="e">
            <v>#REF!</v>
          </cell>
          <cell r="AT152" t="e">
            <v>#REF!</v>
          </cell>
          <cell r="AU152" t="e">
            <v>#REF!</v>
          </cell>
          <cell r="AV152">
            <v>0</v>
          </cell>
          <cell r="AW152" t="e">
            <v>#REF!</v>
          </cell>
          <cell r="AX152" t="e">
            <v>#REF!</v>
          </cell>
          <cell r="AY152" t="e">
            <v>#REF!</v>
          </cell>
          <cell r="AZ152" t="e">
            <v>#REF!</v>
          </cell>
          <cell r="BA152" t="e">
            <v>#REF!</v>
          </cell>
        </row>
        <row r="153"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 t="e">
            <v>#REF!</v>
          </cell>
          <cell r="R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  <cell r="AD153" t="e">
            <v>#REF!</v>
          </cell>
          <cell r="AE153" t="e">
            <v>#REF!</v>
          </cell>
          <cell r="AF153" t="e">
            <v>#REF!</v>
          </cell>
          <cell r="AG153" t="e">
            <v>#REF!</v>
          </cell>
          <cell r="AH153" t="e">
            <v>#REF!</v>
          </cell>
          <cell r="AI153" t="e">
            <v>#REF!</v>
          </cell>
          <cell r="AJ153" t="e">
            <v>#REF!</v>
          </cell>
          <cell r="AK153" t="e">
            <v>#REF!</v>
          </cell>
          <cell r="AL153" t="e">
            <v>#REF!</v>
          </cell>
          <cell r="AM153" t="e">
            <v>#REF!</v>
          </cell>
          <cell r="AN153" t="e">
            <v>#REF!</v>
          </cell>
          <cell r="AO153" t="e">
            <v>#REF!</v>
          </cell>
          <cell r="AP153" t="e">
            <v>#REF!</v>
          </cell>
          <cell r="AQ153" t="e">
            <v>#REF!</v>
          </cell>
          <cell r="AT153" t="e">
            <v>#REF!</v>
          </cell>
          <cell r="AU153" t="e">
            <v>#REF!</v>
          </cell>
          <cell r="AV153">
            <v>0</v>
          </cell>
          <cell r="AW153" t="e">
            <v>#REF!</v>
          </cell>
          <cell r="AX153" t="e">
            <v>#REF!</v>
          </cell>
          <cell r="AY153" t="e">
            <v>#REF!</v>
          </cell>
          <cell r="AZ153" t="e">
            <v>#REF!</v>
          </cell>
          <cell r="BA153" t="e">
            <v>#REF!</v>
          </cell>
        </row>
        <row r="154"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 t="e">
            <v>#REF!</v>
          </cell>
          <cell r="R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  <cell r="AD154" t="e">
            <v>#REF!</v>
          </cell>
          <cell r="AE154" t="e">
            <v>#REF!</v>
          </cell>
          <cell r="AF154" t="e">
            <v>#REF!</v>
          </cell>
          <cell r="AG154" t="e">
            <v>#REF!</v>
          </cell>
          <cell r="AH154" t="e">
            <v>#REF!</v>
          </cell>
          <cell r="AI154" t="e">
            <v>#REF!</v>
          </cell>
          <cell r="AJ154" t="e">
            <v>#REF!</v>
          </cell>
          <cell r="AK154" t="e">
            <v>#REF!</v>
          </cell>
          <cell r="AL154" t="e">
            <v>#REF!</v>
          </cell>
          <cell r="AM154" t="e">
            <v>#REF!</v>
          </cell>
          <cell r="AN154" t="e">
            <v>#REF!</v>
          </cell>
          <cell r="AO154" t="e">
            <v>#REF!</v>
          </cell>
          <cell r="AP154" t="e">
            <v>#REF!</v>
          </cell>
          <cell r="AQ154" t="e">
            <v>#REF!</v>
          </cell>
          <cell r="AT154" t="e">
            <v>#REF!</v>
          </cell>
          <cell r="AU154" t="e">
            <v>#REF!</v>
          </cell>
          <cell r="AV154">
            <v>0</v>
          </cell>
          <cell r="AW154" t="e">
            <v>#REF!</v>
          </cell>
          <cell r="AX154" t="e">
            <v>#REF!</v>
          </cell>
          <cell r="AY154" t="e">
            <v>#REF!</v>
          </cell>
          <cell r="AZ154" t="e">
            <v>#REF!</v>
          </cell>
          <cell r="BA154" t="e">
            <v>#REF!</v>
          </cell>
        </row>
        <row r="155"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e">
            <v>#REF!</v>
          </cell>
          <cell r="R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  <cell r="AD155" t="e">
            <v>#REF!</v>
          </cell>
          <cell r="AE155" t="e">
            <v>#REF!</v>
          </cell>
          <cell r="AF155" t="e">
            <v>#REF!</v>
          </cell>
          <cell r="AG155" t="e">
            <v>#REF!</v>
          </cell>
          <cell r="AH155" t="e">
            <v>#REF!</v>
          </cell>
          <cell r="AI155" t="e">
            <v>#REF!</v>
          </cell>
          <cell r="AJ155" t="e">
            <v>#REF!</v>
          </cell>
          <cell r="AK155" t="e">
            <v>#REF!</v>
          </cell>
          <cell r="AL155" t="e">
            <v>#REF!</v>
          </cell>
          <cell r="AM155" t="e">
            <v>#REF!</v>
          </cell>
          <cell r="AN155" t="e">
            <v>#REF!</v>
          </cell>
          <cell r="AO155" t="e">
            <v>#REF!</v>
          </cell>
          <cell r="AP155" t="e">
            <v>#REF!</v>
          </cell>
          <cell r="AQ155" t="e">
            <v>#REF!</v>
          </cell>
          <cell r="AT155" t="e">
            <v>#REF!</v>
          </cell>
          <cell r="AU155" t="e">
            <v>#REF!</v>
          </cell>
          <cell r="AV155">
            <v>0</v>
          </cell>
          <cell r="AW155" t="e">
            <v>#REF!</v>
          </cell>
          <cell r="AX155" t="e">
            <v>#REF!</v>
          </cell>
          <cell r="AY155" t="e">
            <v>#REF!</v>
          </cell>
          <cell r="AZ155" t="e">
            <v>#REF!</v>
          </cell>
          <cell r="BA155" t="e">
            <v>#REF!</v>
          </cell>
        </row>
        <row r="156"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 t="e">
            <v>#REF!</v>
          </cell>
          <cell r="R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  <cell r="AD156" t="e">
            <v>#REF!</v>
          </cell>
          <cell r="AE156" t="e">
            <v>#REF!</v>
          </cell>
          <cell r="AF156" t="e">
            <v>#REF!</v>
          </cell>
          <cell r="AG156" t="e">
            <v>#REF!</v>
          </cell>
          <cell r="AH156" t="e">
            <v>#REF!</v>
          </cell>
          <cell r="AI156" t="e">
            <v>#REF!</v>
          </cell>
          <cell r="AJ156" t="e">
            <v>#REF!</v>
          </cell>
          <cell r="AK156" t="e">
            <v>#REF!</v>
          </cell>
          <cell r="AL156" t="e">
            <v>#REF!</v>
          </cell>
          <cell r="AM156" t="e">
            <v>#REF!</v>
          </cell>
          <cell r="AN156" t="e">
            <v>#REF!</v>
          </cell>
          <cell r="AO156" t="e">
            <v>#REF!</v>
          </cell>
          <cell r="AP156" t="e">
            <v>#REF!</v>
          </cell>
          <cell r="AQ156" t="e">
            <v>#REF!</v>
          </cell>
          <cell r="AT156" t="e">
            <v>#REF!</v>
          </cell>
          <cell r="AU156" t="e">
            <v>#REF!</v>
          </cell>
          <cell r="AV156">
            <v>0</v>
          </cell>
          <cell r="AW156" t="e">
            <v>#REF!</v>
          </cell>
          <cell r="AX156" t="e">
            <v>#REF!</v>
          </cell>
          <cell r="AY156" t="e">
            <v>#REF!</v>
          </cell>
          <cell r="AZ156" t="e">
            <v>#REF!</v>
          </cell>
          <cell r="BA156" t="e">
            <v>#REF!</v>
          </cell>
        </row>
        <row r="157"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 t="e">
            <v>#REF!</v>
          </cell>
          <cell r="R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  <cell r="AD157" t="e">
            <v>#REF!</v>
          </cell>
          <cell r="AE157" t="e">
            <v>#REF!</v>
          </cell>
          <cell r="AF157" t="e">
            <v>#REF!</v>
          </cell>
          <cell r="AG157" t="e">
            <v>#REF!</v>
          </cell>
          <cell r="AH157" t="e">
            <v>#REF!</v>
          </cell>
          <cell r="AI157" t="e">
            <v>#REF!</v>
          </cell>
          <cell r="AJ157" t="e">
            <v>#REF!</v>
          </cell>
          <cell r="AK157" t="e">
            <v>#REF!</v>
          </cell>
          <cell r="AL157" t="e">
            <v>#REF!</v>
          </cell>
          <cell r="AM157" t="e">
            <v>#REF!</v>
          </cell>
          <cell r="AN157" t="e">
            <v>#REF!</v>
          </cell>
          <cell r="AO157" t="e">
            <v>#REF!</v>
          </cell>
          <cell r="AP157" t="e">
            <v>#REF!</v>
          </cell>
          <cell r="AQ157" t="e">
            <v>#REF!</v>
          </cell>
          <cell r="AT157" t="e">
            <v>#REF!</v>
          </cell>
          <cell r="AU157" t="e">
            <v>#REF!</v>
          </cell>
          <cell r="AV157">
            <v>0</v>
          </cell>
          <cell r="AW157" t="e">
            <v>#REF!</v>
          </cell>
          <cell r="AX157" t="e">
            <v>#REF!</v>
          </cell>
          <cell r="AY157" t="e">
            <v>#REF!</v>
          </cell>
          <cell r="AZ157" t="e">
            <v>#REF!</v>
          </cell>
          <cell r="BA157" t="e">
            <v>#REF!</v>
          </cell>
        </row>
        <row r="158"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 t="e">
            <v>#REF!</v>
          </cell>
          <cell r="R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  <cell r="AD158" t="e">
            <v>#REF!</v>
          </cell>
          <cell r="AE158" t="e">
            <v>#REF!</v>
          </cell>
          <cell r="AF158" t="e">
            <v>#REF!</v>
          </cell>
          <cell r="AG158" t="e">
            <v>#REF!</v>
          </cell>
          <cell r="AH158" t="e">
            <v>#REF!</v>
          </cell>
          <cell r="AI158" t="e">
            <v>#REF!</v>
          </cell>
          <cell r="AJ158" t="e">
            <v>#REF!</v>
          </cell>
          <cell r="AK158" t="e">
            <v>#REF!</v>
          </cell>
          <cell r="AL158" t="e">
            <v>#REF!</v>
          </cell>
          <cell r="AM158" t="e">
            <v>#REF!</v>
          </cell>
          <cell r="AN158" t="e">
            <v>#REF!</v>
          </cell>
          <cell r="AO158" t="e">
            <v>#REF!</v>
          </cell>
          <cell r="AP158" t="e">
            <v>#REF!</v>
          </cell>
          <cell r="AQ158" t="e">
            <v>#REF!</v>
          </cell>
          <cell r="AT158" t="e">
            <v>#REF!</v>
          </cell>
          <cell r="AU158" t="e">
            <v>#REF!</v>
          </cell>
          <cell r="AV158">
            <v>0</v>
          </cell>
          <cell r="AW158" t="e">
            <v>#REF!</v>
          </cell>
          <cell r="AX158" t="e">
            <v>#REF!</v>
          </cell>
          <cell r="AY158" t="e">
            <v>#REF!</v>
          </cell>
          <cell r="AZ158" t="e">
            <v>#REF!</v>
          </cell>
          <cell r="BA158" t="e">
            <v>#REF!</v>
          </cell>
        </row>
        <row r="159"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 t="e">
            <v>#REF!</v>
          </cell>
          <cell r="R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  <cell r="AD159" t="e">
            <v>#REF!</v>
          </cell>
          <cell r="AE159" t="e">
            <v>#REF!</v>
          </cell>
          <cell r="AF159" t="e">
            <v>#REF!</v>
          </cell>
          <cell r="AG159" t="e">
            <v>#REF!</v>
          </cell>
          <cell r="AH159" t="e">
            <v>#REF!</v>
          </cell>
          <cell r="AI159" t="e">
            <v>#REF!</v>
          </cell>
          <cell r="AJ159" t="e">
            <v>#REF!</v>
          </cell>
          <cell r="AK159" t="e">
            <v>#REF!</v>
          </cell>
          <cell r="AL159" t="e">
            <v>#REF!</v>
          </cell>
          <cell r="AM159" t="e">
            <v>#REF!</v>
          </cell>
          <cell r="AN159" t="e">
            <v>#REF!</v>
          </cell>
          <cell r="AO159" t="e">
            <v>#REF!</v>
          </cell>
          <cell r="AP159" t="e">
            <v>#REF!</v>
          </cell>
          <cell r="AQ159" t="e">
            <v>#REF!</v>
          </cell>
          <cell r="AT159" t="e">
            <v>#REF!</v>
          </cell>
          <cell r="AU159" t="e">
            <v>#REF!</v>
          </cell>
          <cell r="AV159">
            <v>0</v>
          </cell>
          <cell r="AW159" t="e">
            <v>#REF!</v>
          </cell>
          <cell r="AX159" t="e">
            <v>#REF!</v>
          </cell>
          <cell r="AY159" t="e">
            <v>#REF!</v>
          </cell>
          <cell r="AZ159" t="e">
            <v>#REF!</v>
          </cell>
          <cell r="BA159" t="e">
            <v>#REF!</v>
          </cell>
        </row>
        <row r="160"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e">
            <v>#REF!</v>
          </cell>
          <cell r="R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  <cell r="AD160" t="e">
            <v>#REF!</v>
          </cell>
          <cell r="AE160" t="e">
            <v>#REF!</v>
          </cell>
          <cell r="AF160" t="e">
            <v>#REF!</v>
          </cell>
          <cell r="AG160" t="e">
            <v>#REF!</v>
          </cell>
          <cell r="AH160" t="e">
            <v>#REF!</v>
          </cell>
          <cell r="AI160" t="e">
            <v>#REF!</v>
          </cell>
          <cell r="AJ160" t="e">
            <v>#REF!</v>
          </cell>
          <cell r="AK160" t="e">
            <v>#REF!</v>
          </cell>
          <cell r="AL160" t="e">
            <v>#REF!</v>
          </cell>
          <cell r="AM160" t="e">
            <v>#REF!</v>
          </cell>
          <cell r="AN160" t="e">
            <v>#REF!</v>
          </cell>
          <cell r="AO160" t="e">
            <v>#REF!</v>
          </cell>
          <cell r="AP160" t="e">
            <v>#REF!</v>
          </cell>
          <cell r="AQ160" t="e">
            <v>#REF!</v>
          </cell>
          <cell r="AT160" t="e">
            <v>#REF!</v>
          </cell>
          <cell r="AU160" t="e">
            <v>#REF!</v>
          </cell>
          <cell r="AV160">
            <v>0</v>
          </cell>
          <cell r="AW160" t="e">
            <v>#REF!</v>
          </cell>
          <cell r="AX160" t="e">
            <v>#REF!</v>
          </cell>
          <cell r="AY160" t="e">
            <v>#REF!</v>
          </cell>
          <cell r="AZ160" t="e">
            <v>#REF!</v>
          </cell>
          <cell r="BA160" t="e">
            <v>#REF!</v>
          </cell>
        </row>
        <row r="161"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 t="e">
            <v>#REF!</v>
          </cell>
          <cell r="R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  <cell r="AD161" t="e">
            <v>#REF!</v>
          </cell>
          <cell r="AE161" t="e">
            <v>#REF!</v>
          </cell>
          <cell r="AF161" t="e">
            <v>#REF!</v>
          </cell>
          <cell r="AG161" t="e">
            <v>#REF!</v>
          </cell>
          <cell r="AH161" t="e">
            <v>#REF!</v>
          </cell>
          <cell r="AI161" t="e">
            <v>#REF!</v>
          </cell>
          <cell r="AJ161" t="e">
            <v>#REF!</v>
          </cell>
          <cell r="AK161" t="e">
            <v>#REF!</v>
          </cell>
          <cell r="AL161" t="e">
            <v>#REF!</v>
          </cell>
          <cell r="AM161" t="e">
            <v>#REF!</v>
          </cell>
          <cell r="AN161" t="e">
            <v>#REF!</v>
          </cell>
          <cell r="AO161" t="e">
            <v>#REF!</v>
          </cell>
          <cell r="AP161" t="e">
            <v>#REF!</v>
          </cell>
          <cell r="AQ161" t="e">
            <v>#REF!</v>
          </cell>
          <cell r="AT161" t="e">
            <v>#REF!</v>
          </cell>
          <cell r="AU161" t="e">
            <v>#REF!</v>
          </cell>
          <cell r="AV161">
            <v>0</v>
          </cell>
          <cell r="AW161" t="e">
            <v>#REF!</v>
          </cell>
          <cell r="AX161" t="e">
            <v>#REF!</v>
          </cell>
          <cell r="AY161" t="e">
            <v>#REF!</v>
          </cell>
          <cell r="AZ161" t="e">
            <v>#REF!</v>
          </cell>
          <cell r="BA161" t="e">
            <v>#REF!</v>
          </cell>
        </row>
        <row r="162"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 t="e">
            <v>#REF!</v>
          </cell>
          <cell r="R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  <cell r="AD162" t="e">
            <v>#REF!</v>
          </cell>
          <cell r="AE162" t="e">
            <v>#REF!</v>
          </cell>
          <cell r="AF162" t="e">
            <v>#REF!</v>
          </cell>
          <cell r="AG162" t="e">
            <v>#REF!</v>
          </cell>
          <cell r="AH162" t="e">
            <v>#REF!</v>
          </cell>
          <cell r="AI162" t="e">
            <v>#REF!</v>
          </cell>
          <cell r="AJ162" t="e">
            <v>#REF!</v>
          </cell>
          <cell r="AK162" t="e">
            <v>#REF!</v>
          </cell>
          <cell r="AL162" t="e">
            <v>#REF!</v>
          </cell>
          <cell r="AM162" t="e">
            <v>#REF!</v>
          </cell>
          <cell r="AN162" t="e">
            <v>#REF!</v>
          </cell>
          <cell r="AO162" t="e">
            <v>#REF!</v>
          </cell>
          <cell r="AP162" t="e">
            <v>#REF!</v>
          </cell>
          <cell r="AQ162" t="e">
            <v>#REF!</v>
          </cell>
          <cell r="AT162" t="e">
            <v>#REF!</v>
          </cell>
          <cell r="AU162" t="e">
            <v>#REF!</v>
          </cell>
          <cell r="AV162">
            <v>0</v>
          </cell>
          <cell r="AW162" t="e">
            <v>#REF!</v>
          </cell>
          <cell r="AX162" t="e">
            <v>#REF!</v>
          </cell>
          <cell r="AY162" t="e">
            <v>#REF!</v>
          </cell>
          <cell r="AZ162" t="e">
            <v>#REF!</v>
          </cell>
          <cell r="BA162" t="e">
            <v>#REF!</v>
          </cell>
        </row>
        <row r="163"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 t="e">
            <v>#REF!</v>
          </cell>
          <cell r="R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  <cell r="AD163" t="e">
            <v>#REF!</v>
          </cell>
          <cell r="AE163" t="e">
            <v>#REF!</v>
          </cell>
          <cell r="AF163" t="e">
            <v>#REF!</v>
          </cell>
          <cell r="AG163" t="e">
            <v>#REF!</v>
          </cell>
          <cell r="AH163" t="e">
            <v>#REF!</v>
          </cell>
          <cell r="AI163" t="e">
            <v>#REF!</v>
          </cell>
          <cell r="AJ163" t="e">
            <v>#REF!</v>
          </cell>
          <cell r="AK163" t="e">
            <v>#REF!</v>
          </cell>
          <cell r="AL163" t="e">
            <v>#REF!</v>
          </cell>
          <cell r="AM163" t="e">
            <v>#REF!</v>
          </cell>
          <cell r="AN163" t="e">
            <v>#REF!</v>
          </cell>
          <cell r="AO163" t="e">
            <v>#REF!</v>
          </cell>
          <cell r="AP163" t="e">
            <v>#REF!</v>
          </cell>
          <cell r="AQ163" t="e">
            <v>#REF!</v>
          </cell>
          <cell r="AT163" t="e">
            <v>#REF!</v>
          </cell>
          <cell r="AU163" t="e">
            <v>#REF!</v>
          </cell>
          <cell r="AV163">
            <v>0</v>
          </cell>
          <cell r="AW163" t="e">
            <v>#REF!</v>
          </cell>
          <cell r="AX163" t="e">
            <v>#REF!</v>
          </cell>
          <cell r="AY163" t="e">
            <v>#REF!</v>
          </cell>
          <cell r="AZ163" t="e">
            <v>#REF!</v>
          </cell>
          <cell r="BA163" t="e">
            <v>#REF!</v>
          </cell>
        </row>
        <row r="164"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 t="e">
            <v>#REF!</v>
          </cell>
          <cell r="R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  <cell r="AD164" t="e">
            <v>#REF!</v>
          </cell>
          <cell r="AE164" t="e">
            <v>#REF!</v>
          </cell>
          <cell r="AF164" t="e">
            <v>#REF!</v>
          </cell>
          <cell r="AG164" t="e">
            <v>#REF!</v>
          </cell>
          <cell r="AH164" t="e">
            <v>#REF!</v>
          </cell>
          <cell r="AI164" t="e">
            <v>#REF!</v>
          </cell>
          <cell r="AJ164" t="e">
            <v>#REF!</v>
          </cell>
          <cell r="AK164" t="e">
            <v>#REF!</v>
          </cell>
          <cell r="AL164" t="e">
            <v>#REF!</v>
          </cell>
          <cell r="AM164" t="e">
            <v>#REF!</v>
          </cell>
          <cell r="AN164" t="e">
            <v>#REF!</v>
          </cell>
          <cell r="AO164" t="e">
            <v>#REF!</v>
          </cell>
          <cell r="AP164" t="e">
            <v>#REF!</v>
          </cell>
          <cell r="AQ164" t="e">
            <v>#REF!</v>
          </cell>
          <cell r="AT164" t="e">
            <v>#REF!</v>
          </cell>
          <cell r="AU164" t="e">
            <v>#REF!</v>
          </cell>
          <cell r="AV164">
            <v>0</v>
          </cell>
          <cell r="AW164" t="e">
            <v>#REF!</v>
          </cell>
          <cell r="AX164" t="e">
            <v>#REF!</v>
          </cell>
          <cell r="AY164" t="e">
            <v>#REF!</v>
          </cell>
          <cell r="AZ164" t="e">
            <v>#REF!</v>
          </cell>
          <cell r="BA164" t="e">
            <v>#REF!</v>
          </cell>
        </row>
        <row r="165"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 t="e">
            <v>#REF!</v>
          </cell>
          <cell r="R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  <cell r="AD165" t="e">
            <v>#REF!</v>
          </cell>
          <cell r="AE165" t="e">
            <v>#REF!</v>
          </cell>
          <cell r="AF165" t="e">
            <v>#REF!</v>
          </cell>
          <cell r="AG165" t="e">
            <v>#REF!</v>
          </cell>
          <cell r="AH165" t="e">
            <v>#REF!</v>
          </cell>
          <cell r="AI165" t="e">
            <v>#REF!</v>
          </cell>
          <cell r="AJ165" t="e">
            <v>#REF!</v>
          </cell>
          <cell r="AK165" t="e">
            <v>#REF!</v>
          </cell>
          <cell r="AL165" t="e">
            <v>#REF!</v>
          </cell>
          <cell r="AM165" t="e">
            <v>#REF!</v>
          </cell>
          <cell r="AN165" t="e">
            <v>#REF!</v>
          </cell>
          <cell r="AO165" t="e">
            <v>#REF!</v>
          </cell>
          <cell r="AP165" t="e">
            <v>#REF!</v>
          </cell>
          <cell r="AQ165" t="e">
            <v>#REF!</v>
          </cell>
          <cell r="AT165" t="e">
            <v>#REF!</v>
          </cell>
          <cell r="AU165" t="e">
            <v>#REF!</v>
          </cell>
          <cell r="AV165">
            <v>0</v>
          </cell>
          <cell r="AW165" t="e">
            <v>#REF!</v>
          </cell>
          <cell r="AX165" t="e">
            <v>#REF!</v>
          </cell>
          <cell r="AY165" t="e">
            <v>#REF!</v>
          </cell>
          <cell r="AZ165" t="e">
            <v>#REF!</v>
          </cell>
          <cell r="BA165" t="e">
            <v>#REF!</v>
          </cell>
        </row>
        <row r="166"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 t="e">
            <v>#REF!</v>
          </cell>
          <cell r="R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  <cell r="AD166" t="e">
            <v>#REF!</v>
          </cell>
          <cell r="AE166" t="e">
            <v>#REF!</v>
          </cell>
          <cell r="AF166" t="e">
            <v>#REF!</v>
          </cell>
          <cell r="AG166" t="e">
            <v>#REF!</v>
          </cell>
          <cell r="AH166" t="e">
            <v>#REF!</v>
          </cell>
          <cell r="AI166" t="e">
            <v>#REF!</v>
          </cell>
          <cell r="AJ166" t="e">
            <v>#REF!</v>
          </cell>
          <cell r="AK166" t="e">
            <v>#REF!</v>
          </cell>
          <cell r="AL166" t="e">
            <v>#REF!</v>
          </cell>
          <cell r="AM166" t="e">
            <v>#REF!</v>
          </cell>
          <cell r="AN166" t="e">
            <v>#REF!</v>
          </cell>
          <cell r="AO166" t="e">
            <v>#REF!</v>
          </cell>
          <cell r="AP166" t="e">
            <v>#REF!</v>
          </cell>
          <cell r="AQ166" t="e">
            <v>#REF!</v>
          </cell>
          <cell r="AT166" t="e">
            <v>#REF!</v>
          </cell>
          <cell r="AU166" t="e">
            <v>#REF!</v>
          </cell>
          <cell r="AV166">
            <v>0</v>
          </cell>
          <cell r="AW166" t="e">
            <v>#REF!</v>
          </cell>
          <cell r="AX166" t="e">
            <v>#REF!</v>
          </cell>
          <cell r="AY166" t="e">
            <v>#REF!</v>
          </cell>
          <cell r="AZ166" t="e">
            <v>#REF!</v>
          </cell>
          <cell r="BA166" t="e">
            <v>#REF!</v>
          </cell>
        </row>
        <row r="167"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 t="e">
            <v>#REF!</v>
          </cell>
          <cell r="R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  <cell r="AD167" t="e">
            <v>#REF!</v>
          </cell>
          <cell r="AE167" t="e">
            <v>#REF!</v>
          </cell>
          <cell r="AF167" t="e">
            <v>#REF!</v>
          </cell>
          <cell r="AG167" t="e">
            <v>#REF!</v>
          </cell>
          <cell r="AH167" t="e">
            <v>#REF!</v>
          </cell>
          <cell r="AI167" t="e">
            <v>#REF!</v>
          </cell>
          <cell r="AJ167" t="e">
            <v>#REF!</v>
          </cell>
          <cell r="AK167" t="e">
            <v>#REF!</v>
          </cell>
          <cell r="AL167" t="e">
            <v>#REF!</v>
          </cell>
          <cell r="AM167" t="e">
            <v>#REF!</v>
          </cell>
          <cell r="AN167" t="e">
            <v>#REF!</v>
          </cell>
          <cell r="AO167" t="e">
            <v>#REF!</v>
          </cell>
          <cell r="AP167" t="e">
            <v>#REF!</v>
          </cell>
          <cell r="AQ167" t="e">
            <v>#REF!</v>
          </cell>
          <cell r="AT167" t="e">
            <v>#REF!</v>
          </cell>
          <cell r="AU167" t="e">
            <v>#REF!</v>
          </cell>
          <cell r="AV167">
            <v>0</v>
          </cell>
          <cell r="AW167" t="e">
            <v>#REF!</v>
          </cell>
          <cell r="AX167" t="e">
            <v>#REF!</v>
          </cell>
          <cell r="AY167" t="e">
            <v>#REF!</v>
          </cell>
          <cell r="AZ167" t="e">
            <v>#REF!</v>
          </cell>
          <cell r="BA167" t="e">
            <v>#REF!</v>
          </cell>
        </row>
        <row r="168"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 t="e">
            <v>#REF!</v>
          </cell>
          <cell r="R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  <cell r="AD168" t="e">
            <v>#REF!</v>
          </cell>
          <cell r="AE168" t="e">
            <v>#REF!</v>
          </cell>
          <cell r="AF168" t="e">
            <v>#REF!</v>
          </cell>
          <cell r="AG168" t="e">
            <v>#REF!</v>
          </cell>
          <cell r="AH168" t="e">
            <v>#REF!</v>
          </cell>
          <cell r="AI168" t="e">
            <v>#REF!</v>
          </cell>
          <cell r="AJ168" t="e">
            <v>#REF!</v>
          </cell>
          <cell r="AK168" t="e">
            <v>#REF!</v>
          </cell>
          <cell r="AL168" t="e">
            <v>#REF!</v>
          </cell>
          <cell r="AM168" t="e">
            <v>#REF!</v>
          </cell>
          <cell r="AN168" t="e">
            <v>#REF!</v>
          </cell>
          <cell r="AO168" t="e">
            <v>#REF!</v>
          </cell>
          <cell r="AP168" t="e">
            <v>#REF!</v>
          </cell>
          <cell r="AQ168" t="e">
            <v>#REF!</v>
          </cell>
          <cell r="AT168" t="e">
            <v>#REF!</v>
          </cell>
          <cell r="AU168" t="e">
            <v>#REF!</v>
          </cell>
          <cell r="AV168">
            <v>0</v>
          </cell>
          <cell r="AW168" t="e">
            <v>#REF!</v>
          </cell>
          <cell r="AX168" t="e">
            <v>#REF!</v>
          </cell>
          <cell r="AY168" t="e">
            <v>#REF!</v>
          </cell>
          <cell r="AZ168" t="e">
            <v>#REF!</v>
          </cell>
          <cell r="BA168" t="e">
            <v>#REF!</v>
          </cell>
        </row>
        <row r="169"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 t="e">
            <v>#REF!</v>
          </cell>
          <cell r="R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  <cell r="AD169" t="e">
            <v>#REF!</v>
          </cell>
          <cell r="AE169" t="e">
            <v>#REF!</v>
          </cell>
          <cell r="AF169" t="e">
            <v>#REF!</v>
          </cell>
          <cell r="AG169" t="e">
            <v>#REF!</v>
          </cell>
          <cell r="AH169" t="e">
            <v>#REF!</v>
          </cell>
          <cell r="AI169" t="e">
            <v>#REF!</v>
          </cell>
          <cell r="AJ169" t="e">
            <v>#REF!</v>
          </cell>
          <cell r="AK169" t="e">
            <v>#REF!</v>
          </cell>
          <cell r="AL169" t="e">
            <v>#REF!</v>
          </cell>
          <cell r="AM169" t="e">
            <v>#REF!</v>
          </cell>
          <cell r="AN169" t="e">
            <v>#REF!</v>
          </cell>
          <cell r="AO169" t="e">
            <v>#REF!</v>
          </cell>
          <cell r="AP169" t="e">
            <v>#REF!</v>
          </cell>
          <cell r="AQ169" t="e">
            <v>#REF!</v>
          </cell>
          <cell r="AT169" t="e">
            <v>#REF!</v>
          </cell>
          <cell r="AU169" t="e">
            <v>#REF!</v>
          </cell>
          <cell r="AV169">
            <v>0</v>
          </cell>
          <cell r="AW169" t="e">
            <v>#REF!</v>
          </cell>
          <cell r="AX169" t="e">
            <v>#REF!</v>
          </cell>
          <cell r="AY169" t="e">
            <v>#REF!</v>
          </cell>
          <cell r="AZ169" t="e">
            <v>#REF!</v>
          </cell>
          <cell r="BA169" t="e">
            <v>#REF!</v>
          </cell>
        </row>
        <row r="170"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 t="e">
            <v>#REF!</v>
          </cell>
          <cell r="R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  <cell r="AD170" t="e">
            <v>#REF!</v>
          </cell>
          <cell r="AE170" t="e">
            <v>#REF!</v>
          </cell>
          <cell r="AF170" t="e">
            <v>#REF!</v>
          </cell>
          <cell r="AG170" t="e">
            <v>#REF!</v>
          </cell>
          <cell r="AH170" t="e">
            <v>#REF!</v>
          </cell>
          <cell r="AI170" t="e">
            <v>#REF!</v>
          </cell>
          <cell r="AJ170" t="e">
            <v>#REF!</v>
          </cell>
          <cell r="AK170" t="e">
            <v>#REF!</v>
          </cell>
          <cell r="AL170" t="e">
            <v>#REF!</v>
          </cell>
          <cell r="AM170" t="e">
            <v>#REF!</v>
          </cell>
          <cell r="AN170" t="e">
            <v>#REF!</v>
          </cell>
          <cell r="AO170" t="e">
            <v>#REF!</v>
          </cell>
          <cell r="AP170" t="e">
            <v>#REF!</v>
          </cell>
          <cell r="AQ170" t="e">
            <v>#REF!</v>
          </cell>
          <cell r="AT170" t="e">
            <v>#REF!</v>
          </cell>
          <cell r="AU170" t="e">
            <v>#REF!</v>
          </cell>
          <cell r="AV170">
            <v>0</v>
          </cell>
          <cell r="AW170" t="e">
            <v>#REF!</v>
          </cell>
          <cell r="AX170" t="e">
            <v>#REF!</v>
          </cell>
          <cell r="AY170" t="e">
            <v>#REF!</v>
          </cell>
          <cell r="AZ170" t="e">
            <v>#REF!</v>
          </cell>
          <cell r="BA170" t="e">
            <v>#REF!</v>
          </cell>
        </row>
        <row r="171"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e">
            <v>#REF!</v>
          </cell>
          <cell r="R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  <cell r="AD171" t="e">
            <v>#REF!</v>
          </cell>
          <cell r="AE171" t="e">
            <v>#REF!</v>
          </cell>
          <cell r="AF171" t="e">
            <v>#REF!</v>
          </cell>
          <cell r="AG171" t="e">
            <v>#REF!</v>
          </cell>
          <cell r="AH171" t="e">
            <v>#REF!</v>
          </cell>
          <cell r="AI171" t="e">
            <v>#REF!</v>
          </cell>
          <cell r="AJ171" t="e">
            <v>#REF!</v>
          </cell>
          <cell r="AK171" t="e">
            <v>#REF!</v>
          </cell>
          <cell r="AL171" t="e">
            <v>#REF!</v>
          </cell>
          <cell r="AM171" t="e">
            <v>#REF!</v>
          </cell>
          <cell r="AN171" t="e">
            <v>#REF!</v>
          </cell>
          <cell r="AO171" t="e">
            <v>#REF!</v>
          </cell>
          <cell r="AP171" t="e">
            <v>#REF!</v>
          </cell>
          <cell r="AQ171" t="e">
            <v>#REF!</v>
          </cell>
          <cell r="AT171" t="e">
            <v>#REF!</v>
          </cell>
          <cell r="AU171" t="e">
            <v>#REF!</v>
          </cell>
          <cell r="AV171">
            <v>0</v>
          </cell>
          <cell r="AW171" t="e">
            <v>#REF!</v>
          </cell>
          <cell r="AX171" t="e">
            <v>#REF!</v>
          </cell>
          <cell r="AY171" t="e">
            <v>#REF!</v>
          </cell>
          <cell r="AZ171" t="e">
            <v>#REF!</v>
          </cell>
          <cell r="BA171" t="e">
            <v>#REF!</v>
          </cell>
        </row>
        <row r="172"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e">
            <v>#REF!</v>
          </cell>
          <cell r="R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  <cell r="AD172" t="e">
            <v>#REF!</v>
          </cell>
          <cell r="AE172" t="e">
            <v>#REF!</v>
          </cell>
          <cell r="AF172" t="e">
            <v>#REF!</v>
          </cell>
          <cell r="AG172" t="e">
            <v>#REF!</v>
          </cell>
          <cell r="AH172" t="e">
            <v>#REF!</v>
          </cell>
          <cell r="AI172" t="e">
            <v>#REF!</v>
          </cell>
          <cell r="AJ172" t="e">
            <v>#REF!</v>
          </cell>
          <cell r="AK172" t="e">
            <v>#REF!</v>
          </cell>
          <cell r="AL172" t="e">
            <v>#REF!</v>
          </cell>
          <cell r="AM172" t="e">
            <v>#REF!</v>
          </cell>
          <cell r="AN172" t="e">
            <v>#REF!</v>
          </cell>
          <cell r="AO172" t="e">
            <v>#REF!</v>
          </cell>
          <cell r="AP172" t="e">
            <v>#REF!</v>
          </cell>
          <cell r="AQ172" t="e">
            <v>#REF!</v>
          </cell>
          <cell r="AT172" t="e">
            <v>#REF!</v>
          </cell>
          <cell r="AU172" t="e">
            <v>#REF!</v>
          </cell>
          <cell r="AV172">
            <v>0</v>
          </cell>
          <cell r="AW172" t="e">
            <v>#REF!</v>
          </cell>
          <cell r="AX172" t="e">
            <v>#REF!</v>
          </cell>
          <cell r="AY172" t="e">
            <v>#REF!</v>
          </cell>
          <cell r="AZ172" t="e">
            <v>#REF!</v>
          </cell>
          <cell r="BA172" t="e">
            <v>#REF!</v>
          </cell>
        </row>
        <row r="173"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e">
            <v>#REF!</v>
          </cell>
          <cell r="R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  <cell r="AD173" t="e">
            <v>#REF!</v>
          </cell>
          <cell r="AE173" t="e">
            <v>#REF!</v>
          </cell>
          <cell r="AF173" t="e">
            <v>#REF!</v>
          </cell>
          <cell r="AG173" t="e">
            <v>#REF!</v>
          </cell>
          <cell r="AH173" t="e">
            <v>#REF!</v>
          </cell>
          <cell r="AI173" t="e">
            <v>#REF!</v>
          </cell>
          <cell r="AJ173" t="e">
            <v>#REF!</v>
          </cell>
          <cell r="AK173" t="e">
            <v>#REF!</v>
          </cell>
          <cell r="AL173" t="e">
            <v>#REF!</v>
          </cell>
          <cell r="AM173" t="e">
            <v>#REF!</v>
          </cell>
          <cell r="AN173" t="e">
            <v>#REF!</v>
          </cell>
          <cell r="AO173" t="e">
            <v>#REF!</v>
          </cell>
          <cell r="AP173" t="e">
            <v>#REF!</v>
          </cell>
          <cell r="AQ173" t="e">
            <v>#REF!</v>
          </cell>
          <cell r="AT173" t="e">
            <v>#REF!</v>
          </cell>
          <cell r="AU173" t="e">
            <v>#REF!</v>
          </cell>
          <cell r="AV173">
            <v>0</v>
          </cell>
          <cell r="AW173" t="e">
            <v>#REF!</v>
          </cell>
          <cell r="AX173" t="e">
            <v>#REF!</v>
          </cell>
          <cell r="AY173" t="e">
            <v>#REF!</v>
          </cell>
          <cell r="AZ173" t="e">
            <v>#REF!</v>
          </cell>
          <cell r="BA173" t="e">
            <v>#REF!</v>
          </cell>
        </row>
        <row r="174"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 t="e">
            <v>#REF!</v>
          </cell>
          <cell r="R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  <cell r="AD174" t="e">
            <v>#REF!</v>
          </cell>
          <cell r="AE174" t="e">
            <v>#REF!</v>
          </cell>
          <cell r="AF174" t="e">
            <v>#REF!</v>
          </cell>
          <cell r="AG174" t="e">
            <v>#REF!</v>
          </cell>
          <cell r="AH174" t="e">
            <v>#REF!</v>
          </cell>
          <cell r="AI174" t="e">
            <v>#REF!</v>
          </cell>
          <cell r="AJ174" t="e">
            <v>#REF!</v>
          </cell>
          <cell r="AK174" t="e">
            <v>#REF!</v>
          </cell>
          <cell r="AL174" t="e">
            <v>#REF!</v>
          </cell>
          <cell r="AM174" t="e">
            <v>#REF!</v>
          </cell>
          <cell r="AN174" t="e">
            <v>#REF!</v>
          </cell>
          <cell r="AO174" t="e">
            <v>#REF!</v>
          </cell>
          <cell r="AP174" t="e">
            <v>#REF!</v>
          </cell>
          <cell r="AQ174" t="e">
            <v>#REF!</v>
          </cell>
          <cell r="AT174" t="e">
            <v>#REF!</v>
          </cell>
          <cell r="AU174" t="e">
            <v>#REF!</v>
          </cell>
          <cell r="AV174">
            <v>0</v>
          </cell>
          <cell r="AW174" t="e">
            <v>#REF!</v>
          </cell>
          <cell r="AX174" t="e">
            <v>#REF!</v>
          </cell>
          <cell r="AY174" t="e">
            <v>#REF!</v>
          </cell>
          <cell r="AZ174" t="e">
            <v>#REF!</v>
          </cell>
          <cell r="BA174" t="e">
            <v>#REF!</v>
          </cell>
        </row>
        <row r="175"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 t="e">
            <v>#REF!</v>
          </cell>
          <cell r="R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  <cell r="AD175" t="e">
            <v>#REF!</v>
          </cell>
          <cell r="AE175" t="e">
            <v>#REF!</v>
          </cell>
          <cell r="AF175" t="e">
            <v>#REF!</v>
          </cell>
          <cell r="AG175" t="e">
            <v>#REF!</v>
          </cell>
          <cell r="AH175" t="e">
            <v>#REF!</v>
          </cell>
          <cell r="AI175" t="e">
            <v>#REF!</v>
          </cell>
          <cell r="AJ175" t="e">
            <v>#REF!</v>
          </cell>
          <cell r="AK175" t="e">
            <v>#REF!</v>
          </cell>
          <cell r="AL175" t="e">
            <v>#REF!</v>
          </cell>
          <cell r="AM175" t="e">
            <v>#REF!</v>
          </cell>
          <cell r="AN175" t="e">
            <v>#REF!</v>
          </cell>
          <cell r="AO175" t="e">
            <v>#REF!</v>
          </cell>
          <cell r="AP175" t="e">
            <v>#REF!</v>
          </cell>
          <cell r="AQ175" t="e">
            <v>#REF!</v>
          </cell>
          <cell r="AT175" t="e">
            <v>#REF!</v>
          </cell>
          <cell r="AU175" t="e">
            <v>#REF!</v>
          </cell>
          <cell r="AV175">
            <v>0</v>
          </cell>
          <cell r="AW175" t="e">
            <v>#REF!</v>
          </cell>
          <cell r="AX175" t="e">
            <v>#REF!</v>
          </cell>
          <cell r="AY175" t="e">
            <v>#REF!</v>
          </cell>
          <cell r="AZ175" t="e">
            <v>#REF!</v>
          </cell>
          <cell r="BA175" t="e">
            <v>#REF!</v>
          </cell>
        </row>
        <row r="176"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 t="e">
            <v>#REF!</v>
          </cell>
          <cell r="R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  <cell r="AD176" t="e">
            <v>#REF!</v>
          </cell>
          <cell r="AE176" t="e">
            <v>#REF!</v>
          </cell>
          <cell r="AF176" t="e">
            <v>#REF!</v>
          </cell>
          <cell r="AG176" t="e">
            <v>#REF!</v>
          </cell>
          <cell r="AH176" t="e">
            <v>#REF!</v>
          </cell>
          <cell r="AI176" t="e">
            <v>#REF!</v>
          </cell>
          <cell r="AJ176" t="e">
            <v>#REF!</v>
          </cell>
          <cell r="AK176" t="e">
            <v>#REF!</v>
          </cell>
          <cell r="AL176" t="e">
            <v>#REF!</v>
          </cell>
          <cell r="AM176" t="e">
            <v>#REF!</v>
          </cell>
          <cell r="AN176" t="e">
            <v>#REF!</v>
          </cell>
          <cell r="AO176" t="e">
            <v>#REF!</v>
          </cell>
          <cell r="AP176" t="e">
            <v>#REF!</v>
          </cell>
          <cell r="AQ176" t="e">
            <v>#REF!</v>
          </cell>
          <cell r="AT176" t="e">
            <v>#REF!</v>
          </cell>
          <cell r="AU176" t="e">
            <v>#REF!</v>
          </cell>
          <cell r="AV176">
            <v>0</v>
          </cell>
          <cell r="AW176" t="e">
            <v>#REF!</v>
          </cell>
          <cell r="AX176" t="e">
            <v>#REF!</v>
          </cell>
          <cell r="AY176" t="e">
            <v>#REF!</v>
          </cell>
          <cell r="AZ176" t="e">
            <v>#REF!</v>
          </cell>
          <cell r="BA176" t="e">
            <v>#REF!</v>
          </cell>
        </row>
        <row r="177"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 t="e">
            <v>#REF!</v>
          </cell>
          <cell r="R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  <cell r="AF177" t="e">
            <v>#REF!</v>
          </cell>
          <cell r="AG177" t="e">
            <v>#REF!</v>
          </cell>
          <cell r="AH177" t="e">
            <v>#REF!</v>
          </cell>
          <cell r="AI177" t="e">
            <v>#REF!</v>
          </cell>
          <cell r="AJ177" t="e">
            <v>#REF!</v>
          </cell>
          <cell r="AK177" t="e">
            <v>#REF!</v>
          </cell>
          <cell r="AL177" t="e">
            <v>#REF!</v>
          </cell>
          <cell r="AM177" t="e">
            <v>#REF!</v>
          </cell>
          <cell r="AN177" t="e">
            <v>#REF!</v>
          </cell>
          <cell r="AO177" t="e">
            <v>#REF!</v>
          </cell>
          <cell r="AP177" t="e">
            <v>#REF!</v>
          </cell>
          <cell r="AQ177" t="e">
            <v>#REF!</v>
          </cell>
          <cell r="AT177" t="e">
            <v>#REF!</v>
          </cell>
          <cell r="AU177" t="e">
            <v>#REF!</v>
          </cell>
          <cell r="AV177">
            <v>0</v>
          </cell>
          <cell r="AW177" t="e">
            <v>#REF!</v>
          </cell>
          <cell r="AX177" t="e">
            <v>#REF!</v>
          </cell>
          <cell r="AY177" t="e">
            <v>#REF!</v>
          </cell>
          <cell r="AZ177" t="e">
            <v>#REF!</v>
          </cell>
          <cell r="BA177" t="e">
            <v>#REF!</v>
          </cell>
        </row>
        <row r="178"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 t="e">
            <v>#REF!</v>
          </cell>
          <cell r="R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  <cell r="AF178" t="e">
            <v>#REF!</v>
          </cell>
          <cell r="AG178" t="e">
            <v>#REF!</v>
          </cell>
          <cell r="AH178" t="e">
            <v>#REF!</v>
          </cell>
          <cell r="AI178" t="e">
            <v>#REF!</v>
          </cell>
          <cell r="AJ178" t="e">
            <v>#REF!</v>
          </cell>
          <cell r="AK178" t="e">
            <v>#REF!</v>
          </cell>
          <cell r="AL178" t="e">
            <v>#REF!</v>
          </cell>
          <cell r="AM178" t="e">
            <v>#REF!</v>
          </cell>
          <cell r="AN178" t="e">
            <v>#REF!</v>
          </cell>
          <cell r="AO178" t="e">
            <v>#REF!</v>
          </cell>
          <cell r="AP178" t="e">
            <v>#REF!</v>
          </cell>
          <cell r="AQ178" t="e">
            <v>#REF!</v>
          </cell>
          <cell r="AT178" t="e">
            <v>#REF!</v>
          </cell>
          <cell r="AU178" t="e">
            <v>#REF!</v>
          </cell>
          <cell r="AV178">
            <v>0</v>
          </cell>
          <cell r="AW178" t="e">
            <v>#REF!</v>
          </cell>
          <cell r="AX178" t="e">
            <v>#REF!</v>
          </cell>
          <cell r="AY178" t="e">
            <v>#REF!</v>
          </cell>
          <cell r="AZ178" t="e">
            <v>#REF!</v>
          </cell>
          <cell r="BA178" t="e">
            <v>#REF!</v>
          </cell>
        </row>
        <row r="179"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 t="e">
            <v>#REF!</v>
          </cell>
          <cell r="R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  <cell r="AF179" t="e">
            <v>#REF!</v>
          </cell>
          <cell r="AG179" t="e">
            <v>#REF!</v>
          </cell>
          <cell r="AH179" t="e">
            <v>#REF!</v>
          </cell>
          <cell r="AI179" t="e">
            <v>#REF!</v>
          </cell>
          <cell r="AJ179" t="e">
            <v>#REF!</v>
          </cell>
          <cell r="AK179" t="e">
            <v>#REF!</v>
          </cell>
          <cell r="AL179" t="e">
            <v>#REF!</v>
          </cell>
          <cell r="AM179" t="e">
            <v>#REF!</v>
          </cell>
          <cell r="AN179" t="e">
            <v>#REF!</v>
          </cell>
          <cell r="AO179" t="e">
            <v>#REF!</v>
          </cell>
          <cell r="AP179" t="e">
            <v>#REF!</v>
          </cell>
          <cell r="AQ179" t="e">
            <v>#REF!</v>
          </cell>
          <cell r="AT179" t="e">
            <v>#REF!</v>
          </cell>
          <cell r="AU179" t="e">
            <v>#REF!</v>
          </cell>
          <cell r="AV179">
            <v>0</v>
          </cell>
          <cell r="AW179" t="e">
            <v>#REF!</v>
          </cell>
          <cell r="AX179" t="e">
            <v>#REF!</v>
          </cell>
          <cell r="AY179" t="e">
            <v>#REF!</v>
          </cell>
          <cell r="AZ179" t="e">
            <v>#REF!</v>
          </cell>
          <cell r="BA179" t="e">
            <v>#REF!</v>
          </cell>
        </row>
        <row r="180"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e">
            <v>#REF!</v>
          </cell>
          <cell r="R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  <cell r="AF180" t="e">
            <v>#REF!</v>
          </cell>
          <cell r="AG180" t="e">
            <v>#REF!</v>
          </cell>
          <cell r="AH180" t="e">
            <v>#REF!</v>
          </cell>
          <cell r="AI180" t="e">
            <v>#REF!</v>
          </cell>
          <cell r="AJ180" t="e">
            <v>#REF!</v>
          </cell>
          <cell r="AK180" t="e">
            <v>#REF!</v>
          </cell>
          <cell r="AL180" t="e">
            <v>#REF!</v>
          </cell>
          <cell r="AM180" t="e">
            <v>#REF!</v>
          </cell>
          <cell r="AN180" t="e">
            <v>#REF!</v>
          </cell>
          <cell r="AO180" t="e">
            <v>#REF!</v>
          </cell>
          <cell r="AP180" t="e">
            <v>#REF!</v>
          </cell>
          <cell r="AQ180" t="e">
            <v>#REF!</v>
          </cell>
          <cell r="AT180" t="e">
            <v>#REF!</v>
          </cell>
          <cell r="AU180" t="e">
            <v>#REF!</v>
          </cell>
          <cell r="AV180">
            <v>0</v>
          </cell>
          <cell r="AW180" t="e">
            <v>#REF!</v>
          </cell>
          <cell r="AX180" t="e">
            <v>#REF!</v>
          </cell>
          <cell r="AY180" t="e">
            <v>#REF!</v>
          </cell>
          <cell r="AZ180" t="e">
            <v>#REF!</v>
          </cell>
          <cell r="BA180" t="e">
            <v>#REF!</v>
          </cell>
        </row>
        <row r="181"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 t="e">
            <v>#REF!</v>
          </cell>
          <cell r="R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  <cell r="AF181" t="e">
            <v>#REF!</v>
          </cell>
          <cell r="AG181" t="e">
            <v>#REF!</v>
          </cell>
          <cell r="AH181" t="e">
            <v>#REF!</v>
          </cell>
          <cell r="AI181" t="e">
            <v>#REF!</v>
          </cell>
          <cell r="AJ181" t="e">
            <v>#REF!</v>
          </cell>
          <cell r="AK181" t="e">
            <v>#REF!</v>
          </cell>
          <cell r="AL181" t="e">
            <v>#REF!</v>
          </cell>
          <cell r="AM181" t="e">
            <v>#REF!</v>
          </cell>
          <cell r="AN181" t="e">
            <v>#REF!</v>
          </cell>
          <cell r="AO181" t="e">
            <v>#REF!</v>
          </cell>
          <cell r="AP181" t="e">
            <v>#REF!</v>
          </cell>
          <cell r="AQ181" t="e">
            <v>#REF!</v>
          </cell>
          <cell r="AT181" t="e">
            <v>#REF!</v>
          </cell>
          <cell r="AU181" t="e">
            <v>#REF!</v>
          </cell>
          <cell r="AV181">
            <v>0</v>
          </cell>
          <cell r="AW181" t="e">
            <v>#REF!</v>
          </cell>
          <cell r="AX181" t="e">
            <v>#REF!</v>
          </cell>
          <cell r="AY181" t="e">
            <v>#REF!</v>
          </cell>
          <cell r="AZ181" t="e">
            <v>#REF!</v>
          </cell>
          <cell r="BA181" t="e">
            <v>#REF!</v>
          </cell>
        </row>
        <row r="182"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 t="e">
            <v>#REF!</v>
          </cell>
          <cell r="R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  <cell r="AF182" t="e">
            <v>#REF!</v>
          </cell>
          <cell r="AG182" t="e">
            <v>#REF!</v>
          </cell>
          <cell r="AH182" t="e">
            <v>#REF!</v>
          </cell>
          <cell r="AI182" t="e">
            <v>#REF!</v>
          </cell>
          <cell r="AJ182" t="e">
            <v>#REF!</v>
          </cell>
          <cell r="AK182" t="e">
            <v>#REF!</v>
          </cell>
          <cell r="AL182" t="e">
            <v>#REF!</v>
          </cell>
          <cell r="AM182" t="e">
            <v>#REF!</v>
          </cell>
          <cell r="AN182" t="e">
            <v>#REF!</v>
          </cell>
          <cell r="AO182" t="e">
            <v>#REF!</v>
          </cell>
          <cell r="AP182" t="e">
            <v>#REF!</v>
          </cell>
          <cell r="AQ182" t="e">
            <v>#REF!</v>
          </cell>
          <cell r="AT182" t="e">
            <v>#REF!</v>
          </cell>
          <cell r="AU182" t="e">
            <v>#REF!</v>
          </cell>
          <cell r="AV182">
            <v>0</v>
          </cell>
          <cell r="AW182" t="e">
            <v>#REF!</v>
          </cell>
          <cell r="AX182" t="e">
            <v>#REF!</v>
          </cell>
          <cell r="AY182" t="e">
            <v>#REF!</v>
          </cell>
          <cell r="AZ182" t="e">
            <v>#REF!</v>
          </cell>
          <cell r="BA182" t="e">
            <v>#REF!</v>
          </cell>
        </row>
        <row r="183"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 t="e">
            <v>#REF!</v>
          </cell>
          <cell r="R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  <cell r="AF183" t="e">
            <v>#REF!</v>
          </cell>
          <cell r="AG183" t="e">
            <v>#REF!</v>
          </cell>
          <cell r="AH183" t="e">
            <v>#REF!</v>
          </cell>
          <cell r="AI183" t="e">
            <v>#REF!</v>
          </cell>
          <cell r="AJ183" t="e">
            <v>#REF!</v>
          </cell>
          <cell r="AK183" t="e">
            <v>#REF!</v>
          </cell>
          <cell r="AL183" t="e">
            <v>#REF!</v>
          </cell>
          <cell r="AM183" t="e">
            <v>#REF!</v>
          </cell>
          <cell r="AN183" t="e">
            <v>#REF!</v>
          </cell>
          <cell r="AO183" t="e">
            <v>#REF!</v>
          </cell>
          <cell r="AP183" t="e">
            <v>#REF!</v>
          </cell>
          <cell r="AQ183" t="e">
            <v>#REF!</v>
          </cell>
          <cell r="AT183" t="e">
            <v>#REF!</v>
          </cell>
          <cell r="AU183" t="e">
            <v>#REF!</v>
          </cell>
          <cell r="AV183">
            <v>0</v>
          </cell>
          <cell r="AW183" t="e">
            <v>#REF!</v>
          </cell>
          <cell r="AX183" t="e">
            <v>#REF!</v>
          </cell>
          <cell r="AY183" t="e">
            <v>#REF!</v>
          </cell>
          <cell r="AZ183" t="e">
            <v>#REF!</v>
          </cell>
          <cell r="BA183" t="e">
            <v>#REF!</v>
          </cell>
        </row>
        <row r="184"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 t="e">
            <v>#REF!</v>
          </cell>
          <cell r="R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  <cell r="AF184" t="e">
            <v>#REF!</v>
          </cell>
          <cell r="AG184" t="e">
            <v>#REF!</v>
          </cell>
          <cell r="AH184" t="e">
            <v>#REF!</v>
          </cell>
          <cell r="AI184" t="e">
            <v>#REF!</v>
          </cell>
          <cell r="AJ184" t="e">
            <v>#REF!</v>
          </cell>
          <cell r="AK184" t="e">
            <v>#REF!</v>
          </cell>
          <cell r="AL184" t="e">
            <v>#REF!</v>
          </cell>
          <cell r="AM184" t="e">
            <v>#REF!</v>
          </cell>
          <cell r="AN184" t="e">
            <v>#REF!</v>
          </cell>
          <cell r="AO184" t="e">
            <v>#REF!</v>
          </cell>
          <cell r="AP184" t="e">
            <v>#REF!</v>
          </cell>
          <cell r="AQ184" t="e">
            <v>#REF!</v>
          </cell>
          <cell r="AT184" t="e">
            <v>#REF!</v>
          </cell>
          <cell r="AU184" t="e">
            <v>#REF!</v>
          </cell>
          <cell r="AV184">
            <v>0</v>
          </cell>
          <cell r="AW184" t="e">
            <v>#REF!</v>
          </cell>
          <cell r="AX184" t="e">
            <v>#REF!</v>
          </cell>
          <cell r="AY184" t="e">
            <v>#REF!</v>
          </cell>
          <cell r="AZ184" t="e">
            <v>#REF!</v>
          </cell>
          <cell r="BA184" t="e">
            <v>#REF!</v>
          </cell>
        </row>
        <row r="185"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 t="e">
            <v>#REF!</v>
          </cell>
          <cell r="R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  <cell r="AF185" t="e">
            <v>#REF!</v>
          </cell>
          <cell r="AG185" t="e">
            <v>#REF!</v>
          </cell>
          <cell r="AH185" t="e">
            <v>#REF!</v>
          </cell>
          <cell r="AI185" t="e">
            <v>#REF!</v>
          </cell>
          <cell r="AJ185" t="e">
            <v>#REF!</v>
          </cell>
          <cell r="AK185" t="e">
            <v>#REF!</v>
          </cell>
          <cell r="AL185" t="e">
            <v>#REF!</v>
          </cell>
          <cell r="AM185" t="e">
            <v>#REF!</v>
          </cell>
          <cell r="AN185" t="e">
            <v>#REF!</v>
          </cell>
          <cell r="AO185" t="e">
            <v>#REF!</v>
          </cell>
          <cell r="AP185" t="e">
            <v>#REF!</v>
          </cell>
          <cell r="AQ185" t="e">
            <v>#REF!</v>
          </cell>
          <cell r="AT185" t="e">
            <v>#REF!</v>
          </cell>
          <cell r="AU185" t="e">
            <v>#REF!</v>
          </cell>
          <cell r="AV185">
            <v>0</v>
          </cell>
          <cell r="AW185" t="e">
            <v>#REF!</v>
          </cell>
          <cell r="AX185" t="e">
            <v>#REF!</v>
          </cell>
          <cell r="AY185" t="e">
            <v>#REF!</v>
          </cell>
          <cell r="AZ185" t="e">
            <v>#REF!</v>
          </cell>
          <cell r="BA185" t="e">
            <v>#REF!</v>
          </cell>
        </row>
        <row r="186"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 t="e">
            <v>#REF!</v>
          </cell>
          <cell r="R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  <cell r="AF186" t="e">
            <v>#REF!</v>
          </cell>
          <cell r="AG186" t="e">
            <v>#REF!</v>
          </cell>
          <cell r="AH186" t="e">
            <v>#REF!</v>
          </cell>
          <cell r="AI186" t="e">
            <v>#REF!</v>
          </cell>
          <cell r="AJ186" t="e">
            <v>#REF!</v>
          </cell>
          <cell r="AK186" t="e">
            <v>#REF!</v>
          </cell>
          <cell r="AL186" t="e">
            <v>#REF!</v>
          </cell>
          <cell r="AM186" t="e">
            <v>#REF!</v>
          </cell>
          <cell r="AN186" t="e">
            <v>#REF!</v>
          </cell>
          <cell r="AO186" t="e">
            <v>#REF!</v>
          </cell>
          <cell r="AP186" t="e">
            <v>#REF!</v>
          </cell>
          <cell r="AQ186" t="e">
            <v>#REF!</v>
          </cell>
          <cell r="AT186" t="e">
            <v>#REF!</v>
          </cell>
          <cell r="AU186" t="e">
            <v>#REF!</v>
          </cell>
          <cell r="AV186">
            <v>0</v>
          </cell>
          <cell r="AW186" t="e">
            <v>#REF!</v>
          </cell>
          <cell r="AX186" t="e">
            <v>#REF!</v>
          </cell>
          <cell r="AY186" t="e">
            <v>#REF!</v>
          </cell>
          <cell r="AZ186" t="e">
            <v>#REF!</v>
          </cell>
          <cell r="BA186" t="e">
            <v>#REF!</v>
          </cell>
        </row>
        <row r="187"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 t="e">
            <v>#REF!</v>
          </cell>
          <cell r="R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  <cell r="AF187" t="e">
            <v>#REF!</v>
          </cell>
          <cell r="AG187" t="e">
            <v>#REF!</v>
          </cell>
          <cell r="AH187" t="e">
            <v>#REF!</v>
          </cell>
          <cell r="AI187" t="e">
            <v>#REF!</v>
          </cell>
          <cell r="AJ187" t="e">
            <v>#REF!</v>
          </cell>
          <cell r="AK187" t="e">
            <v>#REF!</v>
          </cell>
          <cell r="AL187" t="e">
            <v>#REF!</v>
          </cell>
          <cell r="AM187" t="e">
            <v>#REF!</v>
          </cell>
          <cell r="AN187" t="e">
            <v>#REF!</v>
          </cell>
          <cell r="AO187" t="e">
            <v>#REF!</v>
          </cell>
          <cell r="AP187" t="e">
            <v>#REF!</v>
          </cell>
          <cell r="AQ187" t="e">
            <v>#REF!</v>
          </cell>
          <cell r="AT187" t="e">
            <v>#REF!</v>
          </cell>
          <cell r="AU187" t="e">
            <v>#REF!</v>
          </cell>
          <cell r="AV187">
            <v>0</v>
          </cell>
          <cell r="AW187" t="e">
            <v>#REF!</v>
          </cell>
          <cell r="AX187" t="e">
            <v>#REF!</v>
          </cell>
          <cell r="AY187" t="e">
            <v>#REF!</v>
          </cell>
          <cell r="AZ187" t="e">
            <v>#REF!</v>
          </cell>
          <cell r="BA187" t="e">
            <v>#REF!</v>
          </cell>
        </row>
        <row r="188"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 t="e">
            <v>#REF!</v>
          </cell>
          <cell r="R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  <cell r="AF188" t="e">
            <v>#REF!</v>
          </cell>
          <cell r="AG188" t="e">
            <v>#REF!</v>
          </cell>
          <cell r="AH188" t="e">
            <v>#REF!</v>
          </cell>
          <cell r="AI188" t="e">
            <v>#REF!</v>
          </cell>
          <cell r="AJ188" t="e">
            <v>#REF!</v>
          </cell>
          <cell r="AK188" t="e">
            <v>#REF!</v>
          </cell>
          <cell r="AL188" t="e">
            <v>#REF!</v>
          </cell>
          <cell r="AM188" t="e">
            <v>#REF!</v>
          </cell>
          <cell r="AN188" t="e">
            <v>#REF!</v>
          </cell>
          <cell r="AO188" t="e">
            <v>#REF!</v>
          </cell>
          <cell r="AP188" t="e">
            <v>#REF!</v>
          </cell>
          <cell r="AQ188" t="e">
            <v>#REF!</v>
          </cell>
          <cell r="AT188" t="e">
            <v>#REF!</v>
          </cell>
          <cell r="AU188" t="e">
            <v>#REF!</v>
          </cell>
          <cell r="AV188">
            <v>0</v>
          </cell>
          <cell r="AW188" t="e">
            <v>#REF!</v>
          </cell>
          <cell r="AX188" t="e">
            <v>#REF!</v>
          </cell>
          <cell r="AY188" t="e">
            <v>#REF!</v>
          </cell>
          <cell r="AZ188" t="e">
            <v>#REF!</v>
          </cell>
          <cell r="BA188" t="e">
            <v>#REF!</v>
          </cell>
        </row>
        <row r="189"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 t="e">
            <v>#REF!</v>
          </cell>
          <cell r="R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  <cell r="AF189" t="e">
            <v>#REF!</v>
          </cell>
          <cell r="AG189" t="e">
            <v>#REF!</v>
          </cell>
          <cell r="AH189" t="e">
            <v>#REF!</v>
          </cell>
          <cell r="AI189" t="e">
            <v>#REF!</v>
          </cell>
          <cell r="AJ189" t="e">
            <v>#REF!</v>
          </cell>
          <cell r="AK189" t="e">
            <v>#REF!</v>
          </cell>
          <cell r="AL189" t="e">
            <v>#REF!</v>
          </cell>
          <cell r="AM189" t="e">
            <v>#REF!</v>
          </cell>
          <cell r="AN189" t="e">
            <v>#REF!</v>
          </cell>
          <cell r="AO189" t="e">
            <v>#REF!</v>
          </cell>
          <cell r="AP189" t="e">
            <v>#REF!</v>
          </cell>
          <cell r="AQ189" t="e">
            <v>#REF!</v>
          </cell>
          <cell r="AT189" t="e">
            <v>#REF!</v>
          </cell>
          <cell r="AU189" t="e">
            <v>#REF!</v>
          </cell>
          <cell r="AV189">
            <v>0</v>
          </cell>
          <cell r="AW189" t="e">
            <v>#REF!</v>
          </cell>
          <cell r="AX189" t="e">
            <v>#REF!</v>
          </cell>
          <cell r="AY189" t="e">
            <v>#REF!</v>
          </cell>
          <cell r="AZ189" t="e">
            <v>#REF!</v>
          </cell>
          <cell r="BA189" t="e">
            <v>#REF!</v>
          </cell>
        </row>
        <row r="190"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 t="e">
            <v>#REF!</v>
          </cell>
          <cell r="R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  <cell r="AF190" t="e">
            <v>#REF!</v>
          </cell>
          <cell r="AG190" t="e">
            <v>#REF!</v>
          </cell>
          <cell r="AH190" t="e">
            <v>#REF!</v>
          </cell>
          <cell r="AI190" t="e">
            <v>#REF!</v>
          </cell>
          <cell r="AJ190" t="e">
            <v>#REF!</v>
          </cell>
          <cell r="AK190" t="e">
            <v>#REF!</v>
          </cell>
          <cell r="AL190" t="e">
            <v>#REF!</v>
          </cell>
          <cell r="AM190" t="e">
            <v>#REF!</v>
          </cell>
          <cell r="AN190" t="e">
            <v>#REF!</v>
          </cell>
          <cell r="AO190" t="e">
            <v>#REF!</v>
          </cell>
          <cell r="AP190" t="e">
            <v>#REF!</v>
          </cell>
          <cell r="AQ190" t="e">
            <v>#REF!</v>
          </cell>
          <cell r="AT190" t="e">
            <v>#REF!</v>
          </cell>
          <cell r="AU190" t="e">
            <v>#REF!</v>
          </cell>
          <cell r="AV190">
            <v>0</v>
          </cell>
          <cell r="AW190" t="e">
            <v>#REF!</v>
          </cell>
          <cell r="AX190" t="e">
            <v>#REF!</v>
          </cell>
          <cell r="AY190" t="e">
            <v>#REF!</v>
          </cell>
          <cell r="AZ190" t="e">
            <v>#REF!</v>
          </cell>
          <cell r="BA190" t="e">
            <v>#REF!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 t="e">
            <v>#REF!</v>
          </cell>
          <cell r="R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T191" t="e">
            <v>#REF!</v>
          </cell>
          <cell r="AU191" t="e">
            <v>#REF!</v>
          </cell>
          <cell r="AV191">
            <v>0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</row>
        <row r="192"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e">
            <v>#REF!</v>
          </cell>
          <cell r="R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  <cell r="AD192" t="e">
            <v>#REF!</v>
          </cell>
          <cell r="AE192" t="e">
            <v>#REF!</v>
          </cell>
          <cell r="AF192" t="e">
            <v>#REF!</v>
          </cell>
          <cell r="AG192" t="e">
            <v>#REF!</v>
          </cell>
          <cell r="AH192" t="e">
            <v>#REF!</v>
          </cell>
          <cell r="AI192" t="e">
            <v>#REF!</v>
          </cell>
          <cell r="AJ192" t="e">
            <v>#REF!</v>
          </cell>
          <cell r="AK192" t="e">
            <v>#REF!</v>
          </cell>
          <cell r="AL192" t="e">
            <v>#REF!</v>
          </cell>
          <cell r="AM192" t="e">
            <v>#REF!</v>
          </cell>
          <cell r="AN192" t="e">
            <v>#REF!</v>
          </cell>
          <cell r="AO192" t="e">
            <v>#REF!</v>
          </cell>
          <cell r="AP192" t="e">
            <v>#REF!</v>
          </cell>
          <cell r="AQ192" t="e">
            <v>#REF!</v>
          </cell>
          <cell r="AT192" t="e">
            <v>#REF!</v>
          </cell>
          <cell r="AU192" t="e">
            <v>#REF!</v>
          </cell>
          <cell r="AV192">
            <v>0</v>
          </cell>
          <cell r="AW192" t="e">
            <v>#REF!</v>
          </cell>
          <cell r="AX192" t="e">
            <v>#REF!</v>
          </cell>
          <cell r="AY192" t="e">
            <v>#REF!</v>
          </cell>
          <cell r="AZ192" t="e">
            <v>#REF!</v>
          </cell>
          <cell r="BA192" t="e">
            <v>#REF!</v>
          </cell>
        </row>
        <row r="193"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 t="e">
            <v>#REF!</v>
          </cell>
          <cell r="R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  <cell r="AD193" t="e">
            <v>#REF!</v>
          </cell>
          <cell r="AE193" t="e">
            <v>#REF!</v>
          </cell>
          <cell r="AF193" t="e">
            <v>#REF!</v>
          </cell>
          <cell r="AG193" t="e">
            <v>#REF!</v>
          </cell>
          <cell r="AH193" t="e">
            <v>#REF!</v>
          </cell>
          <cell r="AI193" t="e">
            <v>#REF!</v>
          </cell>
          <cell r="AJ193" t="e">
            <v>#REF!</v>
          </cell>
          <cell r="AK193" t="e">
            <v>#REF!</v>
          </cell>
          <cell r="AL193" t="e">
            <v>#REF!</v>
          </cell>
          <cell r="AM193" t="e">
            <v>#REF!</v>
          </cell>
          <cell r="AN193" t="e">
            <v>#REF!</v>
          </cell>
          <cell r="AO193" t="e">
            <v>#REF!</v>
          </cell>
          <cell r="AP193" t="e">
            <v>#REF!</v>
          </cell>
          <cell r="AQ193" t="e">
            <v>#REF!</v>
          </cell>
          <cell r="AT193" t="e">
            <v>#REF!</v>
          </cell>
          <cell r="AU193" t="e">
            <v>#REF!</v>
          </cell>
          <cell r="AV193">
            <v>0</v>
          </cell>
          <cell r="AW193" t="e">
            <v>#REF!</v>
          </cell>
          <cell r="AX193" t="e">
            <v>#REF!</v>
          </cell>
          <cell r="AY193" t="e">
            <v>#REF!</v>
          </cell>
          <cell r="AZ193" t="e">
            <v>#REF!</v>
          </cell>
          <cell r="BA193" t="e">
            <v>#REF!</v>
          </cell>
        </row>
        <row r="194"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 t="e">
            <v>#REF!</v>
          </cell>
          <cell r="R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  <cell r="AD194" t="e">
            <v>#REF!</v>
          </cell>
          <cell r="AE194" t="e">
            <v>#REF!</v>
          </cell>
          <cell r="AF194" t="e">
            <v>#REF!</v>
          </cell>
          <cell r="AG194" t="e">
            <v>#REF!</v>
          </cell>
          <cell r="AH194" t="e">
            <v>#REF!</v>
          </cell>
          <cell r="AI194" t="e">
            <v>#REF!</v>
          </cell>
          <cell r="AJ194" t="e">
            <v>#REF!</v>
          </cell>
          <cell r="AK194" t="e">
            <v>#REF!</v>
          </cell>
          <cell r="AL194" t="e">
            <v>#REF!</v>
          </cell>
          <cell r="AM194" t="e">
            <v>#REF!</v>
          </cell>
          <cell r="AN194" t="e">
            <v>#REF!</v>
          </cell>
          <cell r="AO194" t="e">
            <v>#REF!</v>
          </cell>
          <cell r="AP194" t="e">
            <v>#REF!</v>
          </cell>
          <cell r="AQ194" t="e">
            <v>#REF!</v>
          </cell>
          <cell r="AT194" t="e">
            <v>#REF!</v>
          </cell>
          <cell r="AU194" t="e">
            <v>#REF!</v>
          </cell>
          <cell r="AV194">
            <v>0</v>
          </cell>
          <cell r="AW194" t="e">
            <v>#REF!</v>
          </cell>
          <cell r="AX194" t="e">
            <v>#REF!</v>
          </cell>
          <cell r="AY194" t="e">
            <v>#REF!</v>
          </cell>
          <cell r="AZ194" t="e">
            <v>#REF!</v>
          </cell>
          <cell r="BA194" t="e">
            <v>#REF!</v>
          </cell>
        </row>
        <row r="195"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 t="e">
            <v>#REF!</v>
          </cell>
          <cell r="R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  <cell r="AD195" t="e">
            <v>#REF!</v>
          </cell>
          <cell r="AE195" t="e">
            <v>#REF!</v>
          </cell>
          <cell r="AF195" t="e">
            <v>#REF!</v>
          </cell>
          <cell r="AG195" t="e">
            <v>#REF!</v>
          </cell>
          <cell r="AH195" t="e">
            <v>#REF!</v>
          </cell>
          <cell r="AI195" t="e">
            <v>#REF!</v>
          </cell>
          <cell r="AJ195" t="e">
            <v>#REF!</v>
          </cell>
          <cell r="AK195" t="e">
            <v>#REF!</v>
          </cell>
          <cell r="AL195" t="e">
            <v>#REF!</v>
          </cell>
          <cell r="AM195" t="e">
            <v>#REF!</v>
          </cell>
          <cell r="AN195" t="e">
            <v>#REF!</v>
          </cell>
          <cell r="AO195" t="e">
            <v>#REF!</v>
          </cell>
          <cell r="AP195" t="e">
            <v>#REF!</v>
          </cell>
          <cell r="AQ195" t="e">
            <v>#REF!</v>
          </cell>
          <cell r="AT195" t="e">
            <v>#REF!</v>
          </cell>
          <cell r="AU195" t="e">
            <v>#REF!</v>
          </cell>
          <cell r="AV195">
            <v>0</v>
          </cell>
          <cell r="AW195" t="e">
            <v>#REF!</v>
          </cell>
          <cell r="AX195" t="e">
            <v>#REF!</v>
          </cell>
          <cell r="AY195" t="e">
            <v>#REF!</v>
          </cell>
          <cell r="AZ195" t="e">
            <v>#REF!</v>
          </cell>
          <cell r="BA195" t="e">
            <v>#REF!</v>
          </cell>
        </row>
        <row r="196"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e">
            <v>#REF!</v>
          </cell>
          <cell r="R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  <cell r="AD196" t="e">
            <v>#REF!</v>
          </cell>
          <cell r="AE196" t="e">
            <v>#REF!</v>
          </cell>
          <cell r="AF196" t="e">
            <v>#REF!</v>
          </cell>
          <cell r="AG196" t="e">
            <v>#REF!</v>
          </cell>
          <cell r="AH196" t="e">
            <v>#REF!</v>
          </cell>
          <cell r="AI196" t="e">
            <v>#REF!</v>
          </cell>
          <cell r="AJ196" t="e">
            <v>#REF!</v>
          </cell>
          <cell r="AK196" t="e">
            <v>#REF!</v>
          </cell>
          <cell r="AL196" t="e">
            <v>#REF!</v>
          </cell>
          <cell r="AM196" t="e">
            <v>#REF!</v>
          </cell>
          <cell r="AN196" t="e">
            <v>#REF!</v>
          </cell>
          <cell r="AO196" t="e">
            <v>#REF!</v>
          </cell>
          <cell r="AP196" t="e">
            <v>#REF!</v>
          </cell>
          <cell r="AQ196" t="e">
            <v>#REF!</v>
          </cell>
          <cell r="AT196" t="e">
            <v>#REF!</v>
          </cell>
          <cell r="AU196" t="e">
            <v>#REF!</v>
          </cell>
          <cell r="AV196">
            <v>0</v>
          </cell>
          <cell r="AW196" t="e">
            <v>#REF!</v>
          </cell>
          <cell r="AX196" t="e">
            <v>#REF!</v>
          </cell>
          <cell r="AY196" t="e">
            <v>#REF!</v>
          </cell>
          <cell r="AZ196" t="e">
            <v>#REF!</v>
          </cell>
          <cell r="BA196" t="e">
            <v>#REF!</v>
          </cell>
        </row>
        <row r="197"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e">
            <v>#REF!</v>
          </cell>
          <cell r="R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  <cell r="AD197" t="e">
            <v>#REF!</v>
          </cell>
          <cell r="AE197" t="e">
            <v>#REF!</v>
          </cell>
          <cell r="AF197" t="e">
            <v>#REF!</v>
          </cell>
          <cell r="AG197" t="e">
            <v>#REF!</v>
          </cell>
          <cell r="AH197" t="e">
            <v>#REF!</v>
          </cell>
          <cell r="AI197" t="e">
            <v>#REF!</v>
          </cell>
          <cell r="AJ197" t="e">
            <v>#REF!</v>
          </cell>
          <cell r="AK197" t="e">
            <v>#REF!</v>
          </cell>
          <cell r="AL197" t="e">
            <v>#REF!</v>
          </cell>
          <cell r="AM197" t="e">
            <v>#REF!</v>
          </cell>
          <cell r="AN197" t="e">
            <v>#REF!</v>
          </cell>
          <cell r="AO197" t="e">
            <v>#REF!</v>
          </cell>
          <cell r="AP197" t="e">
            <v>#REF!</v>
          </cell>
          <cell r="AQ197" t="e">
            <v>#REF!</v>
          </cell>
          <cell r="AT197" t="e">
            <v>#REF!</v>
          </cell>
          <cell r="AU197" t="e">
            <v>#REF!</v>
          </cell>
          <cell r="AV197">
            <v>0</v>
          </cell>
          <cell r="AW197" t="e">
            <v>#REF!</v>
          </cell>
          <cell r="AX197" t="e">
            <v>#REF!</v>
          </cell>
          <cell r="AY197" t="e">
            <v>#REF!</v>
          </cell>
          <cell r="AZ197" t="e">
            <v>#REF!</v>
          </cell>
          <cell r="BA197" t="e">
            <v>#REF!</v>
          </cell>
        </row>
        <row r="198"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e">
            <v>#REF!</v>
          </cell>
          <cell r="R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  <cell r="AD198" t="e">
            <v>#REF!</v>
          </cell>
          <cell r="AE198" t="e">
            <v>#REF!</v>
          </cell>
          <cell r="AF198" t="e">
            <v>#REF!</v>
          </cell>
          <cell r="AG198" t="e">
            <v>#REF!</v>
          </cell>
          <cell r="AH198" t="e">
            <v>#REF!</v>
          </cell>
          <cell r="AI198" t="e">
            <v>#REF!</v>
          </cell>
          <cell r="AJ198" t="e">
            <v>#REF!</v>
          </cell>
          <cell r="AK198" t="e">
            <v>#REF!</v>
          </cell>
          <cell r="AL198" t="e">
            <v>#REF!</v>
          </cell>
          <cell r="AM198" t="e">
            <v>#REF!</v>
          </cell>
          <cell r="AN198" t="e">
            <v>#REF!</v>
          </cell>
          <cell r="AO198" t="e">
            <v>#REF!</v>
          </cell>
          <cell r="AP198" t="e">
            <v>#REF!</v>
          </cell>
          <cell r="AQ198" t="e">
            <v>#REF!</v>
          </cell>
          <cell r="AT198" t="e">
            <v>#REF!</v>
          </cell>
          <cell r="AU198" t="e">
            <v>#REF!</v>
          </cell>
          <cell r="AV198">
            <v>0</v>
          </cell>
          <cell r="AW198" t="e">
            <v>#REF!</v>
          </cell>
          <cell r="AX198" t="e">
            <v>#REF!</v>
          </cell>
          <cell r="AY198" t="e">
            <v>#REF!</v>
          </cell>
          <cell r="AZ198" t="e">
            <v>#REF!</v>
          </cell>
          <cell r="BA198" t="e">
            <v>#REF!</v>
          </cell>
        </row>
        <row r="199"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 t="e">
            <v>#REF!</v>
          </cell>
          <cell r="R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  <cell r="AD199" t="e">
            <v>#REF!</v>
          </cell>
          <cell r="AE199" t="e">
            <v>#REF!</v>
          </cell>
          <cell r="AF199" t="e">
            <v>#REF!</v>
          </cell>
          <cell r="AG199" t="e">
            <v>#REF!</v>
          </cell>
          <cell r="AH199" t="e">
            <v>#REF!</v>
          </cell>
          <cell r="AI199" t="e">
            <v>#REF!</v>
          </cell>
          <cell r="AJ199" t="e">
            <v>#REF!</v>
          </cell>
          <cell r="AK199" t="e">
            <v>#REF!</v>
          </cell>
          <cell r="AL199" t="e">
            <v>#REF!</v>
          </cell>
          <cell r="AM199" t="e">
            <v>#REF!</v>
          </cell>
          <cell r="AN199" t="e">
            <v>#REF!</v>
          </cell>
          <cell r="AO199" t="e">
            <v>#REF!</v>
          </cell>
          <cell r="AP199" t="e">
            <v>#REF!</v>
          </cell>
          <cell r="AQ199" t="e">
            <v>#REF!</v>
          </cell>
          <cell r="AT199" t="e">
            <v>#REF!</v>
          </cell>
          <cell r="AU199" t="e">
            <v>#REF!</v>
          </cell>
          <cell r="AV199">
            <v>0</v>
          </cell>
          <cell r="AW199" t="e">
            <v>#REF!</v>
          </cell>
          <cell r="AX199" t="e">
            <v>#REF!</v>
          </cell>
          <cell r="AY199" t="e">
            <v>#REF!</v>
          </cell>
          <cell r="AZ199" t="e">
            <v>#REF!</v>
          </cell>
          <cell r="BA199" t="e">
            <v>#REF!</v>
          </cell>
        </row>
        <row r="200"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 t="e">
            <v>#REF!</v>
          </cell>
          <cell r="R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  <cell r="AD200" t="e">
            <v>#REF!</v>
          </cell>
          <cell r="AE200" t="e">
            <v>#REF!</v>
          </cell>
          <cell r="AF200" t="e">
            <v>#REF!</v>
          </cell>
          <cell r="AG200" t="e">
            <v>#REF!</v>
          </cell>
          <cell r="AH200" t="e">
            <v>#REF!</v>
          </cell>
          <cell r="AI200" t="e">
            <v>#REF!</v>
          </cell>
          <cell r="AJ200" t="e">
            <v>#REF!</v>
          </cell>
          <cell r="AK200" t="e">
            <v>#REF!</v>
          </cell>
          <cell r="AL200" t="e">
            <v>#REF!</v>
          </cell>
          <cell r="AM200" t="e">
            <v>#REF!</v>
          </cell>
          <cell r="AN200" t="e">
            <v>#REF!</v>
          </cell>
          <cell r="AO200" t="e">
            <v>#REF!</v>
          </cell>
          <cell r="AP200" t="e">
            <v>#REF!</v>
          </cell>
          <cell r="AQ200" t="e">
            <v>#REF!</v>
          </cell>
          <cell r="AT200" t="e">
            <v>#REF!</v>
          </cell>
          <cell r="AU200" t="e">
            <v>#REF!</v>
          </cell>
          <cell r="AV200">
            <v>0</v>
          </cell>
          <cell r="AW200" t="e">
            <v>#REF!</v>
          </cell>
          <cell r="AX200" t="e">
            <v>#REF!</v>
          </cell>
          <cell r="AY200" t="e">
            <v>#REF!</v>
          </cell>
          <cell r="AZ200" t="e">
            <v>#REF!</v>
          </cell>
          <cell r="BA200" t="e">
            <v>#REF!</v>
          </cell>
        </row>
        <row r="201"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 t="e">
            <v>#REF!</v>
          </cell>
          <cell r="R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  <cell r="AD201" t="e">
            <v>#REF!</v>
          </cell>
          <cell r="AE201" t="e">
            <v>#REF!</v>
          </cell>
          <cell r="AF201" t="e">
            <v>#REF!</v>
          </cell>
          <cell r="AG201" t="e">
            <v>#REF!</v>
          </cell>
          <cell r="AH201" t="e">
            <v>#REF!</v>
          </cell>
          <cell r="AI201" t="e">
            <v>#REF!</v>
          </cell>
          <cell r="AJ201" t="e">
            <v>#REF!</v>
          </cell>
          <cell r="AK201" t="e">
            <v>#REF!</v>
          </cell>
          <cell r="AL201" t="e">
            <v>#REF!</v>
          </cell>
          <cell r="AM201" t="e">
            <v>#REF!</v>
          </cell>
          <cell r="AN201" t="e">
            <v>#REF!</v>
          </cell>
          <cell r="AO201" t="e">
            <v>#REF!</v>
          </cell>
          <cell r="AP201" t="e">
            <v>#REF!</v>
          </cell>
          <cell r="AQ201" t="e">
            <v>#REF!</v>
          </cell>
          <cell r="AT201" t="e">
            <v>#REF!</v>
          </cell>
          <cell r="AU201" t="e">
            <v>#REF!</v>
          </cell>
          <cell r="AV201">
            <v>0</v>
          </cell>
          <cell r="AW201" t="e">
            <v>#REF!</v>
          </cell>
          <cell r="AX201" t="e">
            <v>#REF!</v>
          </cell>
          <cell r="AY201" t="e">
            <v>#REF!</v>
          </cell>
          <cell r="AZ201" t="e">
            <v>#REF!</v>
          </cell>
          <cell r="BA201" t="e">
            <v>#REF!</v>
          </cell>
        </row>
        <row r="202"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 t="e">
            <v>#REF!</v>
          </cell>
          <cell r="R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  <cell r="AD202" t="e">
            <v>#REF!</v>
          </cell>
          <cell r="AE202" t="e">
            <v>#REF!</v>
          </cell>
          <cell r="AF202" t="e">
            <v>#REF!</v>
          </cell>
          <cell r="AG202" t="e">
            <v>#REF!</v>
          </cell>
          <cell r="AH202" t="e">
            <v>#REF!</v>
          </cell>
          <cell r="AI202" t="e">
            <v>#REF!</v>
          </cell>
          <cell r="AJ202" t="e">
            <v>#REF!</v>
          </cell>
          <cell r="AK202" t="e">
            <v>#REF!</v>
          </cell>
          <cell r="AL202" t="e">
            <v>#REF!</v>
          </cell>
          <cell r="AM202" t="e">
            <v>#REF!</v>
          </cell>
          <cell r="AN202" t="e">
            <v>#REF!</v>
          </cell>
          <cell r="AO202" t="e">
            <v>#REF!</v>
          </cell>
          <cell r="AP202" t="e">
            <v>#REF!</v>
          </cell>
          <cell r="AQ202" t="e">
            <v>#REF!</v>
          </cell>
          <cell r="AT202" t="e">
            <v>#REF!</v>
          </cell>
          <cell r="AU202" t="e">
            <v>#REF!</v>
          </cell>
          <cell r="AV202">
            <v>0</v>
          </cell>
          <cell r="AW202" t="e">
            <v>#REF!</v>
          </cell>
          <cell r="AX202" t="e">
            <v>#REF!</v>
          </cell>
          <cell r="AY202" t="e">
            <v>#REF!</v>
          </cell>
          <cell r="AZ202" t="e">
            <v>#REF!</v>
          </cell>
          <cell r="BA202" t="e">
            <v>#REF!</v>
          </cell>
        </row>
        <row r="203"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 t="e">
            <v>#REF!</v>
          </cell>
          <cell r="R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  <cell r="AD203" t="e">
            <v>#REF!</v>
          </cell>
          <cell r="AE203" t="e">
            <v>#REF!</v>
          </cell>
          <cell r="AF203" t="e">
            <v>#REF!</v>
          </cell>
          <cell r="AG203" t="e">
            <v>#REF!</v>
          </cell>
          <cell r="AH203" t="e">
            <v>#REF!</v>
          </cell>
          <cell r="AI203" t="e">
            <v>#REF!</v>
          </cell>
          <cell r="AJ203" t="e">
            <v>#REF!</v>
          </cell>
          <cell r="AK203" t="e">
            <v>#REF!</v>
          </cell>
          <cell r="AL203" t="e">
            <v>#REF!</v>
          </cell>
          <cell r="AM203" t="e">
            <v>#REF!</v>
          </cell>
          <cell r="AN203" t="e">
            <v>#REF!</v>
          </cell>
          <cell r="AO203" t="e">
            <v>#REF!</v>
          </cell>
          <cell r="AP203" t="e">
            <v>#REF!</v>
          </cell>
          <cell r="AQ203" t="e">
            <v>#REF!</v>
          </cell>
          <cell r="AT203" t="e">
            <v>#REF!</v>
          </cell>
          <cell r="AU203" t="e">
            <v>#REF!</v>
          </cell>
          <cell r="AV203">
            <v>0</v>
          </cell>
          <cell r="AW203" t="e">
            <v>#REF!</v>
          </cell>
          <cell r="AX203" t="e">
            <v>#REF!</v>
          </cell>
          <cell r="AY203" t="e">
            <v>#REF!</v>
          </cell>
          <cell r="AZ203" t="e">
            <v>#REF!</v>
          </cell>
          <cell r="BA203" t="e">
            <v>#REF!</v>
          </cell>
        </row>
        <row r="204"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 t="e">
            <v>#REF!</v>
          </cell>
          <cell r="R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  <cell r="AD204" t="e">
            <v>#REF!</v>
          </cell>
          <cell r="AE204" t="e">
            <v>#REF!</v>
          </cell>
          <cell r="AF204" t="e">
            <v>#REF!</v>
          </cell>
          <cell r="AG204" t="e">
            <v>#REF!</v>
          </cell>
          <cell r="AH204" t="e">
            <v>#REF!</v>
          </cell>
          <cell r="AI204" t="e">
            <v>#REF!</v>
          </cell>
          <cell r="AJ204" t="e">
            <v>#REF!</v>
          </cell>
          <cell r="AK204" t="e">
            <v>#REF!</v>
          </cell>
          <cell r="AL204" t="e">
            <v>#REF!</v>
          </cell>
          <cell r="AM204" t="e">
            <v>#REF!</v>
          </cell>
          <cell r="AN204" t="e">
            <v>#REF!</v>
          </cell>
          <cell r="AO204" t="e">
            <v>#REF!</v>
          </cell>
          <cell r="AP204" t="e">
            <v>#REF!</v>
          </cell>
          <cell r="AQ204" t="e">
            <v>#REF!</v>
          </cell>
          <cell r="AT204" t="e">
            <v>#REF!</v>
          </cell>
          <cell r="AU204" t="e">
            <v>#REF!</v>
          </cell>
          <cell r="AV204">
            <v>0</v>
          </cell>
          <cell r="AW204" t="e">
            <v>#REF!</v>
          </cell>
          <cell r="AX204" t="e">
            <v>#REF!</v>
          </cell>
          <cell r="AY204" t="e">
            <v>#REF!</v>
          </cell>
          <cell r="AZ204" t="e">
            <v>#REF!</v>
          </cell>
          <cell r="BA204" t="e">
            <v>#REF!</v>
          </cell>
        </row>
        <row r="205"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e">
            <v>#REF!</v>
          </cell>
          <cell r="R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  <cell r="AD205" t="e">
            <v>#REF!</v>
          </cell>
          <cell r="AE205" t="e">
            <v>#REF!</v>
          </cell>
          <cell r="AF205" t="e">
            <v>#REF!</v>
          </cell>
          <cell r="AG205" t="e">
            <v>#REF!</v>
          </cell>
          <cell r="AH205" t="e">
            <v>#REF!</v>
          </cell>
          <cell r="AI205" t="e">
            <v>#REF!</v>
          </cell>
          <cell r="AJ205" t="e">
            <v>#REF!</v>
          </cell>
          <cell r="AK205" t="e">
            <v>#REF!</v>
          </cell>
          <cell r="AL205" t="e">
            <v>#REF!</v>
          </cell>
          <cell r="AM205" t="e">
            <v>#REF!</v>
          </cell>
          <cell r="AN205" t="e">
            <v>#REF!</v>
          </cell>
          <cell r="AO205" t="e">
            <v>#REF!</v>
          </cell>
          <cell r="AP205" t="e">
            <v>#REF!</v>
          </cell>
          <cell r="AQ205" t="e">
            <v>#REF!</v>
          </cell>
          <cell r="AT205" t="e">
            <v>#REF!</v>
          </cell>
          <cell r="AU205" t="e">
            <v>#REF!</v>
          </cell>
          <cell r="AV205">
            <v>0</v>
          </cell>
          <cell r="AW205" t="e">
            <v>#REF!</v>
          </cell>
          <cell r="AX205" t="e">
            <v>#REF!</v>
          </cell>
          <cell r="AY205" t="e">
            <v>#REF!</v>
          </cell>
          <cell r="AZ205" t="e">
            <v>#REF!</v>
          </cell>
          <cell r="BA205" t="e">
            <v>#REF!</v>
          </cell>
        </row>
        <row r="206"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 t="e">
            <v>#REF!</v>
          </cell>
          <cell r="R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  <cell r="AF206" t="e">
            <v>#REF!</v>
          </cell>
          <cell r="AG206" t="e">
            <v>#REF!</v>
          </cell>
          <cell r="AH206" t="e">
            <v>#REF!</v>
          </cell>
          <cell r="AI206" t="e">
            <v>#REF!</v>
          </cell>
          <cell r="AJ206" t="e">
            <v>#REF!</v>
          </cell>
          <cell r="AK206" t="e">
            <v>#REF!</v>
          </cell>
          <cell r="AL206" t="e">
            <v>#REF!</v>
          </cell>
          <cell r="AM206" t="e">
            <v>#REF!</v>
          </cell>
          <cell r="AN206" t="e">
            <v>#REF!</v>
          </cell>
          <cell r="AO206" t="e">
            <v>#REF!</v>
          </cell>
          <cell r="AP206" t="e">
            <v>#REF!</v>
          </cell>
          <cell r="AQ206" t="e">
            <v>#REF!</v>
          </cell>
          <cell r="AT206" t="e">
            <v>#REF!</v>
          </cell>
          <cell r="AU206" t="e">
            <v>#REF!</v>
          </cell>
          <cell r="AV206">
            <v>0</v>
          </cell>
          <cell r="AW206" t="e">
            <v>#REF!</v>
          </cell>
          <cell r="AX206" t="e">
            <v>#REF!</v>
          </cell>
          <cell r="AY206" t="e">
            <v>#REF!</v>
          </cell>
          <cell r="AZ206" t="e">
            <v>#REF!</v>
          </cell>
          <cell r="BA206" t="e">
            <v>#REF!</v>
          </cell>
        </row>
        <row r="207"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 t="e">
            <v>#REF!</v>
          </cell>
          <cell r="R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  <cell r="AD207" t="e">
            <v>#REF!</v>
          </cell>
          <cell r="AE207" t="e">
            <v>#REF!</v>
          </cell>
          <cell r="AF207" t="e">
            <v>#REF!</v>
          </cell>
          <cell r="AG207" t="e">
            <v>#REF!</v>
          </cell>
          <cell r="AH207" t="e">
            <v>#REF!</v>
          </cell>
          <cell r="AI207" t="e">
            <v>#REF!</v>
          </cell>
          <cell r="AJ207" t="e">
            <v>#REF!</v>
          </cell>
          <cell r="AK207" t="e">
            <v>#REF!</v>
          </cell>
          <cell r="AL207" t="e">
            <v>#REF!</v>
          </cell>
          <cell r="AM207" t="e">
            <v>#REF!</v>
          </cell>
          <cell r="AN207" t="e">
            <v>#REF!</v>
          </cell>
          <cell r="AO207" t="e">
            <v>#REF!</v>
          </cell>
          <cell r="AP207" t="e">
            <v>#REF!</v>
          </cell>
          <cell r="AQ207" t="e">
            <v>#REF!</v>
          </cell>
          <cell r="AT207" t="e">
            <v>#REF!</v>
          </cell>
          <cell r="AU207" t="e">
            <v>#REF!</v>
          </cell>
          <cell r="AV207">
            <v>0</v>
          </cell>
          <cell r="AW207" t="e">
            <v>#REF!</v>
          </cell>
          <cell r="AX207" t="e">
            <v>#REF!</v>
          </cell>
          <cell r="AY207" t="e">
            <v>#REF!</v>
          </cell>
          <cell r="AZ207" t="e">
            <v>#REF!</v>
          </cell>
          <cell r="BA207" t="e">
            <v>#REF!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olderview?id=1zahra6yGGYSloy1yT1Tl247H1WM5M_Vj" TargetMode="External"/><Relationship Id="rId1" Type="http://schemas.openxmlformats.org/officeDocument/2006/relationships/hyperlink" Target="mailto:dipakpatil6466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olderview?id=1zahra6yGGYSloy1yT1Tl247H1WM5M_Vj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9"/>
  <sheetViews>
    <sheetView tabSelected="1" zoomScale="91" zoomScaleNormal="91" workbookViewId="0">
      <selection activeCell="E2" sqref="E2:M2"/>
    </sheetView>
  </sheetViews>
  <sheetFormatPr defaultRowHeight="12.75"/>
  <cols>
    <col min="1" max="2" width="3.7109375" style="49" customWidth="1"/>
    <col min="3" max="3" width="3.85546875" style="11" customWidth="1"/>
    <col min="4" max="4" width="6.28515625" style="11" customWidth="1"/>
    <col min="5" max="9" width="9.140625" style="11"/>
    <col min="10" max="10" width="4.42578125" style="11" customWidth="1"/>
    <col min="11" max="11" width="3.5703125" style="11" customWidth="1"/>
    <col min="12" max="12" width="9.140625" style="11"/>
    <col min="13" max="13" width="8" style="11" customWidth="1"/>
    <col min="14" max="14" width="9.140625" style="11"/>
    <col min="15" max="15" width="8.140625" style="11" customWidth="1"/>
    <col min="16" max="16" width="3.5703125" style="11" customWidth="1"/>
    <col min="17" max="17" width="9.140625" style="11"/>
    <col min="18" max="18" width="8" style="11" customWidth="1"/>
    <col min="19" max="20" width="8.140625" style="11" customWidth="1"/>
    <col min="21" max="21" width="5" style="11" customWidth="1"/>
    <col min="22" max="22" width="4.5703125" style="11" customWidth="1"/>
    <col min="23" max="23" width="9.140625" style="11"/>
    <col min="24" max="24" width="9.5703125" style="11" customWidth="1"/>
    <col min="25" max="25" width="13.28515625" style="11" customWidth="1"/>
    <col min="26" max="26" width="10.28515625" style="11" customWidth="1"/>
    <col min="27" max="27" width="105.7109375" style="5" customWidth="1"/>
    <col min="28" max="16384" width="9.140625" style="11"/>
  </cols>
  <sheetData>
    <row r="1" spans="1:33">
      <c r="A1" s="47"/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7"/>
      <c r="W1" s="47"/>
      <c r="X1" s="47"/>
      <c r="Y1" s="47"/>
      <c r="Z1" s="49"/>
      <c r="AA1" s="77"/>
      <c r="AB1" s="49"/>
      <c r="AC1" s="49"/>
      <c r="AD1" s="49"/>
      <c r="AE1" s="49"/>
      <c r="AF1" s="49"/>
      <c r="AG1" s="49"/>
    </row>
    <row r="2" spans="1:33" ht="13.5" customHeight="1">
      <c r="A2" s="47"/>
      <c r="B2" s="47"/>
      <c r="C2" s="47"/>
      <c r="D2" s="48"/>
      <c r="E2" s="423" t="s">
        <v>131</v>
      </c>
      <c r="F2" s="424"/>
      <c r="G2" s="424"/>
      <c r="H2" s="424"/>
      <c r="I2" s="424"/>
      <c r="J2" s="424"/>
      <c r="K2" s="424"/>
      <c r="L2" s="424"/>
      <c r="M2" s="425"/>
      <c r="N2" s="48"/>
      <c r="O2" s="429" t="s">
        <v>376</v>
      </c>
      <c r="P2" s="429"/>
      <c r="Q2" s="429"/>
      <c r="R2" s="401" t="s">
        <v>140</v>
      </c>
      <c r="S2" s="402"/>
      <c r="T2" s="402"/>
      <c r="U2" s="48"/>
      <c r="V2" s="47"/>
      <c r="W2" s="47"/>
      <c r="X2" s="47"/>
      <c r="Y2" s="47"/>
      <c r="Z2" s="49"/>
      <c r="AA2" s="77"/>
      <c r="AB2" s="49"/>
      <c r="AC2" s="49"/>
      <c r="AD2" s="49"/>
      <c r="AE2" s="49"/>
      <c r="AF2" s="49"/>
      <c r="AG2" s="49"/>
    </row>
    <row r="3" spans="1:33" ht="19.5" customHeight="1">
      <c r="A3" s="47"/>
      <c r="B3" s="47"/>
      <c r="C3" s="47"/>
      <c r="D3" s="48"/>
      <c r="E3" s="426" t="s">
        <v>242</v>
      </c>
      <c r="F3" s="427"/>
      <c r="G3" s="427"/>
      <c r="H3" s="427"/>
      <c r="I3" s="427"/>
      <c r="J3" s="427"/>
      <c r="K3" s="427"/>
      <c r="L3" s="427"/>
      <c r="M3" s="428"/>
      <c r="N3" s="48"/>
      <c r="O3" s="429"/>
      <c r="P3" s="429"/>
      <c r="Q3" s="429"/>
      <c r="R3" s="402"/>
      <c r="S3" s="402"/>
      <c r="T3" s="402"/>
      <c r="U3" s="48"/>
      <c r="V3" s="47"/>
      <c r="W3" s="47"/>
      <c r="X3" s="47"/>
      <c r="Y3" s="47"/>
      <c r="Z3" s="49"/>
      <c r="AA3" s="78"/>
      <c r="AB3" s="49"/>
      <c r="AC3" s="49"/>
      <c r="AD3" s="49"/>
      <c r="AE3" s="49"/>
      <c r="AF3" s="49"/>
      <c r="AG3" s="49"/>
    </row>
    <row r="4" spans="1:33" ht="19.899999999999999" customHeight="1">
      <c r="A4" s="47"/>
      <c r="B4" s="47"/>
      <c r="C4" s="47"/>
      <c r="D4" s="48"/>
      <c r="E4" s="421"/>
      <c r="F4" s="422"/>
      <c r="G4" s="422"/>
      <c r="H4" s="422"/>
      <c r="I4" s="422"/>
      <c r="J4" s="422"/>
      <c r="K4" s="422"/>
      <c r="L4" s="422"/>
      <c r="M4" s="422"/>
      <c r="N4" s="48"/>
      <c r="O4" s="48"/>
      <c r="P4" s="48"/>
      <c r="Q4" s="48"/>
      <c r="R4" s="402"/>
      <c r="S4" s="402"/>
      <c r="T4" s="402"/>
      <c r="U4" s="48"/>
      <c r="V4" s="399" t="s">
        <v>134</v>
      </c>
      <c r="W4" s="399"/>
      <c r="X4" s="400" t="s">
        <v>344</v>
      </c>
      <c r="Y4" s="400"/>
      <c r="Z4" s="49"/>
      <c r="AA4" s="79"/>
      <c r="AB4" s="49"/>
      <c r="AC4" s="49"/>
      <c r="AD4" s="49"/>
      <c r="AE4" s="49"/>
      <c r="AF4" s="49"/>
      <c r="AG4" s="49"/>
    </row>
    <row r="5" spans="1:33" ht="27" customHeight="1" thickBot="1">
      <c r="A5" s="47"/>
      <c r="B5" s="47"/>
      <c r="C5" s="47"/>
      <c r="D5" s="50" t="s">
        <v>136</v>
      </c>
      <c r="E5" s="48"/>
      <c r="F5" s="48"/>
      <c r="G5" s="76" t="s">
        <v>265</v>
      </c>
      <c r="H5" s="48"/>
      <c r="I5" s="48"/>
      <c r="J5" s="50"/>
      <c r="K5" s="50" t="s">
        <v>130</v>
      </c>
      <c r="L5" s="48"/>
      <c r="M5" s="75"/>
      <c r="N5" s="76" t="s">
        <v>266</v>
      </c>
      <c r="O5" s="48"/>
      <c r="P5" s="48"/>
      <c r="Q5" s="48"/>
      <c r="R5" s="48"/>
      <c r="S5" s="48"/>
      <c r="T5" s="48"/>
      <c r="U5" s="48"/>
      <c r="V5" s="399" t="s">
        <v>34</v>
      </c>
      <c r="W5" s="399"/>
      <c r="X5" s="430" t="s">
        <v>139</v>
      </c>
      <c r="Y5" s="430"/>
      <c r="Z5" s="49"/>
      <c r="AA5" s="3"/>
      <c r="AB5" s="49"/>
      <c r="AC5" s="49"/>
      <c r="AD5" s="49"/>
      <c r="AE5" s="49"/>
      <c r="AF5" s="49"/>
      <c r="AG5" s="49"/>
    </row>
    <row r="6" spans="1:33" ht="12.75" customHeight="1">
      <c r="A6" s="47"/>
      <c r="B6" s="47"/>
      <c r="C6" s="51"/>
      <c r="D6" s="435"/>
      <c r="E6" s="436"/>
      <c r="F6" s="52"/>
      <c r="G6" s="435"/>
      <c r="H6" s="436"/>
      <c r="I6" s="53"/>
      <c r="J6" s="48"/>
      <c r="K6" s="54"/>
      <c r="L6" s="55"/>
      <c r="M6" s="55"/>
      <c r="N6" s="55"/>
      <c r="O6" s="55"/>
      <c r="P6" s="55"/>
      <c r="Q6" s="55"/>
      <c r="R6" s="55"/>
      <c r="S6" s="55"/>
      <c r="T6" s="55"/>
      <c r="U6" s="56"/>
      <c r="V6" s="47"/>
      <c r="W6" s="47"/>
      <c r="X6" s="47"/>
      <c r="Y6" s="47"/>
      <c r="Z6" s="49"/>
      <c r="AA6" s="3"/>
      <c r="AB6" s="49"/>
      <c r="AC6" s="49"/>
      <c r="AD6" s="49"/>
      <c r="AE6" s="49"/>
      <c r="AF6" s="49"/>
      <c r="AG6" s="49"/>
    </row>
    <row r="7" spans="1:33" ht="12.75" customHeight="1">
      <c r="A7" s="47"/>
      <c r="B7" s="47"/>
      <c r="C7" s="57"/>
      <c r="D7" s="58"/>
      <c r="E7" s="58"/>
      <c r="F7" s="58"/>
      <c r="G7" s="58"/>
      <c r="H7" s="58"/>
      <c r="I7" s="59"/>
      <c r="J7" s="48"/>
      <c r="K7" s="60"/>
      <c r="L7" s="61"/>
      <c r="M7" s="61"/>
      <c r="N7" s="61"/>
      <c r="O7" s="61"/>
      <c r="P7" s="61"/>
      <c r="Q7" s="61"/>
      <c r="R7" s="61"/>
      <c r="S7" s="61"/>
      <c r="T7" s="61"/>
      <c r="U7" s="62"/>
      <c r="V7" s="47"/>
      <c r="W7" s="47"/>
      <c r="X7" s="47"/>
      <c r="Y7" s="47"/>
      <c r="Z7" s="49"/>
      <c r="AB7" s="49"/>
      <c r="AC7" s="49"/>
      <c r="AD7" s="49"/>
      <c r="AE7" s="49"/>
      <c r="AF7" s="49"/>
      <c r="AG7" s="49"/>
    </row>
    <row r="8" spans="1:33" ht="12.75" customHeight="1" thickBot="1">
      <c r="A8" s="47"/>
      <c r="B8" s="47"/>
      <c r="C8" s="57"/>
      <c r="D8" s="58"/>
      <c r="E8" s="58"/>
      <c r="F8" s="58"/>
      <c r="G8" s="58"/>
      <c r="H8" s="58"/>
      <c r="I8" s="59"/>
      <c r="J8" s="48"/>
      <c r="K8" s="60"/>
      <c r="L8" s="61"/>
      <c r="M8" s="61"/>
      <c r="N8" s="61"/>
      <c r="O8" s="61"/>
      <c r="P8" s="61"/>
      <c r="Q8" s="61"/>
      <c r="R8" s="61"/>
      <c r="S8" s="61"/>
      <c r="T8" s="61"/>
      <c r="U8" s="62"/>
      <c r="V8" s="47"/>
      <c r="W8" s="47"/>
      <c r="X8" s="47"/>
      <c r="Y8" s="47"/>
      <c r="Z8" s="49"/>
      <c r="AA8" s="3"/>
      <c r="AB8" s="49"/>
      <c r="AC8" s="49"/>
      <c r="AD8" s="49"/>
      <c r="AE8" s="49"/>
      <c r="AF8" s="49"/>
      <c r="AG8" s="49"/>
    </row>
    <row r="9" spans="1:33" ht="12.75" customHeight="1">
      <c r="A9" s="47"/>
      <c r="B9" s="47"/>
      <c r="C9" s="57"/>
      <c r="D9" s="58"/>
      <c r="E9" s="58"/>
      <c r="F9" s="58"/>
      <c r="G9" s="58"/>
      <c r="H9" s="58"/>
      <c r="I9" s="59"/>
      <c r="J9" s="48"/>
      <c r="K9" s="60"/>
      <c r="L9" s="403"/>
      <c r="M9" s="404"/>
      <c r="N9" s="404"/>
      <c r="O9" s="405"/>
      <c r="P9" s="61"/>
      <c r="Q9" s="412"/>
      <c r="R9" s="413"/>
      <c r="S9" s="413"/>
      <c r="T9" s="414"/>
      <c r="U9" s="62"/>
      <c r="V9" s="47"/>
      <c r="W9" s="47"/>
      <c r="X9" s="47"/>
      <c r="Y9" s="47"/>
      <c r="Z9" s="49"/>
      <c r="AA9" s="3"/>
      <c r="AB9" s="49"/>
      <c r="AC9" s="49"/>
      <c r="AD9" s="49"/>
      <c r="AE9" s="49"/>
      <c r="AF9" s="49"/>
      <c r="AG9" s="49"/>
    </row>
    <row r="10" spans="1:33" ht="12.75" customHeight="1">
      <c r="A10" s="47"/>
      <c r="B10" s="47"/>
      <c r="C10" s="57"/>
      <c r="D10" s="58"/>
      <c r="E10" s="58"/>
      <c r="F10" s="58"/>
      <c r="G10" s="58"/>
      <c r="H10" s="58"/>
      <c r="I10" s="59"/>
      <c r="J10" s="48"/>
      <c r="K10" s="60"/>
      <c r="L10" s="406"/>
      <c r="M10" s="407"/>
      <c r="N10" s="407"/>
      <c r="O10" s="408"/>
      <c r="P10" s="61"/>
      <c r="Q10" s="415"/>
      <c r="R10" s="416"/>
      <c r="S10" s="416"/>
      <c r="T10" s="417"/>
      <c r="U10" s="62"/>
      <c r="V10" s="47"/>
      <c r="W10" s="47"/>
      <c r="X10" s="47"/>
      <c r="Y10" s="47"/>
      <c r="Z10" s="49"/>
      <c r="AA10" s="3"/>
      <c r="AB10" s="49"/>
      <c r="AC10" s="49"/>
      <c r="AD10" s="49"/>
      <c r="AE10" s="49"/>
      <c r="AF10" s="49"/>
      <c r="AG10" s="49"/>
    </row>
    <row r="11" spans="1:33" ht="12.75" customHeight="1">
      <c r="A11" s="47"/>
      <c r="B11" s="47"/>
      <c r="C11" s="57"/>
      <c r="D11" s="58"/>
      <c r="E11" s="58"/>
      <c r="F11" s="58"/>
      <c r="G11" s="58"/>
      <c r="H11" s="58"/>
      <c r="I11" s="59"/>
      <c r="J11" s="48"/>
      <c r="K11" s="60"/>
      <c r="L11" s="406"/>
      <c r="M11" s="407"/>
      <c r="N11" s="407"/>
      <c r="O11" s="408"/>
      <c r="P11" s="61"/>
      <c r="Q11" s="415"/>
      <c r="R11" s="416"/>
      <c r="S11" s="416"/>
      <c r="T11" s="417"/>
      <c r="U11" s="62"/>
      <c r="V11" s="47"/>
      <c r="W11" s="47"/>
      <c r="X11" s="47"/>
      <c r="Y11" s="47"/>
      <c r="Z11" s="49"/>
      <c r="AA11" s="3"/>
      <c r="AB11" s="49"/>
      <c r="AC11" s="49"/>
      <c r="AD11" s="49"/>
      <c r="AE11" s="49"/>
      <c r="AF11" s="49"/>
      <c r="AG11" s="49"/>
    </row>
    <row r="12" spans="1:33" ht="12.75" customHeight="1">
      <c r="A12" s="47"/>
      <c r="B12" s="47"/>
      <c r="C12" s="57"/>
      <c r="D12" s="58"/>
      <c r="E12" s="58"/>
      <c r="F12" s="58"/>
      <c r="G12" s="58"/>
      <c r="H12" s="58"/>
      <c r="I12" s="59"/>
      <c r="J12" s="48"/>
      <c r="K12" s="60"/>
      <c r="L12" s="406"/>
      <c r="M12" s="407"/>
      <c r="N12" s="407"/>
      <c r="O12" s="408"/>
      <c r="P12" s="61"/>
      <c r="Q12" s="415"/>
      <c r="R12" s="416"/>
      <c r="S12" s="416"/>
      <c r="T12" s="417"/>
      <c r="U12" s="62"/>
      <c r="V12" s="47"/>
      <c r="W12" s="47"/>
      <c r="X12" s="47"/>
      <c r="Y12" s="47"/>
      <c r="Z12" s="49"/>
      <c r="AA12" s="3"/>
      <c r="AB12" s="49"/>
      <c r="AC12" s="49"/>
      <c r="AD12" s="49"/>
      <c r="AE12" s="49"/>
      <c r="AF12" s="49"/>
      <c r="AG12" s="49"/>
    </row>
    <row r="13" spans="1:33" ht="12.75" customHeight="1">
      <c r="A13" s="47"/>
      <c r="B13" s="47"/>
      <c r="C13" s="57"/>
      <c r="D13" s="58"/>
      <c r="E13" s="58"/>
      <c r="F13" s="58"/>
      <c r="G13" s="58"/>
      <c r="H13" s="58"/>
      <c r="I13" s="59"/>
      <c r="J13" s="48"/>
      <c r="K13" s="60"/>
      <c r="L13" s="406"/>
      <c r="M13" s="407"/>
      <c r="N13" s="407"/>
      <c r="O13" s="408"/>
      <c r="P13" s="61"/>
      <c r="Q13" s="415"/>
      <c r="R13" s="416"/>
      <c r="S13" s="416"/>
      <c r="T13" s="417"/>
      <c r="U13" s="62"/>
      <c r="V13" s="47"/>
      <c r="W13" s="47"/>
      <c r="X13" s="47"/>
      <c r="Y13" s="47"/>
      <c r="Z13" s="49"/>
      <c r="AA13" s="3"/>
      <c r="AB13" s="49"/>
      <c r="AC13" s="49"/>
      <c r="AD13" s="49"/>
      <c r="AE13" s="49"/>
      <c r="AF13" s="49"/>
      <c r="AG13" s="49"/>
    </row>
    <row r="14" spans="1:33" ht="12.75" customHeight="1">
      <c r="A14" s="47"/>
      <c r="B14" s="47"/>
      <c r="C14" s="57"/>
      <c r="D14" s="58"/>
      <c r="E14" s="58"/>
      <c r="F14" s="58"/>
      <c r="G14" s="58"/>
      <c r="H14" s="58"/>
      <c r="I14" s="59"/>
      <c r="J14" s="48"/>
      <c r="K14" s="60"/>
      <c r="L14" s="406"/>
      <c r="M14" s="407"/>
      <c r="N14" s="407"/>
      <c r="O14" s="408"/>
      <c r="P14" s="61"/>
      <c r="Q14" s="415"/>
      <c r="R14" s="416"/>
      <c r="S14" s="416"/>
      <c r="T14" s="417"/>
      <c r="U14" s="62"/>
      <c r="V14" s="47"/>
      <c r="W14" s="47"/>
      <c r="X14" s="47"/>
      <c r="Y14" s="47"/>
      <c r="Z14" s="49"/>
      <c r="AA14" s="79"/>
      <c r="AB14" s="49"/>
      <c r="AC14" s="49"/>
      <c r="AD14" s="49"/>
      <c r="AE14" s="49"/>
      <c r="AF14" s="49"/>
      <c r="AG14" s="49"/>
    </row>
    <row r="15" spans="1:33" ht="12.75" customHeight="1">
      <c r="A15" s="47"/>
      <c r="B15" s="47"/>
      <c r="C15" s="57"/>
      <c r="D15" s="58"/>
      <c r="E15" s="58"/>
      <c r="F15" s="58"/>
      <c r="G15" s="58"/>
      <c r="H15" s="58"/>
      <c r="I15" s="59"/>
      <c r="J15" s="48"/>
      <c r="K15" s="60"/>
      <c r="L15" s="406"/>
      <c r="M15" s="407"/>
      <c r="N15" s="407"/>
      <c r="O15" s="408"/>
      <c r="P15" s="61"/>
      <c r="Q15" s="415"/>
      <c r="R15" s="416"/>
      <c r="S15" s="416"/>
      <c r="T15" s="417"/>
      <c r="U15" s="62"/>
      <c r="V15" s="63"/>
      <c r="W15" s="434"/>
      <c r="X15" s="434"/>
      <c r="Y15" s="7"/>
      <c r="Z15" s="49"/>
      <c r="AA15" s="3"/>
      <c r="AB15" s="49"/>
      <c r="AC15" s="49"/>
      <c r="AD15" s="49"/>
      <c r="AE15" s="49"/>
      <c r="AF15" s="49"/>
      <c r="AG15" s="49"/>
    </row>
    <row r="16" spans="1:33" ht="12.75" customHeight="1">
      <c r="A16" s="47"/>
      <c r="B16" s="47"/>
      <c r="C16" s="57"/>
      <c r="D16" s="58"/>
      <c r="E16" s="58"/>
      <c r="F16" s="58"/>
      <c r="G16" s="58"/>
      <c r="H16" s="58"/>
      <c r="I16" s="59"/>
      <c r="J16" s="48"/>
      <c r="K16" s="60"/>
      <c r="L16" s="406"/>
      <c r="M16" s="407"/>
      <c r="N16" s="407"/>
      <c r="O16" s="408"/>
      <c r="P16" s="61"/>
      <c r="Q16" s="415"/>
      <c r="R16" s="416"/>
      <c r="S16" s="416"/>
      <c r="T16" s="417"/>
      <c r="U16" s="62"/>
      <c r="V16" s="47"/>
      <c r="W16" s="434"/>
      <c r="X16" s="434"/>
      <c r="Y16" s="7"/>
      <c r="Z16" s="49"/>
      <c r="AA16" s="3"/>
      <c r="AB16" s="49"/>
      <c r="AC16" s="49"/>
      <c r="AD16" s="49"/>
      <c r="AE16" s="49"/>
      <c r="AF16" s="49"/>
      <c r="AG16" s="49"/>
    </row>
    <row r="17" spans="1:33" ht="12.75" customHeight="1">
      <c r="A17" s="47"/>
      <c r="B17" s="47"/>
      <c r="C17" s="57"/>
      <c r="D17" s="58"/>
      <c r="E17" s="58"/>
      <c r="F17" s="58"/>
      <c r="G17" s="58"/>
      <c r="H17" s="58"/>
      <c r="I17" s="59"/>
      <c r="J17" s="48"/>
      <c r="K17" s="60"/>
      <c r="L17" s="406"/>
      <c r="M17" s="407"/>
      <c r="N17" s="407"/>
      <c r="O17" s="408"/>
      <c r="P17" s="61"/>
      <c r="Q17" s="415"/>
      <c r="R17" s="416"/>
      <c r="S17" s="416"/>
      <c r="T17" s="417"/>
      <c r="U17" s="62"/>
      <c r="V17" s="47"/>
      <c r="W17" s="434"/>
      <c r="X17" s="434"/>
      <c r="Y17" s="7"/>
      <c r="Z17" s="49"/>
      <c r="AA17" s="3"/>
      <c r="AB17" s="49"/>
      <c r="AC17" s="49"/>
      <c r="AD17" s="49"/>
      <c r="AE17" s="49"/>
      <c r="AF17" s="49"/>
      <c r="AG17" s="49"/>
    </row>
    <row r="18" spans="1:33" ht="12.75" customHeight="1">
      <c r="A18" s="47"/>
      <c r="B18" s="47"/>
      <c r="C18" s="57"/>
      <c r="D18" s="58"/>
      <c r="E18" s="58"/>
      <c r="F18" s="58"/>
      <c r="G18" s="58"/>
      <c r="H18" s="58"/>
      <c r="I18" s="59"/>
      <c r="J18" s="48"/>
      <c r="K18" s="60"/>
      <c r="L18" s="406"/>
      <c r="M18" s="407"/>
      <c r="N18" s="407"/>
      <c r="O18" s="408"/>
      <c r="P18" s="61"/>
      <c r="Q18" s="415"/>
      <c r="R18" s="416"/>
      <c r="S18" s="416"/>
      <c r="T18" s="417"/>
      <c r="U18" s="62"/>
      <c r="V18" s="47"/>
      <c r="W18" s="434"/>
      <c r="X18" s="434"/>
      <c r="Y18" s="47"/>
      <c r="Z18" s="49"/>
      <c r="AA18" s="3"/>
      <c r="AB18" s="49"/>
      <c r="AC18" s="49"/>
      <c r="AD18" s="49"/>
      <c r="AE18" s="49"/>
      <c r="AF18" s="49"/>
      <c r="AG18" s="49"/>
    </row>
    <row r="19" spans="1:33" ht="12.75" customHeight="1">
      <c r="A19" s="47"/>
      <c r="B19" s="47"/>
      <c r="C19" s="57"/>
      <c r="D19" s="58"/>
      <c r="E19" s="58"/>
      <c r="F19" s="58"/>
      <c r="G19" s="58"/>
      <c r="H19" s="58"/>
      <c r="I19" s="59"/>
      <c r="J19" s="48"/>
      <c r="K19" s="60"/>
      <c r="L19" s="406"/>
      <c r="M19" s="407"/>
      <c r="N19" s="407"/>
      <c r="O19" s="408"/>
      <c r="P19" s="61"/>
      <c r="Q19" s="415"/>
      <c r="R19" s="416"/>
      <c r="S19" s="416"/>
      <c r="T19" s="417"/>
      <c r="U19" s="62"/>
      <c r="V19" s="47"/>
      <c r="W19" s="434"/>
      <c r="X19" s="434"/>
      <c r="Y19" s="47"/>
      <c r="Z19" s="49"/>
      <c r="AA19" s="433"/>
      <c r="AB19" s="49"/>
      <c r="AC19" s="49"/>
      <c r="AD19" s="49"/>
      <c r="AE19" s="49"/>
      <c r="AF19" s="49"/>
      <c r="AG19" s="49"/>
    </row>
    <row r="20" spans="1:33" ht="12.75" customHeight="1">
      <c r="A20" s="47"/>
      <c r="B20" s="47"/>
      <c r="C20" s="57"/>
      <c r="D20" s="58"/>
      <c r="E20" s="58"/>
      <c r="F20" s="58"/>
      <c r="G20" s="58"/>
      <c r="H20" s="58"/>
      <c r="I20" s="59"/>
      <c r="J20" s="48"/>
      <c r="K20" s="60"/>
      <c r="L20" s="406"/>
      <c r="M20" s="407"/>
      <c r="N20" s="407"/>
      <c r="O20" s="408"/>
      <c r="P20" s="61"/>
      <c r="Q20" s="415"/>
      <c r="R20" s="416"/>
      <c r="S20" s="416"/>
      <c r="T20" s="417"/>
      <c r="U20" s="62"/>
      <c r="V20" s="47"/>
      <c r="W20" s="47"/>
      <c r="X20" s="47"/>
      <c r="Y20" s="47"/>
      <c r="Z20" s="49"/>
      <c r="AA20" s="433"/>
      <c r="AB20" s="49"/>
      <c r="AC20" s="49"/>
      <c r="AD20" s="49"/>
      <c r="AE20" s="49"/>
      <c r="AF20" s="49"/>
      <c r="AG20" s="49"/>
    </row>
    <row r="21" spans="1:33" ht="12.75" customHeight="1">
      <c r="A21" s="47"/>
      <c r="B21" s="47"/>
      <c r="C21" s="57"/>
      <c r="D21" s="58"/>
      <c r="E21" s="58"/>
      <c r="F21" s="58"/>
      <c r="G21" s="58"/>
      <c r="H21" s="58"/>
      <c r="I21" s="59"/>
      <c r="J21" s="48"/>
      <c r="K21" s="60"/>
      <c r="L21" s="406"/>
      <c r="M21" s="407"/>
      <c r="N21" s="407"/>
      <c r="O21" s="408"/>
      <c r="P21" s="61"/>
      <c r="Q21" s="415"/>
      <c r="R21" s="416"/>
      <c r="S21" s="416"/>
      <c r="T21" s="417"/>
      <c r="U21" s="62"/>
      <c r="V21" s="47"/>
      <c r="W21" s="47"/>
      <c r="X21" s="47"/>
      <c r="Y21" s="47"/>
      <c r="Z21" s="49"/>
      <c r="AA21" s="433"/>
      <c r="AB21" s="49"/>
      <c r="AC21" s="49"/>
      <c r="AD21" s="49"/>
      <c r="AE21" s="49"/>
      <c r="AF21" s="49"/>
      <c r="AG21" s="49"/>
    </row>
    <row r="22" spans="1:33" ht="12.75" customHeight="1">
      <c r="A22" s="47"/>
      <c r="B22" s="47"/>
      <c r="C22" s="57"/>
      <c r="D22" s="58"/>
      <c r="E22" s="58"/>
      <c r="F22" s="58"/>
      <c r="G22" s="58"/>
      <c r="H22" s="58"/>
      <c r="I22" s="59"/>
      <c r="J22" s="48"/>
      <c r="K22" s="60"/>
      <c r="L22" s="406"/>
      <c r="M22" s="407"/>
      <c r="N22" s="407"/>
      <c r="O22" s="408"/>
      <c r="P22" s="61"/>
      <c r="Q22" s="415"/>
      <c r="R22" s="416"/>
      <c r="S22" s="416"/>
      <c r="T22" s="417"/>
      <c r="U22" s="62"/>
      <c r="V22" s="47"/>
      <c r="W22" s="47"/>
      <c r="X22" s="47"/>
      <c r="Y22" s="47"/>
      <c r="Z22" s="49"/>
      <c r="AA22" s="433"/>
      <c r="AB22" s="49"/>
      <c r="AC22" s="49"/>
      <c r="AD22" s="49"/>
      <c r="AE22" s="49"/>
      <c r="AF22" s="49"/>
      <c r="AG22" s="49"/>
    </row>
    <row r="23" spans="1:33" ht="12.75" customHeight="1">
      <c r="A23" s="47"/>
      <c r="B23" s="47"/>
      <c r="C23" s="57"/>
      <c r="D23" s="58"/>
      <c r="E23" s="58"/>
      <c r="F23" s="58"/>
      <c r="G23" s="58"/>
      <c r="H23" s="58"/>
      <c r="I23" s="59"/>
      <c r="J23" s="48"/>
      <c r="K23" s="60"/>
      <c r="L23" s="406"/>
      <c r="M23" s="407"/>
      <c r="N23" s="407"/>
      <c r="O23" s="408"/>
      <c r="P23" s="61"/>
      <c r="Q23" s="415"/>
      <c r="R23" s="416"/>
      <c r="S23" s="416"/>
      <c r="T23" s="417"/>
      <c r="U23" s="62"/>
      <c r="V23" s="47"/>
      <c r="W23" s="47"/>
      <c r="X23" s="47"/>
      <c r="Y23" s="47"/>
      <c r="Z23" s="49"/>
      <c r="AA23" s="3"/>
      <c r="AB23" s="49"/>
      <c r="AC23" s="49"/>
      <c r="AD23" s="49"/>
      <c r="AE23" s="49"/>
      <c r="AF23" s="49"/>
      <c r="AG23" s="49"/>
    </row>
    <row r="24" spans="1:33" ht="12.75" customHeight="1">
      <c r="A24" s="47"/>
      <c r="B24" s="47"/>
      <c r="C24" s="57"/>
      <c r="D24" s="58"/>
      <c r="E24" s="58"/>
      <c r="F24" s="58"/>
      <c r="G24" s="58"/>
      <c r="H24" s="58"/>
      <c r="I24" s="59"/>
      <c r="J24" s="48"/>
      <c r="K24" s="60"/>
      <c r="L24" s="406"/>
      <c r="M24" s="407"/>
      <c r="N24" s="407"/>
      <c r="O24" s="408"/>
      <c r="P24" s="61"/>
      <c r="Q24" s="415"/>
      <c r="R24" s="416"/>
      <c r="S24" s="416"/>
      <c r="T24" s="417"/>
      <c r="U24" s="62"/>
      <c r="V24" s="47"/>
      <c r="W24" s="47"/>
      <c r="X24" s="47"/>
      <c r="Y24" s="47"/>
      <c r="Z24" s="49"/>
      <c r="AA24" s="3"/>
      <c r="AB24" s="49"/>
      <c r="AC24" s="49"/>
      <c r="AD24" s="49"/>
      <c r="AE24" s="49"/>
      <c r="AF24" s="49"/>
      <c r="AG24" s="49"/>
    </row>
    <row r="25" spans="1:33" ht="12.75" customHeight="1">
      <c r="A25" s="47"/>
      <c r="B25" s="47"/>
      <c r="C25" s="57"/>
      <c r="D25" s="58"/>
      <c r="E25" s="58"/>
      <c r="F25" s="58"/>
      <c r="G25" s="58"/>
      <c r="H25" s="58"/>
      <c r="I25" s="59"/>
      <c r="J25" s="48"/>
      <c r="K25" s="60"/>
      <c r="L25" s="406"/>
      <c r="M25" s="407"/>
      <c r="N25" s="407"/>
      <c r="O25" s="408"/>
      <c r="P25" s="61"/>
      <c r="Q25" s="415"/>
      <c r="R25" s="416"/>
      <c r="S25" s="416"/>
      <c r="T25" s="417"/>
      <c r="U25" s="62"/>
      <c r="V25" s="47"/>
      <c r="W25" s="47"/>
      <c r="X25" s="47"/>
      <c r="Y25" s="47"/>
      <c r="Z25" s="49"/>
      <c r="AA25" s="3"/>
      <c r="AB25" s="49"/>
      <c r="AC25" s="49"/>
      <c r="AD25" s="49"/>
      <c r="AE25" s="49"/>
      <c r="AF25" s="49"/>
      <c r="AG25" s="49"/>
    </row>
    <row r="26" spans="1:33" ht="12.75" customHeight="1">
      <c r="A26" s="47"/>
      <c r="B26" s="47"/>
      <c r="C26" s="57"/>
      <c r="D26" s="58"/>
      <c r="E26" s="58"/>
      <c r="F26" s="58"/>
      <c r="G26" s="58"/>
      <c r="H26" s="58"/>
      <c r="I26" s="59"/>
      <c r="J26" s="48"/>
      <c r="K26" s="60"/>
      <c r="L26" s="406"/>
      <c r="M26" s="407"/>
      <c r="N26" s="407"/>
      <c r="O26" s="408"/>
      <c r="P26" s="61"/>
      <c r="Q26" s="415"/>
      <c r="R26" s="416"/>
      <c r="S26" s="416"/>
      <c r="T26" s="417"/>
      <c r="U26" s="62"/>
      <c r="V26" s="47"/>
      <c r="W26" s="47"/>
      <c r="X26" s="47"/>
      <c r="Y26" s="47"/>
      <c r="Z26" s="49"/>
      <c r="AA26" s="3"/>
      <c r="AB26" s="49"/>
      <c r="AC26" s="49"/>
      <c r="AD26" s="49"/>
      <c r="AE26" s="49"/>
      <c r="AF26" s="49"/>
      <c r="AG26" s="49"/>
    </row>
    <row r="27" spans="1:33" ht="12.75" customHeight="1" thickBot="1">
      <c r="A27" s="47"/>
      <c r="B27" s="47"/>
      <c r="C27" s="57"/>
      <c r="D27" s="58"/>
      <c r="E27" s="58"/>
      <c r="F27" s="58"/>
      <c r="G27" s="58"/>
      <c r="H27" s="58"/>
      <c r="I27" s="59"/>
      <c r="J27" s="48"/>
      <c r="K27" s="60"/>
      <c r="L27" s="409"/>
      <c r="M27" s="410"/>
      <c r="N27" s="410"/>
      <c r="O27" s="411"/>
      <c r="P27" s="61"/>
      <c r="Q27" s="418"/>
      <c r="R27" s="419"/>
      <c r="S27" s="419"/>
      <c r="T27" s="420"/>
      <c r="U27" s="62"/>
      <c r="V27" s="47"/>
      <c r="W27" s="47"/>
      <c r="X27" s="47"/>
      <c r="Y27" s="47"/>
      <c r="Z27" s="49"/>
      <c r="AA27" s="79"/>
      <c r="AB27" s="49"/>
      <c r="AC27" s="49"/>
      <c r="AD27" s="49"/>
      <c r="AE27" s="49"/>
      <c r="AF27" s="49"/>
      <c r="AG27" s="49"/>
    </row>
    <row r="28" spans="1:33" ht="12.75" customHeight="1">
      <c r="A28" s="47"/>
      <c r="B28" s="47"/>
      <c r="C28" s="57"/>
      <c r="D28" s="58"/>
      <c r="E28" s="58"/>
      <c r="F28" s="58"/>
      <c r="G28" s="58"/>
      <c r="H28" s="58"/>
      <c r="I28" s="59"/>
      <c r="J28" s="48"/>
      <c r="K28" s="60"/>
      <c r="L28" s="61"/>
      <c r="M28" s="61"/>
      <c r="N28" s="61"/>
      <c r="O28" s="61"/>
      <c r="P28" s="61"/>
      <c r="Q28" s="61"/>
      <c r="R28" s="61"/>
      <c r="S28" s="61"/>
      <c r="T28" s="61"/>
      <c r="U28" s="62"/>
      <c r="V28" s="47"/>
      <c r="W28" s="47"/>
      <c r="X28" s="47"/>
      <c r="Y28" s="47"/>
      <c r="Z28" s="49"/>
      <c r="AA28" s="3"/>
      <c r="AB28" s="49"/>
      <c r="AC28" s="49"/>
      <c r="AD28" s="49"/>
      <c r="AE28" s="49"/>
      <c r="AF28" s="49"/>
      <c r="AG28" s="49"/>
    </row>
    <row r="29" spans="1:33" ht="21.75" customHeight="1">
      <c r="A29" s="47"/>
      <c r="B29" s="47"/>
      <c r="C29" s="57"/>
      <c r="D29" s="58"/>
      <c r="E29" s="58"/>
      <c r="F29" s="58"/>
      <c r="G29" s="58"/>
      <c r="H29" s="58"/>
      <c r="I29" s="59"/>
      <c r="J29" s="48"/>
      <c r="K29" s="60"/>
      <c r="L29" s="64" t="s">
        <v>142</v>
      </c>
      <c r="M29" s="65"/>
      <c r="N29" s="65"/>
      <c r="O29" s="65"/>
      <c r="P29" s="65"/>
      <c r="Q29" s="65"/>
      <c r="R29" s="66"/>
      <c r="S29" s="61"/>
      <c r="T29" s="61"/>
      <c r="U29" s="62"/>
      <c r="V29" s="47"/>
      <c r="W29" s="47"/>
      <c r="X29" s="47"/>
      <c r="Y29" s="47"/>
      <c r="Z29" s="49"/>
      <c r="AA29" s="3"/>
      <c r="AB29" s="49"/>
      <c r="AC29" s="49"/>
      <c r="AD29" s="49"/>
      <c r="AE29" s="49"/>
      <c r="AF29" s="49"/>
      <c r="AG29" s="49"/>
    </row>
    <row r="30" spans="1:33" ht="21.75" customHeight="1" thickBot="1">
      <c r="A30" s="47"/>
      <c r="B30" s="47"/>
      <c r="C30" s="67"/>
      <c r="D30" s="68"/>
      <c r="E30" s="68"/>
      <c r="F30" s="68"/>
      <c r="G30" s="68"/>
      <c r="H30" s="68"/>
      <c r="I30" s="69"/>
      <c r="J30" s="48"/>
      <c r="K30" s="70"/>
      <c r="L30" s="437" t="s">
        <v>141</v>
      </c>
      <c r="M30" s="437"/>
      <c r="N30" s="437"/>
      <c r="O30" s="437"/>
      <c r="P30" s="437"/>
      <c r="Q30" s="437"/>
      <c r="R30" s="437"/>
      <c r="S30" s="71"/>
      <c r="T30" s="71"/>
      <c r="U30" s="72"/>
      <c r="V30" s="47"/>
      <c r="W30" s="47"/>
      <c r="X30" s="47"/>
      <c r="Y30" s="47"/>
      <c r="Z30" s="49"/>
      <c r="AA30" s="79"/>
      <c r="AB30" s="49"/>
      <c r="AC30" s="49"/>
      <c r="AD30" s="49"/>
      <c r="AE30" s="49"/>
      <c r="AF30" s="49"/>
      <c r="AG30" s="49"/>
    </row>
    <row r="31" spans="1:33" ht="12.75" customHeight="1">
      <c r="A31" s="47"/>
      <c r="B31" s="47"/>
      <c r="C31" s="47"/>
      <c r="D31" s="48"/>
      <c r="E31" s="73"/>
      <c r="F31" s="48"/>
      <c r="G31" s="48"/>
      <c r="H31" s="73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7"/>
      <c r="W31" s="47"/>
      <c r="X31" s="47"/>
      <c r="Y31" s="47"/>
      <c r="Z31" s="49"/>
      <c r="AA31" s="3"/>
      <c r="AB31" s="49"/>
      <c r="AC31" s="49"/>
      <c r="AD31" s="49"/>
      <c r="AE31" s="49"/>
      <c r="AF31" s="49"/>
      <c r="AG31" s="49"/>
    </row>
    <row r="32" spans="1:33" ht="20.25" customHeight="1">
      <c r="A32" s="47"/>
      <c r="B32" s="47"/>
      <c r="C32" s="47"/>
      <c r="D32" s="48"/>
      <c r="E32" s="48"/>
      <c r="F32" s="48"/>
      <c r="G32" s="48"/>
      <c r="H32" s="48"/>
      <c r="I32" s="48"/>
      <c r="J32" s="48"/>
      <c r="K32" s="431" t="s">
        <v>178</v>
      </c>
      <c r="L32" s="432"/>
      <c r="M32" s="432"/>
      <c r="N32" s="432"/>
      <c r="O32" s="432"/>
      <c r="P32" s="432"/>
      <c r="Q32" s="432"/>
      <c r="R32" s="432"/>
      <c r="S32" s="48"/>
      <c r="T32" s="48"/>
      <c r="U32" s="48"/>
      <c r="V32" s="47"/>
      <c r="W32" s="47"/>
      <c r="X32" s="47"/>
      <c r="Y32" s="47"/>
      <c r="Z32" s="49"/>
      <c r="AA32" s="3"/>
      <c r="AB32" s="49"/>
      <c r="AC32" s="49"/>
      <c r="AD32" s="49"/>
      <c r="AE32" s="49"/>
      <c r="AF32" s="49"/>
      <c r="AG32" s="49"/>
    </row>
    <row r="33" spans="1:33" ht="21" customHeight="1">
      <c r="A33" s="397" t="s">
        <v>267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49"/>
      <c r="AA33" s="3"/>
      <c r="AB33" s="49"/>
      <c r="AC33" s="49"/>
      <c r="AD33" s="49"/>
      <c r="AE33" s="49"/>
      <c r="AF33" s="49"/>
      <c r="AG33" s="49"/>
    </row>
    <row r="34" spans="1:33" ht="28.5" customHeight="1">
      <c r="A34" s="398" t="s">
        <v>268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49"/>
      <c r="AA34" s="3"/>
      <c r="AB34" s="49"/>
      <c r="AC34" s="49"/>
      <c r="AD34" s="49"/>
      <c r="AE34" s="49"/>
      <c r="AF34" s="49"/>
      <c r="AG34" s="49"/>
    </row>
    <row r="35" spans="1:33" ht="12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/>
      <c r="AA35" s="80"/>
      <c r="AB35" s="49"/>
      <c r="AC35" s="49"/>
      <c r="AD35" s="49"/>
      <c r="AE35" s="49"/>
      <c r="AF35" s="49"/>
      <c r="AG35" s="49"/>
    </row>
    <row r="36" spans="1:33" ht="12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/>
      <c r="AB36" s="49"/>
      <c r="AC36" s="49"/>
      <c r="AD36" s="49"/>
      <c r="AE36" s="49"/>
      <c r="AF36" s="49"/>
      <c r="AG36" s="49"/>
    </row>
    <row r="37" spans="1:33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B37" s="49"/>
      <c r="AC37" s="49"/>
      <c r="AD37" s="49"/>
      <c r="AE37" s="49"/>
      <c r="AF37" s="49"/>
      <c r="AG37" s="49"/>
    </row>
    <row r="38" spans="1:33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B38" s="49"/>
      <c r="AC38" s="49"/>
      <c r="AD38" s="49"/>
      <c r="AE38" s="49"/>
      <c r="AF38" s="49"/>
      <c r="AG38" s="49"/>
    </row>
    <row r="39" spans="1:33"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B39" s="49"/>
      <c r="AC39" s="49"/>
      <c r="AD39" s="49"/>
      <c r="AE39" s="49"/>
      <c r="AF39" s="49"/>
      <c r="AG39" s="49"/>
    </row>
    <row r="40" spans="1:33"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6"/>
      <c r="AB40" s="49"/>
      <c r="AC40" s="49"/>
      <c r="AD40" s="49"/>
      <c r="AE40" s="49"/>
      <c r="AF40" s="49"/>
      <c r="AG40" s="49"/>
    </row>
    <row r="41" spans="1:33"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6"/>
      <c r="AB41" s="49"/>
      <c r="AC41" s="49"/>
      <c r="AD41" s="49"/>
      <c r="AE41" s="49"/>
      <c r="AF41" s="49"/>
      <c r="AG41" s="49"/>
    </row>
    <row r="42" spans="1:33"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6"/>
      <c r="AB42" s="49"/>
      <c r="AC42" s="49"/>
      <c r="AD42" s="49"/>
      <c r="AE42" s="49"/>
      <c r="AF42" s="49"/>
      <c r="AG42" s="49"/>
    </row>
    <row r="43" spans="1:33"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6"/>
      <c r="AB43" s="49"/>
      <c r="AC43" s="49"/>
      <c r="AD43" s="49"/>
      <c r="AE43" s="49"/>
      <c r="AF43" s="49"/>
      <c r="AG43" s="49"/>
    </row>
    <row r="44" spans="1:33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6"/>
      <c r="AB44" s="49"/>
      <c r="AC44" s="49"/>
      <c r="AD44" s="49"/>
      <c r="AE44" s="49"/>
      <c r="AF44" s="49"/>
      <c r="AG44" s="49"/>
    </row>
    <row r="45" spans="1:33"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6"/>
      <c r="AB45" s="49"/>
      <c r="AC45" s="49"/>
      <c r="AD45" s="49"/>
      <c r="AE45" s="49"/>
      <c r="AF45" s="49"/>
      <c r="AG45" s="49"/>
    </row>
    <row r="46" spans="1:33"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6"/>
      <c r="AB46" s="49"/>
      <c r="AC46" s="49"/>
      <c r="AD46" s="49"/>
      <c r="AE46" s="49"/>
      <c r="AF46" s="49"/>
      <c r="AG46" s="49"/>
    </row>
    <row r="47" spans="1:33"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6"/>
      <c r="AB47" s="49"/>
      <c r="AC47" s="49"/>
      <c r="AD47" s="49"/>
      <c r="AE47" s="49"/>
      <c r="AF47" s="49"/>
      <c r="AG47" s="49"/>
    </row>
    <row r="48" spans="1:33"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6"/>
      <c r="AB48" s="49"/>
      <c r="AC48" s="49"/>
      <c r="AD48" s="49"/>
      <c r="AE48" s="49"/>
      <c r="AF48" s="49"/>
      <c r="AG48" s="49"/>
    </row>
    <row r="49" spans="3:33"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6"/>
      <c r="AB49" s="49"/>
      <c r="AC49" s="49"/>
      <c r="AD49" s="49"/>
      <c r="AE49" s="49"/>
      <c r="AF49" s="49"/>
      <c r="AG49" s="49"/>
    </row>
    <row r="50" spans="3:33"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6"/>
      <c r="AB50" s="49"/>
      <c r="AC50" s="49"/>
      <c r="AD50" s="49"/>
      <c r="AE50" s="49"/>
      <c r="AF50" s="49"/>
      <c r="AG50" s="49"/>
    </row>
    <row r="51" spans="3:33"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6"/>
      <c r="AB51" s="49"/>
      <c r="AC51" s="49"/>
      <c r="AD51" s="49"/>
      <c r="AE51" s="49"/>
      <c r="AF51" s="49"/>
      <c r="AG51" s="49"/>
    </row>
    <row r="52" spans="3:33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6"/>
      <c r="AB52" s="49"/>
      <c r="AC52" s="49"/>
      <c r="AD52" s="49"/>
      <c r="AE52" s="49"/>
      <c r="AF52" s="49"/>
      <c r="AG52" s="49"/>
    </row>
    <row r="53" spans="3:33"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6"/>
      <c r="AB53" s="49"/>
      <c r="AC53" s="49"/>
      <c r="AD53" s="49"/>
      <c r="AE53" s="49"/>
      <c r="AF53" s="49"/>
      <c r="AG53" s="49"/>
    </row>
    <row r="54" spans="3:33"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6"/>
      <c r="AB54" s="49"/>
      <c r="AC54" s="49"/>
      <c r="AD54" s="49"/>
      <c r="AE54" s="49"/>
      <c r="AF54" s="49"/>
      <c r="AG54" s="49"/>
    </row>
    <row r="55" spans="3:33"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6"/>
      <c r="AB55" s="49"/>
      <c r="AC55" s="49"/>
      <c r="AD55" s="49"/>
      <c r="AE55" s="49"/>
      <c r="AF55" s="49"/>
      <c r="AG55" s="49"/>
    </row>
    <row r="56" spans="3:33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6"/>
      <c r="AB56" s="49"/>
      <c r="AC56" s="49"/>
      <c r="AD56" s="49"/>
      <c r="AE56" s="49"/>
      <c r="AF56" s="49"/>
      <c r="AG56" s="49"/>
    </row>
    <row r="57" spans="3:33"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6"/>
      <c r="AB57" s="49"/>
      <c r="AC57" s="49"/>
      <c r="AD57" s="49"/>
      <c r="AE57" s="49"/>
      <c r="AF57" s="49"/>
      <c r="AG57" s="49"/>
    </row>
    <row r="58" spans="3:33"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6"/>
      <c r="AB58" s="49"/>
      <c r="AC58" s="49"/>
      <c r="AD58" s="49"/>
      <c r="AE58" s="49"/>
      <c r="AF58" s="49"/>
      <c r="AG58" s="49"/>
    </row>
    <row r="59" spans="3:33"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6"/>
      <c r="AB59" s="49"/>
      <c r="AC59" s="49"/>
      <c r="AD59" s="49"/>
      <c r="AE59" s="49"/>
      <c r="AF59" s="49"/>
      <c r="AG59" s="49"/>
    </row>
    <row r="60" spans="3:33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6"/>
      <c r="AB60" s="49"/>
      <c r="AC60" s="49"/>
      <c r="AD60" s="49"/>
      <c r="AE60" s="49"/>
      <c r="AF60" s="49"/>
      <c r="AG60" s="49"/>
    </row>
    <row r="61" spans="3:33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6"/>
      <c r="AB61" s="49"/>
      <c r="AC61" s="49"/>
      <c r="AD61" s="49"/>
      <c r="AE61" s="49"/>
      <c r="AF61" s="49"/>
      <c r="AG61" s="49"/>
    </row>
    <row r="62" spans="3:33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6"/>
      <c r="AB62" s="49"/>
      <c r="AC62" s="49"/>
      <c r="AD62" s="49"/>
      <c r="AE62" s="49"/>
      <c r="AF62" s="49"/>
      <c r="AG62" s="49"/>
    </row>
    <row r="63" spans="3:33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6"/>
      <c r="AB63" s="49"/>
      <c r="AC63" s="49"/>
      <c r="AD63" s="49"/>
      <c r="AE63" s="49"/>
      <c r="AF63" s="49"/>
      <c r="AG63" s="49"/>
    </row>
    <row r="64" spans="3:33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6"/>
      <c r="AB64" s="49"/>
      <c r="AC64" s="49"/>
      <c r="AD64" s="49"/>
      <c r="AE64" s="49"/>
      <c r="AF64" s="49"/>
      <c r="AG64" s="49"/>
    </row>
    <row r="65" spans="1:33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6"/>
      <c r="AB65" s="49"/>
      <c r="AC65" s="49"/>
      <c r="AD65" s="49"/>
      <c r="AE65" s="49"/>
      <c r="AF65" s="49"/>
      <c r="AG65" s="49"/>
    </row>
    <row r="66" spans="1:33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6"/>
      <c r="AB66" s="49"/>
      <c r="AC66" s="49"/>
      <c r="AD66" s="49"/>
      <c r="AE66" s="49"/>
      <c r="AF66" s="49"/>
      <c r="AG66" s="49"/>
    </row>
    <row r="67" spans="1:33">
      <c r="A67" s="74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6"/>
      <c r="AB67" s="49"/>
      <c r="AC67" s="49"/>
      <c r="AD67" s="49"/>
      <c r="AE67" s="49"/>
      <c r="AF67" s="49"/>
      <c r="AG67" s="49"/>
    </row>
    <row r="68" spans="1:33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6"/>
      <c r="AB68" s="49"/>
      <c r="AC68" s="49"/>
      <c r="AD68" s="49"/>
      <c r="AE68" s="49"/>
      <c r="AF68" s="49"/>
      <c r="AG68" s="49"/>
    </row>
    <row r="69" spans="1:33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6"/>
      <c r="AB69" s="49"/>
      <c r="AC69" s="49"/>
      <c r="AD69" s="49"/>
      <c r="AE69" s="49"/>
      <c r="AF69" s="49"/>
      <c r="AG69" s="49"/>
    </row>
    <row r="70" spans="1:33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6"/>
      <c r="AB70" s="49"/>
      <c r="AC70" s="49"/>
      <c r="AD70" s="49"/>
      <c r="AE70" s="49"/>
      <c r="AF70" s="49"/>
      <c r="AG70" s="49"/>
    </row>
    <row r="71" spans="1:33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6"/>
      <c r="AB71" s="49"/>
      <c r="AC71" s="49"/>
      <c r="AD71" s="49"/>
      <c r="AE71" s="49"/>
      <c r="AF71" s="49"/>
      <c r="AG71" s="49"/>
    </row>
    <row r="72" spans="1:33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6"/>
      <c r="AB72" s="49"/>
      <c r="AC72" s="49"/>
      <c r="AD72" s="49"/>
      <c r="AE72" s="49"/>
      <c r="AF72" s="49"/>
      <c r="AG72" s="49"/>
    </row>
    <row r="73" spans="1:33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6"/>
      <c r="AB73" s="49"/>
      <c r="AC73" s="49"/>
      <c r="AD73" s="49"/>
      <c r="AE73" s="49"/>
      <c r="AF73" s="49"/>
      <c r="AG73" s="49"/>
    </row>
    <row r="74" spans="1:33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6"/>
      <c r="AB74" s="49"/>
      <c r="AC74" s="49"/>
      <c r="AD74" s="49"/>
      <c r="AE74" s="49"/>
      <c r="AF74" s="49"/>
      <c r="AG74" s="49"/>
    </row>
    <row r="75" spans="1:33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6"/>
      <c r="AB75" s="49"/>
      <c r="AC75" s="49"/>
      <c r="AD75" s="49"/>
      <c r="AE75" s="49"/>
      <c r="AF75" s="49"/>
      <c r="AG75" s="49"/>
    </row>
    <row r="76" spans="1:33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6"/>
      <c r="AB76" s="49"/>
      <c r="AC76" s="49"/>
      <c r="AD76" s="49"/>
      <c r="AE76" s="49"/>
      <c r="AF76" s="49"/>
      <c r="AG76" s="49"/>
    </row>
    <row r="77" spans="1:33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6"/>
      <c r="AB77" s="49"/>
      <c r="AC77" s="49"/>
      <c r="AD77" s="49"/>
      <c r="AE77" s="49"/>
      <c r="AF77" s="49"/>
      <c r="AG77" s="49"/>
    </row>
    <row r="78" spans="1:33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6"/>
      <c r="AB78" s="49"/>
      <c r="AC78" s="49"/>
      <c r="AD78" s="49"/>
      <c r="AE78" s="49"/>
      <c r="AF78" s="49"/>
      <c r="AG78" s="49"/>
    </row>
    <row r="79" spans="1:33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6"/>
      <c r="AB79" s="49"/>
      <c r="AC79" s="49"/>
      <c r="AD79" s="49"/>
      <c r="AE79" s="49"/>
      <c r="AF79" s="49"/>
      <c r="AG79" s="49"/>
    </row>
    <row r="80" spans="1:33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6"/>
      <c r="AB80" s="49"/>
      <c r="AC80" s="49"/>
      <c r="AD80" s="49"/>
      <c r="AE80" s="49"/>
      <c r="AF80" s="49"/>
      <c r="AG80" s="49"/>
    </row>
    <row r="81" spans="3:33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6"/>
      <c r="AB81" s="49"/>
      <c r="AC81" s="49"/>
      <c r="AD81" s="49"/>
      <c r="AE81" s="49"/>
      <c r="AF81" s="49"/>
      <c r="AG81" s="49"/>
    </row>
    <row r="82" spans="3:33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6"/>
      <c r="AB82" s="49"/>
      <c r="AC82" s="49"/>
      <c r="AD82" s="49"/>
      <c r="AE82" s="49"/>
      <c r="AF82" s="49"/>
      <c r="AG82" s="49"/>
    </row>
    <row r="83" spans="3:33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6"/>
      <c r="AB83" s="49"/>
      <c r="AC83" s="49"/>
      <c r="AD83" s="49"/>
      <c r="AE83" s="49"/>
      <c r="AF83" s="49"/>
      <c r="AG83" s="49"/>
    </row>
    <row r="84" spans="3:33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6"/>
      <c r="AB84" s="49"/>
      <c r="AC84" s="49"/>
      <c r="AD84" s="49"/>
      <c r="AE84" s="49"/>
      <c r="AF84" s="49"/>
      <c r="AG84" s="49"/>
    </row>
    <row r="85" spans="3:33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"/>
      <c r="AB85" s="49"/>
      <c r="AC85" s="49"/>
      <c r="AD85" s="49"/>
      <c r="AE85" s="49"/>
      <c r="AF85" s="49"/>
      <c r="AG85" s="49"/>
    </row>
    <row r="86" spans="3:33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6"/>
      <c r="AB86" s="49"/>
      <c r="AC86" s="49"/>
      <c r="AD86" s="49"/>
      <c r="AE86" s="49"/>
      <c r="AF86" s="49"/>
      <c r="AG86" s="49"/>
    </row>
    <row r="87" spans="3:33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6"/>
      <c r="AB87" s="49"/>
      <c r="AC87" s="49"/>
      <c r="AD87" s="49"/>
      <c r="AE87" s="49"/>
      <c r="AF87" s="49"/>
      <c r="AG87" s="49"/>
    </row>
    <row r="88" spans="3:33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6"/>
      <c r="AB88" s="49"/>
      <c r="AC88" s="49"/>
      <c r="AD88" s="49"/>
      <c r="AE88" s="49"/>
      <c r="AF88" s="49"/>
      <c r="AG88" s="49"/>
    </row>
    <row r="89" spans="3:33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"/>
      <c r="AB89" s="49"/>
      <c r="AC89" s="49"/>
      <c r="AD89" s="49"/>
      <c r="AE89" s="49"/>
      <c r="AF89" s="49"/>
      <c r="AG89" s="49"/>
    </row>
    <row r="90" spans="3:33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"/>
      <c r="AB90" s="49"/>
      <c r="AC90" s="49"/>
      <c r="AD90" s="49"/>
      <c r="AE90" s="49"/>
      <c r="AF90" s="49"/>
      <c r="AG90" s="49"/>
    </row>
    <row r="91" spans="3:33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"/>
      <c r="AB91" s="49"/>
      <c r="AC91" s="49"/>
      <c r="AD91" s="49"/>
      <c r="AE91" s="49"/>
      <c r="AF91" s="49"/>
      <c r="AG91" s="49"/>
    </row>
    <row r="92" spans="3:33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6"/>
      <c r="AB92" s="49"/>
      <c r="AC92" s="49"/>
      <c r="AD92" s="49"/>
      <c r="AE92" s="49"/>
      <c r="AF92" s="49"/>
      <c r="AG92" s="49"/>
    </row>
    <row r="93" spans="3:33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6"/>
      <c r="AB93" s="49"/>
      <c r="AC93" s="49"/>
      <c r="AD93" s="49"/>
      <c r="AE93" s="49"/>
      <c r="AF93" s="49"/>
      <c r="AG93" s="49"/>
    </row>
    <row r="94" spans="3:33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6"/>
      <c r="AB94" s="49"/>
      <c r="AC94" s="49"/>
      <c r="AD94" s="49"/>
      <c r="AE94" s="49"/>
      <c r="AF94" s="49"/>
      <c r="AG94" s="49"/>
    </row>
    <row r="95" spans="3:33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6"/>
      <c r="AB95" s="49"/>
      <c r="AC95" s="49"/>
      <c r="AD95" s="49"/>
      <c r="AE95" s="49"/>
      <c r="AF95" s="49"/>
      <c r="AG95" s="49"/>
    </row>
    <row r="96" spans="3:33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6"/>
      <c r="AB96" s="49"/>
      <c r="AC96" s="49"/>
      <c r="AD96" s="49"/>
      <c r="AE96" s="49"/>
      <c r="AF96" s="49"/>
      <c r="AG96" s="49"/>
    </row>
    <row r="97" spans="3:33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6"/>
      <c r="AB97" s="49"/>
      <c r="AC97" s="49"/>
      <c r="AD97" s="49"/>
      <c r="AE97" s="49"/>
      <c r="AF97" s="49"/>
      <c r="AG97" s="49"/>
    </row>
    <row r="98" spans="3:33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6"/>
      <c r="AB98" s="49"/>
      <c r="AC98" s="49"/>
      <c r="AD98" s="49"/>
      <c r="AE98" s="49"/>
      <c r="AF98" s="49"/>
      <c r="AG98" s="49"/>
    </row>
    <row r="99" spans="3:33"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6"/>
      <c r="AB99" s="49"/>
      <c r="AC99" s="49"/>
      <c r="AD99" s="49"/>
      <c r="AE99" s="49"/>
      <c r="AF99" s="49"/>
      <c r="AG99" s="49"/>
    </row>
    <row r="100" spans="3:33"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"/>
      <c r="AB100" s="49"/>
      <c r="AC100" s="49"/>
      <c r="AD100" s="49"/>
      <c r="AE100" s="49"/>
      <c r="AF100" s="49"/>
      <c r="AG100" s="49"/>
    </row>
    <row r="101" spans="3:33"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"/>
      <c r="AB101" s="49"/>
      <c r="AC101" s="49"/>
      <c r="AD101" s="49"/>
      <c r="AE101" s="49"/>
      <c r="AF101" s="49"/>
      <c r="AG101" s="49"/>
    </row>
    <row r="102" spans="3:33"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"/>
      <c r="AB102" s="49"/>
      <c r="AC102" s="49"/>
      <c r="AD102" s="49"/>
      <c r="AE102" s="49"/>
      <c r="AF102" s="49"/>
      <c r="AG102" s="49"/>
    </row>
    <row r="103" spans="3:33"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"/>
      <c r="AB103" s="49"/>
      <c r="AC103" s="49"/>
      <c r="AD103" s="49"/>
      <c r="AE103" s="49"/>
      <c r="AF103" s="49"/>
      <c r="AG103" s="49"/>
    </row>
    <row r="104" spans="3:33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"/>
      <c r="AB104" s="49"/>
      <c r="AC104" s="49"/>
      <c r="AD104" s="49"/>
      <c r="AE104" s="49"/>
      <c r="AF104" s="49"/>
      <c r="AG104" s="49"/>
    </row>
    <row r="105" spans="3:33"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"/>
      <c r="AB105" s="49"/>
      <c r="AC105" s="49"/>
      <c r="AD105" s="49"/>
      <c r="AE105" s="49"/>
      <c r="AF105" s="49"/>
      <c r="AG105" s="49"/>
    </row>
    <row r="106" spans="3:33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"/>
      <c r="AB106" s="49"/>
      <c r="AC106" s="49"/>
      <c r="AD106" s="49"/>
      <c r="AE106" s="49"/>
      <c r="AF106" s="49"/>
      <c r="AG106" s="49"/>
    </row>
    <row r="107" spans="3:33"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"/>
      <c r="AB107" s="49"/>
      <c r="AC107" s="49"/>
      <c r="AD107" s="49"/>
      <c r="AE107" s="49"/>
      <c r="AF107" s="49"/>
      <c r="AG107" s="49"/>
    </row>
    <row r="108" spans="3:33"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"/>
      <c r="AB108" s="49"/>
      <c r="AC108" s="49"/>
      <c r="AD108" s="49"/>
      <c r="AE108" s="49"/>
      <c r="AF108" s="49"/>
      <c r="AG108" s="49"/>
    </row>
    <row r="109" spans="3:33"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"/>
      <c r="AB109" s="49"/>
      <c r="AC109" s="49"/>
      <c r="AD109" s="49"/>
      <c r="AE109" s="49"/>
      <c r="AF109" s="49"/>
      <c r="AG109" s="49"/>
    </row>
  </sheetData>
  <sheetProtection password="E8ED" sheet="1" objects="1" scenarios="1" selectLockedCells="1"/>
  <mergeCells count="19">
    <mergeCell ref="AA19:AA22"/>
    <mergeCell ref="W15:X19"/>
    <mergeCell ref="D6:E6"/>
    <mergeCell ref="G6:H6"/>
    <mergeCell ref="L30:R30"/>
    <mergeCell ref="A33:Y33"/>
    <mergeCell ref="A34:Y34"/>
    <mergeCell ref="V4:W4"/>
    <mergeCell ref="X4:Y4"/>
    <mergeCell ref="R2:T4"/>
    <mergeCell ref="L9:O27"/>
    <mergeCell ref="Q9:T27"/>
    <mergeCell ref="E4:M4"/>
    <mergeCell ref="E2:M2"/>
    <mergeCell ref="E3:M3"/>
    <mergeCell ref="O2:Q3"/>
    <mergeCell ref="V5:W5"/>
    <mergeCell ref="X5:Y5"/>
    <mergeCell ref="K32:R32"/>
  </mergeCells>
  <dataValidations count="1">
    <dataValidation type="list" allowBlank="1" showInputMessage="1" showErrorMessage="1" sqref="O2:Q3">
      <formula1>"सन:- 2022-23,सन:- 2023-24"</formula1>
    </dataValidation>
  </dataValidations>
  <hyperlinks>
    <hyperlink ref="L30" r:id="rId1"/>
    <hyperlink ref="A34" r:id="rId2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"/>
  <sheetViews>
    <sheetView showZeros="0" view="pageLayout" zoomScaleNormal="100" workbookViewId="0">
      <selection activeCell="C5" sqref="C5"/>
    </sheetView>
  </sheetViews>
  <sheetFormatPr defaultColWidth="9.140625" defaultRowHeight="12.75"/>
  <cols>
    <col min="1" max="1" width="4.140625" style="11" customWidth="1"/>
    <col min="2" max="2" width="6" style="11" customWidth="1"/>
    <col min="3" max="19" width="5.140625" style="11" customWidth="1"/>
    <col min="20" max="37" width="5.42578125" style="11" customWidth="1"/>
    <col min="38" max="38" width="4.140625" style="11" customWidth="1"/>
    <col min="39" max="39" width="6" style="11" customWidth="1"/>
    <col min="40" max="56" width="5.140625" style="11" customWidth="1"/>
    <col min="57" max="74" width="5.42578125" style="11" customWidth="1"/>
    <col min="75" max="16384" width="9.140625" style="11"/>
  </cols>
  <sheetData>
    <row r="1" spans="1:74" ht="23.25">
      <c r="A1" s="499" t="s">
        <v>292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500" t="str">
        <f>Links!$O$2</f>
        <v>सन:- 2023-24</v>
      </c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  <c r="AI1" s="500"/>
      <c r="AJ1" s="500"/>
      <c r="AK1" s="500"/>
      <c r="AL1" s="499" t="s">
        <v>340</v>
      </c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499"/>
      <c r="AX1" s="499"/>
      <c r="AY1" s="499"/>
      <c r="AZ1" s="499"/>
      <c r="BA1" s="499"/>
      <c r="BB1" s="499"/>
      <c r="BC1" s="499"/>
      <c r="BD1" s="499"/>
      <c r="BE1" s="500" t="str">
        <f>Links!$O$2</f>
        <v>सन:- 2023-24</v>
      </c>
      <c r="BF1" s="500"/>
      <c r="BG1" s="500"/>
      <c r="BH1" s="500"/>
      <c r="BI1" s="500"/>
      <c r="BJ1" s="500"/>
      <c r="BK1" s="500"/>
      <c r="BL1" s="500"/>
      <c r="BM1" s="500"/>
      <c r="BN1" s="500"/>
      <c r="BO1" s="500"/>
      <c r="BP1" s="500"/>
      <c r="BQ1" s="500"/>
      <c r="BR1" s="500"/>
      <c r="BS1" s="500"/>
      <c r="BT1" s="500"/>
      <c r="BU1" s="500"/>
      <c r="BV1" s="500"/>
    </row>
    <row r="2" spans="1:74" ht="24.75" customHeight="1">
      <c r="A2" s="467" t="s">
        <v>270</v>
      </c>
      <c r="B2" s="467" t="s">
        <v>271</v>
      </c>
      <c r="C2" s="465" t="s">
        <v>293</v>
      </c>
      <c r="D2" s="465"/>
      <c r="E2" s="465"/>
      <c r="F2" s="465"/>
      <c r="G2" s="465"/>
      <c r="H2" s="465"/>
      <c r="I2" s="465"/>
      <c r="J2" s="465"/>
      <c r="K2" s="465"/>
      <c r="L2" s="465"/>
      <c r="M2" s="465" t="s">
        <v>300</v>
      </c>
      <c r="N2" s="465"/>
      <c r="O2" s="465"/>
      <c r="P2" s="465"/>
      <c r="Q2" s="465"/>
      <c r="R2" s="465"/>
      <c r="S2" s="465"/>
      <c r="T2" s="465" t="s">
        <v>303</v>
      </c>
      <c r="U2" s="465"/>
      <c r="V2" s="465"/>
      <c r="W2" s="465"/>
      <c r="X2" s="465"/>
      <c r="Y2" s="465"/>
      <c r="Z2" s="465"/>
      <c r="AA2" s="465"/>
      <c r="AB2" s="465"/>
      <c r="AC2" s="465"/>
      <c r="AD2" s="465" t="s">
        <v>307</v>
      </c>
      <c r="AE2" s="465"/>
      <c r="AF2" s="465"/>
      <c r="AG2" s="465"/>
      <c r="AH2" s="465"/>
      <c r="AI2" s="465"/>
      <c r="AJ2" s="465"/>
      <c r="AK2" s="465" t="s">
        <v>310</v>
      </c>
      <c r="AL2" s="467" t="s">
        <v>270</v>
      </c>
      <c r="AM2" s="467" t="s">
        <v>271</v>
      </c>
      <c r="AN2" s="465" t="s">
        <v>293</v>
      </c>
      <c r="AO2" s="465"/>
      <c r="AP2" s="465"/>
      <c r="AQ2" s="465"/>
      <c r="AR2" s="465"/>
      <c r="AS2" s="465"/>
      <c r="AT2" s="465"/>
      <c r="AU2" s="465"/>
      <c r="AV2" s="465"/>
      <c r="AW2" s="465"/>
      <c r="AX2" s="465" t="s">
        <v>300</v>
      </c>
      <c r="AY2" s="465"/>
      <c r="AZ2" s="465"/>
      <c r="BA2" s="465"/>
      <c r="BB2" s="465"/>
      <c r="BC2" s="465"/>
      <c r="BD2" s="465"/>
      <c r="BE2" s="465" t="s">
        <v>303</v>
      </c>
      <c r="BF2" s="465"/>
      <c r="BG2" s="465"/>
      <c r="BH2" s="465"/>
      <c r="BI2" s="465"/>
      <c r="BJ2" s="465"/>
      <c r="BK2" s="465"/>
      <c r="BL2" s="465"/>
      <c r="BM2" s="465"/>
      <c r="BN2" s="465"/>
      <c r="BO2" s="465" t="s">
        <v>307</v>
      </c>
      <c r="BP2" s="465"/>
      <c r="BQ2" s="465"/>
      <c r="BR2" s="465"/>
      <c r="BS2" s="465"/>
      <c r="BT2" s="465"/>
      <c r="BU2" s="465"/>
      <c r="BV2" s="465" t="s">
        <v>310</v>
      </c>
    </row>
    <row r="3" spans="1:74" ht="36" customHeight="1">
      <c r="A3" s="467"/>
      <c r="B3" s="467"/>
      <c r="C3" s="467" t="s">
        <v>294</v>
      </c>
      <c r="D3" s="467"/>
      <c r="E3" s="467"/>
      <c r="F3" s="467" t="s">
        <v>298</v>
      </c>
      <c r="G3" s="467"/>
      <c r="H3" s="467"/>
      <c r="I3" s="467" t="s">
        <v>299</v>
      </c>
      <c r="J3" s="467"/>
      <c r="K3" s="467"/>
      <c r="L3" s="261" t="s">
        <v>35</v>
      </c>
      <c r="M3" s="467" t="s">
        <v>301</v>
      </c>
      <c r="N3" s="467"/>
      <c r="O3" s="467"/>
      <c r="P3" s="467" t="s">
        <v>302</v>
      </c>
      <c r="Q3" s="467"/>
      <c r="R3" s="467"/>
      <c r="S3" s="261" t="s">
        <v>35</v>
      </c>
      <c r="T3" s="467" t="s">
        <v>304</v>
      </c>
      <c r="U3" s="467"/>
      <c r="V3" s="467"/>
      <c r="W3" s="467" t="s">
        <v>305</v>
      </c>
      <c r="X3" s="467"/>
      <c r="Y3" s="467"/>
      <c r="Z3" s="467" t="s">
        <v>306</v>
      </c>
      <c r="AA3" s="467"/>
      <c r="AB3" s="467"/>
      <c r="AC3" s="261" t="s">
        <v>35</v>
      </c>
      <c r="AD3" s="467" t="s">
        <v>308</v>
      </c>
      <c r="AE3" s="467"/>
      <c r="AF3" s="467"/>
      <c r="AG3" s="467" t="s">
        <v>309</v>
      </c>
      <c r="AH3" s="467"/>
      <c r="AI3" s="467"/>
      <c r="AJ3" s="261" t="s">
        <v>35</v>
      </c>
      <c r="AK3" s="465"/>
      <c r="AL3" s="467"/>
      <c r="AM3" s="467"/>
      <c r="AN3" s="467" t="s">
        <v>294</v>
      </c>
      <c r="AO3" s="467"/>
      <c r="AP3" s="467"/>
      <c r="AQ3" s="467" t="s">
        <v>298</v>
      </c>
      <c r="AR3" s="467"/>
      <c r="AS3" s="467"/>
      <c r="AT3" s="467" t="s">
        <v>299</v>
      </c>
      <c r="AU3" s="467"/>
      <c r="AV3" s="467"/>
      <c r="AW3" s="271" t="s">
        <v>35</v>
      </c>
      <c r="AX3" s="467" t="s">
        <v>301</v>
      </c>
      <c r="AY3" s="467"/>
      <c r="AZ3" s="467"/>
      <c r="BA3" s="467" t="s">
        <v>302</v>
      </c>
      <c r="BB3" s="467"/>
      <c r="BC3" s="467"/>
      <c r="BD3" s="271" t="s">
        <v>35</v>
      </c>
      <c r="BE3" s="467" t="s">
        <v>304</v>
      </c>
      <c r="BF3" s="467"/>
      <c r="BG3" s="467"/>
      <c r="BH3" s="467" t="s">
        <v>305</v>
      </c>
      <c r="BI3" s="467"/>
      <c r="BJ3" s="467"/>
      <c r="BK3" s="467" t="s">
        <v>306</v>
      </c>
      <c r="BL3" s="467"/>
      <c r="BM3" s="467"/>
      <c r="BN3" s="271" t="s">
        <v>35</v>
      </c>
      <c r="BO3" s="467" t="s">
        <v>308</v>
      </c>
      <c r="BP3" s="467"/>
      <c r="BQ3" s="467"/>
      <c r="BR3" s="467" t="s">
        <v>309</v>
      </c>
      <c r="BS3" s="467"/>
      <c r="BT3" s="467"/>
      <c r="BU3" s="271" t="s">
        <v>35</v>
      </c>
      <c r="BV3" s="465"/>
    </row>
    <row r="4" spans="1:74" ht="24.75" customHeight="1">
      <c r="A4" s="467"/>
      <c r="B4" s="467"/>
      <c r="C4" s="264" t="s">
        <v>295</v>
      </c>
      <c r="D4" s="264" t="s">
        <v>296</v>
      </c>
      <c r="E4" s="264" t="s">
        <v>297</v>
      </c>
      <c r="F4" s="264" t="s">
        <v>295</v>
      </c>
      <c r="G4" s="264" t="s">
        <v>296</v>
      </c>
      <c r="H4" s="264" t="s">
        <v>297</v>
      </c>
      <c r="I4" s="264" t="s">
        <v>295</v>
      </c>
      <c r="J4" s="264" t="s">
        <v>296</v>
      </c>
      <c r="K4" s="264" t="s">
        <v>297</v>
      </c>
      <c r="L4" s="264">
        <v>10</v>
      </c>
      <c r="M4" s="264" t="s">
        <v>295</v>
      </c>
      <c r="N4" s="264" t="s">
        <v>296</v>
      </c>
      <c r="O4" s="264" t="s">
        <v>297</v>
      </c>
      <c r="P4" s="264" t="s">
        <v>295</v>
      </c>
      <c r="Q4" s="264" t="s">
        <v>296</v>
      </c>
      <c r="R4" s="264" t="s">
        <v>297</v>
      </c>
      <c r="S4" s="264">
        <v>10</v>
      </c>
      <c r="T4" s="264" t="s">
        <v>295</v>
      </c>
      <c r="U4" s="264" t="s">
        <v>296</v>
      </c>
      <c r="V4" s="264" t="s">
        <v>297</v>
      </c>
      <c r="W4" s="264" t="s">
        <v>295</v>
      </c>
      <c r="X4" s="264" t="s">
        <v>296</v>
      </c>
      <c r="Y4" s="264" t="s">
        <v>297</v>
      </c>
      <c r="Z4" s="264" t="s">
        <v>295</v>
      </c>
      <c r="AA4" s="264" t="s">
        <v>296</v>
      </c>
      <c r="AB4" s="264" t="s">
        <v>297</v>
      </c>
      <c r="AC4" s="264">
        <v>10</v>
      </c>
      <c r="AD4" s="264" t="s">
        <v>295</v>
      </c>
      <c r="AE4" s="264" t="s">
        <v>296</v>
      </c>
      <c r="AF4" s="264" t="s">
        <v>297</v>
      </c>
      <c r="AG4" s="264" t="s">
        <v>295</v>
      </c>
      <c r="AH4" s="264" t="s">
        <v>296</v>
      </c>
      <c r="AI4" s="264" t="s">
        <v>297</v>
      </c>
      <c r="AJ4" s="264">
        <v>20</v>
      </c>
      <c r="AK4" s="263">
        <v>50</v>
      </c>
      <c r="AL4" s="467"/>
      <c r="AM4" s="467"/>
      <c r="AN4" s="264" t="s">
        <v>295</v>
      </c>
      <c r="AO4" s="264" t="s">
        <v>296</v>
      </c>
      <c r="AP4" s="264" t="s">
        <v>297</v>
      </c>
      <c r="AQ4" s="264" t="s">
        <v>295</v>
      </c>
      <c r="AR4" s="264" t="s">
        <v>296</v>
      </c>
      <c r="AS4" s="264" t="s">
        <v>297</v>
      </c>
      <c r="AT4" s="264" t="s">
        <v>295</v>
      </c>
      <c r="AU4" s="264" t="s">
        <v>296</v>
      </c>
      <c r="AV4" s="264" t="s">
        <v>297</v>
      </c>
      <c r="AW4" s="264">
        <v>10</v>
      </c>
      <c r="AX4" s="264" t="s">
        <v>295</v>
      </c>
      <c r="AY4" s="264" t="s">
        <v>296</v>
      </c>
      <c r="AZ4" s="264" t="s">
        <v>297</v>
      </c>
      <c r="BA4" s="264" t="s">
        <v>295</v>
      </c>
      <c r="BB4" s="264" t="s">
        <v>296</v>
      </c>
      <c r="BC4" s="264" t="s">
        <v>297</v>
      </c>
      <c r="BD4" s="264">
        <v>10</v>
      </c>
      <c r="BE4" s="264" t="s">
        <v>295</v>
      </c>
      <c r="BF4" s="264" t="s">
        <v>296</v>
      </c>
      <c r="BG4" s="264" t="s">
        <v>297</v>
      </c>
      <c r="BH4" s="264" t="s">
        <v>295</v>
      </c>
      <c r="BI4" s="264" t="s">
        <v>296</v>
      </c>
      <c r="BJ4" s="264" t="s">
        <v>297</v>
      </c>
      <c r="BK4" s="264" t="s">
        <v>295</v>
      </c>
      <c r="BL4" s="264" t="s">
        <v>296</v>
      </c>
      <c r="BM4" s="264" t="s">
        <v>297</v>
      </c>
      <c r="BN4" s="264">
        <v>10</v>
      </c>
      <c r="BO4" s="264" t="s">
        <v>295</v>
      </c>
      <c r="BP4" s="264" t="s">
        <v>296</v>
      </c>
      <c r="BQ4" s="264" t="s">
        <v>297</v>
      </c>
      <c r="BR4" s="264" t="s">
        <v>295</v>
      </c>
      <c r="BS4" s="264" t="s">
        <v>296</v>
      </c>
      <c r="BT4" s="264" t="s">
        <v>297</v>
      </c>
      <c r="BU4" s="264">
        <v>20</v>
      </c>
      <c r="BV4" s="272">
        <v>50</v>
      </c>
    </row>
    <row r="5" spans="1:74" ht="24.75" customHeight="1">
      <c r="A5" s="324">
        <f>Data!$B7</f>
        <v>1</v>
      </c>
      <c r="B5" s="324">
        <f>Data!$D7</f>
        <v>1</v>
      </c>
      <c r="C5" s="260"/>
      <c r="D5" s="260"/>
      <c r="E5" s="260"/>
      <c r="F5" s="260"/>
      <c r="G5" s="260"/>
      <c r="H5" s="260"/>
      <c r="I5" s="260"/>
      <c r="J5" s="260"/>
      <c r="K5" s="260"/>
      <c r="L5" s="324">
        <f>SUM(C5:K5)</f>
        <v>0</v>
      </c>
      <c r="M5" s="260"/>
      <c r="N5" s="260"/>
      <c r="O5" s="260"/>
      <c r="P5" s="260"/>
      <c r="Q5" s="260"/>
      <c r="R5" s="260"/>
      <c r="S5" s="324">
        <f>SUM(M5:R5)</f>
        <v>0</v>
      </c>
      <c r="T5" s="260"/>
      <c r="U5" s="260"/>
      <c r="V5" s="260"/>
      <c r="W5" s="260"/>
      <c r="X5" s="260"/>
      <c r="Y5" s="260"/>
      <c r="Z5" s="260"/>
      <c r="AA5" s="260"/>
      <c r="AB5" s="260"/>
      <c r="AC5" s="324">
        <f>SUM(T5:AB5)</f>
        <v>0</v>
      </c>
      <c r="AD5" s="260"/>
      <c r="AE5" s="260"/>
      <c r="AF5" s="260"/>
      <c r="AG5" s="260"/>
      <c r="AH5" s="260"/>
      <c r="AI5" s="260"/>
      <c r="AJ5" s="324">
        <f>SUM(AD5:AI5)</f>
        <v>0</v>
      </c>
      <c r="AK5" s="324">
        <f>L5+S5+AC5+AJ5</f>
        <v>0</v>
      </c>
      <c r="AL5" s="324">
        <f>Data!$B7</f>
        <v>1</v>
      </c>
      <c r="AM5" s="324">
        <f>Data!$D7</f>
        <v>1</v>
      </c>
      <c r="AN5" s="260"/>
      <c r="AO5" s="260"/>
      <c r="AP5" s="260"/>
      <c r="AQ5" s="260"/>
      <c r="AR5" s="260"/>
      <c r="AS5" s="260"/>
      <c r="AT5" s="260"/>
      <c r="AU5" s="260"/>
      <c r="AV5" s="260"/>
      <c r="AW5" s="324">
        <f>SUM(AN5:AV5)</f>
        <v>0</v>
      </c>
      <c r="AX5" s="260"/>
      <c r="AY5" s="260"/>
      <c r="AZ5" s="260"/>
      <c r="BA5" s="260"/>
      <c r="BB5" s="260"/>
      <c r="BC5" s="260"/>
      <c r="BD5" s="324">
        <f>SUM(AX5:BC5)</f>
        <v>0</v>
      </c>
      <c r="BE5" s="260"/>
      <c r="BF5" s="260"/>
      <c r="BG5" s="260"/>
      <c r="BH5" s="260"/>
      <c r="BI5" s="260"/>
      <c r="BJ5" s="260"/>
      <c r="BK5" s="260"/>
      <c r="BL5" s="260"/>
      <c r="BM5" s="260"/>
      <c r="BN5" s="324">
        <f>SUM(BE5:BM5)</f>
        <v>0</v>
      </c>
      <c r="BO5" s="260"/>
      <c r="BP5" s="260"/>
      <c r="BQ5" s="260"/>
      <c r="BR5" s="260"/>
      <c r="BS5" s="260"/>
      <c r="BT5" s="260"/>
      <c r="BU5" s="324">
        <f>SUM(BO5:BT5)</f>
        <v>0</v>
      </c>
      <c r="BV5" s="324">
        <f>AW5+BD5+BN5+BU5</f>
        <v>0</v>
      </c>
    </row>
    <row r="6" spans="1:74" ht="24.75" customHeight="1">
      <c r="A6" s="324">
        <f>Data!$B8</f>
        <v>0</v>
      </c>
      <c r="B6" s="324">
        <f>Data!$D8</f>
        <v>0</v>
      </c>
      <c r="C6" s="183"/>
      <c r="D6" s="183"/>
      <c r="E6" s="183"/>
      <c r="F6" s="183"/>
      <c r="G6" s="183"/>
      <c r="H6" s="183"/>
      <c r="I6" s="183"/>
      <c r="J6" s="183"/>
      <c r="K6" s="183"/>
      <c r="L6" s="324">
        <f t="shared" ref="L6:L38" si="0">SUM(C6:K6)</f>
        <v>0</v>
      </c>
      <c r="M6" s="183"/>
      <c r="N6" s="183"/>
      <c r="O6" s="183"/>
      <c r="P6" s="183"/>
      <c r="Q6" s="183"/>
      <c r="R6" s="183"/>
      <c r="S6" s="324">
        <f t="shared" ref="S6:S38" si="1">SUM(M6:R6)</f>
        <v>0</v>
      </c>
      <c r="T6" s="183"/>
      <c r="U6" s="183"/>
      <c r="V6" s="183"/>
      <c r="W6" s="183"/>
      <c r="X6" s="183"/>
      <c r="Y6" s="183"/>
      <c r="Z6" s="183"/>
      <c r="AA6" s="183"/>
      <c r="AB6" s="183"/>
      <c r="AC6" s="324">
        <f t="shared" ref="AC6:AC38" si="2">SUM(T6:AB6)</f>
        <v>0</v>
      </c>
      <c r="AD6" s="183"/>
      <c r="AE6" s="183"/>
      <c r="AF6" s="183"/>
      <c r="AG6" s="183"/>
      <c r="AH6" s="183"/>
      <c r="AI6" s="183"/>
      <c r="AJ6" s="324">
        <f t="shared" ref="AJ6:AJ38" si="3">SUM(AD6:AI6)</f>
        <v>0</v>
      </c>
      <c r="AK6" s="324">
        <f t="shared" ref="AK6:AK38" si="4">L6+S6+AC6+AJ6</f>
        <v>0</v>
      </c>
      <c r="AL6" s="324">
        <f>Data!$B8</f>
        <v>0</v>
      </c>
      <c r="AM6" s="324">
        <f>Data!$D8</f>
        <v>0</v>
      </c>
      <c r="AN6" s="183"/>
      <c r="AO6" s="183"/>
      <c r="AP6" s="183"/>
      <c r="AQ6" s="183"/>
      <c r="AR6" s="183"/>
      <c r="AS6" s="183"/>
      <c r="AT6" s="183"/>
      <c r="AU6" s="183"/>
      <c r="AV6" s="183"/>
      <c r="AW6" s="324">
        <f t="shared" ref="AW6:AW38" si="5">SUM(AN6:AV6)</f>
        <v>0</v>
      </c>
      <c r="AX6" s="183"/>
      <c r="AY6" s="183"/>
      <c r="AZ6" s="183"/>
      <c r="BA6" s="183"/>
      <c r="BB6" s="183"/>
      <c r="BC6" s="183"/>
      <c r="BD6" s="324">
        <f t="shared" ref="BD6:BD38" si="6">SUM(AX6:BC6)</f>
        <v>0</v>
      </c>
      <c r="BE6" s="183"/>
      <c r="BF6" s="183"/>
      <c r="BG6" s="183"/>
      <c r="BH6" s="183"/>
      <c r="BI6" s="183"/>
      <c r="BJ6" s="183"/>
      <c r="BK6" s="183"/>
      <c r="BL6" s="183"/>
      <c r="BM6" s="183"/>
      <c r="BN6" s="324">
        <f t="shared" ref="BN6:BN38" si="7">SUM(BE6:BM6)</f>
        <v>0</v>
      </c>
      <c r="BO6" s="183"/>
      <c r="BP6" s="183"/>
      <c r="BQ6" s="183"/>
      <c r="BR6" s="183"/>
      <c r="BS6" s="183"/>
      <c r="BT6" s="183"/>
      <c r="BU6" s="324">
        <f t="shared" ref="BU6:BU38" si="8">SUM(BO6:BT6)</f>
        <v>0</v>
      </c>
      <c r="BV6" s="324">
        <f t="shared" ref="BV6:BV38" si="9">AW6+BD6+BN6+BU6</f>
        <v>0</v>
      </c>
    </row>
    <row r="7" spans="1:74" ht="24.75" customHeight="1">
      <c r="A7" s="324">
        <f>Data!$B9</f>
        <v>0</v>
      </c>
      <c r="B7" s="324">
        <f>Data!$D9</f>
        <v>0</v>
      </c>
      <c r="C7" s="183"/>
      <c r="D7" s="183"/>
      <c r="E7" s="183"/>
      <c r="F7" s="183"/>
      <c r="G7" s="183"/>
      <c r="H7" s="183"/>
      <c r="I7" s="183"/>
      <c r="J7" s="183"/>
      <c r="K7" s="183"/>
      <c r="L7" s="324">
        <f t="shared" si="0"/>
        <v>0</v>
      </c>
      <c r="M7" s="183"/>
      <c r="N7" s="183"/>
      <c r="O7" s="183"/>
      <c r="P7" s="183"/>
      <c r="Q7" s="183"/>
      <c r="R7" s="183"/>
      <c r="S7" s="324">
        <f t="shared" si="1"/>
        <v>0</v>
      </c>
      <c r="T7" s="183"/>
      <c r="U7" s="183"/>
      <c r="V7" s="183"/>
      <c r="W7" s="183"/>
      <c r="X7" s="183"/>
      <c r="Y7" s="183"/>
      <c r="Z7" s="183"/>
      <c r="AA7" s="183"/>
      <c r="AB7" s="183"/>
      <c r="AC7" s="324">
        <f t="shared" si="2"/>
        <v>0</v>
      </c>
      <c r="AD7" s="183"/>
      <c r="AE7" s="183"/>
      <c r="AF7" s="183"/>
      <c r="AG7" s="183"/>
      <c r="AH7" s="183"/>
      <c r="AI7" s="183"/>
      <c r="AJ7" s="324">
        <f t="shared" si="3"/>
        <v>0</v>
      </c>
      <c r="AK7" s="324">
        <f t="shared" si="4"/>
        <v>0</v>
      </c>
      <c r="AL7" s="324">
        <f>Data!$B9</f>
        <v>0</v>
      </c>
      <c r="AM7" s="324">
        <f>Data!$D9</f>
        <v>0</v>
      </c>
      <c r="AN7" s="183"/>
      <c r="AO7" s="183"/>
      <c r="AP7" s="183"/>
      <c r="AQ7" s="183"/>
      <c r="AR7" s="183"/>
      <c r="AS7" s="183"/>
      <c r="AT7" s="183"/>
      <c r="AU7" s="183"/>
      <c r="AV7" s="183"/>
      <c r="AW7" s="324">
        <f t="shared" si="5"/>
        <v>0</v>
      </c>
      <c r="AX7" s="183"/>
      <c r="AY7" s="183"/>
      <c r="AZ7" s="183"/>
      <c r="BA7" s="183"/>
      <c r="BB7" s="183"/>
      <c r="BC7" s="183"/>
      <c r="BD7" s="324">
        <f t="shared" si="6"/>
        <v>0</v>
      </c>
      <c r="BE7" s="183"/>
      <c r="BF7" s="183"/>
      <c r="BG7" s="183"/>
      <c r="BH7" s="183"/>
      <c r="BI7" s="183"/>
      <c r="BJ7" s="183"/>
      <c r="BK7" s="183"/>
      <c r="BL7" s="183"/>
      <c r="BM7" s="183"/>
      <c r="BN7" s="324">
        <f t="shared" si="7"/>
        <v>0</v>
      </c>
      <c r="BO7" s="183"/>
      <c r="BP7" s="183"/>
      <c r="BQ7" s="183"/>
      <c r="BR7" s="183"/>
      <c r="BS7" s="183"/>
      <c r="BT7" s="183"/>
      <c r="BU7" s="324">
        <f t="shared" si="8"/>
        <v>0</v>
      </c>
      <c r="BV7" s="324">
        <f t="shared" si="9"/>
        <v>0</v>
      </c>
    </row>
    <row r="8" spans="1:74" ht="24.75" customHeight="1">
      <c r="A8" s="324">
        <f>Data!$B10</f>
        <v>0</v>
      </c>
      <c r="B8" s="324">
        <f>Data!$D10</f>
        <v>0</v>
      </c>
      <c r="C8" s="183"/>
      <c r="D8" s="183"/>
      <c r="E8" s="183"/>
      <c r="F8" s="183"/>
      <c r="G8" s="183"/>
      <c r="H8" s="183"/>
      <c r="I8" s="183"/>
      <c r="J8" s="183"/>
      <c r="K8" s="183"/>
      <c r="L8" s="324">
        <f t="shared" si="0"/>
        <v>0</v>
      </c>
      <c r="M8" s="183"/>
      <c r="N8" s="183"/>
      <c r="O8" s="183"/>
      <c r="P8" s="183"/>
      <c r="Q8" s="183"/>
      <c r="R8" s="183"/>
      <c r="S8" s="324">
        <f t="shared" si="1"/>
        <v>0</v>
      </c>
      <c r="T8" s="183"/>
      <c r="U8" s="183"/>
      <c r="V8" s="183"/>
      <c r="W8" s="183"/>
      <c r="X8" s="183"/>
      <c r="Y8" s="183"/>
      <c r="Z8" s="183"/>
      <c r="AA8" s="183"/>
      <c r="AB8" s="183"/>
      <c r="AC8" s="324">
        <f t="shared" si="2"/>
        <v>0</v>
      </c>
      <c r="AD8" s="183"/>
      <c r="AE8" s="183"/>
      <c r="AF8" s="183"/>
      <c r="AG8" s="183"/>
      <c r="AH8" s="183"/>
      <c r="AI8" s="183"/>
      <c r="AJ8" s="324">
        <f t="shared" si="3"/>
        <v>0</v>
      </c>
      <c r="AK8" s="324">
        <f t="shared" si="4"/>
        <v>0</v>
      </c>
      <c r="AL8" s="324">
        <f>Data!$B10</f>
        <v>0</v>
      </c>
      <c r="AM8" s="324">
        <f>Data!$D10</f>
        <v>0</v>
      </c>
      <c r="AN8" s="183"/>
      <c r="AO8" s="183"/>
      <c r="AP8" s="183"/>
      <c r="AQ8" s="183"/>
      <c r="AR8" s="183"/>
      <c r="AS8" s="183"/>
      <c r="AT8" s="183"/>
      <c r="AU8" s="183"/>
      <c r="AV8" s="183"/>
      <c r="AW8" s="324">
        <f t="shared" si="5"/>
        <v>0</v>
      </c>
      <c r="AX8" s="183"/>
      <c r="AY8" s="183"/>
      <c r="AZ8" s="183"/>
      <c r="BA8" s="183"/>
      <c r="BB8" s="183"/>
      <c r="BC8" s="183"/>
      <c r="BD8" s="324">
        <f t="shared" si="6"/>
        <v>0</v>
      </c>
      <c r="BE8" s="183"/>
      <c r="BF8" s="183"/>
      <c r="BG8" s="183"/>
      <c r="BH8" s="183"/>
      <c r="BI8" s="183"/>
      <c r="BJ8" s="183"/>
      <c r="BK8" s="183"/>
      <c r="BL8" s="183"/>
      <c r="BM8" s="183"/>
      <c r="BN8" s="324">
        <f t="shared" si="7"/>
        <v>0</v>
      </c>
      <c r="BO8" s="183"/>
      <c r="BP8" s="183"/>
      <c r="BQ8" s="183"/>
      <c r="BR8" s="183"/>
      <c r="BS8" s="183"/>
      <c r="BT8" s="183"/>
      <c r="BU8" s="324">
        <f t="shared" si="8"/>
        <v>0</v>
      </c>
      <c r="BV8" s="324">
        <f t="shared" si="9"/>
        <v>0</v>
      </c>
    </row>
    <row r="9" spans="1:74" ht="24.75" customHeight="1">
      <c r="A9" s="324">
        <f>Data!$B11</f>
        <v>0</v>
      </c>
      <c r="B9" s="324">
        <f>Data!$D11</f>
        <v>0</v>
      </c>
      <c r="C9" s="183"/>
      <c r="D9" s="183"/>
      <c r="E9" s="183"/>
      <c r="F9" s="183"/>
      <c r="G9" s="183"/>
      <c r="H9" s="183"/>
      <c r="I9" s="183"/>
      <c r="J9" s="183"/>
      <c r="K9" s="183"/>
      <c r="L9" s="324">
        <f t="shared" si="0"/>
        <v>0</v>
      </c>
      <c r="M9" s="183"/>
      <c r="N9" s="183"/>
      <c r="O9" s="183"/>
      <c r="P9" s="183"/>
      <c r="Q9" s="183"/>
      <c r="R9" s="183"/>
      <c r="S9" s="324">
        <f t="shared" si="1"/>
        <v>0</v>
      </c>
      <c r="T9" s="183"/>
      <c r="U9" s="183"/>
      <c r="V9" s="183"/>
      <c r="W9" s="183"/>
      <c r="X9" s="183"/>
      <c r="Y9" s="183"/>
      <c r="Z9" s="183"/>
      <c r="AA9" s="183"/>
      <c r="AB9" s="183"/>
      <c r="AC9" s="324">
        <f t="shared" si="2"/>
        <v>0</v>
      </c>
      <c r="AD9" s="183"/>
      <c r="AE9" s="183"/>
      <c r="AF9" s="183"/>
      <c r="AG9" s="183"/>
      <c r="AH9" s="183"/>
      <c r="AI9" s="183"/>
      <c r="AJ9" s="324">
        <f t="shared" si="3"/>
        <v>0</v>
      </c>
      <c r="AK9" s="324">
        <f t="shared" si="4"/>
        <v>0</v>
      </c>
      <c r="AL9" s="324">
        <f>Data!$B11</f>
        <v>0</v>
      </c>
      <c r="AM9" s="324">
        <f>Data!$D11</f>
        <v>0</v>
      </c>
      <c r="AN9" s="183"/>
      <c r="AO9" s="183"/>
      <c r="AP9" s="183"/>
      <c r="AQ9" s="183"/>
      <c r="AR9" s="183"/>
      <c r="AS9" s="183"/>
      <c r="AT9" s="183"/>
      <c r="AU9" s="183"/>
      <c r="AV9" s="183"/>
      <c r="AW9" s="324">
        <f t="shared" si="5"/>
        <v>0</v>
      </c>
      <c r="AX9" s="183"/>
      <c r="AY9" s="183"/>
      <c r="AZ9" s="183"/>
      <c r="BA9" s="183"/>
      <c r="BB9" s="183"/>
      <c r="BC9" s="183"/>
      <c r="BD9" s="324">
        <f t="shared" si="6"/>
        <v>0</v>
      </c>
      <c r="BE9" s="183"/>
      <c r="BF9" s="183"/>
      <c r="BG9" s="183"/>
      <c r="BH9" s="183"/>
      <c r="BI9" s="183"/>
      <c r="BJ9" s="183"/>
      <c r="BK9" s="183"/>
      <c r="BL9" s="183"/>
      <c r="BM9" s="183"/>
      <c r="BN9" s="324">
        <f t="shared" si="7"/>
        <v>0</v>
      </c>
      <c r="BO9" s="183"/>
      <c r="BP9" s="183"/>
      <c r="BQ9" s="183"/>
      <c r="BR9" s="183"/>
      <c r="BS9" s="183"/>
      <c r="BT9" s="183"/>
      <c r="BU9" s="324">
        <f t="shared" si="8"/>
        <v>0</v>
      </c>
      <c r="BV9" s="324">
        <f t="shared" si="9"/>
        <v>0</v>
      </c>
    </row>
    <row r="10" spans="1:74" ht="24.75" customHeight="1">
      <c r="A10" s="324">
        <f>Data!$B12</f>
        <v>0</v>
      </c>
      <c r="B10" s="324">
        <f>Data!$D12</f>
        <v>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324">
        <f t="shared" si="0"/>
        <v>0</v>
      </c>
      <c r="M10" s="183"/>
      <c r="N10" s="183"/>
      <c r="O10" s="183"/>
      <c r="P10" s="183"/>
      <c r="Q10" s="183"/>
      <c r="R10" s="183"/>
      <c r="S10" s="324">
        <f t="shared" si="1"/>
        <v>0</v>
      </c>
      <c r="T10" s="183"/>
      <c r="U10" s="183"/>
      <c r="V10" s="183"/>
      <c r="W10" s="183"/>
      <c r="X10" s="183"/>
      <c r="Y10" s="183"/>
      <c r="Z10" s="183"/>
      <c r="AA10" s="183"/>
      <c r="AB10" s="183"/>
      <c r="AC10" s="324">
        <f t="shared" si="2"/>
        <v>0</v>
      </c>
      <c r="AD10" s="183"/>
      <c r="AE10" s="183"/>
      <c r="AF10" s="183"/>
      <c r="AG10" s="183"/>
      <c r="AH10" s="183"/>
      <c r="AI10" s="183"/>
      <c r="AJ10" s="324">
        <f t="shared" si="3"/>
        <v>0</v>
      </c>
      <c r="AK10" s="324">
        <f t="shared" si="4"/>
        <v>0</v>
      </c>
      <c r="AL10" s="324">
        <f>Data!$B12</f>
        <v>0</v>
      </c>
      <c r="AM10" s="324">
        <f>Data!$D12</f>
        <v>0</v>
      </c>
      <c r="AN10" s="183"/>
      <c r="AO10" s="183"/>
      <c r="AP10" s="183"/>
      <c r="AQ10" s="183"/>
      <c r="AR10" s="183"/>
      <c r="AS10" s="183"/>
      <c r="AT10" s="183"/>
      <c r="AU10" s="183"/>
      <c r="AV10" s="183"/>
      <c r="AW10" s="324">
        <f t="shared" si="5"/>
        <v>0</v>
      </c>
      <c r="AX10" s="183"/>
      <c r="AY10" s="183"/>
      <c r="AZ10" s="183"/>
      <c r="BA10" s="183"/>
      <c r="BB10" s="183"/>
      <c r="BC10" s="183"/>
      <c r="BD10" s="324">
        <f t="shared" si="6"/>
        <v>0</v>
      </c>
      <c r="BE10" s="183"/>
      <c r="BF10" s="183"/>
      <c r="BG10" s="183"/>
      <c r="BH10" s="183"/>
      <c r="BI10" s="183"/>
      <c r="BJ10" s="183"/>
      <c r="BK10" s="183"/>
      <c r="BL10" s="183"/>
      <c r="BM10" s="183"/>
      <c r="BN10" s="324">
        <f t="shared" si="7"/>
        <v>0</v>
      </c>
      <c r="BO10" s="183"/>
      <c r="BP10" s="183"/>
      <c r="BQ10" s="183"/>
      <c r="BR10" s="183"/>
      <c r="BS10" s="183"/>
      <c r="BT10" s="183"/>
      <c r="BU10" s="324">
        <f t="shared" si="8"/>
        <v>0</v>
      </c>
      <c r="BV10" s="324">
        <f t="shared" si="9"/>
        <v>0</v>
      </c>
    </row>
    <row r="11" spans="1:74" ht="24.75" customHeight="1">
      <c r="A11" s="324">
        <f>Data!$B13</f>
        <v>0</v>
      </c>
      <c r="B11" s="324">
        <f>Data!$D13</f>
        <v>0</v>
      </c>
      <c r="C11" s="183"/>
      <c r="D11" s="183"/>
      <c r="E11" s="183"/>
      <c r="F11" s="183"/>
      <c r="G11" s="183"/>
      <c r="H11" s="183"/>
      <c r="I11" s="183"/>
      <c r="J11" s="183"/>
      <c r="K11" s="183"/>
      <c r="L11" s="324">
        <f t="shared" si="0"/>
        <v>0</v>
      </c>
      <c r="M11" s="183"/>
      <c r="N11" s="183"/>
      <c r="O11" s="183"/>
      <c r="P11" s="183"/>
      <c r="Q11" s="183"/>
      <c r="R11" s="183"/>
      <c r="S11" s="324">
        <f t="shared" si="1"/>
        <v>0</v>
      </c>
      <c r="T11" s="183"/>
      <c r="U11" s="183"/>
      <c r="V11" s="183"/>
      <c r="W11" s="183"/>
      <c r="X11" s="183"/>
      <c r="Y11" s="183"/>
      <c r="Z11" s="183"/>
      <c r="AA11" s="183"/>
      <c r="AB11" s="183"/>
      <c r="AC11" s="324">
        <f t="shared" si="2"/>
        <v>0</v>
      </c>
      <c r="AD11" s="183"/>
      <c r="AE11" s="183"/>
      <c r="AF11" s="183"/>
      <c r="AG11" s="183"/>
      <c r="AH11" s="183"/>
      <c r="AI11" s="183"/>
      <c r="AJ11" s="324">
        <f t="shared" si="3"/>
        <v>0</v>
      </c>
      <c r="AK11" s="324">
        <f t="shared" si="4"/>
        <v>0</v>
      </c>
      <c r="AL11" s="324">
        <f>Data!$B13</f>
        <v>0</v>
      </c>
      <c r="AM11" s="324">
        <f>Data!$D13</f>
        <v>0</v>
      </c>
      <c r="AN11" s="183"/>
      <c r="AO11" s="183"/>
      <c r="AP11" s="183"/>
      <c r="AQ11" s="183"/>
      <c r="AR11" s="183"/>
      <c r="AS11" s="183"/>
      <c r="AT11" s="183"/>
      <c r="AU11" s="183"/>
      <c r="AV11" s="183"/>
      <c r="AW11" s="324">
        <f t="shared" si="5"/>
        <v>0</v>
      </c>
      <c r="AX11" s="183"/>
      <c r="AY11" s="183"/>
      <c r="AZ11" s="183"/>
      <c r="BA11" s="183"/>
      <c r="BB11" s="183"/>
      <c r="BC11" s="183"/>
      <c r="BD11" s="324">
        <f t="shared" si="6"/>
        <v>0</v>
      </c>
      <c r="BE11" s="183"/>
      <c r="BF11" s="183"/>
      <c r="BG11" s="183"/>
      <c r="BH11" s="183"/>
      <c r="BI11" s="183"/>
      <c r="BJ11" s="183"/>
      <c r="BK11" s="183"/>
      <c r="BL11" s="183"/>
      <c r="BM11" s="183"/>
      <c r="BN11" s="324">
        <f t="shared" si="7"/>
        <v>0</v>
      </c>
      <c r="BO11" s="183"/>
      <c r="BP11" s="183"/>
      <c r="BQ11" s="183"/>
      <c r="BR11" s="183"/>
      <c r="BS11" s="183"/>
      <c r="BT11" s="183"/>
      <c r="BU11" s="324">
        <f t="shared" si="8"/>
        <v>0</v>
      </c>
      <c r="BV11" s="324">
        <f t="shared" si="9"/>
        <v>0</v>
      </c>
    </row>
    <row r="12" spans="1:74" ht="24.75" customHeight="1">
      <c r="A12" s="324">
        <f>Data!$B14</f>
        <v>0</v>
      </c>
      <c r="B12" s="324">
        <f>Data!$D14</f>
        <v>0</v>
      </c>
      <c r="C12" s="183"/>
      <c r="D12" s="183"/>
      <c r="E12" s="183"/>
      <c r="F12" s="183"/>
      <c r="G12" s="183"/>
      <c r="H12" s="183"/>
      <c r="I12" s="183"/>
      <c r="J12" s="183"/>
      <c r="K12" s="183"/>
      <c r="L12" s="324">
        <f t="shared" si="0"/>
        <v>0</v>
      </c>
      <c r="M12" s="183"/>
      <c r="N12" s="183"/>
      <c r="O12" s="183"/>
      <c r="P12" s="183"/>
      <c r="Q12" s="183"/>
      <c r="R12" s="183"/>
      <c r="S12" s="324">
        <f t="shared" si="1"/>
        <v>0</v>
      </c>
      <c r="T12" s="183"/>
      <c r="U12" s="183"/>
      <c r="V12" s="183"/>
      <c r="W12" s="183"/>
      <c r="X12" s="183"/>
      <c r="Y12" s="183"/>
      <c r="Z12" s="183"/>
      <c r="AA12" s="183"/>
      <c r="AB12" s="183"/>
      <c r="AC12" s="324">
        <f t="shared" si="2"/>
        <v>0</v>
      </c>
      <c r="AD12" s="183"/>
      <c r="AE12" s="183"/>
      <c r="AF12" s="183"/>
      <c r="AG12" s="183"/>
      <c r="AH12" s="183"/>
      <c r="AI12" s="183"/>
      <c r="AJ12" s="324">
        <f t="shared" si="3"/>
        <v>0</v>
      </c>
      <c r="AK12" s="324">
        <f t="shared" si="4"/>
        <v>0</v>
      </c>
      <c r="AL12" s="324">
        <f>Data!$B14</f>
        <v>0</v>
      </c>
      <c r="AM12" s="324">
        <f>Data!$D14</f>
        <v>0</v>
      </c>
      <c r="AN12" s="183"/>
      <c r="AO12" s="183"/>
      <c r="AP12" s="183"/>
      <c r="AQ12" s="183"/>
      <c r="AR12" s="183"/>
      <c r="AS12" s="183"/>
      <c r="AT12" s="183"/>
      <c r="AU12" s="183"/>
      <c r="AV12" s="183"/>
      <c r="AW12" s="324">
        <f t="shared" si="5"/>
        <v>0</v>
      </c>
      <c r="AX12" s="183"/>
      <c r="AY12" s="183"/>
      <c r="AZ12" s="183"/>
      <c r="BA12" s="183"/>
      <c r="BB12" s="183"/>
      <c r="BC12" s="183"/>
      <c r="BD12" s="324">
        <f t="shared" si="6"/>
        <v>0</v>
      </c>
      <c r="BE12" s="183"/>
      <c r="BF12" s="183"/>
      <c r="BG12" s="183"/>
      <c r="BH12" s="183"/>
      <c r="BI12" s="183"/>
      <c r="BJ12" s="183"/>
      <c r="BK12" s="183"/>
      <c r="BL12" s="183"/>
      <c r="BM12" s="183"/>
      <c r="BN12" s="324">
        <f t="shared" si="7"/>
        <v>0</v>
      </c>
      <c r="BO12" s="183"/>
      <c r="BP12" s="183"/>
      <c r="BQ12" s="183"/>
      <c r="BR12" s="183"/>
      <c r="BS12" s="183"/>
      <c r="BT12" s="183"/>
      <c r="BU12" s="324">
        <f t="shared" si="8"/>
        <v>0</v>
      </c>
      <c r="BV12" s="324">
        <f t="shared" si="9"/>
        <v>0</v>
      </c>
    </row>
    <row r="13" spans="1:74" ht="24.75" customHeight="1">
      <c r="A13" s="324">
        <f>Data!$B15</f>
        <v>0</v>
      </c>
      <c r="B13" s="324">
        <f>Data!$D15</f>
        <v>0</v>
      </c>
      <c r="C13" s="183"/>
      <c r="D13" s="183"/>
      <c r="E13" s="183"/>
      <c r="F13" s="183"/>
      <c r="G13" s="183"/>
      <c r="H13" s="183"/>
      <c r="I13" s="183"/>
      <c r="J13" s="183"/>
      <c r="K13" s="183"/>
      <c r="L13" s="324">
        <f t="shared" si="0"/>
        <v>0</v>
      </c>
      <c r="M13" s="183"/>
      <c r="N13" s="183"/>
      <c r="O13" s="183"/>
      <c r="P13" s="183"/>
      <c r="Q13" s="183"/>
      <c r="R13" s="183"/>
      <c r="S13" s="324">
        <f t="shared" si="1"/>
        <v>0</v>
      </c>
      <c r="T13" s="183"/>
      <c r="U13" s="183"/>
      <c r="V13" s="183"/>
      <c r="W13" s="183"/>
      <c r="X13" s="183"/>
      <c r="Y13" s="183"/>
      <c r="Z13" s="183"/>
      <c r="AA13" s="183"/>
      <c r="AB13" s="183"/>
      <c r="AC13" s="324">
        <f t="shared" si="2"/>
        <v>0</v>
      </c>
      <c r="AD13" s="183"/>
      <c r="AE13" s="183"/>
      <c r="AF13" s="183"/>
      <c r="AG13" s="183"/>
      <c r="AH13" s="183"/>
      <c r="AI13" s="183"/>
      <c r="AJ13" s="324">
        <f t="shared" si="3"/>
        <v>0</v>
      </c>
      <c r="AK13" s="324">
        <f t="shared" si="4"/>
        <v>0</v>
      </c>
      <c r="AL13" s="324">
        <f>Data!$B15</f>
        <v>0</v>
      </c>
      <c r="AM13" s="324">
        <f>Data!$D15</f>
        <v>0</v>
      </c>
      <c r="AN13" s="183"/>
      <c r="AO13" s="183"/>
      <c r="AP13" s="183"/>
      <c r="AQ13" s="183"/>
      <c r="AR13" s="183"/>
      <c r="AS13" s="183"/>
      <c r="AT13" s="183"/>
      <c r="AU13" s="183"/>
      <c r="AV13" s="183"/>
      <c r="AW13" s="324">
        <f t="shared" si="5"/>
        <v>0</v>
      </c>
      <c r="AX13" s="183"/>
      <c r="AY13" s="183"/>
      <c r="AZ13" s="183"/>
      <c r="BA13" s="183"/>
      <c r="BB13" s="183"/>
      <c r="BC13" s="183"/>
      <c r="BD13" s="324">
        <f t="shared" si="6"/>
        <v>0</v>
      </c>
      <c r="BE13" s="183"/>
      <c r="BF13" s="183"/>
      <c r="BG13" s="183"/>
      <c r="BH13" s="183"/>
      <c r="BI13" s="183"/>
      <c r="BJ13" s="183"/>
      <c r="BK13" s="183"/>
      <c r="BL13" s="183"/>
      <c r="BM13" s="183"/>
      <c r="BN13" s="324">
        <f t="shared" si="7"/>
        <v>0</v>
      </c>
      <c r="BO13" s="183"/>
      <c r="BP13" s="183"/>
      <c r="BQ13" s="183"/>
      <c r="BR13" s="183"/>
      <c r="BS13" s="183"/>
      <c r="BT13" s="183"/>
      <c r="BU13" s="324">
        <f t="shared" si="8"/>
        <v>0</v>
      </c>
      <c r="BV13" s="324">
        <f t="shared" si="9"/>
        <v>0</v>
      </c>
    </row>
    <row r="14" spans="1:74" ht="24.75" customHeight="1">
      <c r="A14" s="324">
        <f>Data!$B16</f>
        <v>0</v>
      </c>
      <c r="B14" s="324">
        <f>Data!$D16</f>
        <v>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324">
        <f t="shared" si="0"/>
        <v>0</v>
      </c>
      <c r="M14" s="183"/>
      <c r="N14" s="183"/>
      <c r="O14" s="183"/>
      <c r="P14" s="183"/>
      <c r="Q14" s="183"/>
      <c r="R14" s="183"/>
      <c r="S14" s="324">
        <f t="shared" si="1"/>
        <v>0</v>
      </c>
      <c r="T14" s="183"/>
      <c r="U14" s="183"/>
      <c r="V14" s="183"/>
      <c r="W14" s="183"/>
      <c r="X14" s="183"/>
      <c r="Y14" s="183"/>
      <c r="Z14" s="183"/>
      <c r="AA14" s="183"/>
      <c r="AB14" s="183"/>
      <c r="AC14" s="324">
        <f t="shared" si="2"/>
        <v>0</v>
      </c>
      <c r="AD14" s="183"/>
      <c r="AE14" s="183"/>
      <c r="AF14" s="183"/>
      <c r="AG14" s="183"/>
      <c r="AH14" s="183"/>
      <c r="AI14" s="183"/>
      <c r="AJ14" s="324">
        <f t="shared" si="3"/>
        <v>0</v>
      </c>
      <c r="AK14" s="324">
        <f t="shared" si="4"/>
        <v>0</v>
      </c>
      <c r="AL14" s="324">
        <f>Data!$B16</f>
        <v>0</v>
      </c>
      <c r="AM14" s="324">
        <f>Data!$D16</f>
        <v>0</v>
      </c>
      <c r="AN14" s="183"/>
      <c r="AO14" s="183"/>
      <c r="AP14" s="183"/>
      <c r="AQ14" s="183"/>
      <c r="AR14" s="183"/>
      <c r="AS14" s="183"/>
      <c r="AT14" s="183"/>
      <c r="AU14" s="183"/>
      <c r="AV14" s="183"/>
      <c r="AW14" s="324">
        <f t="shared" si="5"/>
        <v>0</v>
      </c>
      <c r="AX14" s="183"/>
      <c r="AY14" s="183"/>
      <c r="AZ14" s="183"/>
      <c r="BA14" s="183"/>
      <c r="BB14" s="183"/>
      <c r="BC14" s="183"/>
      <c r="BD14" s="324">
        <f t="shared" si="6"/>
        <v>0</v>
      </c>
      <c r="BE14" s="183"/>
      <c r="BF14" s="183"/>
      <c r="BG14" s="183"/>
      <c r="BH14" s="183"/>
      <c r="BI14" s="183"/>
      <c r="BJ14" s="183"/>
      <c r="BK14" s="183"/>
      <c r="BL14" s="183"/>
      <c r="BM14" s="183"/>
      <c r="BN14" s="324">
        <f t="shared" si="7"/>
        <v>0</v>
      </c>
      <c r="BO14" s="183"/>
      <c r="BP14" s="183"/>
      <c r="BQ14" s="183"/>
      <c r="BR14" s="183"/>
      <c r="BS14" s="183"/>
      <c r="BT14" s="183"/>
      <c r="BU14" s="324">
        <f t="shared" si="8"/>
        <v>0</v>
      </c>
      <c r="BV14" s="324">
        <f t="shared" si="9"/>
        <v>0</v>
      </c>
    </row>
    <row r="15" spans="1:74" ht="24.75" customHeight="1">
      <c r="A15" s="324">
        <f>Data!$B17</f>
        <v>0</v>
      </c>
      <c r="B15" s="324">
        <f>Data!$D17</f>
        <v>0</v>
      </c>
      <c r="C15" s="183"/>
      <c r="D15" s="183"/>
      <c r="E15" s="183"/>
      <c r="F15" s="183"/>
      <c r="G15" s="183"/>
      <c r="H15" s="183"/>
      <c r="I15" s="183"/>
      <c r="J15" s="183"/>
      <c r="K15" s="183"/>
      <c r="L15" s="324">
        <f t="shared" si="0"/>
        <v>0</v>
      </c>
      <c r="M15" s="183"/>
      <c r="N15" s="183"/>
      <c r="O15" s="183"/>
      <c r="P15" s="183"/>
      <c r="Q15" s="183"/>
      <c r="R15" s="183"/>
      <c r="S15" s="324">
        <f t="shared" si="1"/>
        <v>0</v>
      </c>
      <c r="T15" s="183"/>
      <c r="U15" s="183"/>
      <c r="V15" s="183"/>
      <c r="W15" s="183"/>
      <c r="X15" s="183"/>
      <c r="Y15" s="183"/>
      <c r="Z15" s="183"/>
      <c r="AA15" s="183"/>
      <c r="AB15" s="183"/>
      <c r="AC15" s="324">
        <f t="shared" si="2"/>
        <v>0</v>
      </c>
      <c r="AD15" s="183"/>
      <c r="AE15" s="183"/>
      <c r="AF15" s="183"/>
      <c r="AG15" s="183"/>
      <c r="AH15" s="183"/>
      <c r="AI15" s="183"/>
      <c r="AJ15" s="324">
        <f t="shared" si="3"/>
        <v>0</v>
      </c>
      <c r="AK15" s="324">
        <f t="shared" si="4"/>
        <v>0</v>
      </c>
      <c r="AL15" s="324">
        <f>Data!$B17</f>
        <v>0</v>
      </c>
      <c r="AM15" s="324">
        <f>Data!$D17</f>
        <v>0</v>
      </c>
      <c r="AN15" s="183"/>
      <c r="AO15" s="183"/>
      <c r="AP15" s="183"/>
      <c r="AQ15" s="183"/>
      <c r="AR15" s="183"/>
      <c r="AS15" s="183"/>
      <c r="AT15" s="183"/>
      <c r="AU15" s="183"/>
      <c r="AV15" s="183"/>
      <c r="AW15" s="324">
        <f t="shared" si="5"/>
        <v>0</v>
      </c>
      <c r="AX15" s="183"/>
      <c r="AY15" s="183"/>
      <c r="AZ15" s="183"/>
      <c r="BA15" s="183"/>
      <c r="BB15" s="183"/>
      <c r="BC15" s="183"/>
      <c r="BD15" s="324">
        <f t="shared" si="6"/>
        <v>0</v>
      </c>
      <c r="BE15" s="183"/>
      <c r="BF15" s="183"/>
      <c r="BG15" s="183"/>
      <c r="BH15" s="183"/>
      <c r="BI15" s="183"/>
      <c r="BJ15" s="183"/>
      <c r="BK15" s="183"/>
      <c r="BL15" s="183"/>
      <c r="BM15" s="183"/>
      <c r="BN15" s="324">
        <f t="shared" si="7"/>
        <v>0</v>
      </c>
      <c r="BO15" s="183"/>
      <c r="BP15" s="183"/>
      <c r="BQ15" s="183"/>
      <c r="BR15" s="183"/>
      <c r="BS15" s="183"/>
      <c r="BT15" s="183"/>
      <c r="BU15" s="324">
        <f t="shared" si="8"/>
        <v>0</v>
      </c>
      <c r="BV15" s="324">
        <f t="shared" si="9"/>
        <v>0</v>
      </c>
    </row>
    <row r="16" spans="1:74" ht="24.75" customHeight="1">
      <c r="A16" s="324">
        <f>Data!$B18</f>
        <v>0</v>
      </c>
      <c r="B16" s="324">
        <f>Data!$D18</f>
        <v>0</v>
      </c>
      <c r="C16" s="183"/>
      <c r="D16" s="183"/>
      <c r="E16" s="183"/>
      <c r="F16" s="183"/>
      <c r="G16" s="183"/>
      <c r="H16" s="183"/>
      <c r="I16" s="183"/>
      <c r="J16" s="183"/>
      <c r="K16" s="183"/>
      <c r="L16" s="324">
        <f t="shared" si="0"/>
        <v>0</v>
      </c>
      <c r="M16" s="183"/>
      <c r="N16" s="183"/>
      <c r="O16" s="183"/>
      <c r="P16" s="183"/>
      <c r="Q16" s="183"/>
      <c r="R16" s="183"/>
      <c r="S16" s="324">
        <f t="shared" si="1"/>
        <v>0</v>
      </c>
      <c r="T16" s="183"/>
      <c r="U16" s="183"/>
      <c r="V16" s="183"/>
      <c r="W16" s="183"/>
      <c r="X16" s="183"/>
      <c r="Y16" s="183"/>
      <c r="Z16" s="183"/>
      <c r="AA16" s="183"/>
      <c r="AB16" s="183"/>
      <c r="AC16" s="324">
        <f t="shared" si="2"/>
        <v>0</v>
      </c>
      <c r="AD16" s="183"/>
      <c r="AE16" s="183"/>
      <c r="AF16" s="183"/>
      <c r="AG16" s="183"/>
      <c r="AH16" s="183"/>
      <c r="AI16" s="183"/>
      <c r="AJ16" s="324">
        <f t="shared" si="3"/>
        <v>0</v>
      </c>
      <c r="AK16" s="324">
        <f t="shared" si="4"/>
        <v>0</v>
      </c>
      <c r="AL16" s="324">
        <f>Data!$B18</f>
        <v>0</v>
      </c>
      <c r="AM16" s="324">
        <f>Data!$D18</f>
        <v>0</v>
      </c>
      <c r="AN16" s="183"/>
      <c r="AO16" s="183"/>
      <c r="AP16" s="183"/>
      <c r="AQ16" s="183"/>
      <c r="AR16" s="183"/>
      <c r="AS16" s="183"/>
      <c r="AT16" s="183"/>
      <c r="AU16" s="183"/>
      <c r="AV16" s="183"/>
      <c r="AW16" s="324">
        <f t="shared" si="5"/>
        <v>0</v>
      </c>
      <c r="AX16" s="183"/>
      <c r="AY16" s="183"/>
      <c r="AZ16" s="183"/>
      <c r="BA16" s="183"/>
      <c r="BB16" s="183"/>
      <c r="BC16" s="183"/>
      <c r="BD16" s="324">
        <f t="shared" si="6"/>
        <v>0</v>
      </c>
      <c r="BE16" s="183"/>
      <c r="BF16" s="183"/>
      <c r="BG16" s="183"/>
      <c r="BH16" s="183"/>
      <c r="BI16" s="183"/>
      <c r="BJ16" s="183"/>
      <c r="BK16" s="183"/>
      <c r="BL16" s="183"/>
      <c r="BM16" s="183"/>
      <c r="BN16" s="324">
        <f t="shared" si="7"/>
        <v>0</v>
      </c>
      <c r="BO16" s="183"/>
      <c r="BP16" s="183"/>
      <c r="BQ16" s="183"/>
      <c r="BR16" s="183"/>
      <c r="BS16" s="183"/>
      <c r="BT16" s="183"/>
      <c r="BU16" s="324">
        <f t="shared" si="8"/>
        <v>0</v>
      </c>
      <c r="BV16" s="324">
        <f t="shared" si="9"/>
        <v>0</v>
      </c>
    </row>
    <row r="17" spans="1:74" ht="24.75" customHeight="1">
      <c r="A17" s="324">
        <f>Data!$B19</f>
        <v>0</v>
      </c>
      <c r="B17" s="324">
        <f>Data!$D19</f>
        <v>0</v>
      </c>
      <c r="C17" s="183"/>
      <c r="D17" s="183"/>
      <c r="E17" s="183"/>
      <c r="F17" s="183"/>
      <c r="G17" s="183"/>
      <c r="H17" s="183"/>
      <c r="I17" s="183"/>
      <c r="J17" s="183"/>
      <c r="K17" s="183"/>
      <c r="L17" s="324">
        <f t="shared" si="0"/>
        <v>0</v>
      </c>
      <c r="M17" s="183"/>
      <c r="N17" s="183"/>
      <c r="O17" s="183"/>
      <c r="P17" s="183"/>
      <c r="Q17" s="183"/>
      <c r="R17" s="183"/>
      <c r="S17" s="324">
        <f t="shared" si="1"/>
        <v>0</v>
      </c>
      <c r="T17" s="183"/>
      <c r="U17" s="183"/>
      <c r="V17" s="183"/>
      <c r="W17" s="183"/>
      <c r="X17" s="183"/>
      <c r="Y17" s="183"/>
      <c r="Z17" s="183"/>
      <c r="AA17" s="183"/>
      <c r="AB17" s="183"/>
      <c r="AC17" s="324">
        <f t="shared" si="2"/>
        <v>0</v>
      </c>
      <c r="AD17" s="183"/>
      <c r="AE17" s="183"/>
      <c r="AF17" s="183"/>
      <c r="AG17" s="183"/>
      <c r="AH17" s="183"/>
      <c r="AI17" s="183"/>
      <c r="AJ17" s="324">
        <f t="shared" si="3"/>
        <v>0</v>
      </c>
      <c r="AK17" s="324">
        <f t="shared" si="4"/>
        <v>0</v>
      </c>
      <c r="AL17" s="324">
        <f>Data!$B19</f>
        <v>0</v>
      </c>
      <c r="AM17" s="324">
        <f>Data!$D19</f>
        <v>0</v>
      </c>
      <c r="AN17" s="183"/>
      <c r="AO17" s="183"/>
      <c r="AP17" s="183"/>
      <c r="AQ17" s="183"/>
      <c r="AR17" s="183"/>
      <c r="AS17" s="183"/>
      <c r="AT17" s="183"/>
      <c r="AU17" s="183"/>
      <c r="AV17" s="183"/>
      <c r="AW17" s="324">
        <f t="shared" si="5"/>
        <v>0</v>
      </c>
      <c r="AX17" s="183"/>
      <c r="AY17" s="183"/>
      <c r="AZ17" s="183"/>
      <c r="BA17" s="183"/>
      <c r="BB17" s="183"/>
      <c r="BC17" s="183"/>
      <c r="BD17" s="324">
        <f t="shared" si="6"/>
        <v>0</v>
      </c>
      <c r="BE17" s="183"/>
      <c r="BF17" s="183"/>
      <c r="BG17" s="183"/>
      <c r="BH17" s="183"/>
      <c r="BI17" s="183"/>
      <c r="BJ17" s="183"/>
      <c r="BK17" s="183"/>
      <c r="BL17" s="183"/>
      <c r="BM17" s="183"/>
      <c r="BN17" s="324">
        <f t="shared" si="7"/>
        <v>0</v>
      </c>
      <c r="BO17" s="183"/>
      <c r="BP17" s="183"/>
      <c r="BQ17" s="183"/>
      <c r="BR17" s="183"/>
      <c r="BS17" s="183"/>
      <c r="BT17" s="183"/>
      <c r="BU17" s="324">
        <f t="shared" si="8"/>
        <v>0</v>
      </c>
      <c r="BV17" s="324">
        <f t="shared" si="9"/>
        <v>0</v>
      </c>
    </row>
    <row r="18" spans="1:74" ht="24.75" customHeight="1">
      <c r="A18" s="324">
        <f>Data!$B20</f>
        <v>0</v>
      </c>
      <c r="B18" s="324">
        <f>Data!$D20</f>
        <v>0</v>
      </c>
      <c r="C18" s="183"/>
      <c r="D18" s="183"/>
      <c r="E18" s="183"/>
      <c r="F18" s="183"/>
      <c r="G18" s="183"/>
      <c r="H18" s="183"/>
      <c r="I18" s="183"/>
      <c r="J18" s="183"/>
      <c r="K18" s="183"/>
      <c r="L18" s="324">
        <f t="shared" si="0"/>
        <v>0</v>
      </c>
      <c r="M18" s="183"/>
      <c r="N18" s="183"/>
      <c r="O18" s="183"/>
      <c r="P18" s="183"/>
      <c r="Q18" s="183"/>
      <c r="R18" s="183"/>
      <c r="S18" s="324">
        <f t="shared" si="1"/>
        <v>0</v>
      </c>
      <c r="T18" s="183"/>
      <c r="U18" s="183"/>
      <c r="V18" s="183"/>
      <c r="W18" s="183"/>
      <c r="X18" s="183"/>
      <c r="Y18" s="183"/>
      <c r="Z18" s="183"/>
      <c r="AA18" s="183"/>
      <c r="AB18" s="183"/>
      <c r="AC18" s="324">
        <f t="shared" si="2"/>
        <v>0</v>
      </c>
      <c r="AD18" s="183"/>
      <c r="AE18" s="183"/>
      <c r="AF18" s="183"/>
      <c r="AG18" s="183"/>
      <c r="AH18" s="183"/>
      <c r="AI18" s="183"/>
      <c r="AJ18" s="324">
        <f t="shared" si="3"/>
        <v>0</v>
      </c>
      <c r="AK18" s="324">
        <f t="shared" si="4"/>
        <v>0</v>
      </c>
      <c r="AL18" s="324">
        <f>Data!$B20</f>
        <v>0</v>
      </c>
      <c r="AM18" s="324">
        <f>Data!$D20</f>
        <v>0</v>
      </c>
      <c r="AN18" s="183"/>
      <c r="AO18" s="183"/>
      <c r="AP18" s="183"/>
      <c r="AQ18" s="183"/>
      <c r="AR18" s="183"/>
      <c r="AS18" s="183"/>
      <c r="AT18" s="183"/>
      <c r="AU18" s="183"/>
      <c r="AV18" s="183"/>
      <c r="AW18" s="324">
        <f t="shared" si="5"/>
        <v>0</v>
      </c>
      <c r="AX18" s="183"/>
      <c r="AY18" s="183"/>
      <c r="AZ18" s="183"/>
      <c r="BA18" s="183"/>
      <c r="BB18" s="183"/>
      <c r="BC18" s="183"/>
      <c r="BD18" s="324">
        <f t="shared" si="6"/>
        <v>0</v>
      </c>
      <c r="BE18" s="183"/>
      <c r="BF18" s="183"/>
      <c r="BG18" s="183"/>
      <c r="BH18" s="183"/>
      <c r="BI18" s="183"/>
      <c r="BJ18" s="183"/>
      <c r="BK18" s="183"/>
      <c r="BL18" s="183"/>
      <c r="BM18" s="183"/>
      <c r="BN18" s="324">
        <f t="shared" si="7"/>
        <v>0</v>
      </c>
      <c r="BO18" s="183"/>
      <c r="BP18" s="183"/>
      <c r="BQ18" s="183"/>
      <c r="BR18" s="183"/>
      <c r="BS18" s="183"/>
      <c r="BT18" s="183"/>
      <c r="BU18" s="324">
        <f t="shared" si="8"/>
        <v>0</v>
      </c>
      <c r="BV18" s="324">
        <f t="shared" si="9"/>
        <v>0</v>
      </c>
    </row>
    <row r="19" spans="1:74" ht="24.75" customHeight="1">
      <c r="A19" s="324">
        <f>Data!$B21</f>
        <v>0</v>
      </c>
      <c r="B19" s="324">
        <f>Data!$D21</f>
        <v>0</v>
      </c>
      <c r="C19" s="183"/>
      <c r="D19" s="183"/>
      <c r="E19" s="183"/>
      <c r="F19" s="183"/>
      <c r="G19" s="183"/>
      <c r="H19" s="183"/>
      <c r="I19" s="183"/>
      <c r="J19" s="183"/>
      <c r="K19" s="183"/>
      <c r="L19" s="324">
        <f t="shared" si="0"/>
        <v>0</v>
      </c>
      <c r="M19" s="183"/>
      <c r="N19" s="183"/>
      <c r="O19" s="183"/>
      <c r="P19" s="183"/>
      <c r="Q19" s="183"/>
      <c r="R19" s="183"/>
      <c r="S19" s="324">
        <f t="shared" si="1"/>
        <v>0</v>
      </c>
      <c r="T19" s="183"/>
      <c r="U19" s="183"/>
      <c r="V19" s="183"/>
      <c r="W19" s="183"/>
      <c r="X19" s="183"/>
      <c r="Y19" s="183"/>
      <c r="Z19" s="183"/>
      <c r="AA19" s="183"/>
      <c r="AB19" s="183"/>
      <c r="AC19" s="324">
        <f t="shared" si="2"/>
        <v>0</v>
      </c>
      <c r="AD19" s="183"/>
      <c r="AE19" s="183"/>
      <c r="AF19" s="183"/>
      <c r="AG19" s="183"/>
      <c r="AH19" s="183"/>
      <c r="AI19" s="183"/>
      <c r="AJ19" s="324">
        <f t="shared" si="3"/>
        <v>0</v>
      </c>
      <c r="AK19" s="324">
        <f t="shared" si="4"/>
        <v>0</v>
      </c>
      <c r="AL19" s="324">
        <f>Data!$B21</f>
        <v>0</v>
      </c>
      <c r="AM19" s="324">
        <f>Data!$D21</f>
        <v>0</v>
      </c>
      <c r="AN19" s="183"/>
      <c r="AO19" s="183"/>
      <c r="AP19" s="183"/>
      <c r="AQ19" s="183"/>
      <c r="AR19" s="183"/>
      <c r="AS19" s="183"/>
      <c r="AT19" s="183"/>
      <c r="AU19" s="183"/>
      <c r="AV19" s="183"/>
      <c r="AW19" s="324">
        <f t="shared" si="5"/>
        <v>0</v>
      </c>
      <c r="AX19" s="183"/>
      <c r="AY19" s="183"/>
      <c r="AZ19" s="183"/>
      <c r="BA19" s="183"/>
      <c r="BB19" s="183"/>
      <c r="BC19" s="183"/>
      <c r="BD19" s="324">
        <f t="shared" si="6"/>
        <v>0</v>
      </c>
      <c r="BE19" s="183"/>
      <c r="BF19" s="183"/>
      <c r="BG19" s="183"/>
      <c r="BH19" s="183"/>
      <c r="BI19" s="183"/>
      <c r="BJ19" s="183"/>
      <c r="BK19" s="183"/>
      <c r="BL19" s="183"/>
      <c r="BM19" s="183"/>
      <c r="BN19" s="324">
        <f t="shared" si="7"/>
        <v>0</v>
      </c>
      <c r="BO19" s="183"/>
      <c r="BP19" s="183"/>
      <c r="BQ19" s="183"/>
      <c r="BR19" s="183"/>
      <c r="BS19" s="183"/>
      <c r="BT19" s="183"/>
      <c r="BU19" s="324">
        <f t="shared" si="8"/>
        <v>0</v>
      </c>
      <c r="BV19" s="324">
        <f t="shared" si="9"/>
        <v>0</v>
      </c>
    </row>
    <row r="20" spans="1:74" ht="24.75" customHeight="1">
      <c r="A20" s="324">
        <f>Data!$B22</f>
        <v>0</v>
      </c>
      <c r="B20" s="324">
        <f>Data!$D22</f>
        <v>0</v>
      </c>
      <c r="C20" s="183"/>
      <c r="D20" s="183"/>
      <c r="E20" s="183"/>
      <c r="F20" s="183"/>
      <c r="G20" s="183"/>
      <c r="H20" s="183"/>
      <c r="I20" s="183"/>
      <c r="J20" s="183"/>
      <c r="K20" s="183"/>
      <c r="L20" s="324">
        <f t="shared" si="0"/>
        <v>0</v>
      </c>
      <c r="M20" s="183"/>
      <c r="N20" s="183"/>
      <c r="O20" s="183"/>
      <c r="P20" s="183"/>
      <c r="Q20" s="183"/>
      <c r="R20" s="183"/>
      <c r="S20" s="324">
        <f t="shared" si="1"/>
        <v>0</v>
      </c>
      <c r="T20" s="183"/>
      <c r="U20" s="183"/>
      <c r="V20" s="183"/>
      <c r="W20" s="183"/>
      <c r="X20" s="183"/>
      <c r="Y20" s="183"/>
      <c r="Z20" s="183"/>
      <c r="AA20" s="183"/>
      <c r="AB20" s="183"/>
      <c r="AC20" s="324">
        <f t="shared" si="2"/>
        <v>0</v>
      </c>
      <c r="AD20" s="183"/>
      <c r="AE20" s="183"/>
      <c r="AF20" s="183"/>
      <c r="AG20" s="183"/>
      <c r="AH20" s="183"/>
      <c r="AI20" s="183"/>
      <c r="AJ20" s="324">
        <f t="shared" si="3"/>
        <v>0</v>
      </c>
      <c r="AK20" s="324">
        <f t="shared" si="4"/>
        <v>0</v>
      </c>
      <c r="AL20" s="324">
        <f>Data!$B22</f>
        <v>0</v>
      </c>
      <c r="AM20" s="324">
        <f>Data!$D22</f>
        <v>0</v>
      </c>
      <c r="AN20" s="183"/>
      <c r="AO20" s="183"/>
      <c r="AP20" s="183"/>
      <c r="AQ20" s="183"/>
      <c r="AR20" s="183"/>
      <c r="AS20" s="183"/>
      <c r="AT20" s="183"/>
      <c r="AU20" s="183"/>
      <c r="AV20" s="183"/>
      <c r="AW20" s="324">
        <f t="shared" si="5"/>
        <v>0</v>
      </c>
      <c r="AX20" s="183"/>
      <c r="AY20" s="183"/>
      <c r="AZ20" s="183"/>
      <c r="BA20" s="183"/>
      <c r="BB20" s="183"/>
      <c r="BC20" s="183"/>
      <c r="BD20" s="324">
        <f t="shared" si="6"/>
        <v>0</v>
      </c>
      <c r="BE20" s="183"/>
      <c r="BF20" s="183"/>
      <c r="BG20" s="183"/>
      <c r="BH20" s="183"/>
      <c r="BI20" s="183"/>
      <c r="BJ20" s="183"/>
      <c r="BK20" s="183"/>
      <c r="BL20" s="183"/>
      <c r="BM20" s="183"/>
      <c r="BN20" s="324">
        <f t="shared" si="7"/>
        <v>0</v>
      </c>
      <c r="BO20" s="183"/>
      <c r="BP20" s="183"/>
      <c r="BQ20" s="183"/>
      <c r="BR20" s="183"/>
      <c r="BS20" s="183"/>
      <c r="BT20" s="183"/>
      <c r="BU20" s="324">
        <f t="shared" si="8"/>
        <v>0</v>
      </c>
      <c r="BV20" s="324">
        <f t="shared" si="9"/>
        <v>0</v>
      </c>
    </row>
    <row r="21" spans="1:74" ht="24.75" customHeight="1">
      <c r="A21" s="324">
        <f>Data!$B23</f>
        <v>0</v>
      </c>
      <c r="B21" s="324">
        <f>Data!$D23</f>
        <v>0</v>
      </c>
      <c r="C21" s="183"/>
      <c r="D21" s="183"/>
      <c r="E21" s="183"/>
      <c r="F21" s="183"/>
      <c r="G21" s="183"/>
      <c r="H21" s="183"/>
      <c r="I21" s="183"/>
      <c r="J21" s="183"/>
      <c r="K21" s="183"/>
      <c r="L21" s="324">
        <f t="shared" si="0"/>
        <v>0</v>
      </c>
      <c r="M21" s="183"/>
      <c r="N21" s="183"/>
      <c r="O21" s="183"/>
      <c r="P21" s="183"/>
      <c r="Q21" s="183"/>
      <c r="R21" s="183"/>
      <c r="S21" s="324">
        <f t="shared" si="1"/>
        <v>0</v>
      </c>
      <c r="T21" s="183"/>
      <c r="U21" s="183"/>
      <c r="V21" s="183"/>
      <c r="W21" s="183"/>
      <c r="X21" s="183"/>
      <c r="Y21" s="183"/>
      <c r="Z21" s="183"/>
      <c r="AA21" s="183"/>
      <c r="AB21" s="183"/>
      <c r="AC21" s="324">
        <f t="shared" si="2"/>
        <v>0</v>
      </c>
      <c r="AD21" s="183"/>
      <c r="AE21" s="183"/>
      <c r="AF21" s="183"/>
      <c r="AG21" s="183"/>
      <c r="AH21" s="183"/>
      <c r="AI21" s="183"/>
      <c r="AJ21" s="324">
        <f t="shared" si="3"/>
        <v>0</v>
      </c>
      <c r="AK21" s="324">
        <f t="shared" si="4"/>
        <v>0</v>
      </c>
      <c r="AL21" s="324">
        <f>Data!$B23</f>
        <v>0</v>
      </c>
      <c r="AM21" s="324">
        <f>Data!$D23</f>
        <v>0</v>
      </c>
      <c r="AN21" s="183"/>
      <c r="AO21" s="183"/>
      <c r="AP21" s="183"/>
      <c r="AQ21" s="183"/>
      <c r="AR21" s="183"/>
      <c r="AS21" s="183"/>
      <c r="AT21" s="183"/>
      <c r="AU21" s="183"/>
      <c r="AV21" s="183"/>
      <c r="AW21" s="324">
        <f t="shared" si="5"/>
        <v>0</v>
      </c>
      <c r="AX21" s="183"/>
      <c r="AY21" s="183"/>
      <c r="AZ21" s="183"/>
      <c r="BA21" s="183"/>
      <c r="BB21" s="183"/>
      <c r="BC21" s="183"/>
      <c r="BD21" s="324">
        <f t="shared" si="6"/>
        <v>0</v>
      </c>
      <c r="BE21" s="183"/>
      <c r="BF21" s="183"/>
      <c r="BG21" s="183"/>
      <c r="BH21" s="183"/>
      <c r="BI21" s="183"/>
      <c r="BJ21" s="183"/>
      <c r="BK21" s="183"/>
      <c r="BL21" s="183"/>
      <c r="BM21" s="183"/>
      <c r="BN21" s="324">
        <f t="shared" si="7"/>
        <v>0</v>
      </c>
      <c r="BO21" s="183"/>
      <c r="BP21" s="183"/>
      <c r="BQ21" s="183"/>
      <c r="BR21" s="183"/>
      <c r="BS21" s="183"/>
      <c r="BT21" s="183"/>
      <c r="BU21" s="324">
        <f t="shared" si="8"/>
        <v>0</v>
      </c>
      <c r="BV21" s="324">
        <f t="shared" si="9"/>
        <v>0</v>
      </c>
    </row>
    <row r="22" spans="1:74" ht="24.75" customHeight="1">
      <c r="A22" s="324">
        <f>Data!$B24</f>
        <v>0</v>
      </c>
      <c r="B22" s="324">
        <f>Data!$D24</f>
        <v>0</v>
      </c>
      <c r="C22" s="183"/>
      <c r="D22" s="183"/>
      <c r="E22" s="183"/>
      <c r="F22" s="183"/>
      <c r="G22" s="183"/>
      <c r="H22" s="183"/>
      <c r="I22" s="183"/>
      <c r="J22" s="183"/>
      <c r="K22" s="183"/>
      <c r="L22" s="324">
        <f t="shared" si="0"/>
        <v>0</v>
      </c>
      <c r="M22" s="183"/>
      <c r="N22" s="183"/>
      <c r="O22" s="183"/>
      <c r="P22" s="183"/>
      <c r="Q22" s="183"/>
      <c r="R22" s="183"/>
      <c r="S22" s="324">
        <f t="shared" si="1"/>
        <v>0</v>
      </c>
      <c r="T22" s="183"/>
      <c r="U22" s="183"/>
      <c r="V22" s="183"/>
      <c r="W22" s="183"/>
      <c r="X22" s="183"/>
      <c r="Y22" s="183"/>
      <c r="Z22" s="183"/>
      <c r="AA22" s="183"/>
      <c r="AB22" s="183"/>
      <c r="AC22" s="324">
        <f t="shared" si="2"/>
        <v>0</v>
      </c>
      <c r="AD22" s="183"/>
      <c r="AE22" s="183"/>
      <c r="AF22" s="183"/>
      <c r="AG22" s="183"/>
      <c r="AH22" s="183"/>
      <c r="AI22" s="183"/>
      <c r="AJ22" s="324">
        <f t="shared" si="3"/>
        <v>0</v>
      </c>
      <c r="AK22" s="324">
        <f t="shared" si="4"/>
        <v>0</v>
      </c>
      <c r="AL22" s="324">
        <f>Data!$B24</f>
        <v>0</v>
      </c>
      <c r="AM22" s="324">
        <f>Data!$D24</f>
        <v>0</v>
      </c>
      <c r="AN22" s="183"/>
      <c r="AO22" s="183"/>
      <c r="AP22" s="183"/>
      <c r="AQ22" s="183"/>
      <c r="AR22" s="183"/>
      <c r="AS22" s="183"/>
      <c r="AT22" s="183"/>
      <c r="AU22" s="183"/>
      <c r="AV22" s="183"/>
      <c r="AW22" s="324">
        <f t="shared" si="5"/>
        <v>0</v>
      </c>
      <c r="AX22" s="183"/>
      <c r="AY22" s="183"/>
      <c r="AZ22" s="183"/>
      <c r="BA22" s="183"/>
      <c r="BB22" s="183"/>
      <c r="BC22" s="183"/>
      <c r="BD22" s="324">
        <f t="shared" si="6"/>
        <v>0</v>
      </c>
      <c r="BE22" s="183"/>
      <c r="BF22" s="183"/>
      <c r="BG22" s="183"/>
      <c r="BH22" s="183"/>
      <c r="BI22" s="183"/>
      <c r="BJ22" s="183"/>
      <c r="BK22" s="183"/>
      <c r="BL22" s="183"/>
      <c r="BM22" s="183"/>
      <c r="BN22" s="324">
        <f t="shared" si="7"/>
        <v>0</v>
      </c>
      <c r="BO22" s="183"/>
      <c r="BP22" s="183"/>
      <c r="BQ22" s="183"/>
      <c r="BR22" s="183"/>
      <c r="BS22" s="183"/>
      <c r="BT22" s="183"/>
      <c r="BU22" s="324">
        <f t="shared" si="8"/>
        <v>0</v>
      </c>
      <c r="BV22" s="324">
        <f t="shared" si="9"/>
        <v>0</v>
      </c>
    </row>
    <row r="23" spans="1:74" ht="24.75" customHeight="1">
      <c r="A23" s="324">
        <f>Data!$B25</f>
        <v>0</v>
      </c>
      <c r="B23" s="324">
        <f>Data!$D25</f>
        <v>0</v>
      </c>
      <c r="C23" s="183"/>
      <c r="D23" s="183"/>
      <c r="E23" s="183"/>
      <c r="F23" s="183"/>
      <c r="G23" s="183"/>
      <c r="H23" s="183"/>
      <c r="I23" s="183"/>
      <c r="J23" s="183"/>
      <c r="K23" s="183"/>
      <c r="L23" s="324">
        <f t="shared" si="0"/>
        <v>0</v>
      </c>
      <c r="M23" s="183"/>
      <c r="N23" s="183"/>
      <c r="O23" s="183"/>
      <c r="P23" s="183"/>
      <c r="Q23" s="183"/>
      <c r="R23" s="183"/>
      <c r="S23" s="324">
        <f t="shared" si="1"/>
        <v>0</v>
      </c>
      <c r="T23" s="183"/>
      <c r="U23" s="183"/>
      <c r="V23" s="183"/>
      <c r="W23" s="183"/>
      <c r="X23" s="183"/>
      <c r="Y23" s="183"/>
      <c r="Z23" s="183"/>
      <c r="AA23" s="183"/>
      <c r="AB23" s="183"/>
      <c r="AC23" s="324">
        <f t="shared" si="2"/>
        <v>0</v>
      </c>
      <c r="AD23" s="183"/>
      <c r="AE23" s="183"/>
      <c r="AF23" s="183"/>
      <c r="AG23" s="183"/>
      <c r="AH23" s="183"/>
      <c r="AI23" s="183"/>
      <c r="AJ23" s="324">
        <f t="shared" si="3"/>
        <v>0</v>
      </c>
      <c r="AK23" s="324">
        <f t="shared" si="4"/>
        <v>0</v>
      </c>
      <c r="AL23" s="324">
        <f>Data!$B25</f>
        <v>0</v>
      </c>
      <c r="AM23" s="324">
        <f>Data!$D25</f>
        <v>0</v>
      </c>
      <c r="AN23" s="183"/>
      <c r="AO23" s="183"/>
      <c r="AP23" s="183"/>
      <c r="AQ23" s="183"/>
      <c r="AR23" s="183"/>
      <c r="AS23" s="183"/>
      <c r="AT23" s="183"/>
      <c r="AU23" s="183"/>
      <c r="AV23" s="183"/>
      <c r="AW23" s="324">
        <f t="shared" si="5"/>
        <v>0</v>
      </c>
      <c r="AX23" s="183"/>
      <c r="AY23" s="183"/>
      <c r="AZ23" s="183"/>
      <c r="BA23" s="183"/>
      <c r="BB23" s="183"/>
      <c r="BC23" s="183"/>
      <c r="BD23" s="324">
        <f t="shared" si="6"/>
        <v>0</v>
      </c>
      <c r="BE23" s="183"/>
      <c r="BF23" s="183"/>
      <c r="BG23" s="183"/>
      <c r="BH23" s="183"/>
      <c r="BI23" s="183"/>
      <c r="BJ23" s="183"/>
      <c r="BK23" s="183"/>
      <c r="BL23" s="183"/>
      <c r="BM23" s="183"/>
      <c r="BN23" s="324">
        <f t="shared" si="7"/>
        <v>0</v>
      </c>
      <c r="BO23" s="183"/>
      <c r="BP23" s="183"/>
      <c r="BQ23" s="183"/>
      <c r="BR23" s="183"/>
      <c r="BS23" s="183"/>
      <c r="BT23" s="183"/>
      <c r="BU23" s="324">
        <f t="shared" si="8"/>
        <v>0</v>
      </c>
      <c r="BV23" s="324">
        <f t="shared" si="9"/>
        <v>0</v>
      </c>
    </row>
    <row r="24" spans="1:74" ht="24.75" customHeight="1">
      <c r="A24" s="324">
        <f>Data!$B26</f>
        <v>0</v>
      </c>
      <c r="B24" s="324">
        <f>Data!$D26</f>
        <v>0</v>
      </c>
      <c r="C24" s="183"/>
      <c r="D24" s="183"/>
      <c r="E24" s="183"/>
      <c r="F24" s="183"/>
      <c r="G24" s="183"/>
      <c r="H24" s="183"/>
      <c r="I24" s="183"/>
      <c r="J24" s="183"/>
      <c r="K24" s="183"/>
      <c r="L24" s="324">
        <f t="shared" si="0"/>
        <v>0</v>
      </c>
      <c r="M24" s="183"/>
      <c r="N24" s="183"/>
      <c r="O24" s="183"/>
      <c r="P24" s="183"/>
      <c r="Q24" s="183"/>
      <c r="R24" s="183"/>
      <c r="S24" s="324">
        <f t="shared" si="1"/>
        <v>0</v>
      </c>
      <c r="T24" s="183"/>
      <c r="U24" s="183"/>
      <c r="V24" s="183"/>
      <c r="W24" s="183"/>
      <c r="X24" s="183"/>
      <c r="Y24" s="183"/>
      <c r="Z24" s="183"/>
      <c r="AA24" s="183"/>
      <c r="AB24" s="183"/>
      <c r="AC24" s="324">
        <f t="shared" si="2"/>
        <v>0</v>
      </c>
      <c r="AD24" s="183"/>
      <c r="AE24" s="183"/>
      <c r="AF24" s="183"/>
      <c r="AG24" s="183"/>
      <c r="AH24" s="183"/>
      <c r="AI24" s="183"/>
      <c r="AJ24" s="324">
        <f t="shared" si="3"/>
        <v>0</v>
      </c>
      <c r="AK24" s="324">
        <f t="shared" si="4"/>
        <v>0</v>
      </c>
      <c r="AL24" s="324">
        <f>Data!$B26</f>
        <v>0</v>
      </c>
      <c r="AM24" s="324">
        <f>Data!$D26</f>
        <v>0</v>
      </c>
      <c r="AN24" s="183"/>
      <c r="AO24" s="183"/>
      <c r="AP24" s="183"/>
      <c r="AQ24" s="183"/>
      <c r="AR24" s="183"/>
      <c r="AS24" s="183"/>
      <c r="AT24" s="183"/>
      <c r="AU24" s="183"/>
      <c r="AV24" s="183"/>
      <c r="AW24" s="324">
        <f t="shared" si="5"/>
        <v>0</v>
      </c>
      <c r="AX24" s="183"/>
      <c r="AY24" s="183"/>
      <c r="AZ24" s="183"/>
      <c r="BA24" s="183"/>
      <c r="BB24" s="183"/>
      <c r="BC24" s="183"/>
      <c r="BD24" s="324">
        <f t="shared" si="6"/>
        <v>0</v>
      </c>
      <c r="BE24" s="183"/>
      <c r="BF24" s="183"/>
      <c r="BG24" s="183"/>
      <c r="BH24" s="183"/>
      <c r="BI24" s="183"/>
      <c r="BJ24" s="183"/>
      <c r="BK24" s="183"/>
      <c r="BL24" s="183"/>
      <c r="BM24" s="183"/>
      <c r="BN24" s="324">
        <f t="shared" si="7"/>
        <v>0</v>
      </c>
      <c r="BO24" s="183"/>
      <c r="BP24" s="183"/>
      <c r="BQ24" s="183"/>
      <c r="BR24" s="183"/>
      <c r="BS24" s="183"/>
      <c r="BT24" s="183"/>
      <c r="BU24" s="324">
        <f t="shared" si="8"/>
        <v>0</v>
      </c>
      <c r="BV24" s="324">
        <f t="shared" si="9"/>
        <v>0</v>
      </c>
    </row>
    <row r="25" spans="1:74" ht="24.75" customHeight="1">
      <c r="A25" s="324">
        <f>Data!$B27</f>
        <v>0</v>
      </c>
      <c r="B25" s="324">
        <f>Data!$D27</f>
        <v>0</v>
      </c>
      <c r="C25" s="183"/>
      <c r="D25" s="183"/>
      <c r="E25" s="183"/>
      <c r="F25" s="183"/>
      <c r="G25" s="183"/>
      <c r="H25" s="183"/>
      <c r="I25" s="183"/>
      <c r="J25" s="183"/>
      <c r="K25" s="183"/>
      <c r="L25" s="324">
        <f t="shared" si="0"/>
        <v>0</v>
      </c>
      <c r="M25" s="183"/>
      <c r="N25" s="183"/>
      <c r="O25" s="183"/>
      <c r="P25" s="183"/>
      <c r="Q25" s="183"/>
      <c r="R25" s="183"/>
      <c r="S25" s="324">
        <f t="shared" si="1"/>
        <v>0</v>
      </c>
      <c r="T25" s="183"/>
      <c r="U25" s="183"/>
      <c r="V25" s="183"/>
      <c r="W25" s="183"/>
      <c r="X25" s="183"/>
      <c r="Y25" s="183"/>
      <c r="Z25" s="183"/>
      <c r="AA25" s="183"/>
      <c r="AB25" s="183"/>
      <c r="AC25" s="324">
        <f t="shared" si="2"/>
        <v>0</v>
      </c>
      <c r="AD25" s="183"/>
      <c r="AE25" s="183"/>
      <c r="AF25" s="183"/>
      <c r="AG25" s="183"/>
      <c r="AH25" s="183"/>
      <c r="AI25" s="183"/>
      <c r="AJ25" s="324">
        <f t="shared" si="3"/>
        <v>0</v>
      </c>
      <c r="AK25" s="324">
        <f t="shared" si="4"/>
        <v>0</v>
      </c>
      <c r="AL25" s="324">
        <f>Data!$B27</f>
        <v>0</v>
      </c>
      <c r="AM25" s="324">
        <f>Data!$D27</f>
        <v>0</v>
      </c>
      <c r="AN25" s="183"/>
      <c r="AO25" s="183"/>
      <c r="AP25" s="183"/>
      <c r="AQ25" s="183"/>
      <c r="AR25" s="183"/>
      <c r="AS25" s="183"/>
      <c r="AT25" s="183"/>
      <c r="AU25" s="183"/>
      <c r="AV25" s="183"/>
      <c r="AW25" s="324">
        <f t="shared" si="5"/>
        <v>0</v>
      </c>
      <c r="AX25" s="183"/>
      <c r="AY25" s="183"/>
      <c r="AZ25" s="183"/>
      <c r="BA25" s="183"/>
      <c r="BB25" s="183"/>
      <c r="BC25" s="183"/>
      <c r="BD25" s="324">
        <f t="shared" si="6"/>
        <v>0</v>
      </c>
      <c r="BE25" s="183"/>
      <c r="BF25" s="183"/>
      <c r="BG25" s="183"/>
      <c r="BH25" s="183"/>
      <c r="BI25" s="183"/>
      <c r="BJ25" s="183"/>
      <c r="BK25" s="183"/>
      <c r="BL25" s="183"/>
      <c r="BM25" s="183"/>
      <c r="BN25" s="324">
        <f t="shared" si="7"/>
        <v>0</v>
      </c>
      <c r="BO25" s="183"/>
      <c r="BP25" s="183"/>
      <c r="BQ25" s="183"/>
      <c r="BR25" s="183"/>
      <c r="BS25" s="183"/>
      <c r="BT25" s="183"/>
      <c r="BU25" s="324">
        <f t="shared" si="8"/>
        <v>0</v>
      </c>
      <c r="BV25" s="324">
        <f t="shared" si="9"/>
        <v>0</v>
      </c>
    </row>
    <row r="26" spans="1:74" ht="24.75" customHeight="1">
      <c r="A26" s="324">
        <f>Data!$B28</f>
        <v>0</v>
      </c>
      <c r="B26" s="324">
        <f>Data!$D28</f>
        <v>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324">
        <f t="shared" si="0"/>
        <v>0</v>
      </c>
      <c r="M26" s="183"/>
      <c r="N26" s="183"/>
      <c r="O26" s="183"/>
      <c r="P26" s="183"/>
      <c r="Q26" s="183"/>
      <c r="R26" s="183"/>
      <c r="S26" s="324">
        <f t="shared" si="1"/>
        <v>0</v>
      </c>
      <c r="T26" s="183"/>
      <c r="U26" s="183"/>
      <c r="V26" s="183"/>
      <c r="W26" s="183"/>
      <c r="X26" s="183"/>
      <c r="Y26" s="183"/>
      <c r="Z26" s="183"/>
      <c r="AA26" s="183"/>
      <c r="AB26" s="183"/>
      <c r="AC26" s="324">
        <f t="shared" si="2"/>
        <v>0</v>
      </c>
      <c r="AD26" s="183"/>
      <c r="AE26" s="183"/>
      <c r="AF26" s="183"/>
      <c r="AG26" s="183"/>
      <c r="AH26" s="183"/>
      <c r="AI26" s="183"/>
      <c r="AJ26" s="324">
        <f t="shared" si="3"/>
        <v>0</v>
      </c>
      <c r="AK26" s="324">
        <f t="shared" si="4"/>
        <v>0</v>
      </c>
      <c r="AL26" s="324">
        <f>Data!$B28</f>
        <v>0</v>
      </c>
      <c r="AM26" s="324">
        <f>Data!$D28</f>
        <v>0</v>
      </c>
      <c r="AN26" s="183"/>
      <c r="AO26" s="183"/>
      <c r="AP26" s="183"/>
      <c r="AQ26" s="183"/>
      <c r="AR26" s="183"/>
      <c r="AS26" s="183"/>
      <c r="AT26" s="183"/>
      <c r="AU26" s="183"/>
      <c r="AV26" s="183"/>
      <c r="AW26" s="324">
        <f t="shared" si="5"/>
        <v>0</v>
      </c>
      <c r="AX26" s="183"/>
      <c r="AY26" s="183"/>
      <c r="AZ26" s="183"/>
      <c r="BA26" s="183"/>
      <c r="BB26" s="183"/>
      <c r="BC26" s="183"/>
      <c r="BD26" s="324">
        <f t="shared" si="6"/>
        <v>0</v>
      </c>
      <c r="BE26" s="183"/>
      <c r="BF26" s="183"/>
      <c r="BG26" s="183"/>
      <c r="BH26" s="183"/>
      <c r="BI26" s="183"/>
      <c r="BJ26" s="183"/>
      <c r="BK26" s="183"/>
      <c r="BL26" s="183"/>
      <c r="BM26" s="183"/>
      <c r="BN26" s="324">
        <f t="shared" si="7"/>
        <v>0</v>
      </c>
      <c r="BO26" s="183"/>
      <c r="BP26" s="183"/>
      <c r="BQ26" s="183"/>
      <c r="BR26" s="183"/>
      <c r="BS26" s="183"/>
      <c r="BT26" s="183"/>
      <c r="BU26" s="324">
        <f t="shared" si="8"/>
        <v>0</v>
      </c>
      <c r="BV26" s="324">
        <f t="shared" si="9"/>
        <v>0</v>
      </c>
    </row>
    <row r="27" spans="1:74" ht="24.75" customHeight="1">
      <c r="A27" s="324">
        <f>Data!$B29</f>
        <v>0</v>
      </c>
      <c r="B27" s="324">
        <f>Data!$D29</f>
        <v>0</v>
      </c>
      <c r="C27" s="183"/>
      <c r="D27" s="183"/>
      <c r="E27" s="183"/>
      <c r="F27" s="183"/>
      <c r="G27" s="183"/>
      <c r="H27" s="183"/>
      <c r="I27" s="183"/>
      <c r="J27" s="183"/>
      <c r="K27" s="183"/>
      <c r="L27" s="324">
        <f t="shared" si="0"/>
        <v>0</v>
      </c>
      <c r="M27" s="183"/>
      <c r="N27" s="183"/>
      <c r="O27" s="183"/>
      <c r="P27" s="183"/>
      <c r="Q27" s="183"/>
      <c r="R27" s="183"/>
      <c r="S27" s="324">
        <f t="shared" si="1"/>
        <v>0</v>
      </c>
      <c r="T27" s="183"/>
      <c r="U27" s="183"/>
      <c r="V27" s="183"/>
      <c r="W27" s="183"/>
      <c r="X27" s="183"/>
      <c r="Y27" s="183"/>
      <c r="Z27" s="183"/>
      <c r="AA27" s="183"/>
      <c r="AB27" s="183"/>
      <c r="AC27" s="324">
        <f t="shared" si="2"/>
        <v>0</v>
      </c>
      <c r="AD27" s="183"/>
      <c r="AE27" s="183"/>
      <c r="AF27" s="183"/>
      <c r="AG27" s="183"/>
      <c r="AH27" s="183"/>
      <c r="AI27" s="183"/>
      <c r="AJ27" s="324">
        <f t="shared" si="3"/>
        <v>0</v>
      </c>
      <c r="AK27" s="324">
        <f t="shared" si="4"/>
        <v>0</v>
      </c>
      <c r="AL27" s="324">
        <f>Data!$B29</f>
        <v>0</v>
      </c>
      <c r="AM27" s="324">
        <f>Data!$D29</f>
        <v>0</v>
      </c>
      <c r="AN27" s="183"/>
      <c r="AO27" s="183"/>
      <c r="AP27" s="183"/>
      <c r="AQ27" s="183"/>
      <c r="AR27" s="183"/>
      <c r="AS27" s="183"/>
      <c r="AT27" s="183"/>
      <c r="AU27" s="183"/>
      <c r="AV27" s="183"/>
      <c r="AW27" s="324">
        <f t="shared" si="5"/>
        <v>0</v>
      </c>
      <c r="AX27" s="183"/>
      <c r="AY27" s="183"/>
      <c r="AZ27" s="183"/>
      <c r="BA27" s="183"/>
      <c r="BB27" s="183"/>
      <c r="BC27" s="183"/>
      <c r="BD27" s="324">
        <f t="shared" si="6"/>
        <v>0</v>
      </c>
      <c r="BE27" s="183"/>
      <c r="BF27" s="183"/>
      <c r="BG27" s="183"/>
      <c r="BH27" s="183"/>
      <c r="BI27" s="183"/>
      <c r="BJ27" s="183"/>
      <c r="BK27" s="183"/>
      <c r="BL27" s="183"/>
      <c r="BM27" s="183"/>
      <c r="BN27" s="324">
        <f t="shared" si="7"/>
        <v>0</v>
      </c>
      <c r="BO27" s="183"/>
      <c r="BP27" s="183"/>
      <c r="BQ27" s="183"/>
      <c r="BR27" s="183"/>
      <c r="BS27" s="183"/>
      <c r="BT27" s="183"/>
      <c r="BU27" s="324">
        <f t="shared" si="8"/>
        <v>0</v>
      </c>
      <c r="BV27" s="324">
        <f t="shared" si="9"/>
        <v>0</v>
      </c>
    </row>
    <row r="28" spans="1:74" ht="24.75" customHeight="1">
      <c r="A28" s="324">
        <f>Data!$B30</f>
        <v>0</v>
      </c>
      <c r="B28" s="324">
        <f>Data!$D30</f>
        <v>0</v>
      </c>
      <c r="C28" s="183"/>
      <c r="D28" s="183"/>
      <c r="E28" s="183"/>
      <c r="F28" s="183"/>
      <c r="G28" s="183"/>
      <c r="H28" s="183"/>
      <c r="I28" s="183"/>
      <c r="J28" s="183"/>
      <c r="K28" s="183"/>
      <c r="L28" s="324">
        <f t="shared" si="0"/>
        <v>0</v>
      </c>
      <c r="M28" s="183"/>
      <c r="N28" s="183"/>
      <c r="O28" s="183"/>
      <c r="P28" s="183"/>
      <c r="Q28" s="183"/>
      <c r="R28" s="183"/>
      <c r="S28" s="324">
        <f t="shared" si="1"/>
        <v>0</v>
      </c>
      <c r="T28" s="183"/>
      <c r="U28" s="183"/>
      <c r="V28" s="183"/>
      <c r="W28" s="183"/>
      <c r="X28" s="183"/>
      <c r="Y28" s="183"/>
      <c r="Z28" s="183"/>
      <c r="AA28" s="183"/>
      <c r="AB28" s="183"/>
      <c r="AC28" s="324">
        <f t="shared" si="2"/>
        <v>0</v>
      </c>
      <c r="AD28" s="183"/>
      <c r="AE28" s="183"/>
      <c r="AF28" s="183"/>
      <c r="AG28" s="183"/>
      <c r="AH28" s="183"/>
      <c r="AI28" s="183"/>
      <c r="AJ28" s="324">
        <f t="shared" si="3"/>
        <v>0</v>
      </c>
      <c r="AK28" s="324">
        <f t="shared" si="4"/>
        <v>0</v>
      </c>
      <c r="AL28" s="324">
        <f>Data!$B30</f>
        <v>0</v>
      </c>
      <c r="AM28" s="324">
        <f>Data!$D30</f>
        <v>0</v>
      </c>
      <c r="AN28" s="183"/>
      <c r="AO28" s="183"/>
      <c r="AP28" s="183"/>
      <c r="AQ28" s="183"/>
      <c r="AR28" s="183"/>
      <c r="AS28" s="183"/>
      <c r="AT28" s="183"/>
      <c r="AU28" s="183"/>
      <c r="AV28" s="183"/>
      <c r="AW28" s="324">
        <f t="shared" si="5"/>
        <v>0</v>
      </c>
      <c r="AX28" s="183"/>
      <c r="AY28" s="183"/>
      <c r="AZ28" s="183"/>
      <c r="BA28" s="183"/>
      <c r="BB28" s="183"/>
      <c r="BC28" s="183"/>
      <c r="BD28" s="324">
        <f t="shared" si="6"/>
        <v>0</v>
      </c>
      <c r="BE28" s="183"/>
      <c r="BF28" s="183"/>
      <c r="BG28" s="183"/>
      <c r="BH28" s="183"/>
      <c r="BI28" s="183"/>
      <c r="BJ28" s="183"/>
      <c r="BK28" s="183"/>
      <c r="BL28" s="183"/>
      <c r="BM28" s="183"/>
      <c r="BN28" s="324">
        <f t="shared" si="7"/>
        <v>0</v>
      </c>
      <c r="BO28" s="183"/>
      <c r="BP28" s="183"/>
      <c r="BQ28" s="183"/>
      <c r="BR28" s="183"/>
      <c r="BS28" s="183"/>
      <c r="BT28" s="183"/>
      <c r="BU28" s="324">
        <f t="shared" si="8"/>
        <v>0</v>
      </c>
      <c r="BV28" s="324">
        <f t="shared" si="9"/>
        <v>0</v>
      </c>
    </row>
    <row r="29" spans="1:74" ht="24.75" customHeight="1">
      <c r="A29" s="324">
        <f>Data!$B31</f>
        <v>0</v>
      </c>
      <c r="B29" s="324">
        <f>Data!$D31</f>
        <v>0</v>
      </c>
      <c r="C29" s="183"/>
      <c r="D29" s="183"/>
      <c r="E29" s="183"/>
      <c r="F29" s="183"/>
      <c r="G29" s="183"/>
      <c r="H29" s="183"/>
      <c r="I29" s="183"/>
      <c r="J29" s="183"/>
      <c r="K29" s="183"/>
      <c r="L29" s="324">
        <f t="shared" si="0"/>
        <v>0</v>
      </c>
      <c r="M29" s="183"/>
      <c r="N29" s="183"/>
      <c r="O29" s="183"/>
      <c r="P29" s="183"/>
      <c r="Q29" s="183"/>
      <c r="R29" s="183"/>
      <c r="S29" s="324">
        <f t="shared" si="1"/>
        <v>0</v>
      </c>
      <c r="T29" s="183"/>
      <c r="U29" s="183"/>
      <c r="V29" s="183"/>
      <c r="W29" s="183"/>
      <c r="X29" s="183"/>
      <c r="Y29" s="183"/>
      <c r="Z29" s="183"/>
      <c r="AA29" s="183"/>
      <c r="AB29" s="183"/>
      <c r="AC29" s="324">
        <f t="shared" si="2"/>
        <v>0</v>
      </c>
      <c r="AD29" s="183"/>
      <c r="AE29" s="183"/>
      <c r="AF29" s="183"/>
      <c r="AG29" s="183"/>
      <c r="AH29" s="183"/>
      <c r="AI29" s="183"/>
      <c r="AJ29" s="324">
        <f t="shared" si="3"/>
        <v>0</v>
      </c>
      <c r="AK29" s="324">
        <f t="shared" si="4"/>
        <v>0</v>
      </c>
      <c r="AL29" s="324">
        <f>Data!$B31</f>
        <v>0</v>
      </c>
      <c r="AM29" s="324">
        <f>Data!$D31</f>
        <v>0</v>
      </c>
      <c r="AN29" s="183"/>
      <c r="AO29" s="183"/>
      <c r="AP29" s="183"/>
      <c r="AQ29" s="183"/>
      <c r="AR29" s="183"/>
      <c r="AS29" s="183"/>
      <c r="AT29" s="183"/>
      <c r="AU29" s="183"/>
      <c r="AV29" s="183"/>
      <c r="AW29" s="324">
        <f t="shared" si="5"/>
        <v>0</v>
      </c>
      <c r="AX29" s="183"/>
      <c r="AY29" s="183"/>
      <c r="AZ29" s="183"/>
      <c r="BA29" s="183"/>
      <c r="BB29" s="183"/>
      <c r="BC29" s="183"/>
      <c r="BD29" s="324">
        <f t="shared" si="6"/>
        <v>0</v>
      </c>
      <c r="BE29" s="183"/>
      <c r="BF29" s="183"/>
      <c r="BG29" s="183"/>
      <c r="BH29" s="183"/>
      <c r="BI29" s="183"/>
      <c r="BJ29" s="183"/>
      <c r="BK29" s="183"/>
      <c r="BL29" s="183"/>
      <c r="BM29" s="183"/>
      <c r="BN29" s="324">
        <f t="shared" si="7"/>
        <v>0</v>
      </c>
      <c r="BO29" s="183"/>
      <c r="BP29" s="183"/>
      <c r="BQ29" s="183"/>
      <c r="BR29" s="183"/>
      <c r="BS29" s="183"/>
      <c r="BT29" s="183"/>
      <c r="BU29" s="324">
        <f t="shared" si="8"/>
        <v>0</v>
      </c>
      <c r="BV29" s="324">
        <f t="shared" si="9"/>
        <v>0</v>
      </c>
    </row>
    <row r="30" spans="1:74" ht="24.75" customHeight="1">
      <c r="A30" s="324">
        <f>Data!$B32</f>
        <v>0</v>
      </c>
      <c r="B30" s="324">
        <f>Data!$D32</f>
        <v>0</v>
      </c>
      <c r="C30" s="183"/>
      <c r="D30" s="183"/>
      <c r="E30" s="183"/>
      <c r="F30" s="183"/>
      <c r="G30" s="183"/>
      <c r="H30" s="183"/>
      <c r="I30" s="183"/>
      <c r="J30" s="183"/>
      <c r="K30" s="183"/>
      <c r="L30" s="324">
        <f t="shared" si="0"/>
        <v>0</v>
      </c>
      <c r="M30" s="183"/>
      <c r="N30" s="183"/>
      <c r="O30" s="183"/>
      <c r="P30" s="183"/>
      <c r="Q30" s="183"/>
      <c r="R30" s="183"/>
      <c r="S30" s="324">
        <f t="shared" si="1"/>
        <v>0</v>
      </c>
      <c r="T30" s="183"/>
      <c r="U30" s="183"/>
      <c r="V30" s="183"/>
      <c r="W30" s="183"/>
      <c r="X30" s="183"/>
      <c r="Y30" s="183"/>
      <c r="Z30" s="183"/>
      <c r="AA30" s="183"/>
      <c r="AB30" s="183"/>
      <c r="AC30" s="324">
        <f t="shared" si="2"/>
        <v>0</v>
      </c>
      <c r="AD30" s="183"/>
      <c r="AE30" s="183"/>
      <c r="AF30" s="183"/>
      <c r="AG30" s="183"/>
      <c r="AH30" s="183"/>
      <c r="AI30" s="183"/>
      <c r="AJ30" s="324">
        <f t="shared" si="3"/>
        <v>0</v>
      </c>
      <c r="AK30" s="324">
        <f t="shared" si="4"/>
        <v>0</v>
      </c>
      <c r="AL30" s="324">
        <f>Data!$B32</f>
        <v>0</v>
      </c>
      <c r="AM30" s="324">
        <f>Data!$D32</f>
        <v>0</v>
      </c>
      <c r="AN30" s="183"/>
      <c r="AO30" s="183"/>
      <c r="AP30" s="183"/>
      <c r="AQ30" s="183"/>
      <c r="AR30" s="183"/>
      <c r="AS30" s="183"/>
      <c r="AT30" s="183"/>
      <c r="AU30" s="183"/>
      <c r="AV30" s="183"/>
      <c r="AW30" s="324">
        <f t="shared" si="5"/>
        <v>0</v>
      </c>
      <c r="AX30" s="183"/>
      <c r="AY30" s="183"/>
      <c r="AZ30" s="183"/>
      <c r="BA30" s="183"/>
      <c r="BB30" s="183"/>
      <c r="BC30" s="183"/>
      <c r="BD30" s="324">
        <f t="shared" si="6"/>
        <v>0</v>
      </c>
      <c r="BE30" s="183"/>
      <c r="BF30" s="183"/>
      <c r="BG30" s="183"/>
      <c r="BH30" s="183"/>
      <c r="BI30" s="183"/>
      <c r="BJ30" s="183"/>
      <c r="BK30" s="183"/>
      <c r="BL30" s="183"/>
      <c r="BM30" s="183"/>
      <c r="BN30" s="324">
        <f t="shared" si="7"/>
        <v>0</v>
      </c>
      <c r="BO30" s="183"/>
      <c r="BP30" s="183"/>
      <c r="BQ30" s="183"/>
      <c r="BR30" s="183"/>
      <c r="BS30" s="183"/>
      <c r="BT30" s="183"/>
      <c r="BU30" s="324">
        <f t="shared" si="8"/>
        <v>0</v>
      </c>
      <c r="BV30" s="324">
        <f t="shared" si="9"/>
        <v>0</v>
      </c>
    </row>
    <row r="31" spans="1:74" ht="24.75" customHeight="1">
      <c r="A31" s="324">
        <f>Data!$B33</f>
        <v>0</v>
      </c>
      <c r="B31" s="324">
        <f>Data!$D33</f>
        <v>0</v>
      </c>
      <c r="C31" s="183"/>
      <c r="D31" s="183"/>
      <c r="E31" s="183"/>
      <c r="F31" s="183"/>
      <c r="G31" s="183"/>
      <c r="H31" s="183"/>
      <c r="I31" s="183"/>
      <c r="J31" s="183"/>
      <c r="K31" s="183"/>
      <c r="L31" s="324">
        <f t="shared" si="0"/>
        <v>0</v>
      </c>
      <c r="M31" s="183"/>
      <c r="N31" s="183"/>
      <c r="O31" s="183"/>
      <c r="P31" s="183"/>
      <c r="Q31" s="183"/>
      <c r="R31" s="183"/>
      <c r="S31" s="324">
        <f t="shared" si="1"/>
        <v>0</v>
      </c>
      <c r="T31" s="183"/>
      <c r="U31" s="183"/>
      <c r="V31" s="183"/>
      <c r="W31" s="183"/>
      <c r="X31" s="183"/>
      <c r="Y31" s="183"/>
      <c r="Z31" s="183"/>
      <c r="AA31" s="183"/>
      <c r="AB31" s="183"/>
      <c r="AC31" s="324">
        <f t="shared" si="2"/>
        <v>0</v>
      </c>
      <c r="AD31" s="183"/>
      <c r="AE31" s="183"/>
      <c r="AF31" s="183"/>
      <c r="AG31" s="183"/>
      <c r="AH31" s="183"/>
      <c r="AI31" s="183"/>
      <c r="AJ31" s="324">
        <f t="shared" si="3"/>
        <v>0</v>
      </c>
      <c r="AK31" s="324">
        <f t="shared" si="4"/>
        <v>0</v>
      </c>
      <c r="AL31" s="324">
        <f>Data!$B33</f>
        <v>0</v>
      </c>
      <c r="AM31" s="324">
        <f>Data!$D33</f>
        <v>0</v>
      </c>
      <c r="AN31" s="183"/>
      <c r="AO31" s="183"/>
      <c r="AP31" s="183"/>
      <c r="AQ31" s="183"/>
      <c r="AR31" s="183"/>
      <c r="AS31" s="183"/>
      <c r="AT31" s="183"/>
      <c r="AU31" s="183"/>
      <c r="AV31" s="183"/>
      <c r="AW31" s="324">
        <f t="shared" si="5"/>
        <v>0</v>
      </c>
      <c r="AX31" s="183"/>
      <c r="AY31" s="183"/>
      <c r="AZ31" s="183"/>
      <c r="BA31" s="183"/>
      <c r="BB31" s="183"/>
      <c r="BC31" s="183"/>
      <c r="BD31" s="324">
        <f t="shared" si="6"/>
        <v>0</v>
      </c>
      <c r="BE31" s="183"/>
      <c r="BF31" s="183"/>
      <c r="BG31" s="183"/>
      <c r="BH31" s="183"/>
      <c r="BI31" s="183"/>
      <c r="BJ31" s="183"/>
      <c r="BK31" s="183"/>
      <c r="BL31" s="183"/>
      <c r="BM31" s="183"/>
      <c r="BN31" s="324">
        <f t="shared" si="7"/>
        <v>0</v>
      </c>
      <c r="BO31" s="183"/>
      <c r="BP31" s="183"/>
      <c r="BQ31" s="183"/>
      <c r="BR31" s="183"/>
      <c r="BS31" s="183"/>
      <c r="BT31" s="183"/>
      <c r="BU31" s="324">
        <f t="shared" si="8"/>
        <v>0</v>
      </c>
      <c r="BV31" s="324">
        <f t="shared" si="9"/>
        <v>0</v>
      </c>
    </row>
    <row r="32" spans="1:74" ht="24.75" customHeight="1">
      <c r="A32" s="324">
        <f>Data!$B34</f>
        <v>0</v>
      </c>
      <c r="B32" s="324">
        <f>Data!$D34</f>
        <v>0</v>
      </c>
      <c r="C32" s="183"/>
      <c r="D32" s="183"/>
      <c r="E32" s="183"/>
      <c r="F32" s="183"/>
      <c r="G32" s="183"/>
      <c r="H32" s="183"/>
      <c r="I32" s="183"/>
      <c r="J32" s="183"/>
      <c r="K32" s="183"/>
      <c r="L32" s="324">
        <f t="shared" si="0"/>
        <v>0</v>
      </c>
      <c r="M32" s="183"/>
      <c r="N32" s="183"/>
      <c r="O32" s="183"/>
      <c r="P32" s="183"/>
      <c r="Q32" s="183"/>
      <c r="R32" s="183"/>
      <c r="S32" s="324">
        <f t="shared" si="1"/>
        <v>0</v>
      </c>
      <c r="T32" s="183"/>
      <c r="U32" s="183"/>
      <c r="V32" s="183"/>
      <c r="W32" s="183"/>
      <c r="X32" s="183"/>
      <c r="Y32" s="183"/>
      <c r="Z32" s="183"/>
      <c r="AA32" s="183"/>
      <c r="AB32" s="183"/>
      <c r="AC32" s="324">
        <f t="shared" si="2"/>
        <v>0</v>
      </c>
      <c r="AD32" s="183"/>
      <c r="AE32" s="183"/>
      <c r="AF32" s="183"/>
      <c r="AG32" s="183"/>
      <c r="AH32" s="183"/>
      <c r="AI32" s="183"/>
      <c r="AJ32" s="324">
        <f t="shared" si="3"/>
        <v>0</v>
      </c>
      <c r="AK32" s="324">
        <f t="shared" si="4"/>
        <v>0</v>
      </c>
      <c r="AL32" s="324">
        <f>Data!$B34</f>
        <v>0</v>
      </c>
      <c r="AM32" s="324">
        <f>Data!$D34</f>
        <v>0</v>
      </c>
      <c r="AN32" s="183"/>
      <c r="AO32" s="183"/>
      <c r="AP32" s="183"/>
      <c r="AQ32" s="183"/>
      <c r="AR32" s="183"/>
      <c r="AS32" s="183"/>
      <c r="AT32" s="183"/>
      <c r="AU32" s="183"/>
      <c r="AV32" s="183"/>
      <c r="AW32" s="324">
        <f t="shared" si="5"/>
        <v>0</v>
      </c>
      <c r="AX32" s="183"/>
      <c r="AY32" s="183"/>
      <c r="AZ32" s="183"/>
      <c r="BA32" s="183"/>
      <c r="BB32" s="183"/>
      <c r="BC32" s="183"/>
      <c r="BD32" s="324">
        <f t="shared" si="6"/>
        <v>0</v>
      </c>
      <c r="BE32" s="183"/>
      <c r="BF32" s="183"/>
      <c r="BG32" s="183"/>
      <c r="BH32" s="183"/>
      <c r="BI32" s="183"/>
      <c r="BJ32" s="183"/>
      <c r="BK32" s="183"/>
      <c r="BL32" s="183"/>
      <c r="BM32" s="183"/>
      <c r="BN32" s="324">
        <f t="shared" si="7"/>
        <v>0</v>
      </c>
      <c r="BO32" s="183"/>
      <c r="BP32" s="183"/>
      <c r="BQ32" s="183"/>
      <c r="BR32" s="183"/>
      <c r="BS32" s="183"/>
      <c r="BT32" s="183"/>
      <c r="BU32" s="324">
        <f t="shared" si="8"/>
        <v>0</v>
      </c>
      <c r="BV32" s="324">
        <f t="shared" si="9"/>
        <v>0</v>
      </c>
    </row>
    <row r="33" spans="1:74" ht="24.75" customHeight="1">
      <c r="A33" s="324">
        <f>Data!$B35</f>
        <v>0</v>
      </c>
      <c r="B33" s="324">
        <f>Data!$D35</f>
        <v>0</v>
      </c>
      <c r="C33" s="183"/>
      <c r="D33" s="183"/>
      <c r="E33" s="183"/>
      <c r="F33" s="183"/>
      <c r="G33" s="183"/>
      <c r="H33" s="183"/>
      <c r="I33" s="183"/>
      <c r="J33" s="183"/>
      <c r="K33" s="183"/>
      <c r="L33" s="324">
        <f t="shared" si="0"/>
        <v>0</v>
      </c>
      <c r="M33" s="183"/>
      <c r="N33" s="183"/>
      <c r="O33" s="183"/>
      <c r="P33" s="183"/>
      <c r="Q33" s="183"/>
      <c r="R33" s="183"/>
      <c r="S33" s="324">
        <f t="shared" si="1"/>
        <v>0</v>
      </c>
      <c r="T33" s="183"/>
      <c r="U33" s="183"/>
      <c r="V33" s="183"/>
      <c r="W33" s="183"/>
      <c r="X33" s="183"/>
      <c r="Y33" s="183"/>
      <c r="Z33" s="183"/>
      <c r="AA33" s="183"/>
      <c r="AB33" s="183"/>
      <c r="AC33" s="324">
        <f t="shared" si="2"/>
        <v>0</v>
      </c>
      <c r="AD33" s="183"/>
      <c r="AE33" s="183"/>
      <c r="AF33" s="183"/>
      <c r="AG33" s="183"/>
      <c r="AH33" s="183"/>
      <c r="AI33" s="183"/>
      <c r="AJ33" s="324">
        <f t="shared" si="3"/>
        <v>0</v>
      </c>
      <c r="AK33" s="324">
        <f t="shared" si="4"/>
        <v>0</v>
      </c>
      <c r="AL33" s="324">
        <f>Data!$B35</f>
        <v>0</v>
      </c>
      <c r="AM33" s="324">
        <f>Data!$D35</f>
        <v>0</v>
      </c>
      <c r="AN33" s="183"/>
      <c r="AO33" s="183"/>
      <c r="AP33" s="183"/>
      <c r="AQ33" s="183"/>
      <c r="AR33" s="183"/>
      <c r="AS33" s="183"/>
      <c r="AT33" s="183"/>
      <c r="AU33" s="183"/>
      <c r="AV33" s="183"/>
      <c r="AW33" s="324">
        <f t="shared" si="5"/>
        <v>0</v>
      </c>
      <c r="AX33" s="183"/>
      <c r="AY33" s="183"/>
      <c r="AZ33" s="183"/>
      <c r="BA33" s="183"/>
      <c r="BB33" s="183"/>
      <c r="BC33" s="183"/>
      <c r="BD33" s="324">
        <f t="shared" si="6"/>
        <v>0</v>
      </c>
      <c r="BE33" s="183"/>
      <c r="BF33" s="183"/>
      <c r="BG33" s="183"/>
      <c r="BH33" s="183"/>
      <c r="BI33" s="183"/>
      <c r="BJ33" s="183"/>
      <c r="BK33" s="183"/>
      <c r="BL33" s="183"/>
      <c r="BM33" s="183"/>
      <c r="BN33" s="324">
        <f t="shared" si="7"/>
        <v>0</v>
      </c>
      <c r="BO33" s="183"/>
      <c r="BP33" s="183"/>
      <c r="BQ33" s="183"/>
      <c r="BR33" s="183"/>
      <c r="BS33" s="183"/>
      <c r="BT33" s="183"/>
      <c r="BU33" s="324">
        <f t="shared" si="8"/>
        <v>0</v>
      </c>
      <c r="BV33" s="324">
        <f t="shared" si="9"/>
        <v>0</v>
      </c>
    </row>
    <row r="34" spans="1:74" ht="24.75" customHeight="1">
      <c r="A34" s="324">
        <f>Data!$B36</f>
        <v>0</v>
      </c>
      <c r="B34" s="324">
        <f>Data!$D36</f>
        <v>0</v>
      </c>
      <c r="C34" s="183"/>
      <c r="D34" s="183"/>
      <c r="E34" s="183"/>
      <c r="F34" s="183"/>
      <c r="G34" s="183"/>
      <c r="H34" s="183"/>
      <c r="I34" s="183"/>
      <c r="J34" s="183"/>
      <c r="K34" s="183"/>
      <c r="L34" s="324">
        <f t="shared" si="0"/>
        <v>0</v>
      </c>
      <c r="M34" s="183"/>
      <c r="N34" s="183"/>
      <c r="O34" s="183"/>
      <c r="P34" s="183"/>
      <c r="Q34" s="183"/>
      <c r="R34" s="183"/>
      <c r="S34" s="324">
        <f t="shared" si="1"/>
        <v>0</v>
      </c>
      <c r="T34" s="183"/>
      <c r="U34" s="183"/>
      <c r="V34" s="183"/>
      <c r="W34" s="183"/>
      <c r="X34" s="183"/>
      <c r="Y34" s="183"/>
      <c r="Z34" s="183"/>
      <c r="AA34" s="183"/>
      <c r="AB34" s="183"/>
      <c r="AC34" s="324">
        <f t="shared" si="2"/>
        <v>0</v>
      </c>
      <c r="AD34" s="183"/>
      <c r="AE34" s="183"/>
      <c r="AF34" s="183"/>
      <c r="AG34" s="183"/>
      <c r="AH34" s="183"/>
      <c r="AI34" s="183"/>
      <c r="AJ34" s="324">
        <f t="shared" si="3"/>
        <v>0</v>
      </c>
      <c r="AK34" s="324">
        <f t="shared" si="4"/>
        <v>0</v>
      </c>
      <c r="AL34" s="324">
        <f>Data!$B36</f>
        <v>0</v>
      </c>
      <c r="AM34" s="324">
        <f>Data!$D36</f>
        <v>0</v>
      </c>
      <c r="AN34" s="183"/>
      <c r="AO34" s="183"/>
      <c r="AP34" s="183"/>
      <c r="AQ34" s="183"/>
      <c r="AR34" s="183"/>
      <c r="AS34" s="183"/>
      <c r="AT34" s="183"/>
      <c r="AU34" s="183"/>
      <c r="AV34" s="183"/>
      <c r="AW34" s="324">
        <f t="shared" si="5"/>
        <v>0</v>
      </c>
      <c r="AX34" s="183"/>
      <c r="AY34" s="183"/>
      <c r="AZ34" s="183"/>
      <c r="BA34" s="183"/>
      <c r="BB34" s="183"/>
      <c r="BC34" s="183"/>
      <c r="BD34" s="324">
        <f t="shared" si="6"/>
        <v>0</v>
      </c>
      <c r="BE34" s="183"/>
      <c r="BF34" s="183"/>
      <c r="BG34" s="183"/>
      <c r="BH34" s="183"/>
      <c r="BI34" s="183"/>
      <c r="BJ34" s="183"/>
      <c r="BK34" s="183"/>
      <c r="BL34" s="183"/>
      <c r="BM34" s="183"/>
      <c r="BN34" s="324">
        <f t="shared" si="7"/>
        <v>0</v>
      </c>
      <c r="BO34" s="183"/>
      <c r="BP34" s="183"/>
      <c r="BQ34" s="183"/>
      <c r="BR34" s="183"/>
      <c r="BS34" s="183"/>
      <c r="BT34" s="183"/>
      <c r="BU34" s="324">
        <f t="shared" si="8"/>
        <v>0</v>
      </c>
      <c r="BV34" s="324">
        <f t="shared" si="9"/>
        <v>0</v>
      </c>
    </row>
    <row r="35" spans="1:74" ht="24.75" customHeight="1">
      <c r="A35" s="324">
        <f>Data!$B37</f>
        <v>0</v>
      </c>
      <c r="B35" s="324">
        <f>Data!$D37</f>
        <v>0</v>
      </c>
      <c r="C35" s="183"/>
      <c r="D35" s="183"/>
      <c r="E35" s="183"/>
      <c r="F35" s="183"/>
      <c r="G35" s="183"/>
      <c r="H35" s="183"/>
      <c r="I35" s="183"/>
      <c r="J35" s="183"/>
      <c r="K35" s="183"/>
      <c r="L35" s="324">
        <f t="shared" si="0"/>
        <v>0</v>
      </c>
      <c r="M35" s="183"/>
      <c r="N35" s="183"/>
      <c r="O35" s="183"/>
      <c r="P35" s="183"/>
      <c r="Q35" s="183"/>
      <c r="R35" s="183"/>
      <c r="S35" s="324">
        <f t="shared" si="1"/>
        <v>0</v>
      </c>
      <c r="T35" s="183"/>
      <c r="U35" s="183"/>
      <c r="V35" s="183"/>
      <c r="W35" s="183"/>
      <c r="X35" s="183"/>
      <c r="Y35" s="183"/>
      <c r="Z35" s="183"/>
      <c r="AA35" s="183"/>
      <c r="AB35" s="183"/>
      <c r="AC35" s="324">
        <f t="shared" si="2"/>
        <v>0</v>
      </c>
      <c r="AD35" s="183"/>
      <c r="AE35" s="183"/>
      <c r="AF35" s="183"/>
      <c r="AG35" s="183"/>
      <c r="AH35" s="183"/>
      <c r="AI35" s="183"/>
      <c r="AJ35" s="324">
        <f t="shared" si="3"/>
        <v>0</v>
      </c>
      <c r="AK35" s="324">
        <f t="shared" si="4"/>
        <v>0</v>
      </c>
      <c r="AL35" s="324">
        <f>Data!$B37</f>
        <v>0</v>
      </c>
      <c r="AM35" s="324">
        <f>Data!$D37</f>
        <v>0</v>
      </c>
      <c r="AN35" s="183"/>
      <c r="AO35" s="183"/>
      <c r="AP35" s="183"/>
      <c r="AQ35" s="183"/>
      <c r="AR35" s="183"/>
      <c r="AS35" s="183"/>
      <c r="AT35" s="183"/>
      <c r="AU35" s="183"/>
      <c r="AV35" s="183"/>
      <c r="AW35" s="324">
        <f t="shared" si="5"/>
        <v>0</v>
      </c>
      <c r="AX35" s="183"/>
      <c r="AY35" s="183"/>
      <c r="AZ35" s="183"/>
      <c r="BA35" s="183"/>
      <c r="BB35" s="183"/>
      <c r="BC35" s="183"/>
      <c r="BD35" s="324">
        <f t="shared" si="6"/>
        <v>0</v>
      </c>
      <c r="BE35" s="183"/>
      <c r="BF35" s="183"/>
      <c r="BG35" s="183"/>
      <c r="BH35" s="183"/>
      <c r="BI35" s="183"/>
      <c r="BJ35" s="183"/>
      <c r="BK35" s="183"/>
      <c r="BL35" s="183"/>
      <c r="BM35" s="183"/>
      <c r="BN35" s="324">
        <f t="shared" si="7"/>
        <v>0</v>
      </c>
      <c r="BO35" s="183"/>
      <c r="BP35" s="183"/>
      <c r="BQ35" s="183"/>
      <c r="BR35" s="183"/>
      <c r="BS35" s="183"/>
      <c r="BT35" s="183"/>
      <c r="BU35" s="324">
        <f t="shared" si="8"/>
        <v>0</v>
      </c>
      <c r="BV35" s="324">
        <f t="shared" si="9"/>
        <v>0</v>
      </c>
    </row>
    <row r="36" spans="1:74" ht="24.75" customHeight="1">
      <c r="A36" s="324">
        <f>Data!$B38</f>
        <v>0</v>
      </c>
      <c r="B36" s="324">
        <f>Data!$D38</f>
        <v>0</v>
      </c>
      <c r="C36" s="183"/>
      <c r="D36" s="183"/>
      <c r="E36" s="183"/>
      <c r="F36" s="183"/>
      <c r="G36" s="183"/>
      <c r="H36" s="183"/>
      <c r="I36" s="183"/>
      <c r="J36" s="183"/>
      <c r="K36" s="183"/>
      <c r="L36" s="324">
        <f t="shared" si="0"/>
        <v>0</v>
      </c>
      <c r="M36" s="183"/>
      <c r="N36" s="183"/>
      <c r="O36" s="183"/>
      <c r="P36" s="183"/>
      <c r="Q36" s="183"/>
      <c r="R36" s="183"/>
      <c r="S36" s="324">
        <f t="shared" si="1"/>
        <v>0</v>
      </c>
      <c r="T36" s="183"/>
      <c r="U36" s="183"/>
      <c r="V36" s="183"/>
      <c r="W36" s="183"/>
      <c r="X36" s="183"/>
      <c r="Y36" s="183"/>
      <c r="Z36" s="183"/>
      <c r="AA36" s="183"/>
      <c r="AB36" s="183"/>
      <c r="AC36" s="324">
        <f t="shared" si="2"/>
        <v>0</v>
      </c>
      <c r="AD36" s="183"/>
      <c r="AE36" s="183"/>
      <c r="AF36" s="183"/>
      <c r="AG36" s="183"/>
      <c r="AH36" s="183"/>
      <c r="AI36" s="183"/>
      <c r="AJ36" s="324">
        <f t="shared" si="3"/>
        <v>0</v>
      </c>
      <c r="AK36" s="324">
        <f t="shared" si="4"/>
        <v>0</v>
      </c>
      <c r="AL36" s="324">
        <f>Data!$B38</f>
        <v>0</v>
      </c>
      <c r="AM36" s="324">
        <f>Data!$D38</f>
        <v>0</v>
      </c>
      <c r="AN36" s="183"/>
      <c r="AO36" s="183"/>
      <c r="AP36" s="183"/>
      <c r="AQ36" s="183"/>
      <c r="AR36" s="183"/>
      <c r="AS36" s="183"/>
      <c r="AT36" s="183"/>
      <c r="AU36" s="183"/>
      <c r="AV36" s="183"/>
      <c r="AW36" s="324">
        <f t="shared" si="5"/>
        <v>0</v>
      </c>
      <c r="AX36" s="183"/>
      <c r="AY36" s="183"/>
      <c r="AZ36" s="183"/>
      <c r="BA36" s="183"/>
      <c r="BB36" s="183"/>
      <c r="BC36" s="183"/>
      <c r="BD36" s="324">
        <f t="shared" si="6"/>
        <v>0</v>
      </c>
      <c r="BE36" s="183"/>
      <c r="BF36" s="183"/>
      <c r="BG36" s="183"/>
      <c r="BH36" s="183"/>
      <c r="BI36" s="183"/>
      <c r="BJ36" s="183"/>
      <c r="BK36" s="183"/>
      <c r="BL36" s="183"/>
      <c r="BM36" s="183"/>
      <c r="BN36" s="324">
        <f t="shared" si="7"/>
        <v>0</v>
      </c>
      <c r="BO36" s="183"/>
      <c r="BP36" s="183"/>
      <c r="BQ36" s="183"/>
      <c r="BR36" s="183"/>
      <c r="BS36" s="183"/>
      <c r="BT36" s="183"/>
      <c r="BU36" s="324">
        <f t="shared" si="8"/>
        <v>0</v>
      </c>
      <c r="BV36" s="324">
        <f t="shared" si="9"/>
        <v>0</v>
      </c>
    </row>
    <row r="37" spans="1:74" ht="24.75" customHeight="1">
      <c r="A37" s="324">
        <f>Data!$B39</f>
        <v>0</v>
      </c>
      <c r="B37" s="324">
        <f>Data!$D39</f>
        <v>0</v>
      </c>
      <c r="C37" s="183"/>
      <c r="D37" s="183"/>
      <c r="E37" s="183"/>
      <c r="F37" s="183"/>
      <c r="G37" s="183"/>
      <c r="H37" s="183"/>
      <c r="I37" s="183"/>
      <c r="J37" s="183"/>
      <c r="K37" s="183"/>
      <c r="L37" s="324">
        <f t="shared" si="0"/>
        <v>0</v>
      </c>
      <c r="M37" s="183"/>
      <c r="N37" s="183"/>
      <c r="O37" s="183"/>
      <c r="P37" s="183"/>
      <c r="Q37" s="183"/>
      <c r="R37" s="183"/>
      <c r="S37" s="324">
        <f t="shared" si="1"/>
        <v>0</v>
      </c>
      <c r="T37" s="183"/>
      <c r="U37" s="183"/>
      <c r="V37" s="183"/>
      <c r="W37" s="183"/>
      <c r="X37" s="183"/>
      <c r="Y37" s="183"/>
      <c r="Z37" s="183"/>
      <c r="AA37" s="183"/>
      <c r="AB37" s="183"/>
      <c r="AC37" s="324">
        <f t="shared" si="2"/>
        <v>0</v>
      </c>
      <c r="AD37" s="183"/>
      <c r="AE37" s="183"/>
      <c r="AF37" s="183"/>
      <c r="AG37" s="183"/>
      <c r="AH37" s="183"/>
      <c r="AI37" s="183"/>
      <c r="AJ37" s="324">
        <f t="shared" si="3"/>
        <v>0</v>
      </c>
      <c r="AK37" s="324">
        <f t="shared" si="4"/>
        <v>0</v>
      </c>
      <c r="AL37" s="324">
        <f>Data!$B39</f>
        <v>0</v>
      </c>
      <c r="AM37" s="324">
        <f>Data!$D39</f>
        <v>0</v>
      </c>
      <c r="AN37" s="183"/>
      <c r="AO37" s="183"/>
      <c r="AP37" s="183"/>
      <c r="AQ37" s="183"/>
      <c r="AR37" s="183"/>
      <c r="AS37" s="183"/>
      <c r="AT37" s="183"/>
      <c r="AU37" s="183"/>
      <c r="AV37" s="183"/>
      <c r="AW37" s="324">
        <f t="shared" si="5"/>
        <v>0</v>
      </c>
      <c r="AX37" s="183"/>
      <c r="AY37" s="183"/>
      <c r="AZ37" s="183"/>
      <c r="BA37" s="183"/>
      <c r="BB37" s="183"/>
      <c r="BC37" s="183"/>
      <c r="BD37" s="324">
        <f t="shared" si="6"/>
        <v>0</v>
      </c>
      <c r="BE37" s="183"/>
      <c r="BF37" s="183"/>
      <c r="BG37" s="183"/>
      <c r="BH37" s="183"/>
      <c r="BI37" s="183"/>
      <c r="BJ37" s="183"/>
      <c r="BK37" s="183"/>
      <c r="BL37" s="183"/>
      <c r="BM37" s="183"/>
      <c r="BN37" s="324">
        <f t="shared" si="7"/>
        <v>0</v>
      </c>
      <c r="BO37" s="183"/>
      <c r="BP37" s="183"/>
      <c r="BQ37" s="183"/>
      <c r="BR37" s="183"/>
      <c r="BS37" s="183"/>
      <c r="BT37" s="183"/>
      <c r="BU37" s="324">
        <f t="shared" si="8"/>
        <v>0</v>
      </c>
      <c r="BV37" s="324">
        <f t="shared" si="9"/>
        <v>0</v>
      </c>
    </row>
    <row r="38" spans="1:74" ht="24.75" customHeight="1">
      <c r="A38" s="324">
        <f>Data!$B40</f>
        <v>0</v>
      </c>
      <c r="B38" s="324">
        <f>Data!$D40</f>
        <v>0</v>
      </c>
      <c r="C38" s="183"/>
      <c r="D38" s="183"/>
      <c r="E38" s="183"/>
      <c r="F38" s="183"/>
      <c r="G38" s="183"/>
      <c r="H38" s="183"/>
      <c r="I38" s="183"/>
      <c r="J38" s="183"/>
      <c r="K38" s="183"/>
      <c r="L38" s="324">
        <f t="shared" si="0"/>
        <v>0</v>
      </c>
      <c r="M38" s="183"/>
      <c r="N38" s="183"/>
      <c r="O38" s="183"/>
      <c r="P38" s="183"/>
      <c r="Q38" s="183"/>
      <c r="R38" s="183"/>
      <c r="S38" s="324">
        <f t="shared" si="1"/>
        <v>0</v>
      </c>
      <c r="T38" s="183"/>
      <c r="U38" s="183"/>
      <c r="V38" s="183"/>
      <c r="W38" s="183"/>
      <c r="X38" s="183"/>
      <c r="Y38" s="183"/>
      <c r="Z38" s="183"/>
      <c r="AA38" s="183"/>
      <c r="AB38" s="183"/>
      <c r="AC38" s="324">
        <f t="shared" si="2"/>
        <v>0</v>
      </c>
      <c r="AD38" s="183"/>
      <c r="AE38" s="183"/>
      <c r="AF38" s="183"/>
      <c r="AG38" s="183"/>
      <c r="AH38" s="183"/>
      <c r="AI38" s="183"/>
      <c r="AJ38" s="324">
        <f t="shared" si="3"/>
        <v>0</v>
      </c>
      <c r="AK38" s="324">
        <f t="shared" si="4"/>
        <v>0</v>
      </c>
      <c r="AL38" s="324">
        <f>Data!$B40</f>
        <v>0</v>
      </c>
      <c r="AM38" s="324">
        <f>Data!$D40</f>
        <v>0</v>
      </c>
      <c r="AN38" s="183"/>
      <c r="AO38" s="183"/>
      <c r="AP38" s="183"/>
      <c r="AQ38" s="183"/>
      <c r="AR38" s="183"/>
      <c r="AS38" s="183"/>
      <c r="AT38" s="183"/>
      <c r="AU38" s="183"/>
      <c r="AV38" s="183"/>
      <c r="AW38" s="324">
        <f t="shared" si="5"/>
        <v>0</v>
      </c>
      <c r="AX38" s="183"/>
      <c r="AY38" s="183"/>
      <c r="AZ38" s="183"/>
      <c r="BA38" s="183"/>
      <c r="BB38" s="183"/>
      <c r="BC38" s="183"/>
      <c r="BD38" s="324">
        <f t="shared" si="6"/>
        <v>0</v>
      </c>
      <c r="BE38" s="183"/>
      <c r="BF38" s="183"/>
      <c r="BG38" s="183"/>
      <c r="BH38" s="183"/>
      <c r="BI38" s="183"/>
      <c r="BJ38" s="183"/>
      <c r="BK38" s="183"/>
      <c r="BL38" s="183"/>
      <c r="BM38" s="183"/>
      <c r="BN38" s="324">
        <f t="shared" si="7"/>
        <v>0</v>
      </c>
      <c r="BO38" s="183"/>
      <c r="BP38" s="183"/>
      <c r="BQ38" s="183"/>
      <c r="BR38" s="183"/>
      <c r="BS38" s="183"/>
      <c r="BT38" s="183"/>
      <c r="BU38" s="324">
        <f t="shared" si="8"/>
        <v>0</v>
      </c>
      <c r="BV38" s="324">
        <f t="shared" si="9"/>
        <v>0</v>
      </c>
    </row>
    <row r="39" spans="1:74" ht="24.75" customHeight="1">
      <c r="A39" s="467" t="s">
        <v>270</v>
      </c>
      <c r="B39" s="467" t="s">
        <v>271</v>
      </c>
      <c r="C39" s="465" t="s">
        <v>293</v>
      </c>
      <c r="D39" s="465"/>
      <c r="E39" s="465"/>
      <c r="F39" s="465"/>
      <c r="G39" s="465"/>
      <c r="H39" s="465"/>
      <c r="I39" s="465"/>
      <c r="J39" s="465"/>
      <c r="K39" s="465"/>
      <c r="L39" s="465"/>
      <c r="M39" s="465" t="s">
        <v>300</v>
      </c>
      <c r="N39" s="465"/>
      <c r="O39" s="465"/>
      <c r="P39" s="465"/>
      <c r="Q39" s="465"/>
      <c r="R39" s="465"/>
      <c r="S39" s="465"/>
      <c r="T39" s="465" t="s">
        <v>303</v>
      </c>
      <c r="U39" s="465"/>
      <c r="V39" s="465"/>
      <c r="W39" s="465"/>
      <c r="X39" s="465"/>
      <c r="Y39" s="465"/>
      <c r="Z39" s="465"/>
      <c r="AA39" s="465"/>
      <c r="AB39" s="465"/>
      <c r="AC39" s="465"/>
      <c r="AD39" s="465" t="s">
        <v>307</v>
      </c>
      <c r="AE39" s="465"/>
      <c r="AF39" s="465"/>
      <c r="AG39" s="465"/>
      <c r="AH39" s="465"/>
      <c r="AI39" s="465"/>
      <c r="AJ39" s="465"/>
      <c r="AK39" s="465" t="s">
        <v>310</v>
      </c>
      <c r="AL39" s="467" t="s">
        <v>270</v>
      </c>
      <c r="AM39" s="467" t="s">
        <v>271</v>
      </c>
      <c r="AN39" s="465" t="s">
        <v>293</v>
      </c>
      <c r="AO39" s="465"/>
      <c r="AP39" s="465"/>
      <c r="AQ39" s="465"/>
      <c r="AR39" s="465"/>
      <c r="AS39" s="465"/>
      <c r="AT39" s="465"/>
      <c r="AU39" s="465"/>
      <c r="AV39" s="465"/>
      <c r="AW39" s="465"/>
      <c r="AX39" s="465" t="s">
        <v>300</v>
      </c>
      <c r="AY39" s="465"/>
      <c r="AZ39" s="465"/>
      <c r="BA39" s="465"/>
      <c r="BB39" s="465"/>
      <c r="BC39" s="465"/>
      <c r="BD39" s="465"/>
      <c r="BE39" s="465" t="s">
        <v>303</v>
      </c>
      <c r="BF39" s="465"/>
      <c r="BG39" s="465"/>
      <c r="BH39" s="465"/>
      <c r="BI39" s="465"/>
      <c r="BJ39" s="465"/>
      <c r="BK39" s="465"/>
      <c r="BL39" s="465"/>
      <c r="BM39" s="465"/>
      <c r="BN39" s="465"/>
      <c r="BO39" s="465" t="s">
        <v>307</v>
      </c>
      <c r="BP39" s="465"/>
      <c r="BQ39" s="465"/>
      <c r="BR39" s="465"/>
      <c r="BS39" s="465"/>
      <c r="BT39" s="465"/>
      <c r="BU39" s="465"/>
      <c r="BV39" s="465" t="s">
        <v>310</v>
      </c>
    </row>
    <row r="40" spans="1:74" ht="33" customHeight="1">
      <c r="A40" s="467"/>
      <c r="B40" s="467"/>
      <c r="C40" s="467" t="s">
        <v>294</v>
      </c>
      <c r="D40" s="467"/>
      <c r="E40" s="467"/>
      <c r="F40" s="467" t="s">
        <v>298</v>
      </c>
      <c r="G40" s="467"/>
      <c r="H40" s="467"/>
      <c r="I40" s="467" t="s">
        <v>299</v>
      </c>
      <c r="J40" s="467"/>
      <c r="K40" s="467"/>
      <c r="L40" s="261" t="s">
        <v>35</v>
      </c>
      <c r="M40" s="467" t="s">
        <v>301</v>
      </c>
      <c r="N40" s="467"/>
      <c r="O40" s="467"/>
      <c r="P40" s="467" t="s">
        <v>302</v>
      </c>
      <c r="Q40" s="467"/>
      <c r="R40" s="467"/>
      <c r="S40" s="261" t="s">
        <v>35</v>
      </c>
      <c r="T40" s="467" t="s">
        <v>304</v>
      </c>
      <c r="U40" s="467"/>
      <c r="V40" s="467"/>
      <c r="W40" s="467" t="s">
        <v>305</v>
      </c>
      <c r="X40" s="467"/>
      <c r="Y40" s="467"/>
      <c r="Z40" s="467" t="s">
        <v>306</v>
      </c>
      <c r="AA40" s="467"/>
      <c r="AB40" s="467"/>
      <c r="AC40" s="261" t="s">
        <v>35</v>
      </c>
      <c r="AD40" s="467" t="s">
        <v>308</v>
      </c>
      <c r="AE40" s="467"/>
      <c r="AF40" s="467"/>
      <c r="AG40" s="467" t="s">
        <v>309</v>
      </c>
      <c r="AH40" s="467"/>
      <c r="AI40" s="467"/>
      <c r="AJ40" s="261" t="s">
        <v>35</v>
      </c>
      <c r="AK40" s="465"/>
      <c r="AL40" s="467"/>
      <c r="AM40" s="467"/>
      <c r="AN40" s="467" t="s">
        <v>294</v>
      </c>
      <c r="AO40" s="467"/>
      <c r="AP40" s="467"/>
      <c r="AQ40" s="467" t="s">
        <v>298</v>
      </c>
      <c r="AR40" s="467"/>
      <c r="AS40" s="467"/>
      <c r="AT40" s="467" t="s">
        <v>299</v>
      </c>
      <c r="AU40" s="467"/>
      <c r="AV40" s="467"/>
      <c r="AW40" s="271" t="s">
        <v>35</v>
      </c>
      <c r="AX40" s="467" t="s">
        <v>301</v>
      </c>
      <c r="AY40" s="467"/>
      <c r="AZ40" s="467"/>
      <c r="BA40" s="467" t="s">
        <v>302</v>
      </c>
      <c r="BB40" s="467"/>
      <c r="BC40" s="467"/>
      <c r="BD40" s="271" t="s">
        <v>35</v>
      </c>
      <c r="BE40" s="467" t="s">
        <v>304</v>
      </c>
      <c r="BF40" s="467"/>
      <c r="BG40" s="467"/>
      <c r="BH40" s="467" t="s">
        <v>305</v>
      </c>
      <c r="BI40" s="467"/>
      <c r="BJ40" s="467"/>
      <c r="BK40" s="467" t="s">
        <v>306</v>
      </c>
      <c r="BL40" s="467"/>
      <c r="BM40" s="467"/>
      <c r="BN40" s="271" t="s">
        <v>35</v>
      </c>
      <c r="BO40" s="467" t="s">
        <v>308</v>
      </c>
      <c r="BP40" s="467"/>
      <c r="BQ40" s="467"/>
      <c r="BR40" s="467" t="s">
        <v>309</v>
      </c>
      <c r="BS40" s="467"/>
      <c r="BT40" s="467"/>
      <c r="BU40" s="271" t="s">
        <v>35</v>
      </c>
      <c r="BV40" s="465"/>
    </row>
    <row r="41" spans="1:74" ht="24.75" customHeight="1">
      <c r="A41" s="467"/>
      <c r="B41" s="467"/>
      <c r="C41" s="264" t="s">
        <v>295</v>
      </c>
      <c r="D41" s="264" t="s">
        <v>296</v>
      </c>
      <c r="E41" s="264" t="s">
        <v>297</v>
      </c>
      <c r="F41" s="264" t="s">
        <v>295</v>
      </c>
      <c r="G41" s="264" t="s">
        <v>296</v>
      </c>
      <c r="H41" s="264" t="s">
        <v>297</v>
      </c>
      <c r="I41" s="264" t="s">
        <v>295</v>
      </c>
      <c r="J41" s="264" t="s">
        <v>296</v>
      </c>
      <c r="K41" s="264" t="s">
        <v>297</v>
      </c>
      <c r="L41" s="264">
        <v>10</v>
      </c>
      <c r="M41" s="264" t="s">
        <v>295</v>
      </c>
      <c r="N41" s="264" t="s">
        <v>296</v>
      </c>
      <c r="O41" s="264" t="s">
        <v>297</v>
      </c>
      <c r="P41" s="264" t="s">
        <v>295</v>
      </c>
      <c r="Q41" s="264" t="s">
        <v>296</v>
      </c>
      <c r="R41" s="264" t="s">
        <v>297</v>
      </c>
      <c r="S41" s="264">
        <v>10</v>
      </c>
      <c r="T41" s="264" t="s">
        <v>295</v>
      </c>
      <c r="U41" s="264" t="s">
        <v>296</v>
      </c>
      <c r="V41" s="264" t="s">
        <v>297</v>
      </c>
      <c r="W41" s="264" t="s">
        <v>295</v>
      </c>
      <c r="X41" s="264" t="s">
        <v>296</v>
      </c>
      <c r="Y41" s="264" t="s">
        <v>297</v>
      </c>
      <c r="Z41" s="264" t="s">
        <v>295</v>
      </c>
      <c r="AA41" s="264" t="s">
        <v>296</v>
      </c>
      <c r="AB41" s="264" t="s">
        <v>297</v>
      </c>
      <c r="AC41" s="264">
        <v>10</v>
      </c>
      <c r="AD41" s="264" t="s">
        <v>295</v>
      </c>
      <c r="AE41" s="264" t="s">
        <v>296</v>
      </c>
      <c r="AF41" s="264" t="s">
        <v>297</v>
      </c>
      <c r="AG41" s="264" t="s">
        <v>295</v>
      </c>
      <c r="AH41" s="264" t="s">
        <v>296</v>
      </c>
      <c r="AI41" s="264" t="s">
        <v>297</v>
      </c>
      <c r="AJ41" s="264">
        <v>20</v>
      </c>
      <c r="AK41" s="263">
        <v>50</v>
      </c>
      <c r="AL41" s="467"/>
      <c r="AM41" s="467"/>
      <c r="AN41" s="264" t="s">
        <v>295</v>
      </c>
      <c r="AO41" s="264" t="s">
        <v>296</v>
      </c>
      <c r="AP41" s="264" t="s">
        <v>297</v>
      </c>
      <c r="AQ41" s="264" t="s">
        <v>295</v>
      </c>
      <c r="AR41" s="264" t="s">
        <v>296</v>
      </c>
      <c r="AS41" s="264" t="s">
        <v>297</v>
      </c>
      <c r="AT41" s="264" t="s">
        <v>295</v>
      </c>
      <c r="AU41" s="264" t="s">
        <v>296</v>
      </c>
      <c r="AV41" s="264" t="s">
        <v>297</v>
      </c>
      <c r="AW41" s="264">
        <v>10</v>
      </c>
      <c r="AX41" s="264" t="s">
        <v>295</v>
      </c>
      <c r="AY41" s="264" t="s">
        <v>296</v>
      </c>
      <c r="AZ41" s="264" t="s">
        <v>297</v>
      </c>
      <c r="BA41" s="264" t="s">
        <v>295</v>
      </c>
      <c r="BB41" s="264" t="s">
        <v>296</v>
      </c>
      <c r="BC41" s="264" t="s">
        <v>297</v>
      </c>
      <c r="BD41" s="264">
        <v>10</v>
      </c>
      <c r="BE41" s="264" t="s">
        <v>295</v>
      </c>
      <c r="BF41" s="264" t="s">
        <v>296</v>
      </c>
      <c r="BG41" s="264" t="s">
        <v>297</v>
      </c>
      <c r="BH41" s="264" t="s">
        <v>295</v>
      </c>
      <c r="BI41" s="264" t="s">
        <v>296</v>
      </c>
      <c r="BJ41" s="264" t="s">
        <v>297</v>
      </c>
      <c r="BK41" s="264" t="s">
        <v>295</v>
      </c>
      <c r="BL41" s="264" t="s">
        <v>296</v>
      </c>
      <c r="BM41" s="264" t="s">
        <v>297</v>
      </c>
      <c r="BN41" s="264">
        <v>10</v>
      </c>
      <c r="BO41" s="264" t="s">
        <v>295</v>
      </c>
      <c r="BP41" s="264" t="s">
        <v>296</v>
      </c>
      <c r="BQ41" s="264" t="s">
        <v>297</v>
      </c>
      <c r="BR41" s="264" t="s">
        <v>295</v>
      </c>
      <c r="BS41" s="264" t="s">
        <v>296</v>
      </c>
      <c r="BT41" s="264" t="s">
        <v>297</v>
      </c>
      <c r="BU41" s="264">
        <v>20</v>
      </c>
      <c r="BV41" s="272">
        <v>50</v>
      </c>
    </row>
    <row r="42" spans="1:74" ht="24" customHeight="1">
      <c r="A42" s="324">
        <f>Data!$B41</f>
        <v>0</v>
      </c>
      <c r="B42" s="324">
        <f>Data!$D41</f>
        <v>0</v>
      </c>
      <c r="C42" s="183"/>
      <c r="D42" s="183"/>
      <c r="E42" s="183"/>
      <c r="F42" s="183"/>
      <c r="G42" s="183"/>
      <c r="H42" s="183"/>
      <c r="I42" s="183"/>
      <c r="J42" s="183"/>
      <c r="K42" s="183"/>
      <c r="L42" s="324">
        <f>SUM(C42:K42)</f>
        <v>0</v>
      </c>
      <c r="M42" s="183"/>
      <c r="N42" s="183"/>
      <c r="O42" s="183"/>
      <c r="P42" s="183"/>
      <c r="Q42" s="183"/>
      <c r="R42" s="183"/>
      <c r="S42" s="324">
        <f>SUM(M42:R42)</f>
        <v>0</v>
      </c>
      <c r="T42" s="183"/>
      <c r="U42" s="183"/>
      <c r="V42" s="183"/>
      <c r="W42" s="183"/>
      <c r="X42" s="183"/>
      <c r="Y42" s="183"/>
      <c r="Z42" s="183"/>
      <c r="AA42" s="183"/>
      <c r="AB42" s="183"/>
      <c r="AC42" s="324">
        <f t="shared" ref="AC42:AC77" si="10">SUM(T42:AB42)</f>
        <v>0</v>
      </c>
      <c r="AD42" s="183"/>
      <c r="AE42" s="183"/>
      <c r="AF42" s="183"/>
      <c r="AG42" s="183"/>
      <c r="AH42" s="183"/>
      <c r="AI42" s="183"/>
      <c r="AJ42" s="324">
        <f t="shared" ref="AJ42" si="11">SUM(AD42:AI42)</f>
        <v>0</v>
      </c>
      <c r="AK42" s="324">
        <f t="shared" ref="AK42" si="12">L42+S42+AC42+AJ42</f>
        <v>0</v>
      </c>
      <c r="AL42" s="324">
        <f>Data!$B41</f>
        <v>0</v>
      </c>
      <c r="AM42" s="324">
        <f>Data!$D41</f>
        <v>0</v>
      </c>
      <c r="AN42" s="183"/>
      <c r="AO42" s="183"/>
      <c r="AP42" s="183"/>
      <c r="AQ42" s="183"/>
      <c r="AR42" s="183"/>
      <c r="AS42" s="183"/>
      <c r="AT42" s="183"/>
      <c r="AU42" s="183"/>
      <c r="AV42" s="183"/>
      <c r="AW42" s="324">
        <f>SUM(AN42:AV42)</f>
        <v>0</v>
      </c>
      <c r="AX42" s="183"/>
      <c r="AY42" s="183"/>
      <c r="AZ42" s="183"/>
      <c r="BA42" s="183"/>
      <c r="BB42" s="183"/>
      <c r="BC42" s="183"/>
      <c r="BD42" s="324">
        <f>SUM(AX42:BC42)</f>
        <v>0</v>
      </c>
      <c r="BE42" s="183"/>
      <c r="BF42" s="183"/>
      <c r="BG42" s="183"/>
      <c r="BH42" s="183"/>
      <c r="BI42" s="183"/>
      <c r="BJ42" s="183"/>
      <c r="BK42" s="183"/>
      <c r="BL42" s="183"/>
      <c r="BM42" s="183"/>
      <c r="BN42" s="324">
        <f t="shared" ref="BN42:BN77" si="13">SUM(BE42:BM42)</f>
        <v>0</v>
      </c>
      <c r="BO42" s="183"/>
      <c r="BP42" s="183"/>
      <c r="BQ42" s="183"/>
      <c r="BR42" s="183"/>
      <c r="BS42" s="183"/>
      <c r="BT42" s="183"/>
      <c r="BU42" s="324">
        <f t="shared" ref="BU42:BU77" si="14">SUM(BO42:BT42)</f>
        <v>0</v>
      </c>
      <c r="BV42" s="324">
        <f t="shared" ref="BV42:BV77" si="15">AW42+BD42+BN42+BU42</f>
        <v>0</v>
      </c>
    </row>
    <row r="43" spans="1:74" ht="24" customHeight="1">
      <c r="A43" s="324">
        <f>Data!$B42</f>
        <v>0</v>
      </c>
      <c r="B43" s="324">
        <f>Data!$D42</f>
        <v>0</v>
      </c>
      <c r="C43" s="183"/>
      <c r="D43" s="183"/>
      <c r="E43" s="183"/>
      <c r="F43" s="183"/>
      <c r="G43" s="183"/>
      <c r="H43" s="183"/>
      <c r="I43" s="183"/>
      <c r="J43" s="183"/>
      <c r="K43" s="183"/>
      <c r="L43" s="324">
        <f t="shared" ref="L43:L77" si="16">SUM(C43:K43)</f>
        <v>0</v>
      </c>
      <c r="M43" s="183"/>
      <c r="N43" s="183"/>
      <c r="O43" s="183"/>
      <c r="P43" s="183"/>
      <c r="Q43" s="183"/>
      <c r="R43" s="183"/>
      <c r="S43" s="324">
        <f t="shared" ref="S43:S77" si="17">SUM(M43:R43)</f>
        <v>0</v>
      </c>
      <c r="T43" s="183"/>
      <c r="U43" s="183"/>
      <c r="V43" s="183"/>
      <c r="W43" s="183"/>
      <c r="X43" s="183"/>
      <c r="Y43" s="183"/>
      <c r="Z43" s="183"/>
      <c r="AA43" s="183"/>
      <c r="AB43" s="183"/>
      <c r="AC43" s="324">
        <f t="shared" si="10"/>
        <v>0</v>
      </c>
      <c r="AD43" s="183"/>
      <c r="AE43" s="183"/>
      <c r="AF43" s="183"/>
      <c r="AG43" s="183"/>
      <c r="AH43" s="183"/>
      <c r="AI43" s="183"/>
      <c r="AJ43" s="324">
        <f t="shared" ref="AJ43:AJ77" si="18">SUM(AD43:AI43)</f>
        <v>0</v>
      </c>
      <c r="AK43" s="324">
        <f t="shared" ref="AK43:AK77" si="19">L43+S43+AC43+AJ43</f>
        <v>0</v>
      </c>
      <c r="AL43" s="324">
        <f>Data!$B42</f>
        <v>0</v>
      </c>
      <c r="AM43" s="324">
        <f>Data!$D42</f>
        <v>0</v>
      </c>
      <c r="AN43" s="183"/>
      <c r="AO43" s="183"/>
      <c r="AP43" s="183"/>
      <c r="AQ43" s="183"/>
      <c r="AR43" s="183"/>
      <c r="AS43" s="183"/>
      <c r="AT43" s="183"/>
      <c r="AU43" s="183"/>
      <c r="AV43" s="183"/>
      <c r="AW43" s="324">
        <f t="shared" ref="AW43:AW77" si="20">SUM(AN43:AV43)</f>
        <v>0</v>
      </c>
      <c r="AX43" s="183"/>
      <c r="AY43" s="183"/>
      <c r="AZ43" s="183"/>
      <c r="BA43" s="183"/>
      <c r="BB43" s="183"/>
      <c r="BC43" s="183"/>
      <c r="BD43" s="324">
        <f t="shared" ref="BD43:BD77" si="21">SUM(AX43:BC43)</f>
        <v>0</v>
      </c>
      <c r="BE43" s="183"/>
      <c r="BF43" s="183"/>
      <c r="BG43" s="183"/>
      <c r="BH43" s="183"/>
      <c r="BI43" s="183"/>
      <c r="BJ43" s="183"/>
      <c r="BK43" s="183"/>
      <c r="BL43" s="183"/>
      <c r="BM43" s="183"/>
      <c r="BN43" s="324">
        <f t="shared" si="13"/>
        <v>0</v>
      </c>
      <c r="BO43" s="183"/>
      <c r="BP43" s="183"/>
      <c r="BQ43" s="183"/>
      <c r="BR43" s="183"/>
      <c r="BS43" s="183"/>
      <c r="BT43" s="183"/>
      <c r="BU43" s="324">
        <f t="shared" si="14"/>
        <v>0</v>
      </c>
      <c r="BV43" s="324">
        <f t="shared" si="15"/>
        <v>0</v>
      </c>
    </row>
    <row r="44" spans="1:74" ht="24" customHeight="1">
      <c r="A44" s="324">
        <f>Data!$B43</f>
        <v>0</v>
      </c>
      <c r="B44" s="324">
        <f>Data!$D43</f>
        <v>0</v>
      </c>
      <c r="C44" s="183"/>
      <c r="D44" s="183"/>
      <c r="E44" s="183"/>
      <c r="F44" s="183"/>
      <c r="G44" s="183"/>
      <c r="H44" s="183"/>
      <c r="I44" s="183"/>
      <c r="J44" s="183"/>
      <c r="K44" s="183"/>
      <c r="L44" s="324">
        <f t="shared" si="16"/>
        <v>0</v>
      </c>
      <c r="M44" s="183"/>
      <c r="N44" s="183"/>
      <c r="O44" s="183"/>
      <c r="P44" s="183"/>
      <c r="Q44" s="183"/>
      <c r="R44" s="183"/>
      <c r="S44" s="324">
        <f t="shared" si="17"/>
        <v>0</v>
      </c>
      <c r="T44" s="183"/>
      <c r="U44" s="183"/>
      <c r="V44" s="183"/>
      <c r="W44" s="183"/>
      <c r="X44" s="183"/>
      <c r="Y44" s="183"/>
      <c r="Z44" s="183"/>
      <c r="AA44" s="183"/>
      <c r="AB44" s="183"/>
      <c r="AC44" s="324">
        <f t="shared" si="10"/>
        <v>0</v>
      </c>
      <c r="AD44" s="183"/>
      <c r="AE44" s="183"/>
      <c r="AF44" s="183"/>
      <c r="AG44" s="183"/>
      <c r="AH44" s="183"/>
      <c r="AI44" s="183"/>
      <c r="AJ44" s="324">
        <f t="shared" si="18"/>
        <v>0</v>
      </c>
      <c r="AK44" s="324">
        <f t="shared" si="19"/>
        <v>0</v>
      </c>
      <c r="AL44" s="324">
        <f>Data!$B43</f>
        <v>0</v>
      </c>
      <c r="AM44" s="324">
        <f>Data!$D43</f>
        <v>0</v>
      </c>
      <c r="AN44" s="183"/>
      <c r="AO44" s="183"/>
      <c r="AP44" s="183"/>
      <c r="AQ44" s="183"/>
      <c r="AR44" s="183"/>
      <c r="AS44" s="183"/>
      <c r="AT44" s="183"/>
      <c r="AU44" s="183"/>
      <c r="AV44" s="183"/>
      <c r="AW44" s="324">
        <f t="shared" si="20"/>
        <v>0</v>
      </c>
      <c r="AX44" s="183"/>
      <c r="AY44" s="183"/>
      <c r="AZ44" s="183"/>
      <c r="BA44" s="183"/>
      <c r="BB44" s="183"/>
      <c r="BC44" s="183"/>
      <c r="BD44" s="324">
        <f t="shared" si="21"/>
        <v>0</v>
      </c>
      <c r="BE44" s="183"/>
      <c r="BF44" s="183"/>
      <c r="BG44" s="183"/>
      <c r="BH44" s="183"/>
      <c r="BI44" s="183"/>
      <c r="BJ44" s="183"/>
      <c r="BK44" s="183"/>
      <c r="BL44" s="183"/>
      <c r="BM44" s="183"/>
      <c r="BN44" s="324">
        <f t="shared" si="13"/>
        <v>0</v>
      </c>
      <c r="BO44" s="183"/>
      <c r="BP44" s="183"/>
      <c r="BQ44" s="183"/>
      <c r="BR44" s="183"/>
      <c r="BS44" s="183"/>
      <c r="BT44" s="183"/>
      <c r="BU44" s="324">
        <f t="shared" si="14"/>
        <v>0</v>
      </c>
      <c r="BV44" s="324">
        <f t="shared" si="15"/>
        <v>0</v>
      </c>
    </row>
    <row r="45" spans="1:74" ht="24" customHeight="1">
      <c r="A45" s="324">
        <f>Data!$B44</f>
        <v>0</v>
      </c>
      <c r="B45" s="324">
        <f>Data!$D44</f>
        <v>0</v>
      </c>
      <c r="C45" s="183"/>
      <c r="D45" s="183"/>
      <c r="E45" s="183"/>
      <c r="F45" s="183"/>
      <c r="G45" s="183"/>
      <c r="H45" s="183"/>
      <c r="I45" s="183"/>
      <c r="J45" s="183"/>
      <c r="K45" s="183"/>
      <c r="L45" s="324">
        <f t="shared" si="16"/>
        <v>0</v>
      </c>
      <c r="M45" s="183"/>
      <c r="N45" s="183"/>
      <c r="O45" s="183"/>
      <c r="P45" s="183"/>
      <c r="Q45" s="183"/>
      <c r="R45" s="183"/>
      <c r="S45" s="324">
        <f t="shared" si="17"/>
        <v>0</v>
      </c>
      <c r="T45" s="183"/>
      <c r="U45" s="183"/>
      <c r="V45" s="183"/>
      <c r="W45" s="183"/>
      <c r="X45" s="183"/>
      <c r="Y45" s="183"/>
      <c r="Z45" s="183"/>
      <c r="AA45" s="183"/>
      <c r="AB45" s="183"/>
      <c r="AC45" s="324">
        <f t="shared" si="10"/>
        <v>0</v>
      </c>
      <c r="AD45" s="183"/>
      <c r="AE45" s="183"/>
      <c r="AF45" s="183"/>
      <c r="AG45" s="183"/>
      <c r="AH45" s="183"/>
      <c r="AI45" s="183"/>
      <c r="AJ45" s="324">
        <f t="shared" si="18"/>
        <v>0</v>
      </c>
      <c r="AK45" s="324">
        <f t="shared" si="19"/>
        <v>0</v>
      </c>
      <c r="AL45" s="324">
        <f>Data!$B44</f>
        <v>0</v>
      </c>
      <c r="AM45" s="324">
        <f>Data!$D44</f>
        <v>0</v>
      </c>
      <c r="AN45" s="183"/>
      <c r="AO45" s="183"/>
      <c r="AP45" s="183"/>
      <c r="AQ45" s="183"/>
      <c r="AR45" s="183"/>
      <c r="AS45" s="183"/>
      <c r="AT45" s="183"/>
      <c r="AU45" s="183"/>
      <c r="AV45" s="183"/>
      <c r="AW45" s="324">
        <f t="shared" si="20"/>
        <v>0</v>
      </c>
      <c r="AX45" s="183"/>
      <c r="AY45" s="183"/>
      <c r="AZ45" s="183"/>
      <c r="BA45" s="183"/>
      <c r="BB45" s="183"/>
      <c r="BC45" s="183"/>
      <c r="BD45" s="324">
        <f t="shared" si="21"/>
        <v>0</v>
      </c>
      <c r="BE45" s="183"/>
      <c r="BF45" s="183"/>
      <c r="BG45" s="183"/>
      <c r="BH45" s="183"/>
      <c r="BI45" s="183"/>
      <c r="BJ45" s="183"/>
      <c r="BK45" s="183"/>
      <c r="BL45" s="183"/>
      <c r="BM45" s="183"/>
      <c r="BN45" s="324">
        <f t="shared" si="13"/>
        <v>0</v>
      </c>
      <c r="BO45" s="183"/>
      <c r="BP45" s="183"/>
      <c r="BQ45" s="183"/>
      <c r="BR45" s="183"/>
      <c r="BS45" s="183"/>
      <c r="BT45" s="183"/>
      <c r="BU45" s="324">
        <f t="shared" si="14"/>
        <v>0</v>
      </c>
      <c r="BV45" s="324">
        <f t="shared" si="15"/>
        <v>0</v>
      </c>
    </row>
    <row r="46" spans="1:74" ht="24" customHeight="1">
      <c r="A46" s="324">
        <f>Data!$B45</f>
        <v>0</v>
      </c>
      <c r="B46" s="324">
        <f>Data!$D45</f>
        <v>0</v>
      </c>
      <c r="C46" s="183"/>
      <c r="D46" s="183"/>
      <c r="E46" s="183"/>
      <c r="F46" s="183"/>
      <c r="G46" s="183"/>
      <c r="H46" s="183"/>
      <c r="I46" s="183"/>
      <c r="J46" s="183"/>
      <c r="K46" s="183"/>
      <c r="L46" s="324">
        <f t="shared" si="16"/>
        <v>0</v>
      </c>
      <c r="M46" s="183"/>
      <c r="N46" s="183"/>
      <c r="O46" s="183"/>
      <c r="P46" s="183"/>
      <c r="Q46" s="183"/>
      <c r="R46" s="183"/>
      <c r="S46" s="324">
        <f t="shared" si="17"/>
        <v>0</v>
      </c>
      <c r="T46" s="183"/>
      <c r="U46" s="183"/>
      <c r="V46" s="183"/>
      <c r="W46" s="183"/>
      <c r="X46" s="183"/>
      <c r="Y46" s="183"/>
      <c r="Z46" s="183"/>
      <c r="AA46" s="183"/>
      <c r="AB46" s="183"/>
      <c r="AC46" s="324">
        <f t="shared" si="10"/>
        <v>0</v>
      </c>
      <c r="AD46" s="183"/>
      <c r="AE46" s="183"/>
      <c r="AF46" s="183"/>
      <c r="AG46" s="183"/>
      <c r="AH46" s="183"/>
      <c r="AI46" s="183"/>
      <c r="AJ46" s="324">
        <f t="shared" si="18"/>
        <v>0</v>
      </c>
      <c r="AK46" s="324">
        <f t="shared" si="19"/>
        <v>0</v>
      </c>
      <c r="AL46" s="324">
        <f>Data!$B45</f>
        <v>0</v>
      </c>
      <c r="AM46" s="324">
        <f>Data!$D45</f>
        <v>0</v>
      </c>
      <c r="AN46" s="183"/>
      <c r="AO46" s="183"/>
      <c r="AP46" s="183"/>
      <c r="AQ46" s="183"/>
      <c r="AR46" s="183"/>
      <c r="AS46" s="183"/>
      <c r="AT46" s="183"/>
      <c r="AU46" s="183"/>
      <c r="AV46" s="183"/>
      <c r="AW46" s="324">
        <f t="shared" si="20"/>
        <v>0</v>
      </c>
      <c r="AX46" s="183"/>
      <c r="AY46" s="183"/>
      <c r="AZ46" s="183"/>
      <c r="BA46" s="183"/>
      <c r="BB46" s="183"/>
      <c r="BC46" s="183"/>
      <c r="BD46" s="324">
        <f t="shared" si="21"/>
        <v>0</v>
      </c>
      <c r="BE46" s="183"/>
      <c r="BF46" s="183"/>
      <c r="BG46" s="183"/>
      <c r="BH46" s="183"/>
      <c r="BI46" s="183"/>
      <c r="BJ46" s="183"/>
      <c r="BK46" s="183"/>
      <c r="BL46" s="183"/>
      <c r="BM46" s="183"/>
      <c r="BN46" s="324">
        <f t="shared" si="13"/>
        <v>0</v>
      </c>
      <c r="BO46" s="183"/>
      <c r="BP46" s="183"/>
      <c r="BQ46" s="183"/>
      <c r="BR46" s="183"/>
      <c r="BS46" s="183"/>
      <c r="BT46" s="183"/>
      <c r="BU46" s="324">
        <f t="shared" si="14"/>
        <v>0</v>
      </c>
      <c r="BV46" s="324">
        <f t="shared" si="15"/>
        <v>0</v>
      </c>
    </row>
    <row r="47" spans="1:74" ht="24" customHeight="1">
      <c r="A47" s="324">
        <f>Data!$B46</f>
        <v>0</v>
      </c>
      <c r="B47" s="324">
        <f>Data!$D46</f>
        <v>0</v>
      </c>
      <c r="C47" s="183"/>
      <c r="D47" s="183"/>
      <c r="E47" s="183"/>
      <c r="F47" s="183"/>
      <c r="G47" s="183"/>
      <c r="H47" s="183"/>
      <c r="I47" s="183"/>
      <c r="J47" s="183"/>
      <c r="K47" s="183"/>
      <c r="L47" s="324">
        <f t="shared" si="16"/>
        <v>0</v>
      </c>
      <c r="M47" s="183"/>
      <c r="N47" s="183"/>
      <c r="O47" s="183"/>
      <c r="P47" s="183"/>
      <c r="Q47" s="183"/>
      <c r="R47" s="183"/>
      <c r="S47" s="324">
        <f t="shared" si="17"/>
        <v>0</v>
      </c>
      <c r="T47" s="183"/>
      <c r="U47" s="183"/>
      <c r="V47" s="183"/>
      <c r="W47" s="183"/>
      <c r="X47" s="183"/>
      <c r="Y47" s="183"/>
      <c r="Z47" s="183"/>
      <c r="AA47" s="183"/>
      <c r="AB47" s="183"/>
      <c r="AC47" s="324">
        <f t="shared" si="10"/>
        <v>0</v>
      </c>
      <c r="AD47" s="183"/>
      <c r="AE47" s="183"/>
      <c r="AF47" s="183"/>
      <c r="AG47" s="183"/>
      <c r="AH47" s="183"/>
      <c r="AI47" s="183"/>
      <c r="AJ47" s="324">
        <f t="shared" si="18"/>
        <v>0</v>
      </c>
      <c r="AK47" s="324">
        <f t="shared" si="19"/>
        <v>0</v>
      </c>
      <c r="AL47" s="324">
        <f>Data!$B46</f>
        <v>0</v>
      </c>
      <c r="AM47" s="324">
        <f>Data!$D46</f>
        <v>0</v>
      </c>
      <c r="AN47" s="183"/>
      <c r="AO47" s="183"/>
      <c r="AP47" s="183"/>
      <c r="AQ47" s="183"/>
      <c r="AR47" s="183"/>
      <c r="AS47" s="183"/>
      <c r="AT47" s="183"/>
      <c r="AU47" s="183"/>
      <c r="AV47" s="183"/>
      <c r="AW47" s="324">
        <f t="shared" si="20"/>
        <v>0</v>
      </c>
      <c r="AX47" s="183"/>
      <c r="AY47" s="183"/>
      <c r="AZ47" s="183"/>
      <c r="BA47" s="183"/>
      <c r="BB47" s="183"/>
      <c r="BC47" s="183"/>
      <c r="BD47" s="324">
        <f t="shared" si="21"/>
        <v>0</v>
      </c>
      <c r="BE47" s="183"/>
      <c r="BF47" s="183"/>
      <c r="BG47" s="183"/>
      <c r="BH47" s="183"/>
      <c r="BI47" s="183"/>
      <c r="BJ47" s="183"/>
      <c r="BK47" s="183"/>
      <c r="BL47" s="183"/>
      <c r="BM47" s="183"/>
      <c r="BN47" s="324">
        <f t="shared" si="13"/>
        <v>0</v>
      </c>
      <c r="BO47" s="183"/>
      <c r="BP47" s="183"/>
      <c r="BQ47" s="183"/>
      <c r="BR47" s="183"/>
      <c r="BS47" s="183"/>
      <c r="BT47" s="183"/>
      <c r="BU47" s="324">
        <f t="shared" si="14"/>
        <v>0</v>
      </c>
      <c r="BV47" s="324">
        <f t="shared" si="15"/>
        <v>0</v>
      </c>
    </row>
    <row r="48" spans="1:74" ht="24" customHeight="1">
      <c r="A48" s="324">
        <f>Data!$B47</f>
        <v>0</v>
      </c>
      <c r="B48" s="324">
        <f>Data!$D47</f>
        <v>0</v>
      </c>
      <c r="C48" s="183"/>
      <c r="D48" s="183"/>
      <c r="E48" s="183"/>
      <c r="F48" s="183"/>
      <c r="G48" s="183"/>
      <c r="H48" s="183"/>
      <c r="I48" s="183"/>
      <c r="J48" s="183"/>
      <c r="K48" s="183"/>
      <c r="L48" s="324">
        <f t="shared" si="16"/>
        <v>0</v>
      </c>
      <c r="M48" s="183"/>
      <c r="N48" s="183"/>
      <c r="O48" s="183"/>
      <c r="P48" s="183"/>
      <c r="Q48" s="183"/>
      <c r="R48" s="183"/>
      <c r="S48" s="324">
        <f t="shared" si="17"/>
        <v>0</v>
      </c>
      <c r="T48" s="183"/>
      <c r="U48" s="183"/>
      <c r="V48" s="183"/>
      <c r="W48" s="183"/>
      <c r="X48" s="183"/>
      <c r="Y48" s="183"/>
      <c r="Z48" s="183"/>
      <c r="AA48" s="183"/>
      <c r="AB48" s="183"/>
      <c r="AC48" s="324">
        <f t="shared" si="10"/>
        <v>0</v>
      </c>
      <c r="AD48" s="183"/>
      <c r="AE48" s="183"/>
      <c r="AF48" s="183"/>
      <c r="AG48" s="183"/>
      <c r="AH48" s="183"/>
      <c r="AI48" s="183"/>
      <c r="AJ48" s="324">
        <f t="shared" si="18"/>
        <v>0</v>
      </c>
      <c r="AK48" s="324">
        <f t="shared" si="19"/>
        <v>0</v>
      </c>
      <c r="AL48" s="324">
        <f>Data!$B47</f>
        <v>0</v>
      </c>
      <c r="AM48" s="324">
        <f>Data!$D47</f>
        <v>0</v>
      </c>
      <c r="AN48" s="183"/>
      <c r="AO48" s="183"/>
      <c r="AP48" s="183"/>
      <c r="AQ48" s="183"/>
      <c r="AR48" s="183"/>
      <c r="AS48" s="183"/>
      <c r="AT48" s="183"/>
      <c r="AU48" s="183"/>
      <c r="AV48" s="183"/>
      <c r="AW48" s="324">
        <f t="shared" si="20"/>
        <v>0</v>
      </c>
      <c r="AX48" s="183"/>
      <c r="AY48" s="183"/>
      <c r="AZ48" s="183"/>
      <c r="BA48" s="183"/>
      <c r="BB48" s="183"/>
      <c r="BC48" s="183"/>
      <c r="BD48" s="324">
        <f t="shared" si="21"/>
        <v>0</v>
      </c>
      <c r="BE48" s="183"/>
      <c r="BF48" s="183"/>
      <c r="BG48" s="183"/>
      <c r="BH48" s="183"/>
      <c r="BI48" s="183"/>
      <c r="BJ48" s="183"/>
      <c r="BK48" s="183"/>
      <c r="BL48" s="183"/>
      <c r="BM48" s="183"/>
      <c r="BN48" s="324">
        <f t="shared" si="13"/>
        <v>0</v>
      </c>
      <c r="BO48" s="183"/>
      <c r="BP48" s="183"/>
      <c r="BQ48" s="183"/>
      <c r="BR48" s="183"/>
      <c r="BS48" s="183"/>
      <c r="BT48" s="183"/>
      <c r="BU48" s="324">
        <f t="shared" si="14"/>
        <v>0</v>
      </c>
      <c r="BV48" s="324">
        <f t="shared" si="15"/>
        <v>0</v>
      </c>
    </row>
    <row r="49" spans="1:74" ht="24" customHeight="1">
      <c r="A49" s="324">
        <f>Data!$B48</f>
        <v>0</v>
      </c>
      <c r="B49" s="324">
        <f>Data!$D48</f>
        <v>0</v>
      </c>
      <c r="C49" s="183"/>
      <c r="D49" s="183"/>
      <c r="E49" s="183"/>
      <c r="F49" s="183"/>
      <c r="G49" s="183"/>
      <c r="H49" s="183"/>
      <c r="I49" s="183"/>
      <c r="J49" s="183"/>
      <c r="K49" s="183"/>
      <c r="L49" s="324">
        <f t="shared" si="16"/>
        <v>0</v>
      </c>
      <c r="M49" s="183"/>
      <c r="N49" s="183"/>
      <c r="O49" s="183"/>
      <c r="P49" s="183"/>
      <c r="Q49" s="183"/>
      <c r="R49" s="183"/>
      <c r="S49" s="324">
        <f t="shared" si="17"/>
        <v>0</v>
      </c>
      <c r="T49" s="183"/>
      <c r="U49" s="183"/>
      <c r="V49" s="183"/>
      <c r="W49" s="183"/>
      <c r="X49" s="183"/>
      <c r="Y49" s="183"/>
      <c r="Z49" s="183"/>
      <c r="AA49" s="183"/>
      <c r="AB49" s="183"/>
      <c r="AC49" s="324">
        <f t="shared" si="10"/>
        <v>0</v>
      </c>
      <c r="AD49" s="183"/>
      <c r="AE49" s="183"/>
      <c r="AF49" s="183"/>
      <c r="AG49" s="183"/>
      <c r="AH49" s="183"/>
      <c r="AI49" s="183"/>
      <c r="AJ49" s="324">
        <f t="shared" si="18"/>
        <v>0</v>
      </c>
      <c r="AK49" s="324">
        <f t="shared" si="19"/>
        <v>0</v>
      </c>
      <c r="AL49" s="324">
        <f>Data!$B48</f>
        <v>0</v>
      </c>
      <c r="AM49" s="324">
        <f>Data!$D48</f>
        <v>0</v>
      </c>
      <c r="AN49" s="183"/>
      <c r="AO49" s="183"/>
      <c r="AP49" s="183"/>
      <c r="AQ49" s="183"/>
      <c r="AR49" s="183"/>
      <c r="AS49" s="183"/>
      <c r="AT49" s="183"/>
      <c r="AU49" s="183"/>
      <c r="AV49" s="183"/>
      <c r="AW49" s="324">
        <f t="shared" si="20"/>
        <v>0</v>
      </c>
      <c r="AX49" s="183"/>
      <c r="AY49" s="183"/>
      <c r="AZ49" s="183"/>
      <c r="BA49" s="183"/>
      <c r="BB49" s="183"/>
      <c r="BC49" s="183"/>
      <c r="BD49" s="324">
        <f t="shared" si="21"/>
        <v>0</v>
      </c>
      <c r="BE49" s="183"/>
      <c r="BF49" s="183"/>
      <c r="BG49" s="183"/>
      <c r="BH49" s="183"/>
      <c r="BI49" s="183"/>
      <c r="BJ49" s="183"/>
      <c r="BK49" s="183"/>
      <c r="BL49" s="183"/>
      <c r="BM49" s="183"/>
      <c r="BN49" s="324">
        <f t="shared" si="13"/>
        <v>0</v>
      </c>
      <c r="BO49" s="183"/>
      <c r="BP49" s="183"/>
      <c r="BQ49" s="183"/>
      <c r="BR49" s="183"/>
      <c r="BS49" s="183"/>
      <c r="BT49" s="183"/>
      <c r="BU49" s="324">
        <f t="shared" si="14"/>
        <v>0</v>
      </c>
      <c r="BV49" s="324">
        <f t="shared" si="15"/>
        <v>0</v>
      </c>
    </row>
    <row r="50" spans="1:74" ht="24" customHeight="1">
      <c r="A50" s="324">
        <f>Data!$B49</f>
        <v>0</v>
      </c>
      <c r="B50" s="324">
        <f>Data!$D49</f>
        <v>0</v>
      </c>
      <c r="C50" s="183"/>
      <c r="D50" s="183"/>
      <c r="E50" s="183"/>
      <c r="F50" s="183"/>
      <c r="G50" s="183"/>
      <c r="H50" s="183"/>
      <c r="I50" s="183"/>
      <c r="J50" s="183"/>
      <c r="K50" s="183"/>
      <c r="L50" s="324">
        <f t="shared" si="16"/>
        <v>0</v>
      </c>
      <c r="M50" s="183"/>
      <c r="N50" s="183"/>
      <c r="O50" s="183"/>
      <c r="P50" s="183"/>
      <c r="Q50" s="183"/>
      <c r="R50" s="183"/>
      <c r="S50" s="324">
        <f t="shared" si="17"/>
        <v>0</v>
      </c>
      <c r="T50" s="183"/>
      <c r="U50" s="183"/>
      <c r="V50" s="183"/>
      <c r="W50" s="183"/>
      <c r="X50" s="183"/>
      <c r="Y50" s="183"/>
      <c r="Z50" s="183"/>
      <c r="AA50" s="183"/>
      <c r="AB50" s="183"/>
      <c r="AC50" s="324">
        <f t="shared" si="10"/>
        <v>0</v>
      </c>
      <c r="AD50" s="183"/>
      <c r="AE50" s="183"/>
      <c r="AF50" s="183"/>
      <c r="AG50" s="183"/>
      <c r="AH50" s="183"/>
      <c r="AI50" s="183"/>
      <c r="AJ50" s="324">
        <f t="shared" si="18"/>
        <v>0</v>
      </c>
      <c r="AK50" s="324">
        <f t="shared" si="19"/>
        <v>0</v>
      </c>
      <c r="AL50" s="324">
        <f>Data!$B49</f>
        <v>0</v>
      </c>
      <c r="AM50" s="324">
        <f>Data!$D49</f>
        <v>0</v>
      </c>
      <c r="AN50" s="183"/>
      <c r="AO50" s="183"/>
      <c r="AP50" s="183"/>
      <c r="AQ50" s="183"/>
      <c r="AR50" s="183"/>
      <c r="AS50" s="183"/>
      <c r="AT50" s="183"/>
      <c r="AU50" s="183"/>
      <c r="AV50" s="183"/>
      <c r="AW50" s="324">
        <f t="shared" si="20"/>
        <v>0</v>
      </c>
      <c r="AX50" s="183"/>
      <c r="AY50" s="183"/>
      <c r="AZ50" s="183"/>
      <c r="BA50" s="183"/>
      <c r="BB50" s="183"/>
      <c r="BC50" s="183"/>
      <c r="BD50" s="324">
        <f t="shared" si="21"/>
        <v>0</v>
      </c>
      <c r="BE50" s="183"/>
      <c r="BF50" s="183"/>
      <c r="BG50" s="183"/>
      <c r="BH50" s="183"/>
      <c r="BI50" s="183"/>
      <c r="BJ50" s="183"/>
      <c r="BK50" s="183"/>
      <c r="BL50" s="183"/>
      <c r="BM50" s="183"/>
      <c r="BN50" s="324">
        <f t="shared" si="13"/>
        <v>0</v>
      </c>
      <c r="BO50" s="183"/>
      <c r="BP50" s="183"/>
      <c r="BQ50" s="183"/>
      <c r="BR50" s="183"/>
      <c r="BS50" s="183"/>
      <c r="BT50" s="183"/>
      <c r="BU50" s="324">
        <f t="shared" si="14"/>
        <v>0</v>
      </c>
      <c r="BV50" s="324">
        <f t="shared" si="15"/>
        <v>0</v>
      </c>
    </row>
    <row r="51" spans="1:74" ht="24" customHeight="1">
      <c r="A51" s="324">
        <f>Data!$B50</f>
        <v>0</v>
      </c>
      <c r="B51" s="324">
        <f>Data!$D50</f>
        <v>0</v>
      </c>
      <c r="C51" s="183"/>
      <c r="D51" s="183"/>
      <c r="E51" s="183"/>
      <c r="F51" s="183"/>
      <c r="G51" s="183"/>
      <c r="H51" s="183"/>
      <c r="I51" s="183"/>
      <c r="J51" s="183"/>
      <c r="K51" s="183"/>
      <c r="L51" s="324">
        <f t="shared" si="16"/>
        <v>0</v>
      </c>
      <c r="M51" s="183"/>
      <c r="N51" s="183"/>
      <c r="O51" s="183"/>
      <c r="P51" s="183"/>
      <c r="Q51" s="183"/>
      <c r="R51" s="183"/>
      <c r="S51" s="324">
        <f t="shared" si="17"/>
        <v>0</v>
      </c>
      <c r="T51" s="183"/>
      <c r="U51" s="183"/>
      <c r="V51" s="183"/>
      <c r="W51" s="183"/>
      <c r="X51" s="183"/>
      <c r="Y51" s="183"/>
      <c r="Z51" s="183"/>
      <c r="AA51" s="183"/>
      <c r="AB51" s="183"/>
      <c r="AC51" s="324">
        <f t="shared" si="10"/>
        <v>0</v>
      </c>
      <c r="AD51" s="183"/>
      <c r="AE51" s="183"/>
      <c r="AF51" s="183"/>
      <c r="AG51" s="183"/>
      <c r="AH51" s="183"/>
      <c r="AI51" s="183"/>
      <c r="AJ51" s="324">
        <f t="shared" si="18"/>
        <v>0</v>
      </c>
      <c r="AK51" s="324">
        <f t="shared" si="19"/>
        <v>0</v>
      </c>
      <c r="AL51" s="324">
        <f>Data!$B50</f>
        <v>0</v>
      </c>
      <c r="AM51" s="324">
        <f>Data!$D50</f>
        <v>0</v>
      </c>
      <c r="AN51" s="183"/>
      <c r="AO51" s="183"/>
      <c r="AP51" s="183"/>
      <c r="AQ51" s="183"/>
      <c r="AR51" s="183"/>
      <c r="AS51" s="183"/>
      <c r="AT51" s="183"/>
      <c r="AU51" s="183"/>
      <c r="AV51" s="183"/>
      <c r="AW51" s="324">
        <f t="shared" si="20"/>
        <v>0</v>
      </c>
      <c r="AX51" s="183"/>
      <c r="AY51" s="183"/>
      <c r="AZ51" s="183"/>
      <c r="BA51" s="183"/>
      <c r="BB51" s="183"/>
      <c r="BC51" s="183"/>
      <c r="BD51" s="324">
        <f t="shared" si="21"/>
        <v>0</v>
      </c>
      <c r="BE51" s="183"/>
      <c r="BF51" s="183"/>
      <c r="BG51" s="183"/>
      <c r="BH51" s="183"/>
      <c r="BI51" s="183"/>
      <c r="BJ51" s="183"/>
      <c r="BK51" s="183"/>
      <c r="BL51" s="183"/>
      <c r="BM51" s="183"/>
      <c r="BN51" s="324">
        <f t="shared" si="13"/>
        <v>0</v>
      </c>
      <c r="BO51" s="183"/>
      <c r="BP51" s="183"/>
      <c r="BQ51" s="183"/>
      <c r="BR51" s="183"/>
      <c r="BS51" s="183"/>
      <c r="BT51" s="183"/>
      <c r="BU51" s="324">
        <f t="shared" si="14"/>
        <v>0</v>
      </c>
      <c r="BV51" s="324">
        <f t="shared" si="15"/>
        <v>0</v>
      </c>
    </row>
    <row r="52" spans="1:74" ht="24" customHeight="1">
      <c r="A52" s="324">
        <f>Data!$B51</f>
        <v>0</v>
      </c>
      <c r="B52" s="324">
        <f>Data!$D51</f>
        <v>0</v>
      </c>
      <c r="C52" s="183"/>
      <c r="D52" s="183"/>
      <c r="E52" s="183"/>
      <c r="F52" s="183"/>
      <c r="G52" s="183"/>
      <c r="H52" s="183"/>
      <c r="I52" s="183"/>
      <c r="J52" s="183"/>
      <c r="K52" s="183"/>
      <c r="L52" s="324">
        <f t="shared" si="16"/>
        <v>0</v>
      </c>
      <c r="M52" s="183"/>
      <c r="N52" s="183"/>
      <c r="O52" s="183"/>
      <c r="P52" s="183"/>
      <c r="Q52" s="183"/>
      <c r="R52" s="183"/>
      <c r="S52" s="324">
        <f t="shared" si="17"/>
        <v>0</v>
      </c>
      <c r="T52" s="183"/>
      <c r="U52" s="183"/>
      <c r="V52" s="183"/>
      <c r="W52" s="183"/>
      <c r="X52" s="183"/>
      <c r="Y52" s="183"/>
      <c r="Z52" s="183"/>
      <c r="AA52" s="183"/>
      <c r="AB52" s="183"/>
      <c r="AC52" s="324">
        <f t="shared" si="10"/>
        <v>0</v>
      </c>
      <c r="AD52" s="183"/>
      <c r="AE52" s="183"/>
      <c r="AF52" s="183"/>
      <c r="AG52" s="183"/>
      <c r="AH52" s="183"/>
      <c r="AI52" s="183"/>
      <c r="AJ52" s="324">
        <f t="shared" si="18"/>
        <v>0</v>
      </c>
      <c r="AK52" s="324">
        <f t="shared" si="19"/>
        <v>0</v>
      </c>
      <c r="AL52" s="324">
        <f>Data!$B51</f>
        <v>0</v>
      </c>
      <c r="AM52" s="324">
        <f>Data!$D51</f>
        <v>0</v>
      </c>
      <c r="AN52" s="183"/>
      <c r="AO52" s="183"/>
      <c r="AP52" s="183"/>
      <c r="AQ52" s="183"/>
      <c r="AR52" s="183"/>
      <c r="AS52" s="183"/>
      <c r="AT52" s="183"/>
      <c r="AU52" s="183"/>
      <c r="AV52" s="183"/>
      <c r="AW52" s="324">
        <f t="shared" si="20"/>
        <v>0</v>
      </c>
      <c r="AX52" s="183"/>
      <c r="AY52" s="183"/>
      <c r="AZ52" s="183"/>
      <c r="BA52" s="183"/>
      <c r="BB52" s="183"/>
      <c r="BC52" s="183"/>
      <c r="BD52" s="324">
        <f t="shared" si="21"/>
        <v>0</v>
      </c>
      <c r="BE52" s="183"/>
      <c r="BF52" s="183"/>
      <c r="BG52" s="183"/>
      <c r="BH52" s="183"/>
      <c r="BI52" s="183"/>
      <c r="BJ52" s="183"/>
      <c r="BK52" s="183"/>
      <c r="BL52" s="183"/>
      <c r="BM52" s="183"/>
      <c r="BN52" s="324">
        <f t="shared" si="13"/>
        <v>0</v>
      </c>
      <c r="BO52" s="183"/>
      <c r="BP52" s="183"/>
      <c r="BQ52" s="183"/>
      <c r="BR52" s="183"/>
      <c r="BS52" s="183"/>
      <c r="BT52" s="183"/>
      <c r="BU52" s="324">
        <f t="shared" si="14"/>
        <v>0</v>
      </c>
      <c r="BV52" s="324">
        <f t="shared" si="15"/>
        <v>0</v>
      </c>
    </row>
    <row r="53" spans="1:74" ht="24" customHeight="1">
      <c r="A53" s="324">
        <f>Data!$B52</f>
        <v>0</v>
      </c>
      <c r="B53" s="324">
        <f>Data!$D52</f>
        <v>0</v>
      </c>
      <c r="C53" s="183"/>
      <c r="D53" s="183"/>
      <c r="E53" s="183"/>
      <c r="F53" s="183"/>
      <c r="G53" s="183"/>
      <c r="H53" s="183"/>
      <c r="I53" s="183"/>
      <c r="J53" s="183"/>
      <c r="K53" s="183"/>
      <c r="L53" s="324">
        <f t="shared" si="16"/>
        <v>0</v>
      </c>
      <c r="M53" s="183"/>
      <c r="N53" s="183"/>
      <c r="O53" s="183"/>
      <c r="P53" s="183"/>
      <c r="Q53" s="183"/>
      <c r="R53" s="183"/>
      <c r="S53" s="324">
        <f t="shared" si="17"/>
        <v>0</v>
      </c>
      <c r="T53" s="183"/>
      <c r="U53" s="183"/>
      <c r="V53" s="183"/>
      <c r="W53" s="183"/>
      <c r="X53" s="183"/>
      <c r="Y53" s="183"/>
      <c r="Z53" s="183"/>
      <c r="AA53" s="183"/>
      <c r="AB53" s="183"/>
      <c r="AC53" s="324">
        <f t="shared" si="10"/>
        <v>0</v>
      </c>
      <c r="AD53" s="183"/>
      <c r="AE53" s="183"/>
      <c r="AF53" s="183"/>
      <c r="AG53" s="183"/>
      <c r="AH53" s="183"/>
      <c r="AI53" s="183"/>
      <c r="AJ53" s="324">
        <f t="shared" si="18"/>
        <v>0</v>
      </c>
      <c r="AK53" s="324">
        <f t="shared" si="19"/>
        <v>0</v>
      </c>
      <c r="AL53" s="324">
        <f>Data!$B52</f>
        <v>0</v>
      </c>
      <c r="AM53" s="324">
        <f>Data!$D52</f>
        <v>0</v>
      </c>
      <c r="AN53" s="183"/>
      <c r="AO53" s="183"/>
      <c r="AP53" s="183"/>
      <c r="AQ53" s="183"/>
      <c r="AR53" s="183"/>
      <c r="AS53" s="183"/>
      <c r="AT53" s="183"/>
      <c r="AU53" s="183"/>
      <c r="AV53" s="183"/>
      <c r="AW53" s="324">
        <f t="shared" si="20"/>
        <v>0</v>
      </c>
      <c r="AX53" s="183"/>
      <c r="AY53" s="183"/>
      <c r="AZ53" s="183"/>
      <c r="BA53" s="183"/>
      <c r="BB53" s="183"/>
      <c r="BC53" s="183"/>
      <c r="BD53" s="324">
        <f t="shared" si="21"/>
        <v>0</v>
      </c>
      <c r="BE53" s="183"/>
      <c r="BF53" s="183"/>
      <c r="BG53" s="183"/>
      <c r="BH53" s="183"/>
      <c r="BI53" s="183"/>
      <c r="BJ53" s="183"/>
      <c r="BK53" s="183"/>
      <c r="BL53" s="183"/>
      <c r="BM53" s="183"/>
      <c r="BN53" s="324">
        <f t="shared" si="13"/>
        <v>0</v>
      </c>
      <c r="BO53" s="183"/>
      <c r="BP53" s="183"/>
      <c r="BQ53" s="183"/>
      <c r="BR53" s="183"/>
      <c r="BS53" s="183"/>
      <c r="BT53" s="183"/>
      <c r="BU53" s="324">
        <f t="shared" si="14"/>
        <v>0</v>
      </c>
      <c r="BV53" s="324">
        <f t="shared" si="15"/>
        <v>0</v>
      </c>
    </row>
    <row r="54" spans="1:74" ht="24" customHeight="1">
      <c r="A54" s="324">
        <f>Data!$B53</f>
        <v>0</v>
      </c>
      <c r="B54" s="324">
        <f>Data!$D53</f>
        <v>0</v>
      </c>
      <c r="C54" s="183"/>
      <c r="D54" s="183"/>
      <c r="E54" s="183"/>
      <c r="F54" s="183"/>
      <c r="G54" s="183"/>
      <c r="H54" s="183"/>
      <c r="I54" s="183"/>
      <c r="J54" s="183"/>
      <c r="K54" s="183"/>
      <c r="L54" s="324">
        <f t="shared" si="16"/>
        <v>0</v>
      </c>
      <c r="M54" s="183"/>
      <c r="N54" s="183"/>
      <c r="O54" s="183"/>
      <c r="P54" s="183"/>
      <c r="Q54" s="183"/>
      <c r="R54" s="183"/>
      <c r="S54" s="324">
        <f t="shared" si="17"/>
        <v>0</v>
      </c>
      <c r="T54" s="183"/>
      <c r="U54" s="183"/>
      <c r="V54" s="183"/>
      <c r="W54" s="183"/>
      <c r="X54" s="183"/>
      <c r="Y54" s="183"/>
      <c r="Z54" s="183"/>
      <c r="AA54" s="183"/>
      <c r="AB54" s="183"/>
      <c r="AC54" s="324">
        <f t="shared" si="10"/>
        <v>0</v>
      </c>
      <c r="AD54" s="183"/>
      <c r="AE54" s="183"/>
      <c r="AF54" s="183"/>
      <c r="AG54" s="183"/>
      <c r="AH54" s="183"/>
      <c r="AI54" s="183"/>
      <c r="AJ54" s="324">
        <f t="shared" si="18"/>
        <v>0</v>
      </c>
      <c r="AK54" s="324">
        <f t="shared" si="19"/>
        <v>0</v>
      </c>
      <c r="AL54" s="324">
        <f>Data!$B53</f>
        <v>0</v>
      </c>
      <c r="AM54" s="324">
        <f>Data!$D53</f>
        <v>0</v>
      </c>
      <c r="AN54" s="183"/>
      <c r="AO54" s="183"/>
      <c r="AP54" s="183"/>
      <c r="AQ54" s="183"/>
      <c r="AR54" s="183"/>
      <c r="AS54" s="183"/>
      <c r="AT54" s="183"/>
      <c r="AU54" s="183"/>
      <c r="AV54" s="183"/>
      <c r="AW54" s="324">
        <f t="shared" si="20"/>
        <v>0</v>
      </c>
      <c r="AX54" s="183"/>
      <c r="AY54" s="183"/>
      <c r="AZ54" s="183"/>
      <c r="BA54" s="183"/>
      <c r="BB54" s="183"/>
      <c r="BC54" s="183"/>
      <c r="BD54" s="324">
        <f t="shared" si="21"/>
        <v>0</v>
      </c>
      <c r="BE54" s="183"/>
      <c r="BF54" s="183"/>
      <c r="BG54" s="183"/>
      <c r="BH54" s="183"/>
      <c r="BI54" s="183"/>
      <c r="BJ54" s="183"/>
      <c r="BK54" s="183"/>
      <c r="BL54" s="183"/>
      <c r="BM54" s="183"/>
      <c r="BN54" s="324">
        <f t="shared" si="13"/>
        <v>0</v>
      </c>
      <c r="BO54" s="183"/>
      <c r="BP54" s="183"/>
      <c r="BQ54" s="183"/>
      <c r="BR54" s="183"/>
      <c r="BS54" s="183"/>
      <c r="BT54" s="183"/>
      <c r="BU54" s="324">
        <f t="shared" si="14"/>
        <v>0</v>
      </c>
      <c r="BV54" s="324">
        <f t="shared" si="15"/>
        <v>0</v>
      </c>
    </row>
    <row r="55" spans="1:74" ht="24" customHeight="1">
      <c r="A55" s="324">
        <f>Data!$B54</f>
        <v>0</v>
      </c>
      <c r="B55" s="324">
        <f>Data!$D54</f>
        <v>0</v>
      </c>
      <c r="C55" s="183"/>
      <c r="D55" s="183"/>
      <c r="E55" s="183"/>
      <c r="F55" s="183"/>
      <c r="G55" s="183"/>
      <c r="H55" s="183"/>
      <c r="I55" s="183"/>
      <c r="J55" s="183"/>
      <c r="K55" s="183"/>
      <c r="L55" s="324">
        <f t="shared" si="16"/>
        <v>0</v>
      </c>
      <c r="M55" s="183"/>
      <c r="N55" s="183"/>
      <c r="O55" s="183"/>
      <c r="P55" s="183"/>
      <c r="Q55" s="183"/>
      <c r="R55" s="183"/>
      <c r="S55" s="324">
        <f t="shared" si="17"/>
        <v>0</v>
      </c>
      <c r="T55" s="183"/>
      <c r="U55" s="183"/>
      <c r="V55" s="183"/>
      <c r="W55" s="183"/>
      <c r="X55" s="183"/>
      <c r="Y55" s="183"/>
      <c r="Z55" s="183"/>
      <c r="AA55" s="183"/>
      <c r="AB55" s="183"/>
      <c r="AC55" s="324">
        <f t="shared" si="10"/>
        <v>0</v>
      </c>
      <c r="AD55" s="183"/>
      <c r="AE55" s="183"/>
      <c r="AF55" s="183"/>
      <c r="AG55" s="183"/>
      <c r="AH55" s="183"/>
      <c r="AI55" s="183"/>
      <c r="AJ55" s="324">
        <f t="shared" si="18"/>
        <v>0</v>
      </c>
      <c r="AK55" s="324">
        <f t="shared" si="19"/>
        <v>0</v>
      </c>
      <c r="AL55" s="324">
        <f>Data!$B54</f>
        <v>0</v>
      </c>
      <c r="AM55" s="324">
        <f>Data!$D54</f>
        <v>0</v>
      </c>
      <c r="AN55" s="183"/>
      <c r="AO55" s="183"/>
      <c r="AP55" s="183"/>
      <c r="AQ55" s="183"/>
      <c r="AR55" s="183"/>
      <c r="AS55" s="183"/>
      <c r="AT55" s="183"/>
      <c r="AU55" s="183"/>
      <c r="AV55" s="183"/>
      <c r="AW55" s="324">
        <f t="shared" si="20"/>
        <v>0</v>
      </c>
      <c r="AX55" s="183"/>
      <c r="AY55" s="183"/>
      <c r="AZ55" s="183"/>
      <c r="BA55" s="183"/>
      <c r="BB55" s="183"/>
      <c r="BC55" s="183"/>
      <c r="BD55" s="324">
        <f t="shared" si="21"/>
        <v>0</v>
      </c>
      <c r="BE55" s="183"/>
      <c r="BF55" s="183"/>
      <c r="BG55" s="183"/>
      <c r="BH55" s="183"/>
      <c r="BI55" s="183"/>
      <c r="BJ55" s="183"/>
      <c r="BK55" s="183"/>
      <c r="BL55" s="183"/>
      <c r="BM55" s="183"/>
      <c r="BN55" s="324">
        <f t="shared" si="13"/>
        <v>0</v>
      </c>
      <c r="BO55" s="183"/>
      <c r="BP55" s="183"/>
      <c r="BQ55" s="183"/>
      <c r="BR55" s="183"/>
      <c r="BS55" s="183"/>
      <c r="BT55" s="183"/>
      <c r="BU55" s="324">
        <f t="shared" si="14"/>
        <v>0</v>
      </c>
      <c r="BV55" s="324">
        <f t="shared" si="15"/>
        <v>0</v>
      </c>
    </row>
    <row r="56" spans="1:74" ht="24" customHeight="1">
      <c r="A56" s="324">
        <f>Data!$B55</f>
        <v>0</v>
      </c>
      <c r="B56" s="324">
        <f>Data!$D55</f>
        <v>0</v>
      </c>
      <c r="C56" s="183"/>
      <c r="D56" s="183"/>
      <c r="E56" s="183"/>
      <c r="F56" s="183"/>
      <c r="G56" s="183"/>
      <c r="H56" s="183"/>
      <c r="I56" s="183"/>
      <c r="J56" s="183"/>
      <c r="K56" s="183"/>
      <c r="L56" s="324">
        <f t="shared" si="16"/>
        <v>0</v>
      </c>
      <c r="M56" s="183"/>
      <c r="N56" s="183"/>
      <c r="O56" s="183"/>
      <c r="P56" s="183"/>
      <c r="Q56" s="183"/>
      <c r="R56" s="183"/>
      <c r="S56" s="324">
        <f t="shared" si="17"/>
        <v>0</v>
      </c>
      <c r="T56" s="183"/>
      <c r="U56" s="183"/>
      <c r="V56" s="183"/>
      <c r="W56" s="183"/>
      <c r="X56" s="183"/>
      <c r="Y56" s="183"/>
      <c r="Z56" s="183"/>
      <c r="AA56" s="183"/>
      <c r="AB56" s="183"/>
      <c r="AC56" s="324">
        <f t="shared" si="10"/>
        <v>0</v>
      </c>
      <c r="AD56" s="183"/>
      <c r="AE56" s="183"/>
      <c r="AF56" s="183"/>
      <c r="AG56" s="183"/>
      <c r="AH56" s="183"/>
      <c r="AI56" s="183"/>
      <c r="AJ56" s="324">
        <f t="shared" si="18"/>
        <v>0</v>
      </c>
      <c r="AK56" s="324">
        <f t="shared" si="19"/>
        <v>0</v>
      </c>
      <c r="AL56" s="324">
        <f>Data!$B55</f>
        <v>0</v>
      </c>
      <c r="AM56" s="324">
        <f>Data!$D55</f>
        <v>0</v>
      </c>
      <c r="AN56" s="183"/>
      <c r="AO56" s="183"/>
      <c r="AP56" s="183"/>
      <c r="AQ56" s="183"/>
      <c r="AR56" s="183"/>
      <c r="AS56" s="183"/>
      <c r="AT56" s="183"/>
      <c r="AU56" s="183"/>
      <c r="AV56" s="183"/>
      <c r="AW56" s="324">
        <f t="shared" si="20"/>
        <v>0</v>
      </c>
      <c r="AX56" s="183"/>
      <c r="AY56" s="183"/>
      <c r="AZ56" s="183"/>
      <c r="BA56" s="183"/>
      <c r="BB56" s="183"/>
      <c r="BC56" s="183"/>
      <c r="BD56" s="324">
        <f t="shared" si="21"/>
        <v>0</v>
      </c>
      <c r="BE56" s="183"/>
      <c r="BF56" s="183"/>
      <c r="BG56" s="183"/>
      <c r="BH56" s="183"/>
      <c r="BI56" s="183"/>
      <c r="BJ56" s="183"/>
      <c r="BK56" s="183"/>
      <c r="BL56" s="183"/>
      <c r="BM56" s="183"/>
      <c r="BN56" s="324">
        <f t="shared" si="13"/>
        <v>0</v>
      </c>
      <c r="BO56" s="183"/>
      <c r="BP56" s="183"/>
      <c r="BQ56" s="183"/>
      <c r="BR56" s="183"/>
      <c r="BS56" s="183"/>
      <c r="BT56" s="183"/>
      <c r="BU56" s="324">
        <f t="shared" si="14"/>
        <v>0</v>
      </c>
      <c r="BV56" s="324">
        <f t="shared" si="15"/>
        <v>0</v>
      </c>
    </row>
    <row r="57" spans="1:74" ht="24" customHeight="1">
      <c r="A57" s="324">
        <f>Data!$B56</f>
        <v>0</v>
      </c>
      <c r="B57" s="324">
        <f>Data!$D56</f>
        <v>0</v>
      </c>
      <c r="C57" s="183"/>
      <c r="D57" s="183"/>
      <c r="E57" s="183"/>
      <c r="F57" s="183"/>
      <c r="G57" s="183"/>
      <c r="H57" s="183"/>
      <c r="I57" s="183"/>
      <c r="J57" s="183"/>
      <c r="K57" s="183"/>
      <c r="L57" s="324">
        <f t="shared" si="16"/>
        <v>0</v>
      </c>
      <c r="M57" s="183"/>
      <c r="N57" s="183"/>
      <c r="O57" s="183"/>
      <c r="P57" s="183"/>
      <c r="Q57" s="183"/>
      <c r="R57" s="183"/>
      <c r="S57" s="324">
        <f t="shared" si="17"/>
        <v>0</v>
      </c>
      <c r="T57" s="183"/>
      <c r="U57" s="183"/>
      <c r="V57" s="183"/>
      <c r="W57" s="183"/>
      <c r="X57" s="183"/>
      <c r="Y57" s="183"/>
      <c r="Z57" s="183"/>
      <c r="AA57" s="183"/>
      <c r="AB57" s="183"/>
      <c r="AC57" s="324">
        <f t="shared" si="10"/>
        <v>0</v>
      </c>
      <c r="AD57" s="183"/>
      <c r="AE57" s="183"/>
      <c r="AF57" s="183"/>
      <c r="AG57" s="183"/>
      <c r="AH57" s="183"/>
      <c r="AI57" s="183"/>
      <c r="AJ57" s="324">
        <f t="shared" si="18"/>
        <v>0</v>
      </c>
      <c r="AK57" s="324">
        <f t="shared" si="19"/>
        <v>0</v>
      </c>
      <c r="AL57" s="324">
        <f>Data!$B56</f>
        <v>0</v>
      </c>
      <c r="AM57" s="324">
        <f>Data!$D56</f>
        <v>0</v>
      </c>
      <c r="AN57" s="183"/>
      <c r="AO57" s="183"/>
      <c r="AP57" s="183"/>
      <c r="AQ57" s="183"/>
      <c r="AR57" s="183"/>
      <c r="AS57" s="183"/>
      <c r="AT57" s="183"/>
      <c r="AU57" s="183"/>
      <c r="AV57" s="183"/>
      <c r="AW57" s="324">
        <f t="shared" si="20"/>
        <v>0</v>
      </c>
      <c r="AX57" s="183"/>
      <c r="AY57" s="183"/>
      <c r="AZ57" s="183"/>
      <c r="BA57" s="183"/>
      <c r="BB57" s="183"/>
      <c r="BC57" s="183"/>
      <c r="BD57" s="324">
        <f t="shared" si="21"/>
        <v>0</v>
      </c>
      <c r="BE57" s="183"/>
      <c r="BF57" s="183"/>
      <c r="BG57" s="183"/>
      <c r="BH57" s="183"/>
      <c r="BI57" s="183"/>
      <c r="BJ57" s="183"/>
      <c r="BK57" s="183"/>
      <c r="BL57" s="183"/>
      <c r="BM57" s="183"/>
      <c r="BN57" s="324">
        <f t="shared" si="13"/>
        <v>0</v>
      </c>
      <c r="BO57" s="183"/>
      <c r="BP57" s="183"/>
      <c r="BQ57" s="183"/>
      <c r="BR57" s="183"/>
      <c r="BS57" s="183"/>
      <c r="BT57" s="183"/>
      <c r="BU57" s="324">
        <f t="shared" si="14"/>
        <v>0</v>
      </c>
      <c r="BV57" s="324">
        <f t="shared" si="15"/>
        <v>0</v>
      </c>
    </row>
    <row r="58" spans="1:74" ht="24" customHeight="1">
      <c r="A58" s="324">
        <f>Data!$B57</f>
        <v>0</v>
      </c>
      <c r="B58" s="324">
        <f>Data!$D57</f>
        <v>0</v>
      </c>
      <c r="C58" s="183"/>
      <c r="D58" s="183"/>
      <c r="E58" s="183"/>
      <c r="F58" s="183"/>
      <c r="G58" s="183"/>
      <c r="H58" s="183"/>
      <c r="I58" s="183"/>
      <c r="J58" s="183"/>
      <c r="K58" s="183"/>
      <c r="L58" s="324">
        <f t="shared" si="16"/>
        <v>0</v>
      </c>
      <c r="M58" s="183"/>
      <c r="N58" s="183"/>
      <c r="O58" s="183"/>
      <c r="P58" s="183"/>
      <c r="Q58" s="183"/>
      <c r="R58" s="183"/>
      <c r="S58" s="324">
        <f t="shared" si="17"/>
        <v>0</v>
      </c>
      <c r="T58" s="183"/>
      <c r="U58" s="183"/>
      <c r="V58" s="183"/>
      <c r="W58" s="183"/>
      <c r="X58" s="183"/>
      <c r="Y58" s="183"/>
      <c r="Z58" s="183"/>
      <c r="AA58" s="183"/>
      <c r="AB58" s="183"/>
      <c r="AC58" s="324">
        <f t="shared" si="10"/>
        <v>0</v>
      </c>
      <c r="AD58" s="183"/>
      <c r="AE58" s="183"/>
      <c r="AF58" s="183"/>
      <c r="AG58" s="183"/>
      <c r="AH58" s="183"/>
      <c r="AI58" s="183"/>
      <c r="AJ58" s="324">
        <f t="shared" si="18"/>
        <v>0</v>
      </c>
      <c r="AK58" s="324">
        <f t="shared" si="19"/>
        <v>0</v>
      </c>
      <c r="AL58" s="324">
        <f>Data!$B57</f>
        <v>0</v>
      </c>
      <c r="AM58" s="324">
        <f>Data!$D57</f>
        <v>0</v>
      </c>
      <c r="AN58" s="183"/>
      <c r="AO58" s="183"/>
      <c r="AP58" s="183"/>
      <c r="AQ58" s="183"/>
      <c r="AR58" s="183"/>
      <c r="AS58" s="183"/>
      <c r="AT58" s="183"/>
      <c r="AU58" s="183"/>
      <c r="AV58" s="183"/>
      <c r="AW58" s="324">
        <f t="shared" si="20"/>
        <v>0</v>
      </c>
      <c r="AX58" s="183"/>
      <c r="AY58" s="183"/>
      <c r="AZ58" s="183"/>
      <c r="BA58" s="183"/>
      <c r="BB58" s="183"/>
      <c r="BC58" s="183"/>
      <c r="BD58" s="324">
        <f t="shared" si="21"/>
        <v>0</v>
      </c>
      <c r="BE58" s="183"/>
      <c r="BF58" s="183"/>
      <c r="BG58" s="183"/>
      <c r="BH58" s="183"/>
      <c r="BI58" s="183"/>
      <c r="BJ58" s="183"/>
      <c r="BK58" s="183"/>
      <c r="BL58" s="183"/>
      <c r="BM58" s="183"/>
      <c r="BN58" s="324">
        <f t="shared" si="13"/>
        <v>0</v>
      </c>
      <c r="BO58" s="183"/>
      <c r="BP58" s="183"/>
      <c r="BQ58" s="183"/>
      <c r="BR58" s="183"/>
      <c r="BS58" s="183"/>
      <c r="BT58" s="183"/>
      <c r="BU58" s="324">
        <f t="shared" si="14"/>
        <v>0</v>
      </c>
      <c r="BV58" s="324">
        <f t="shared" si="15"/>
        <v>0</v>
      </c>
    </row>
    <row r="59" spans="1:74" ht="24" customHeight="1">
      <c r="A59" s="324">
        <f>Data!$B58</f>
        <v>0</v>
      </c>
      <c r="B59" s="324">
        <f>Data!$D58</f>
        <v>0</v>
      </c>
      <c r="C59" s="183"/>
      <c r="D59" s="183"/>
      <c r="E59" s="183"/>
      <c r="F59" s="183"/>
      <c r="G59" s="183"/>
      <c r="H59" s="183"/>
      <c r="I59" s="183"/>
      <c r="J59" s="183"/>
      <c r="K59" s="183"/>
      <c r="L59" s="324">
        <f t="shared" si="16"/>
        <v>0</v>
      </c>
      <c r="M59" s="183"/>
      <c r="N59" s="183"/>
      <c r="O59" s="183"/>
      <c r="P59" s="183"/>
      <c r="Q59" s="183"/>
      <c r="R59" s="183"/>
      <c r="S59" s="324">
        <f t="shared" si="17"/>
        <v>0</v>
      </c>
      <c r="T59" s="183"/>
      <c r="U59" s="183"/>
      <c r="V59" s="183"/>
      <c r="W59" s="183"/>
      <c r="X59" s="183"/>
      <c r="Y59" s="183"/>
      <c r="Z59" s="183"/>
      <c r="AA59" s="183"/>
      <c r="AB59" s="183"/>
      <c r="AC59" s="324">
        <f t="shared" si="10"/>
        <v>0</v>
      </c>
      <c r="AD59" s="183"/>
      <c r="AE59" s="183"/>
      <c r="AF59" s="183"/>
      <c r="AG59" s="183"/>
      <c r="AH59" s="183"/>
      <c r="AI59" s="183"/>
      <c r="AJ59" s="324">
        <f t="shared" si="18"/>
        <v>0</v>
      </c>
      <c r="AK59" s="324">
        <f t="shared" si="19"/>
        <v>0</v>
      </c>
      <c r="AL59" s="324">
        <f>Data!$B58</f>
        <v>0</v>
      </c>
      <c r="AM59" s="324">
        <f>Data!$D58</f>
        <v>0</v>
      </c>
      <c r="AN59" s="183"/>
      <c r="AO59" s="183"/>
      <c r="AP59" s="183"/>
      <c r="AQ59" s="183"/>
      <c r="AR59" s="183"/>
      <c r="AS59" s="183"/>
      <c r="AT59" s="183"/>
      <c r="AU59" s="183"/>
      <c r="AV59" s="183"/>
      <c r="AW59" s="324">
        <f t="shared" si="20"/>
        <v>0</v>
      </c>
      <c r="AX59" s="183"/>
      <c r="AY59" s="183"/>
      <c r="AZ59" s="183"/>
      <c r="BA59" s="183"/>
      <c r="BB59" s="183"/>
      <c r="BC59" s="183"/>
      <c r="BD59" s="324">
        <f t="shared" si="21"/>
        <v>0</v>
      </c>
      <c r="BE59" s="183"/>
      <c r="BF59" s="183"/>
      <c r="BG59" s="183"/>
      <c r="BH59" s="183"/>
      <c r="BI59" s="183"/>
      <c r="BJ59" s="183"/>
      <c r="BK59" s="183"/>
      <c r="BL59" s="183"/>
      <c r="BM59" s="183"/>
      <c r="BN59" s="324">
        <f t="shared" si="13"/>
        <v>0</v>
      </c>
      <c r="BO59" s="183"/>
      <c r="BP59" s="183"/>
      <c r="BQ59" s="183"/>
      <c r="BR59" s="183"/>
      <c r="BS59" s="183"/>
      <c r="BT59" s="183"/>
      <c r="BU59" s="324">
        <f t="shared" si="14"/>
        <v>0</v>
      </c>
      <c r="BV59" s="324">
        <f t="shared" si="15"/>
        <v>0</v>
      </c>
    </row>
    <row r="60" spans="1:74" ht="24" customHeight="1">
      <c r="A60" s="324">
        <f>Data!$B59</f>
        <v>0</v>
      </c>
      <c r="B60" s="324">
        <f>Data!$D59</f>
        <v>0</v>
      </c>
      <c r="C60" s="183"/>
      <c r="D60" s="183"/>
      <c r="E60" s="183"/>
      <c r="F60" s="183"/>
      <c r="G60" s="183"/>
      <c r="H60" s="183"/>
      <c r="I60" s="183"/>
      <c r="J60" s="183"/>
      <c r="K60" s="183"/>
      <c r="L60" s="324">
        <f t="shared" si="16"/>
        <v>0</v>
      </c>
      <c r="M60" s="183"/>
      <c r="N60" s="183"/>
      <c r="O60" s="183"/>
      <c r="P60" s="183"/>
      <c r="Q60" s="183"/>
      <c r="R60" s="183"/>
      <c r="S60" s="324">
        <f t="shared" si="17"/>
        <v>0</v>
      </c>
      <c r="T60" s="183"/>
      <c r="U60" s="183"/>
      <c r="V60" s="183"/>
      <c r="W60" s="183"/>
      <c r="X60" s="183"/>
      <c r="Y60" s="183"/>
      <c r="Z60" s="183"/>
      <c r="AA60" s="183"/>
      <c r="AB60" s="183"/>
      <c r="AC60" s="324">
        <f t="shared" si="10"/>
        <v>0</v>
      </c>
      <c r="AD60" s="183"/>
      <c r="AE60" s="183"/>
      <c r="AF60" s="183"/>
      <c r="AG60" s="183"/>
      <c r="AH60" s="183"/>
      <c r="AI60" s="183"/>
      <c r="AJ60" s="324">
        <f t="shared" si="18"/>
        <v>0</v>
      </c>
      <c r="AK60" s="324">
        <f t="shared" si="19"/>
        <v>0</v>
      </c>
      <c r="AL60" s="324">
        <f>Data!$B59</f>
        <v>0</v>
      </c>
      <c r="AM60" s="324">
        <f>Data!$D59</f>
        <v>0</v>
      </c>
      <c r="AN60" s="183"/>
      <c r="AO60" s="183"/>
      <c r="AP60" s="183"/>
      <c r="AQ60" s="183"/>
      <c r="AR60" s="183"/>
      <c r="AS60" s="183"/>
      <c r="AT60" s="183"/>
      <c r="AU60" s="183"/>
      <c r="AV60" s="183"/>
      <c r="AW60" s="324">
        <f t="shared" si="20"/>
        <v>0</v>
      </c>
      <c r="AX60" s="183"/>
      <c r="AY60" s="183"/>
      <c r="AZ60" s="183"/>
      <c r="BA60" s="183"/>
      <c r="BB60" s="183"/>
      <c r="BC60" s="183"/>
      <c r="BD60" s="324">
        <f t="shared" si="21"/>
        <v>0</v>
      </c>
      <c r="BE60" s="183"/>
      <c r="BF60" s="183"/>
      <c r="BG60" s="183"/>
      <c r="BH60" s="183"/>
      <c r="BI60" s="183"/>
      <c r="BJ60" s="183"/>
      <c r="BK60" s="183"/>
      <c r="BL60" s="183"/>
      <c r="BM60" s="183"/>
      <c r="BN60" s="324">
        <f t="shared" si="13"/>
        <v>0</v>
      </c>
      <c r="BO60" s="183"/>
      <c r="BP60" s="183"/>
      <c r="BQ60" s="183"/>
      <c r="BR60" s="183"/>
      <c r="BS60" s="183"/>
      <c r="BT60" s="183"/>
      <c r="BU60" s="324">
        <f t="shared" si="14"/>
        <v>0</v>
      </c>
      <c r="BV60" s="324">
        <f t="shared" si="15"/>
        <v>0</v>
      </c>
    </row>
    <row r="61" spans="1:74" ht="24" customHeight="1">
      <c r="A61" s="324">
        <f>Data!$B60</f>
        <v>0</v>
      </c>
      <c r="B61" s="324">
        <f>Data!$D60</f>
        <v>0</v>
      </c>
      <c r="C61" s="183"/>
      <c r="D61" s="183"/>
      <c r="E61" s="183"/>
      <c r="F61" s="183"/>
      <c r="G61" s="183"/>
      <c r="H61" s="183"/>
      <c r="I61" s="183"/>
      <c r="J61" s="183"/>
      <c r="K61" s="183"/>
      <c r="L61" s="324">
        <f t="shared" si="16"/>
        <v>0</v>
      </c>
      <c r="M61" s="183"/>
      <c r="N61" s="183"/>
      <c r="O61" s="183"/>
      <c r="P61" s="183"/>
      <c r="Q61" s="183"/>
      <c r="R61" s="183"/>
      <c r="S61" s="324">
        <f t="shared" si="17"/>
        <v>0</v>
      </c>
      <c r="T61" s="183"/>
      <c r="U61" s="183"/>
      <c r="V61" s="183"/>
      <c r="W61" s="183"/>
      <c r="X61" s="183"/>
      <c r="Y61" s="183"/>
      <c r="Z61" s="183"/>
      <c r="AA61" s="183"/>
      <c r="AB61" s="183"/>
      <c r="AC61" s="324">
        <f t="shared" si="10"/>
        <v>0</v>
      </c>
      <c r="AD61" s="183"/>
      <c r="AE61" s="183"/>
      <c r="AF61" s="183"/>
      <c r="AG61" s="183"/>
      <c r="AH61" s="183"/>
      <c r="AI61" s="183"/>
      <c r="AJ61" s="324">
        <f t="shared" si="18"/>
        <v>0</v>
      </c>
      <c r="AK61" s="324">
        <f t="shared" si="19"/>
        <v>0</v>
      </c>
      <c r="AL61" s="324">
        <f>Data!$B60</f>
        <v>0</v>
      </c>
      <c r="AM61" s="324">
        <f>Data!$D60</f>
        <v>0</v>
      </c>
      <c r="AN61" s="183"/>
      <c r="AO61" s="183"/>
      <c r="AP61" s="183"/>
      <c r="AQ61" s="183"/>
      <c r="AR61" s="183"/>
      <c r="AS61" s="183"/>
      <c r="AT61" s="183"/>
      <c r="AU61" s="183"/>
      <c r="AV61" s="183"/>
      <c r="AW61" s="324">
        <f t="shared" si="20"/>
        <v>0</v>
      </c>
      <c r="AX61" s="183"/>
      <c r="AY61" s="183"/>
      <c r="AZ61" s="183"/>
      <c r="BA61" s="183"/>
      <c r="BB61" s="183"/>
      <c r="BC61" s="183"/>
      <c r="BD61" s="324">
        <f t="shared" si="21"/>
        <v>0</v>
      </c>
      <c r="BE61" s="183"/>
      <c r="BF61" s="183"/>
      <c r="BG61" s="183"/>
      <c r="BH61" s="183"/>
      <c r="BI61" s="183"/>
      <c r="BJ61" s="183"/>
      <c r="BK61" s="183"/>
      <c r="BL61" s="183"/>
      <c r="BM61" s="183"/>
      <c r="BN61" s="324">
        <f t="shared" si="13"/>
        <v>0</v>
      </c>
      <c r="BO61" s="183"/>
      <c r="BP61" s="183"/>
      <c r="BQ61" s="183"/>
      <c r="BR61" s="183"/>
      <c r="BS61" s="183"/>
      <c r="BT61" s="183"/>
      <c r="BU61" s="324">
        <f t="shared" si="14"/>
        <v>0</v>
      </c>
      <c r="BV61" s="324">
        <f t="shared" si="15"/>
        <v>0</v>
      </c>
    </row>
    <row r="62" spans="1:74" ht="24" customHeight="1">
      <c r="A62" s="324">
        <f>Data!$B61</f>
        <v>0</v>
      </c>
      <c r="B62" s="324">
        <f>Data!$D61</f>
        <v>0</v>
      </c>
      <c r="C62" s="183"/>
      <c r="D62" s="183"/>
      <c r="E62" s="183"/>
      <c r="F62" s="183"/>
      <c r="G62" s="183"/>
      <c r="H62" s="183"/>
      <c r="I62" s="183"/>
      <c r="J62" s="183"/>
      <c r="K62" s="183"/>
      <c r="L62" s="324">
        <f t="shared" si="16"/>
        <v>0</v>
      </c>
      <c r="M62" s="183"/>
      <c r="N62" s="183"/>
      <c r="O62" s="183"/>
      <c r="P62" s="183"/>
      <c r="Q62" s="183"/>
      <c r="R62" s="183"/>
      <c r="S62" s="324">
        <f t="shared" si="17"/>
        <v>0</v>
      </c>
      <c r="T62" s="183"/>
      <c r="U62" s="183"/>
      <c r="V62" s="183"/>
      <c r="W62" s="183"/>
      <c r="X62" s="183"/>
      <c r="Y62" s="183"/>
      <c r="Z62" s="183"/>
      <c r="AA62" s="183"/>
      <c r="AB62" s="183"/>
      <c r="AC62" s="324">
        <f t="shared" si="10"/>
        <v>0</v>
      </c>
      <c r="AD62" s="183"/>
      <c r="AE62" s="183"/>
      <c r="AF62" s="183"/>
      <c r="AG62" s="183"/>
      <c r="AH62" s="183"/>
      <c r="AI62" s="183"/>
      <c r="AJ62" s="324">
        <f t="shared" si="18"/>
        <v>0</v>
      </c>
      <c r="AK62" s="324">
        <f t="shared" si="19"/>
        <v>0</v>
      </c>
      <c r="AL62" s="324">
        <f>Data!$B61</f>
        <v>0</v>
      </c>
      <c r="AM62" s="324">
        <f>Data!$D61</f>
        <v>0</v>
      </c>
      <c r="AN62" s="183"/>
      <c r="AO62" s="183"/>
      <c r="AP62" s="183"/>
      <c r="AQ62" s="183"/>
      <c r="AR62" s="183"/>
      <c r="AS62" s="183"/>
      <c r="AT62" s="183"/>
      <c r="AU62" s="183"/>
      <c r="AV62" s="183"/>
      <c r="AW62" s="324">
        <f t="shared" si="20"/>
        <v>0</v>
      </c>
      <c r="AX62" s="183"/>
      <c r="AY62" s="183"/>
      <c r="AZ62" s="183"/>
      <c r="BA62" s="183"/>
      <c r="BB62" s="183"/>
      <c r="BC62" s="183"/>
      <c r="BD62" s="324">
        <f t="shared" si="21"/>
        <v>0</v>
      </c>
      <c r="BE62" s="183"/>
      <c r="BF62" s="183"/>
      <c r="BG62" s="183"/>
      <c r="BH62" s="183"/>
      <c r="BI62" s="183"/>
      <c r="BJ62" s="183"/>
      <c r="BK62" s="183"/>
      <c r="BL62" s="183"/>
      <c r="BM62" s="183"/>
      <c r="BN62" s="324">
        <f t="shared" si="13"/>
        <v>0</v>
      </c>
      <c r="BO62" s="183"/>
      <c r="BP62" s="183"/>
      <c r="BQ62" s="183"/>
      <c r="BR62" s="183"/>
      <c r="BS62" s="183"/>
      <c r="BT62" s="183"/>
      <c r="BU62" s="324">
        <f t="shared" si="14"/>
        <v>0</v>
      </c>
      <c r="BV62" s="324">
        <f t="shared" si="15"/>
        <v>0</v>
      </c>
    </row>
    <row r="63" spans="1:74" ht="24" customHeight="1">
      <c r="A63" s="324">
        <f>Data!$B62</f>
        <v>0</v>
      </c>
      <c r="B63" s="324">
        <f>Data!$D62</f>
        <v>0</v>
      </c>
      <c r="C63" s="183"/>
      <c r="D63" s="183"/>
      <c r="E63" s="183"/>
      <c r="F63" s="183"/>
      <c r="G63" s="183"/>
      <c r="H63" s="183"/>
      <c r="I63" s="183"/>
      <c r="J63" s="183"/>
      <c r="K63" s="183"/>
      <c r="L63" s="324">
        <f t="shared" si="16"/>
        <v>0</v>
      </c>
      <c r="M63" s="183"/>
      <c r="N63" s="183"/>
      <c r="O63" s="183"/>
      <c r="P63" s="183"/>
      <c r="Q63" s="183"/>
      <c r="R63" s="183"/>
      <c r="S63" s="324">
        <f t="shared" si="17"/>
        <v>0</v>
      </c>
      <c r="T63" s="183"/>
      <c r="U63" s="183"/>
      <c r="V63" s="183"/>
      <c r="W63" s="183"/>
      <c r="X63" s="183"/>
      <c r="Y63" s="183"/>
      <c r="Z63" s="183"/>
      <c r="AA63" s="183"/>
      <c r="AB63" s="183"/>
      <c r="AC63" s="324">
        <f t="shared" si="10"/>
        <v>0</v>
      </c>
      <c r="AD63" s="183"/>
      <c r="AE63" s="183"/>
      <c r="AF63" s="183"/>
      <c r="AG63" s="183"/>
      <c r="AH63" s="183"/>
      <c r="AI63" s="183"/>
      <c r="AJ63" s="324">
        <f t="shared" si="18"/>
        <v>0</v>
      </c>
      <c r="AK63" s="324">
        <f t="shared" si="19"/>
        <v>0</v>
      </c>
      <c r="AL63" s="324">
        <f>Data!$B62</f>
        <v>0</v>
      </c>
      <c r="AM63" s="324">
        <f>Data!$D62</f>
        <v>0</v>
      </c>
      <c r="AN63" s="183"/>
      <c r="AO63" s="183"/>
      <c r="AP63" s="183"/>
      <c r="AQ63" s="183"/>
      <c r="AR63" s="183"/>
      <c r="AS63" s="183"/>
      <c r="AT63" s="183"/>
      <c r="AU63" s="183"/>
      <c r="AV63" s="183"/>
      <c r="AW63" s="324">
        <f t="shared" si="20"/>
        <v>0</v>
      </c>
      <c r="AX63" s="183"/>
      <c r="AY63" s="183"/>
      <c r="AZ63" s="183"/>
      <c r="BA63" s="183"/>
      <c r="BB63" s="183"/>
      <c r="BC63" s="183"/>
      <c r="BD63" s="324">
        <f t="shared" si="21"/>
        <v>0</v>
      </c>
      <c r="BE63" s="183"/>
      <c r="BF63" s="183"/>
      <c r="BG63" s="183"/>
      <c r="BH63" s="183"/>
      <c r="BI63" s="183"/>
      <c r="BJ63" s="183"/>
      <c r="BK63" s="183"/>
      <c r="BL63" s="183"/>
      <c r="BM63" s="183"/>
      <c r="BN63" s="324">
        <f t="shared" si="13"/>
        <v>0</v>
      </c>
      <c r="BO63" s="183"/>
      <c r="BP63" s="183"/>
      <c r="BQ63" s="183"/>
      <c r="BR63" s="183"/>
      <c r="BS63" s="183"/>
      <c r="BT63" s="183"/>
      <c r="BU63" s="324">
        <f t="shared" si="14"/>
        <v>0</v>
      </c>
      <c r="BV63" s="324">
        <f t="shared" si="15"/>
        <v>0</v>
      </c>
    </row>
    <row r="64" spans="1:74" ht="24" customHeight="1">
      <c r="A64" s="324">
        <f>Data!$B63</f>
        <v>0</v>
      </c>
      <c r="B64" s="324">
        <f>Data!$D63</f>
        <v>0</v>
      </c>
      <c r="C64" s="183"/>
      <c r="D64" s="183"/>
      <c r="E64" s="183"/>
      <c r="F64" s="183"/>
      <c r="G64" s="183"/>
      <c r="H64" s="183"/>
      <c r="I64" s="183"/>
      <c r="J64" s="183"/>
      <c r="K64" s="183"/>
      <c r="L64" s="324">
        <f t="shared" si="16"/>
        <v>0</v>
      </c>
      <c r="M64" s="183"/>
      <c r="N64" s="183"/>
      <c r="O64" s="183"/>
      <c r="P64" s="183"/>
      <c r="Q64" s="183"/>
      <c r="R64" s="183"/>
      <c r="S64" s="324">
        <f t="shared" si="17"/>
        <v>0</v>
      </c>
      <c r="T64" s="183"/>
      <c r="U64" s="183"/>
      <c r="V64" s="183"/>
      <c r="W64" s="183"/>
      <c r="X64" s="183"/>
      <c r="Y64" s="183"/>
      <c r="Z64" s="183"/>
      <c r="AA64" s="183"/>
      <c r="AB64" s="183"/>
      <c r="AC64" s="324">
        <f t="shared" si="10"/>
        <v>0</v>
      </c>
      <c r="AD64" s="183"/>
      <c r="AE64" s="183"/>
      <c r="AF64" s="183"/>
      <c r="AG64" s="183"/>
      <c r="AH64" s="183"/>
      <c r="AI64" s="183"/>
      <c r="AJ64" s="324">
        <f t="shared" si="18"/>
        <v>0</v>
      </c>
      <c r="AK64" s="324">
        <f t="shared" si="19"/>
        <v>0</v>
      </c>
      <c r="AL64" s="324">
        <f>Data!$B63</f>
        <v>0</v>
      </c>
      <c r="AM64" s="324">
        <f>Data!$D63</f>
        <v>0</v>
      </c>
      <c r="AN64" s="183"/>
      <c r="AO64" s="183"/>
      <c r="AP64" s="183"/>
      <c r="AQ64" s="183"/>
      <c r="AR64" s="183"/>
      <c r="AS64" s="183"/>
      <c r="AT64" s="183"/>
      <c r="AU64" s="183"/>
      <c r="AV64" s="183"/>
      <c r="AW64" s="324">
        <f t="shared" si="20"/>
        <v>0</v>
      </c>
      <c r="AX64" s="183"/>
      <c r="AY64" s="183"/>
      <c r="AZ64" s="183"/>
      <c r="BA64" s="183"/>
      <c r="BB64" s="183"/>
      <c r="BC64" s="183"/>
      <c r="BD64" s="324">
        <f t="shared" si="21"/>
        <v>0</v>
      </c>
      <c r="BE64" s="183"/>
      <c r="BF64" s="183"/>
      <c r="BG64" s="183"/>
      <c r="BH64" s="183"/>
      <c r="BI64" s="183"/>
      <c r="BJ64" s="183"/>
      <c r="BK64" s="183"/>
      <c r="BL64" s="183"/>
      <c r="BM64" s="183"/>
      <c r="BN64" s="324">
        <f t="shared" si="13"/>
        <v>0</v>
      </c>
      <c r="BO64" s="183"/>
      <c r="BP64" s="183"/>
      <c r="BQ64" s="183"/>
      <c r="BR64" s="183"/>
      <c r="BS64" s="183"/>
      <c r="BT64" s="183"/>
      <c r="BU64" s="324">
        <f t="shared" si="14"/>
        <v>0</v>
      </c>
      <c r="BV64" s="324">
        <f t="shared" si="15"/>
        <v>0</v>
      </c>
    </row>
    <row r="65" spans="1:74" ht="24" customHeight="1">
      <c r="A65" s="324">
        <f>Data!$B64</f>
        <v>0</v>
      </c>
      <c r="B65" s="324">
        <f>Data!$D64</f>
        <v>0</v>
      </c>
      <c r="C65" s="183"/>
      <c r="D65" s="183"/>
      <c r="E65" s="183"/>
      <c r="F65" s="183"/>
      <c r="G65" s="183"/>
      <c r="H65" s="183"/>
      <c r="I65" s="183"/>
      <c r="J65" s="183"/>
      <c r="K65" s="183"/>
      <c r="L65" s="324">
        <f t="shared" si="16"/>
        <v>0</v>
      </c>
      <c r="M65" s="183"/>
      <c r="N65" s="183"/>
      <c r="O65" s="183"/>
      <c r="P65" s="183"/>
      <c r="Q65" s="183"/>
      <c r="R65" s="183"/>
      <c r="S65" s="324">
        <f t="shared" si="17"/>
        <v>0</v>
      </c>
      <c r="T65" s="183"/>
      <c r="U65" s="183"/>
      <c r="V65" s="183"/>
      <c r="W65" s="183"/>
      <c r="X65" s="183"/>
      <c r="Y65" s="183"/>
      <c r="Z65" s="183"/>
      <c r="AA65" s="183"/>
      <c r="AB65" s="183"/>
      <c r="AC65" s="324">
        <f t="shared" si="10"/>
        <v>0</v>
      </c>
      <c r="AD65" s="183"/>
      <c r="AE65" s="183"/>
      <c r="AF65" s="183"/>
      <c r="AG65" s="183"/>
      <c r="AH65" s="183"/>
      <c r="AI65" s="183"/>
      <c r="AJ65" s="324">
        <f t="shared" si="18"/>
        <v>0</v>
      </c>
      <c r="AK65" s="324">
        <f t="shared" si="19"/>
        <v>0</v>
      </c>
      <c r="AL65" s="324">
        <f>Data!$B64</f>
        <v>0</v>
      </c>
      <c r="AM65" s="324">
        <f>Data!$D64</f>
        <v>0</v>
      </c>
      <c r="AN65" s="183"/>
      <c r="AO65" s="183"/>
      <c r="AP65" s="183"/>
      <c r="AQ65" s="183"/>
      <c r="AR65" s="183"/>
      <c r="AS65" s="183"/>
      <c r="AT65" s="183"/>
      <c r="AU65" s="183"/>
      <c r="AV65" s="183"/>
      <c r="AW65" s="324">
        <f t="shared" si="20"/>
        <v>0</v>
      </c>
      <c r="AX65" s="183"/>
      <c r="AY65" s="183"/>
      <c r="AZ65" s="183"/>
      <c r="BA65" s="183"/>
      <c r="BB65" s="183"/>
      <c r="BC65" s="183"/>
      <c r="BD65" s="324">
        <f t="shared" si="21"/>
        <v>0</v>
      </c>
      <c r="BE65" s="183"/>
      <c r="BF65" s="183"/>
      <c r="BG65" s="183"/>
      <c r="BH65" s="183"/>
      <c r="BI65" s="183"/>
      <c r="BJ65" s="183"/>
      <c r="BK65" s="183"/>
      <c r="BL65" s="183"/>
      <c r="BM65" s="183"/>
      <c r="BN65" s="324">
        <f t="shared" si="13"/>
        <v>0</v>
      </c>
      <c r="BO65" s="183"/>
      <c r="BP65" s="183"/>
      <c r="BQ65" s="183"/>
      <c r="BR65" s="183"/>
      <c r="BS65" s="183"/>
      <c r="BT65" s="183"/>
      <c r="BU65" s="324">
        <f t="shared" si="14"/>
        <v>0</v>
      </c>
      <c r="BV65" s="324">
        <f t="shared" si="15"/>
        <v>0</v>
      </c>
    </row>
    <row r="66" spans="1:74" ht="24" customHeight="1">
      <c r="A66" s="324">
        <f>Data!$B65</f>
        <v>0</v>
      </c>
      <c r="B66" s="324">
        <f>Data!$D65</f>
        <v>0</v>
      </c>
      <c r="C66" s="183"/>
      <c r="D66" s="183"/>
      <c r="E66" s="183"/>
      <c r="F66" s="183"/>
      <c r="G66" s="183"/>
      <c r="H66" s="183"/>
      <c r="I66" s="183"/>
      <c r="J66" s="183"/>
      <c r="K66" s="183"/>
      <c r="L66" s="324">
        <f t="shared" si="16"/>
        <v>0</v>
      </c>
      <c r="M66" s="183"/>
      <c r="N66" s="183"/>
      <c r="O66" s="183"/>
      <c r="P66" s="183"/>
      <c r="Q66" s="183"/>
      <c r="R66" s="183"/>
      <c r="S66" s="324">
        <f t="shared" si="17"/>
        <v>0</v>
      </c>
      <c r="T66" s="183"/>
      <c r="U66" s="183"/>
      <c r="V66" s="183"/>
      <c r="W66" s="183"/>
      <c r="X66" s="183"/>
      <c r="Y66" s="183"/>
      <c r="Z66" s="183"/>
      <c r="AA66" s="183"/>
      <c r="AB66" s="183"/>
      <c r="AC66" s="324">
        <f t="shared" si="10"/>
        <v>0</v>
      </c>
      <c r="AD66" s="183"/>
      <c r="AE66" s="183"/>
      <c r="AF66" s="183"/>
      <c r="AG66" s="183"/>
      <c r="AH66" s="183"/>
      <c r="AI66" s="183"/>
      <c r="AJ66" s="324">
        <f t="shared" si="18"/>
        <v>0</v>
      </c>
      <c r="AK66" s="324">
        <f t="shared" si="19"/>
        <v>0</v>
      </c>
      <c r="AL66" s="324">
        <f>Data!$B65</f>
        <v>0</v>
      </c>
      <c r="AM66" s="324">
        <f>Data!$D65</f>
        <v>0</v>
      </c>
      <c r="AN66" s="183"/>
      <c r="AO66" s="183"/>
      <c r="AP66" s="183"/>
      <c r="AQ66" s="183"/>
      <c r="AR66" s="183"/>
      <c r="AS66" s="183"/>
      <c r="AT66" s="183"/>
      <c r="AU66" s="183"/>
      <c r="AV66" s="183"/>
      <c r="AW66" s="324">
        <f t="shared" si="20"/>
        <v>0</v>
      </c>
      <c r="AX66" s="183"/>
      <c r="AY66" s="183"/>
      <c r="AZ66" s="183"/>
      <c r="BA66" s="183"/>
      <c r="BB66" s="183"/>
      <c r="BC66" s="183"/>
      <c r="BD66" s="324">
        <f t="shared" si="21"/>
        <v>0</v>
      </c>
      <c r="BE66" s="183"/>
      <c r="BF66" s="183"/>
      <c r="BG66" s="183"/>
      <c r="BH66" s="183"/>
      <c r="BI66" s="183"/>
      <c r="BJ66" s="183"/>
      <c r="BK66" s="183"/>
      <c r="BL66" s="183"/>
      <c r="BM66" s="183"/>
      <c r="BN66" s="324">
        <f t="shared" si="13"/>
        <v>0</v>
      </c>
      <c r="BO66" s="183"/>
      <c r="BP66" s="183"/>
      <c r="BQ66" s="183"/>
      <c r="BR66" s="183"/>
      <c r="BS66" s="183"/>
      <c r="BT66" s="183"/>
      <c r="BU66" s="324">
        <f t="shared" si="14"/>
        <v>0</v>
      </c>
      <c r="BV66" s="324">
        <f t="shared" si="15"/>
        <v>0</v>
      </c>
    </row>
    <row r="67" spans="1:74" ht="24" customHeight="1">
      <c r="A67" s="324">
        <f>Data!$B66</f>
        <v>0</v>
      </c>
      <c r="B67" s="324">
        <f>Data!$D66</f>
        <v>0</v>
      </c>
      <c r="C67" s="183"/>
      <c r="D67" s="183"/>
      <c r="E67" s="183"/>
      <c r="F67" s="183"/>
      <c r="G67" s="183"/>
      <c r="H67" s="183"/>
      <c r="I67" s="183"/>
      <c r="J67" s="183"/>
      <c r="K67" s="183"/>
      <c r="L67" s="324">
        <f t="shared" si="16"/>
        <v>0</v>
      </c>
      <c r="M67" s="183"/>
      <c r="N67" s="183"/>
      <c r="O67" s="183"/>
      <c r="P67" s="183"/>
      <c r="Q67" s="183"/>
      <c r="R67" s="183"/>
      <c r="S67" s="324">
        <f t="shared" si="17"/>
        <v>0</v>
      </c>
      <c r="T67" s="183"/>
      <c r="U67" s="183"/>
      <c r="V67" s="183"/>
      <c r="W67" s="183"/>
      <c r="X67" s="183"/>
      <c r="Y67" s="183"/>
      <c r="Z67" s="183"/>
      <c r="AA67" s="183"/>
      <c r="AB67" s="183"/>
      <c r="AC67" s="324">
        <f t="shared" si="10"/>
        <v>0</v>
      </c>
      <c r="AD67" s="183"/>
      <c r="AE67" s="183"/>
      <c r="AF67" s="183"/>
      <c r="AG67" s="183"/>
      <c r="AH67" s="183"/>
      <c r="AI67" s="183"/>
      <c r="AJ67" s="324">
        <f t="shared" si="18"/>
        <v>0</v>
      </c>
      <c r="AK67" s="324">
        <f t="shared" si="19"/>
        <v>0</v>
      </c>
      <c r="AL67" s="324">
        <f>Data!$B66</f>
        <v>0</v>
      </c>
      <c r="AM67" s="324">
        <f>Data!$D66</f>
        <v>0</v>
      </c>
      <c r="AN67" s="183"/>
      <c r="AO67" s="183"/>
      <c r="AP67" s="183"/>
      <c r="AQ67" s="183"/>
      <c r="AR67" s="183"/>
      <c r="AS67" s="183"/>
      <c r="AT67" s="183"/>
      <c r="AU67" s="183"/>
      <c r="AV67" s="183"/>
      <c r="AW67" s="324">
        <f t="shared" si="20"/>
        <v>0</v>
      </c>
      <c r="AX67" s="183"/>
      <c r="AY67" s="183"/>
      <c r="AZ67" s="183"/>
      <c r="BA67" s="183"/>
      <c r="BB67" s="183"/>
      <c r="BC67" s="183"/>
      <c r="BD67" s="324">
        <f t="shared" si="21"/>
        <v>0</v>
      </c>
      <c r="BE67" s="183"/>
      <c r="BF67" s="183"/>
      <c r="BG67" s="183"/>
      <c r="BH67" s="183"/>
      <c r="BI67" s="183"/>
      <c r="BJ67" s="183"/>
      <c r="BK67" s="183"/>
      <c r="BL67" s="183"/>
      <c r="BM67" s="183"/>
      <c r="BN67" s="324">
        <f t="shared" si="13"/>
        <v>0</v>
      </c>
      <c r="BO67" s="183"/>
      <c r="BP67" s="183"/>
      <c r="BQ67" s="183"/>
      <c r="BR67" s="183"/>
      <c r="BS67" s="183"/>
      <c r="BT67" s="183"/>
      <c r="BU67" s="324">
        <f t="shared" si="14"/>
        <v>0</v>
      </c>
      <c r="BV67" s="324">
        <f t="shared" si="15"/>
        <v>0</v>
      </c>
    </row>
    <row r="68" spans="1:74" ht="24" customHeight="1">
      <c r="A68" s="324">
        <f>Data!$B67</f>
        <v>0</v>
      </c>
      <c r="B68" s="324">
        <f>Data!$D67</f>
        <v>0</v>
      </c>
      <c r="C68" s="183"/>
      <c r="D68" s="183"/>
      <c r="E68" s="183"/>
      <c r="F68" s="183"/>
      <c r="G68" s="183"/>
      <c r="H68" s="183"/>
      <c r="I68" s="183"/>
      <c r="J68" s="183"/>
      <c r="K68" s="183"/>
      <c r="L68" s="324">
        <f t="shared" si="16"/>
        <v>0</v>
      </c>
      <c r="M68" s="183"/>
      <c r="N68" s="183"/>
      <c r="O68" s="183"/>
      <c r="P68" s="183"/>
      <c r="Q68" s="183"/>
      <c r="R68" s="183"/>
      <c r="S68" s="324">
        <f t="shared" si="17"/>
        <v>0</v>
      </c>
      <c r="T68" s="183"/>
      <c r="U68" s="183"/>
      <c r="V68" s="183"/>
      <c r="W68" s="183"/>
      <c r="X68" s="183"/>
      <c r="Y68" s="183"/>
      <c r="Z68" s="183"/>
      <c r="AA68" s="183"/>
      <c r="AB68" s="183"/>
      <c r="AC68" s="324">
        <f t="shared" si="10"/>
        <v>0</v>
      </c>
      <c r="AD68" s="183"/>
      <c r="AE68" s="183"/>
      <c r="AF68" s="183"/>
      <c r="AG68" s="183"/>
      <c r="AH68" s="183"/>
      <c r="AI68" s="183"/>
      <c r="AJ68" s="324">
        <f t="shared" si="18"/>
        <v>0</v>
      </c>
      <c r="AK68" s="324">
        <f t="shared" si="19"/>
        <v>0</v>
      </c>
      <c r="AL68" s="324">
        <f>Data!$B67</f>
        <v>0</v>
      </c>
      <c r="AM68" s="324">
        <f>Data!$D67</f>
        <v>0</v>
      </c>
      <c r="AN68" s="183"/>
      <c r="AO68" s="183"/>
      <c r="AP68" s="183"/>
      <c r="AQ68" s="183"/>
      <c r="AR68" s="183"/>
      <c r="AS68" s="183"/>
      <c r="AT68" s="183"/>
      <c r="AU68" s="183"/>
      <c r="AV68" s="183"/>
      <c r="AW68" s="324">
        <f t="shared" si="20"/>
        <v>0</v>
      </c>
      <c r="AX68" s="183"/>
      <c r="AY68" s="183"/>
      <c r="AZ68" s="183"/>
      <c r="BA68" s="183"/>
      <c r="BB68" s="183"/>
      <c r="BC68" s="183"/>
      <c r="BD68" s="324">
        <f t="shared" si="21"/>
        <v>0</v>
      </c>
      <c r="BE68" s="183"/>
      <c r="BF68" s="183"/>
      <c r="BG68" s="183"/>
      <c r="BH68" s="183"/>
      <c r="BI68" s="183"/>
      <c r="BJ68" s="183"/>
      <c r="BK68" s="183"/>
      <c r="BL68" s="183"/>
      <c r="BM68" s="183"/>
      <c r="BN68" s="324">
        <f t="shared" si="13"/>
        <v>0</v>
      </c>
      <c r="BO68" s="183"/>
      <c r="BP68" s="183"/>
      <c r="BQ68" s="183"/>
      <c r="BR68" s="183"/>
      <c r="BS68" s="183"/>
      <c r="BT68" s="183"/>
      <c r="BU68" s="324">
        <f t="shared" si="14"/>
        <v>0</v>
      </c>
      <c r="BV68" s="324">
        <f t="shared" si="15"/>
        <v>0</v>
      </c>
    </row>
    <row r="69" spans="1:74" ht="24" customHeight="1">
      <c r="A69" s="324">
        <f>Data!$B68</f>
        <v>0</v>
      </c>
      <c r="B69" s="324">
        <f>Data!$D68</f>
        <v>0</v>
      </c>
      <c r="C69" s="183"/>
      <c r="D69" s="183"/>
      <c r="E69" s="183"/>
      <c r="F69" s="183"/>
      <c r="G69" s="183"/>
      <c r="H69" s="183"/>
      <c r="I69" s="183"/>
      <c r="J69" s="183"/>
      <c r="K69" s="183"/>
      <c r="L69" s="324">
        <f t="shared" si="16"/>
        <v>0</v>
      </c>
      <c r="M69" s="183"/>
      <c r="N69" s="183"/>
      <c r="O69" s="183"/>
      <c r="P69" s="183"/>
      <c r="Q69" s="183"/>
      <c r="R69" s="183"/>
      <c r="S69" s="324">
        <f t="shared" si="17"/>
        <v>0</v>
      </c>
      <c r="T69" s="183"/>
      <c r="U69" s="183"/>
      <c r="V69" s="183"/>
      <c r="W69" s="183"/>
      <c r="X69" s="183"/>
      <c r="Y69" s="183"/>
      <c r="Z69" s="183"/>
      <c r="AA69" s="183"/>
      <c r="AB69" s="183"/>
      <c r="AC69" s="324">
        <f t="shared" si="10"/>
        <v>0</v>
      </c>
      <c r="AD69" s="183"/>
      <c r="AE69" s="183"/>
      <c r="AF69" s="183"/>
      <c r="AG69" s="183"/>
      <c r="AH69" s="183"/>
      <c r="AI69" s="183"/>
      <c r="AJ69" s="324">
        <f t="shared" si="18"/>
        <v>0</v>
      </c>
      <c r="AK69" s="324">
        <f t="shared" si="19"/>
        <v>0</v>
      </c>
      <c r="AL69" s="324">
        <f>Data!$B68</f>
        <v>0</v>
      </c>
      <c r="AM69" s="324">
        <f>Data!$D68</f>
        <v>0</v>
      </c>
      <c r="AN69" s="183"/>
      <c r="AO69" s="183"/>
      <c r="AP69" s="183"/>
      <c r="AQ69" s="183"/>
      <c r="AR69" s="183"/>
      <c r="AS69" s="183"/>
      <c r="AT69" s="183"/>
      <c r="AU69" s="183"/>
      <c r="AV69" s="183"/>
      <c r="AW69" s="324">
        <f t="shared" si="20"/>
        <v>0</v>
      </c>
      <c r="AX69" s="183"/>
      <c r="AY69" s="183"/>
      <c r="AZ69" s="183"/>
      <c r="BA69" s="183"/>
      <c r="BB69" s="183"/>
      <c r="BC69" s="183"/>
      <c r="BD69" s="324">
        <f t="shared" si="21"/>
        <v>0</v>
      </c>
      <c r="BE69" s="183"/>
      <c r="BF69" s="183"/>
      <c r="BG69" s="183"/>
      <c r="BH69" s="183"/>
      <c r="BI69" s="183"/>
      <c r="BJ69" s="183"/>
      <c r="BK69" s="183"/>
      <c r="BL69" s="183"/>
      <c r="BM69" s="183"/>
      <c r="BN69" s="324">
        <f t="shared" si="13"/>
        <v>0</v>
      </c>
      <c r="BO69" s="183"/>
      <c r="BP69" s="183"/>
      <c r="BQ69" s="183"/>
      <c r="BR69" s="183"/>
      <c r="BS69" s="183"/>
      <c r="BT69" s="183"/>
      <c r="BU69" s="324">
        <f t="shared" si="14"/>
        <v>0</v>
      </c>
      <c r="BV69" s="324">
        <f t="shared" si="15"/>
        <v>0</v>
      </c>
    </row>
    <row r="70" spans="1:74" ht="24" customHeight="1">
      <c r="A70" s="324">
        <f>Data!$B69</f>
        <v>0</v>
      </c>
      <c r="B70" s="324">
        <f>Data!$D69</f>
        <v>0</v>
      </c>
      <c r="C70" s="183"/>
      <c r="D70" s="183"/>
      <c r="E70" s="183"/>
      <c r="F70" s="183"/>
      <c r="G70" s="183"/>
      <c r="H70" s="183"/>
      <c r="I70" s="183"/>
      <c r="J70" s="183"/>
      <c r="K70" s="183"/>
      <c r="L70" s="324">
        <f t="shared" si="16"/>
        <v>0</v>
      </c>
      <c r="M70" s="183"/>
      <c r="N70" s="183"/>
      <c r="O70" s="183"/>
      <c r="P70" s="183"/>
      <c r="Q70" s="183"/>
      <c r="R70" s="183"/>
      <c r="S70" s="324">
        <f t="shared" si="17"/>
        <v>0</v>
      </c>
      <c r="T70" s="183"/>
      <c r="U70" s="183"/>
      <c r="V70" s="183"/>
      <c r="W70" s="183"/>
      <c r="X70" s="183"/>
      <c r="Y70" s="183"/>
      <c r="Z70" s="183"/>
      <c r="AA70" s="183"/>
      <c r="AB70" s="183"/>
      <c r="AC70" s="324">
        <f t="shared" si="10"/>
        <v>0</v>
      </c>
      <c r="AD70" s="183"/>
      <c r="AE70" s="183"/>
      <c r="AF70" s="183"/>
      <c r="AG70" s="183"/>
      <c r="AH70" s="183"/>
      <c r="AI70" s="183"/>
      <c r="AJ70" s="324">
        <f t="shared" si="18"/>
        <v>0</v>
      </c>
      <c r="AK70" s="324">
        <f t="shared" si="19"/>
        <v>0</v>
      </c>
      <c r="AL70" s="324">
        <f>Data!$B69</f>
        <v>0</v>
      </c>
      <c r="AM70" s="324">
        <f>Data!$D69</f>
        <v>0</v>
      </c>
      <c r="AN70" s="183"/>
      <c r="AO70" s="183"/>
      <c r="AP70" s="183"/>
      <c r="AQ70" s="183"/>
      <c r="AR70" s="183"/>
      <c r="AS70" s="183"/>
      <c r="AT70" s="183"/>
      <c r="AU70" s="183"/>
      <c r="AV70" s="183"/>
      <c r="AW70" s="324">
        <f t="shared" si="20"/>
        <v>0</v>
      </c>
      <c r="AX70" s="183"/>
      <c r="AY70" s="183"/>
      <c r="AZ70" s="183"/>
      <c r="BA70" s="183"/>
      <c r="BB70" s="183"/>
      <c r="BC70" s="183"/>
      <c r="BD70" s="324">
        <f t="shared" si="21"/>
        <v>0</v>
      </c>
      <c r="BE70" s="183"/>
      <c r="BF70" s="183"/>
      <c r="BG70" s="183"/>
      <c r="BH70" s="183"/>
      <c r="BI70" s="183"/>
      <c r="BJ70" s="183"/>
      <c r="BK70" s="183"/>
      <c r="BL70" s="183"/>
      <c r="BM70" s="183"/>
      <c r="BN70" s="324">
        <f t="shared" si="13"/>
        <v>0</v>
      </c>
      <c r="BO70" s="183"/>
      <c r="BP70" s="183"/>
      <c r="BQ70" s="183"/>
      <c r="BR70" s="183"/>
      <c r="BS70" s="183"/>
      <c r="BT70" s="183"/>
      <c r="BU70" s="324">
        <f t="shared" si="14"/>
        <v>0</v>
      </c>
      <c r="BV70" s="324">
        <f t="shared" si="15"/>
        <v>0</v>
      </c>
    </row>
    <row r="71" spans="1:74" ht="24" customHeight="1">
      <c r="A71" s="324">
        <f>Data!$B70</f>
        <v>0</v>
      </c>
      <c r="B71" s="324">
        <f>Data!$D70</f>
        <v>0</v>
      </c>
      <c r="C71" s="183"/>
      <c r="D71" s="183"/>
      <c r="E71" s="183"/>
      <c r="F71" s="183"/>
      <c r="G71" s="183"/>
      <c r="H71" s="183"/>
      <c r="I71" s="183"/>
      <c r="J71" s="183"/>
      <c r="K71" s="183"/>
      <c r="L71" s="324">
        <f t="shared" si="16"/>
        <v>0</v>
      </c>
      <c r="M71" s="183"/>
      <c r="N71" s="183"/>
      <c r="O71" s="183"/>
      <c r="P71" s="183"/>
      <c r="Q71" s="183"/>
      <c r="R71" s="183"/>
      <c r="S71" s="324">
        <f t="shared" si="17"/>
        <v>0</v>
      </c>
      <c r="T71" s="183"/>
      <c r="U71" s="183"/>
      <c r="V71" s="183"/>
      <c r="W71" s="183"/>
      <c r="X71" s="183"/>
      <c r="Y71" s="183"/>
      <c r="Z71" s="183"/>
      <c r="AA71" s="183"/>
      <c r="AB71" s="183"/>
      <c r="AC71" s="324">
        <f t="shared" si="10"/>
        <v>0</v>
      </c>
      <c r="AD71" s="183"/>
      <c r="AE71" s="183"/>
      <c r="AF71" s="183"/>
      <c r="AG71" s="183"/>
      <c r="AH71" s="183"/>
      <c r="AI71" s="183"/>
      <c r="AJ71" s="324">
        <f t="shared" si="18"/>
        <v>0</v>
      </c>
      <c r="AK71" s="324">
        <f t="shared" si="19"/>
        <v>0</v>
      </c>
      <c r="AL71" s="324">
        <f>Data!$B70</f>
        <v>0</v>
      </c>
      <c r="AM71" s="324">
        <f>Data!$D70</f>
        <v>0</v>
      </c>
      <c r="AN71" s="183"/>
      <c r="AO71" s="183"/>
      <c r="AP71" s="183"/>
      <c r="AQ71" s="183"/>
      <c r="AR71" s="183"/>
      <c r="AS71" s="183"/>
      <c r="AT71" s="183"/>
      <c r="AU71" s="183"/>
      <c r="AV71" s="183"/>
      <c r="AW71" s="324">
        <f t="shared" si="20"/>
        <v>0</v>
      </c>
      <c r="AX71" s="183"/>
      <c r="AY71" s="183"/>
      <c r="AZ71" s="183"/>
      <c r="BA71" s="183"/>
      <c r="BB71" s="183"/>
      <c r="BC71" s="183"/>
      <c r="BD71" s="324">
        <f t="shared" si="21"/>
        <v>0</v>
      </c>
      <c r="BE71" s="183"/>
      <c r="BF71" s="183"/>
      <c r="BG71" s="183"/>
      <c r="BH71" s="183"/>
      <c r="BI71" s="183"/>
      <c r="BJ71" s="183"/>
      <c r="BK71" s="183"/>
      <c r="BL71" s="183"/>
      <c r="BM71" s="183"/>
      <c r="BN71" s="324">
        <f t="shared" si="13"/>
        <v>0</v>
      </c>
      <c r="BO71" s="183"/>
      <c r="BP71" s="183"/>
      <c r="BQ71" s="183"/>
      <c r="BR71" s="183"/>
      <c r="BS71" s="183"/>
      <c r="BT71" s="183"/>
      <c r="BU71" s="324">
        <f t="shared" si="14"/>
        <v>0</v>
      </c>
      <c r="BV71" s="324">
        <f t="shared" si="15"/>
        <v>0</v>
      </c>
    </row>
    <row r="72" spans="1:74" ht="24" customHeight="1">
      <c r="A72" s="324">
        <f>Data!$B71</f>
        <v>0</v>
      </c>
      <c r="B72" s="324">
        <f>Data!$D71</f>
        <v>0</v>
      </c>
      <c r="C72" s="183"/>
      <c r="D72" s="183"/>
      <c r="E72" s="183"/>
      <c r="F72" s="183"/>
      <c r="G72" s="183"/>
      <c r="H72" s="183"/>
      <c r="I72" s="183"/>
      <c r="J72" s="183"/>
      <c r="K72" s="183"/>
      <c r="L72" s="324">
        <f t="shared" si="16"/>
        <v>0</v>
      </c>
      <c r="M72" s="183"/>
      <c r="N72" s="183"/>
      <c r="O72" s="183"/>
      <c r="P72" s="183"/>
      <c r="Q72" s="183"/>
      <c r="R72" s="183"/>
      <c r="S72" s="324">
        <f t="shared" si="17"/>
        <v>0</v>
      </c>
      <c r="T72" s="183"/>
      <c r="U72" s="183"/>
      <c r="V72" s="183"/>
      <c r="W72" s="183"/>
      <c r="X72" s="183"/>
      <c r="Y72" s="183"/>
      <c r="Z72" s="183"/>
      <c r="AA72" s="183"/>
      <c r="AB72" s="183"/>
      <c r="AC72" s="324">
        <f t="shared" si="10"/>
        <v>0</v>
      </c>
      <c r="AD72" s="183"/>
      <c r="AE72" s="183"/>
      <c r="AF72" s="183"/>
      <c r="AG72" s="183"/>
      <c r="AH72" s="183"/>
      <c r="AI72" s="183"/>
      <c r="AJ72" s="324">
        <f t="shared" si="18"/>
        <v>0</v>
      </c>
      <c r="AK72" s="324">
        <f t="shared" si="19"/>
        <v>0</v>
      </c>
      <c r="AL72" s="324">
        <f>Data!$B71</f>
        <v>0</v>
      </c>
      <c r="AM72" s="324">
        <f>Data!$D71</f>
        <v>0</v>
      </c>
      <c r="AN72" s="183"/>
      <c r="AO72" s="183"/>
      <c r="AP72" s="183"/>
      <c r="AQ72" s="183"/>
      <c r="AR72" s="183"/>
      <c r="AS72" s="183"/>
      <c r="AT72" s="183"/>
      <c r="AU72" s="183"/>
      <c r="AV72" s="183"/>
      <c r="AW72" s="324">
        <f t="shared" si="20"/>
        <v>0</v>
      </c>
      <c r="AX72" s="183"/>
      <c r="AY72" s="183"/>
      <c r="AZ72" s="183"/>
      <c r="BA72" s="183"/>
      <c r="BB72" s="183"/>
      <c r="BC72" s="183"/>
      <c r="BD72" s="324">
        <f t="shared" si="21"/>
        <v>0</v>
      </c>
      <c r="BE72" s="183"/>
      <c r="BF72" s="183"/>
      <c r="BG72" s="183"/>
      <c r="BH72" s="183"/>
      <c r="BI72" s="183"/>
      <c r="BJ72" s="183"/>
      <c r="BK72" s="183"/>
      <c r="BL72" s="183"/>
      <c r="BM72" s="183"/>
      <c r="BN72" s="324">
        <f t="shared" si="13"/>
        <v>0</v>
      </c>
      <c r="BO72" s="183"/>
      <c r="BP72" s="183"/>
      <c r="BQ72" s="183"/>
      <c r="BR72" s="183"/>
      <c r="BS72" s="183"/>
      <c r="BT72" s="183"/>
      <c r="BU72" s="324">
        <f t="shared" si="14"/>
        <v>0</v>
      </c>
      <c r="BV72" s="324">
        <f t="shared" si="15"/>
        <v>0</v>
      </c>
    </row>
    <row r="73" spans="1:74" ht="24" customHeight="1">
      <c r="A73" s="324">
        <f>Data!$B72</f>
        <v>0</v>
      </c>
      <c r="B73" s="324">
        <f>Data!$D72</f>
        <v>0</v>
      </c>
      <c r="C73" s="183"/>
      <c r="D73" s="183"/>
      <c r="E73" s="183"/>
      <c r="F73" s="183"/>
      <c r="G73" s="183"/>
      <c r="H73" s="183"/>
      <c r="I73" s="183"/>
      <c r="J73" s="183"/>
      <c r="K73" s="183"/>
      <c r="L73" s="324">
        <f t="shared" si="16"/>
        <v>0</v>
      </c>
      <c r="M73" s="183"/>
      <c r="N73" s="183"/>
      <c r="O73" s="183"/>
      <c r="P73" s="183"/>
      <c r="Q73" s="183"/>
      <c r="R73" s="183"/>
      <c r="S73" s="324">
        <f t="shared" si="17"/>
        <v>0</v>
      </c>
      <c r="T73" s="183"/>
      <c r="U73" s="183"/>
      <c r="V73" s="183"/>
      <c r="W73" s="183"/>
      <c r="X73" s="183"/>
      <c r="Y73" s="183"/>
      <c r="Z73" s="183"/>
      <c r="AA73" s="183"/>
      <c r="AB73" s="183"/>
      <c r="AC73" s="324">
        <f t="shared" si="10"/>
        <v>0</v>
      </c>
      <c r="AD73" s="183"/>
      <c r="AE73" s="183"/>
      <c r="AF73" s="183"/>
      <c r="AG73" s="183"/>
      <c r="AH73" s="183"/>
      <c r="AI73" s="183"/>
      <c r="AJ73" s="324">
        <f t="shared" si="18"/>
        <v>0</v>
      </c>
      <c r="AK73" s="324">
        <f t="shared" si="19"/>
        <v>0</v>
      </c>
      <c r="AL73" s="324">
        <f>Data!$B72</f>
        <v>0</v>
      </c>
      <c r="AM73" s="324">
        <f>Data!$D72</f>
        <v>0</v>
      </c>
      <c r="AN73" s="183"/>
      <c r="AO73" s="183"/>
      <c r="AP73" s="183"/>
      <c r="AQ73" s="183"/>
      <c r="AR73" s="183"/>
      <c r="AS73" s="183"/>
      <c r="AT73" s="183"/>
      <c r="AU73" s="183"/>
      <c r="AV73" s="183"/>
      <c r="AW73" s="324">
        <f t="shared" si="20"/>
        <v>0</v>
      </c>
      <c r="AX73" s="183"/>
      <c r="AY73" s="183"/>
      <c r="AZ73" s="183"/>
      <c r="BA73" s="183"/>
      <c r="BB73" s="183"/>
      <c r="BC73" s="183"/>
      <c r="BD73" s="324">
        <f t="shared" si="21"/>
        <v>0</v>
      </c>
      <c r="BE73" s="183"/>
      <c r="BF73" s="183"/>
      <c r="BG73" s="183"/>
      <c r="BH73" s="183"/>
      <c r="BI73" s="183"/>
      <c r="BJ73" s="183"/>
      <c r="BK73" s="183"/>
      <c r="BL73" s="183"/>
      <c r="BM73" s="183"/>
      <c r="BN73" s="324">
        <f t="shared" si="13"/>
        <v>0</v>
      </c>
      <c r="BO73" s="183"/>
      <c r="BP73" s="183"/>
      <c r="BQ73" s="183"/>
      <c r="BR73" s="183"/>
      <c r="BS73" s="183"/>
      <c r="BT73" s="183"/>
      <c r="BU73" s="324">
        <f t="shared" si="14"/>
        <v>0</v>
      </c>
      <c r="BV73" s="324">
        <f t="shared" si="15"/>
        <v>0</v>
      </c>
    </row>
    <row r="74" spans="1:74" ht="24" customHeight="1">
      <c r="A74" s="324">
        <f>Data!$B73</f>
        <v>0</v>
      </c>
      <c r="B74" s="324">
        <f>Data!$D73</f>
        <v>0</v>
      </c>
      <c r="C74" s="183"/>
      <c r="D74" s="183"/>
      <c r="E74" s="183"/>
      <c r="F74" s="183"/>
      <c r="G74" s="183"/>
      <c r="H74" s="183"/>
      <c r="I74" s="183"/>
      <c r="J74" s="183"/>
      <c r="K74" s="183"/>
      <c r="L74" s="324">
        <f t="shared" si="16"/>
        <v>0</v>
      </c>
      <c r="M74" s="183"/>
      <c r="N74" s="183"/>
      <c r="O74" s="183"/>
      <c r="P74" s="183"/>
      <c r="Q74" s="183"/>
      <c r="R74" s="183"/>
      <c r="S74" s="324">
        <f t="shared" si="17"/>
        <v>0</v>
      </c>
      <c r="T74" s="183"/>
      <c r="U74" s="183"/>
      <c r="V74" s="183"/>
      <c r="W74" s="183"/>
      <c r="X74" s="183"/>
      <c r="Y74" s="183"/>
      <c r="Z74" s="183"/>
      <c r="AA74" s="183"/>
      <c r="AB74" s="183"/>
      <c r="AC74" s="324">
        <f t="shared" si="10"/>
        <v>0</v>
      </c>
      <c r="AD74" s="183"/>
      <c r="AE74" s="183"/>
      <c r="AF74" s="183"/>
      <c r="AG74" s="183"/>
      <c r="AH74" s="183"/>
      <c r="AI74" s="183"/>
      <c r="AJ74" s="324">
        <f t="shared" si="18"/>
        <v>0</v>
      </c>
      <c r="AK74" s="324">
        <f t="shared" si="19"/>
        <v>0</v>
      </c>
      <c r="AL74" s="324">
        <f>Data!$B73</f>
        <v>0</v>
      </c>
      <c r="AM74" s="324">
        <f>Data!$D73</f>
        <v>0</v>
      </c>
      <c r="AN74" s="183"/>
      <c r="AO74" s="183"/>
      <c r="AP74" s="183"/>
      <c r="AQ74" s="183"/>
      <c r="AR74" s="183"/>
      <c r="AS74" s="183"/>
      <c r="AT74" s="183"/>
      <c r="AU74" s="183"/>
      <c r="AV74" s="183"/>
      <c r="AW74" s="324">
        <f t="shared" si="20"/>
        <v>0</v>
      </c>
      <c r="AX74" s="183"/>
      <c r="AY74" s="183"/>
      <c r="AZ74" s="183"/>
      <c r="BA74" s="183"/>
      <c r="BB74" s="183"/>
      <c r="BC74" s="183"/>
      <c r="BD74" s="324">
        <f t="shared" si="21"/>
        <v>0</v>
      </c>
      <c r="BE74" s="183"/>
      <c r="BF74" s="183"/>
      <c r="BG74" s="183"/>
      <c r="BH74" s="183"/>
      <c r="BI74" s="183"/>
      <c r="BJ74" s="183"/>
      <c r="BK74" s="183"/>
      <c r="BL74" s="183"/>
      <c r="BM74" s="183"/>
      <c r="BN74" s="324">
        <f t="shared" si="13"/>
        <v>0</v>
      </c>
      <c r="BO74" s="183"/>
      <c r="BP74" s="183"/>
      <c r="BQ74" s="183"/>
      <c r="BR74" s="183"/>
      <c r="BS74" s="183"/>
      <c r="BT74" s="183"/>
      <c r="BU74" s="324">
        <f t="shared" si="14"/>
        <v>0</v>
      </c>
      <c r="BV74" s="324">
        <f t="shared" si="15"/>
        <v>0</v>
      </c>
    </row>
    <row r="75" spans="1:74" ht="24" customHeight="1">
      <c r="A75" s="324">
        <f>Data!$B74</f>
        <v>0</v>
      </c>
      <c r="B75" s="324">
        <f>Data!$D74</f>
        <v>0</v>
      </c>
      <c r="C75" s="183"/>
      <c r="D75" s="183"/>
      <c r="E75" s="183"/>
      <c r="F75" s="183"/>
      <c r="G75" s="183"/>
      <c r="H75" s="183"/>
      <c r="I75" s="183"/>
      <c r="J75" s="183"/>
      <c r="K75" s="183"/>
      <c r="L75" s="324">
        <f t="shared" si="16"/>
        <v>0</v>
      </c>
      <c r="M75" s="183"/>
      <c r="N75" s="183"/>
      <c r="O75" s="183"/>
      <c r="P75" s="183"/>
      <c r="Q75" s="183"/>
      <c r="R75" s="183"/>
      <c r="S75" s="324">
        <f t="shared" si="17"/>
        <v>0</v>
      </c>
      <c r="T75" s="183"/>
      <c r="U75" s="183"/>
      <c r="V75" s="183"/>
      <c r="W75" s="183"/>
      <c r="X75" s="183"/>
      <c r="Y75" s="183"/>
      <c r="Z75" s="183"/>
      <c r="AA75" s="183"/>
      <c r="AB75" s="183"/>
      <c r="AC75" s="324">
        <f t="shared" si="10"/>
        <v>0</v>
      </c>
      <c r="AD75" s="183"/>
      <c r="AE75" s="183"/>
      <c r="AF75" s="183"/>
      <c r="AG75" s="183"/>
      <c r="AH75" s="183"/>
      <c r="AI75" s="183"/>
      <c r="AJ75" s="324">
        <f t="shared" si="18"/>
        <v>0</v>
      </c>
      <c r="AK75" s="324">
        <f t="shared" si="19"/>
        <v>0</v>
      </c>
      <c r="AL75" s="324">
        <f>Data!$B74</f>
        <v>0</v>
      </c>
      <c r="AM75" s="324">
        <f>Data!$D74</f>
        <v>0</v>
      </c>
      <c r="AN75" s="183"/>
      <c r="AO75" s="183"/>
      <c r="AP75" s="183"/>
      <c r="AQ75" s="183"/>
      <c r="AR75" s="183"/>
      <c r="AS75" s="183"/>
      <c r="AT75" s="183"/>
      <c r="AU75" s="183"/>
      <c r="AV75" s="183"/>
      <c r="AW75" s="324">
        <f t="shared" si="20"/>
        <v>0</v>
      </c>
      <c r="AX75" s="183"/>
      <c r="AY75" s="183"/>
      <c r="AZ75" s="183"/>
      <c r="BA75" s="183"/>
      <c r="BB75" s="183"/>
      <c r="BC75" s="183"/>
      <c r="BD75" s="324">
        <f t="shared" si="21"/>
        <v>0</v>
      </c>
      <c r="BE75" s="183"/>
      <c r="BF75" s="183"/>
      <c r="BG75" s="183"/>
      <c r="BH75" s="183"/>
      <c r="BI75" s="183"/>
      <c r="BJ75" s="183"/>
      <c r="BK75" s="183"/>
      <c r="BL75" s="183"/>
      <c r="BM75" s="183"/>
      <c r="BN75" s="324">
        <f t="shared" si="13"/>
        <v>0</v>
      </c>
      <c r="BO75" s="183"/>
      <c r="BP75" s="183"/>
      <c r="BQ75" s="183"/>
      <c r="BR75" s="183"/>
      <c r="BS75" s="183"/>
      <c r="BT75" s="183"/>
      <c r="BU75" s="324">
        <f t="shared" si="14"/>
        <v>0</v>
      </c>
      <c r="BV75" s="324">
        <f t="shared" si="15"/>
        <v>0</v>
      </c>
    </row>
    <row r="76" spans="1:74" ht="24" customHeight="1">
      <c r="A76" s="324">
        <f>Data!$B75</f>
        <v>0</v>
      </c>
      <c r="B76" s="324">
        <f>Data!$D75</f>
        <v>0</v>
      </c>
      <c r="C76" s="183"/>
      <c r="D76" s="183"/>
      <c r="E76" s="183"/>
      <c r="F76" s="183"/>
      <c r="G76" s="183"/>
      <c r="H76" s="183"/>
      <c r="I76" s="183"/>
      <c r="J76" s="183"/>
      <c r="K76" s="183"/>
      <c r="L76" s="324">
        <f t="shared" si="16"/>
        <v>0</v>
      </c>
      <c r="M76" s="183"/>
      <c r="N76" s="183"/>
      <c r="O76" s="183"/>
      <c r="P76" s="183"/>
      <c r="Q76" s="183"/>
      <c r="R76" s="183"/>
      <c r="S76" s="324">
        <f t="shared" si="17"/>
        <v>0</v>
      </c>
      <c r="T76" s="183"/>
      <c r="U76" s="183"/>
      <c r="V76" s="183"/>
      <c r="W76" s="183"/>
      <c r="X76" s="183"/>
      <c r="Y76" s="183"/>
      <c r="Z76" s="183"/>
      <c r="AA76" s="183"/>
      <c r="AB76" s="183"/>
      <c r="AC76" s="324">
        <f t="shared" si="10"/>
        <v>0</v>
      </c>
      <c r="AD76" s="183"/>
      <c r="AE76" s="183"/>
      <c r="AF76" s="183"/>
      <c r="AG76" s="183"/>
      <c r="AH76" s="183"/>
      <c r="AI76" s="183"/>
      <c r="AJ76" s="324">
        <f t="shared" si="18"/>
        <v>0</v>
      </c>
      <c r="AK76" s="324">
        <f t="shared" si="19"/>
        <v>0</v>
      </c>
      <c r="AL76" s="324">
        <f>Data!$B75</f>
        <v>0</v>
      </c>
      <c r="AM76" s="324">
        <f>Data!$D75</f>
        <v>0</v>
      </c>
      <c r="AN76" s="183"/>
      <c r="AO76" s="183"/>
      <c r="AP76" s="183"/>
      <c r="AQ76" s="183"/>
      <c r="AR76" s="183"/>
      <c r="AS76" s="183"/>
      <c r="AT76" s="183"/>
      <c r="AU76" s="183"/>
      <c r="AV76" s="183"/>
      <c r="AW76" s="324">
        <f t="shared" si="20"/>
        <v>0</v>
      </c>
      <c r="AX76" s="183"/>
      <c r="AY76" s="183"/>
      <c r="AZ76" s="183"/>
      <c r="BA76" s="183"/>
      <c r="BB76" s="183"/>
      <c r="BC76" s="183"/>
      <c r="BD76" s="324">
        <f t="shared" si="21"/>
        <v>0</v>
      </c>
      <c r="BE76" s="183"/>
      <c r="BF76" s="183"/>
      <c r="BG76" s="183"/>
      <c r="BH76" s="183"/>
      <c r="BI76" s="183"/>
      <c r="BJ76" s="183"/>
      <c r="BK76" s="183"/>
      <c r="BL76" s="183"/>
      <c r="BM76" s="183"/>
      <c r="BN76" s="324">
        <f t="shared" si="13"/>
        <v>0</v>
      </c>
      <c r="BO76" s="183"/>
      <c r="BP76" s="183"/>
      <c r="BQ76" s="183"/>
      <c r="BR76" s="183"/>
      <c r="BS76" s="183"/>
      <c r="BT76" s="183"/>
      <c r="BU76" s="324">
        <f t="shared" si="14"/>
        <v>0</v>
      </c>
      <c r="BV76" s="324">
        <f t="shared" si="15"/>
        <v>0</v>
      </c>
    </row>
    <row r="77" spans="1:74" ht="24" customHeight="1">
      <c r="A77" s="324">
        <f>Data!$B76</f>
        <v>0</v>
      </c>
      <c r="B77" s="324">
        <f>Data!$D76</f>
        <v>0</v>
      </c>
      <c r="C77" s="183"/>
      <c r="D77" s="183"/>
      <c r="E77" s="183"/>
      <c r="F77" s="183"/>
      <c r="G77" s="183"/>
      <c r="H77" s="183"/>
      <c r="I77" s="183"/>
      <c r="J77" s="183"/>
      <c r="K77" s="183"/>
      <c r="L77" s="324">
        <f t="shared" si="16"/>
        <v>0</v>
      </c>
      <c r="M77" s="183"/>
      <c r="N77" s="183"/>
      <c r="O77" s="183"/>
      <c r="P77" s="183"/>
      <c r="Q77" s="183"/>
      <c r="R77" s="183"/>
      <c r="S77" s="324">
        <f t="shared" si="17"/>
        <v>0</v>
      </c>
      <c r="T77" s="183"/>
      <c r="U77" s="183"/>
      <c r="V77" s="183"/>
      <c r="W77" s="183"/>
      <c r="X77" s="183"/>
      <c r="Y77" s="183"/>
      <c r="Z77" s="183"/>
      <c r="AA77" s="183"/>
      <c r="AB77" s="183"/>
      <c r="AC77" s="324">
        <f t="shared" si="10"/>
        <v>0</v>
      </c>
      <c r="AD77" s="183"/>
      <c r="AE77" s="183"/>
      <c r="AF77" s="183"/>
      <c r="AG77" s="183"/>
      <c r="AH77" s="183"/>
      <c r="AI77" s="183"/>
      <c r="AJ77" s="324">
        <f t="shared" si="18"/>
        <v>0</v>
      </c>
      <c r="AK77" s="324">
        <f t="shared" si="19"/>
        <v>0</v>
      </c>
      <c r="AL77" s="324">
        <f>Data!$B76</f>
        <v>0</v>
      </c>
      <c r="AM77" s="324">
        <f>Data!$D76</f>
        <v>0</v>
      </c>
      <c r="AN77" s="183"/>
      <c r="AO77" s="183"/>
      <c r="AP77" s="183"/>
      <c r="AQ77" s="183"/>
      <c r="AR77" s="183"/>
      <c r="AS77" s="183"/>
      <c r="AT77" s="183"/>
      <c r="AU77" s="183"/>
      <c r="AV77" s="183"/>
      <c r="AW77" s="324">
        <f t="shared" si="20"/>
        <v>0</v>
      </c>
      <c r="AX77" s="183"/>
      <c r="AY77" s="183"/>
      <c r="AZ77" s="183"/>
      <c r="BA77" s="183"/>
      <c r="BB77" s="183"/>
      <c r="BC77" s="183"/>
      <c r="BD77" s="324">
        <f t="shared" si="21"/>
        <v>0</v>
      </c>
      <c r="BE77" s="183"/>
      <c r="BF77" s="183"/>
      <c r="BG77" s="183"/>
      <c r="BH77" s="183"/>
      <c r="BI77" s="183"/>
      <c r="BJ77" s="183"/>
      <c r="BK77" s="183"/>
      <c r="BL77" s="183"/>
      <c r="BM77" s="183"/>
      <c r="BN77" s="324">
        <f t="shared" si="13"/>
        <v>0</v>
      </c>
      <c r="BO77" s="183"/>
      <c r="BP77" s="183"/>
      <c r="BQ77" s="183"/>
      <c r="BR77" s="183"/>
      <c r="BS77" s="183"/>
      <c r="BT77" s="183"/>
      <c r="BU77" s="324">
        <f t="shared" si="14"/>
        <v>0</v>
      </c>
      <c r="BV77" s="324">
        <f t="shared" si="15"/>
        <v>0</v>
      </c>
    </row>
  </sheetData>
  <sheetProtection algorithmName="SHA-512" hashValue="pqQ6mNcygE+k4Cn7a3Mp2B8VTSqpy5Z+0rAQ5fE40EquJw5DtColTsFVbYpL+3Itp+OQYBQqHWDvxZ34spDXng==" saltValue="7U+RESfoIPzTk8CNZHoVsg==" spinCount="100000" sheet="1" scenarios="1" formatCells="0" formatColumns="0" formatRows="0"/>
  <mergeCells count="72">
    <mergeCell ref="W40:Y40"/>
    <mergeCell ref="Z40:AB40"/>
    <mergeCell ref="AD40:AF40"/>
    <mergeCell ref="AG40:AI40"/>
    <mergeCell ref="C40:E40"/>
    <mergeCell ref="F40:H40"/>
    <mergeCell ref="I40:K40"/>
    <mergeCell ref="M40:O40"/>
    <mergeCell ref="P40:R40"/>
    <mergeCell ref="T40:V40"/>
    <mergeCell ref="A1:S1"/>
    <mergeCell ref="T1:AK1"/>
    <mergeCell ref="A39:A41"/>
    <mergeCell ref="B39:B41"/>
    <mergeCell ref="C39:L39"/>
    <mergeCell ref="M39:S39"/>
    <mergeCell ref="T39:AC39"/>
    <mergeCell ref="AD39:AJ39"/>
    <mergeCell ref="AK39:AK40"/>
    <mergeCell ref="AD3:AF3"/>
    <mergeCell ref="AG3:AI3"/>
    <mergeCell ref="AK2:AK3"/>
    <mergeCell ref="Z3:AB3"/>
    <mergeCell ref="AD2:AJ2"/>
    <mergeCell ref="A2:A4"/>
    <mergeCell ref="B2:B4"/>
    <mergeCell ref="P3:R3"/>
    <mergeCell ref="M2:S2"/>
    <mergeCell ref="T3:V3"/>
    <mergeCell ref="W3:Y3"/>
    <mergeCell ref="T2:AC2"/>
    <mergeCell ref="C3:E3"/>
    <mergeCell ref="F3:H3"/>
    <mergeCell ref="I3:K3"/>
    <mergeCell ref="C2:L2"/>
    <mergeCell ref="M3:O3"/>
    <mergeCell ref="AL1:BD1"/>
    <mergeCell ref="BE1:BV1"/>
    <mergeCell ref="AL2:AL4"/>
    <mergeCell ref="AM2:AM4"/>
    <mergeCell ref="AN2:AW2"/>
    <mergeCell ref="AX2:BD2"/>
    <mergeCell ref="BE2:BN2"/>
    <mergeCell ref="BO2:BU2"/>
    <mergeCell ref="BV2:BV3"/>
    <mergeCell ref="AN3:AP3"/>
    <mergeCell ref="AQ3:AS3"/>
    <mergeCell ref="AT3:AV3"/>
    <mergeCell ref="AX3:AZ3"/>
    <mergeCell ref="BA3:BC3"/>
    <mergeCell ref="BE3:BG3"/>
    <mergeCell ref="BH3:BJ3"/>
    <mergeCell ref="BK3:BM3"/>
    <mergeCell ref="BO3:BQ3"/>
    <mergeCell ref="BR3:BT3"/>
    <mergeCell ref="AL39:AL41"/>
    <mergeCell ref="AM39:AM41"/>
    <mergeCell ref="AN39:AW39"/>
    <mergeCell ref="AX39:BD39"/>
    <mergeCell ref="BE39:BN39"/>
    <mergeCell ref="BO39:BU39"/>
    <mergeCell ref="BV39:BV40"/>
    <mergeCell ref="AN40:AP40"/>
    <mergeCell ref="AQ40:AS40"/>
    <mergeCell ref="AT40:AV40"/>
    <mergeCell ref="AX40:AZ40"/>
    <mergeCell ref="BA40:BC40"/>
    <mergeCell ref="BE40:BG40"/>
    <mergeCell ref="BH40:BJ40"/>
    <mergeCell ref="BK40:BM40"/>
    <mergeCell ref="BO40:BQ40"/>
    <mergeCell ref="BR40:BT40"/>
  </mergeCells>
  <pageMargins left="0.43307086614173229" right="0.43307086614173229" top="0.11811023622047245" bottom="0.43307086614173229" header="0" footer="0"/>
  <pageSetup paperSize="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Zeros="0" view="pageLayout" zoomScaleNormal="100" workbookViewId="0">
      <selection activeCell="B4" sqref="B4"/>
    </sheetView>
  </sheetViews>
  <sheetFormatPr defaultRowHeight="12.75"/>
  <cols>
    <col min="1" max="2" width="6.7109375" style="11" customWidth="1"/>
    <col min="3" max="6" width="8.85546875" style="11" customWidth="1"/>
    <col min="7" max="8" width="6.7109375" style="11" customWidth="1"/>
    <col min="9" max="12" width="8.85546875" style="11" customWidth="1"/>
    <col min="13" max="16384" width="9.140625" style="11"/>
  </cols>
  <sheetData>
    <row r="1" spans="1:12" ht="24" thickBot="1">
      <c r="A1" s="501" t="str">
        <f>"स्व-विकास कलारसास्वाद श्रेणीपत्रक"&amp;" "&amp;Links!O2</f>
        <v>स्व-विकास कलारसास्वाद श्रेणीपत्रक सन:- 2023-24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</row>
    <row r="2" spans="1:12" ht="24.75" customHeight="1">
      <c r="A2" s="473" t="s">
        <v>270</v>
      </c>
      <c r="B2" s="475" t="s">
        <v>271</v>
      </c>
      <c r="C2" s="265" t="s">
        <v>129</v>
      </c>
      <c r="D2" s="265" t="s">
        <v>311</v>
      </c>
      <c r="E2" s="265" t="s">
        <v>35</v>
      </c>
      <c r="F2" s="476" t="s">
        <v>27</v>
      </c>
      <c r="G2" s="473" t="s">
        <v>270</v>
      </c>
      <c r="H2" s="475" t="s">
        <v>271</v>
      </c>
      <c r="I2" s="265" t="s">
        <v>129</v>
      </c>
      <c r="J2" s="265" t="s">
        <v>311</v>
      </c>
      <c r="K2" s="265" t="s">
        <v>35</v>
      </c>
      <c r="L2" s="476" t="s">
        <v>27</v>
      </c>
    </row>
    <row r="3" spans="1:12" ht="24.75" customHeight="1">
      <c r="A3" s="474"/>
      <c r="B3" s="465"/>
      <c r="C3" s="272">
        <v>50</v>
      </c>
      <c r="D3" s="272">
        <v>50</v>
      </c>
      <c r="E3" s="341">
        <f>SUM(C3:D3)</f>
        <v>100</v>
      </c>
      <c r="F3" s="477"/>
      <c r="G3" s="474"/>
      <c r="H3" s="465"/>
      <c r="I3" s="272">
        <v>50</v>
      </c>
      <c r="J3" s="272">
        <v>50</v>
      </c>
      <c r="K3" s="272">
        <v>100</v>
      </c>
      <c r="L3" s="477"/>
    </row>
    <row r="4" spans="1:12" ht="24.75" customHeight="1">
      <c r="A4" s="342">
        <f>Data!$B7</f>
        <v>1</v>
      </c>
      <c r="B4" s="324">
        <f>Data!$D7</f>
        <v>1</v>
      </c>
      <c r="C4" s="324">
        <f>कलारसास्वाद!AK5</f>
        <v>0</v>
      </c>
      <c r="D4" s="324">
        <f>कलारसास्वाद!BV5</f>
        <v>0</v>
      </c>
      <c r="E4" s="324">
        <f t="shared" ref="E4:E38" si="0">SUM(C4:D4)</f>
        <v>0</v>
      </c>
      <c r="F4" s="343">
        <f>LOOKUP(E4,{0,1,30,45,60},{0,"D ","C","B","A"})</f>
        <v>0</v>
      </c>
      <c r="G4" s="342">
        <f>Data!$B42</f>
        <v>0</v>
      </c>
      <c r="H4" s="324">
        <f>Data!$D42</f>
        <v>0</v>
      </c>
      <c r="I4" s="324">
        <f>कलारसास्वाद!AK43</f>
        <v>0</v>
      </c>
      <c r="J4" s="324">
        <f>कलारसास्वाद!BV43</f>
        <v>0</v>
      </c>
      <c r="K4" s="324">
        <f>SUM(I4:J4)</f>
        <v>0</v>
      </c>
      <c r="L4" s="343">
        <f>LOOKUP(K4,{0,1,30,45,60},{0,"D ","C","B","A"})</f>
        <v>0</v>
      </c>
    </row>
    <row r="5" spans="1:12" ht="24.75" customHeight="1">
      <c r="A5" s="342">
        <f>Data!$B8</f>
        <v>0</v>
      </c>
      <c r="B5" s="324">
        <f>Data!$D8</f>
        <v>0</v>
      </c>
      <c r="C5" s="324">
        <f>कलारसास्वाद!AK6</f>
        <v>0</v>
      </c>
      <c r="D5" s="324">
        <f>कलारसास्वाद!BV6</f>
        <v>0</v>
      </c>
      <c r="E5" s="324">
        <f t="shared" si="0"/>
        <v>0</v>
      </c>
      <c r="F5" s="343">
        <f>LOOKUP(E5,{0,1,30,45,60},{0,"D ","C","B","A"})</f>
        <v>0</v>
      </c>
      <c r="G5" s="342">
        <f>Data!$B43</f>
        <v>0</v>
      </c>
      <c r="H5" s="324">
        <f>Data!$D43</f>
        <v>0</v>
      </c>
      <c r="I5" s="324">
        <f>कलारसास्वाद!AK44</f>
        <v>0</v>
      </c>
      <c r="J5" s="324">
        <f>कलारसास्वाद!BV44</f>
        <v>0</v>
      </c>
      <c r="K5" s="324">
        <f t="shared" ref="K5:K38" si="1">SUM(I5:J5)</f>
        <v>0</v>
      </c>
      <c r="L5" s="343">
        <f>LOOKUP(K5,{0,1,30,45,60},{0,"D ","C","B","A"})</f>
        <v>0</v>
      </c>
    </row>
    <row r="6" spans="1:12" ht="24.75" customHeight="1">
      <c r="A6" s="342">
        <f>Data!$B9</f>
        <v>0</v>
      </c>
      <c r="B6" s="324">
        <f>Data!$D9</f>
        <v>0</v>
      </c>
      <c r="C6" s="324">
        <f>कलारसास्वाद!AK7</f>
        <v>0</v>
      </c>
      <c r="D6" s="324">
        <f>कलारसास्वाद!BV7</f>
        <v>0</v>
      </c>
      <c r="E6" s="324">
        <f t="shared" si="0"/>
        <v>0</v>
      </c>
      <c r="F6" s="343">
        <f>LOOKUP(E6,{0,1,30,45,60},{0,"D ","C","B","A"})</f>
        <v>0</v>
      </c>
      <c r="G6" s="342">
        <f>Data!$B44</f>
        <v>0</v>
      </c>
      <c r="H6" s="324">
        <f>Data!$D44</f>
        <v>0</v>
      </c>
      <c r="I6" s="324">
        <f>कलारसास्वाद!AK45</f>
        <v>0</v>
      </c>
      <c r="J6" s="324">
        <f>कलारसास्वाद!BV45</f>
        <v>0</v>
      </c>
      <c r="K6" s="324">
        <f t="shared" si="1"/>
        <v>0</v>
      </c>
      <c r="L6" s="343">
        <f>LOOKUP(K6,{0,1,30,45,60},{0,"D ","C","B","A"})</f>
        <v>0</v>
      </c>
    </row>
    <row r="7" spans="1:12" ht="24.75" customHeight="1">
      <c r="A7" s="342">
        <f>Data!$B10</f>
        <v>0</v>
      </c>
      <c r="B7" s="324">
        <f>Data!$D10</f>
        <v>0</v>
      </c>
      <c r="C7" s="324">
        <f>कलारसास्वाद!AK8</f>
        <v>0</v>
      </c>
      <c r="D7" s="324">
        <f>कलारसास्वाद!BV8</f>
        <v>0</v>
      </c>
      <c r="E7" s="324">
        <f t="shared" si="0"/>
        <v>0</v>
      </c>
      <c r="F7" s="343">
        <f>LOOKUP(E7,{0,1,30,45,60},{0,"D ","C","B","A"})</f>
        <v>0</v>
      </c>
      <c r="G7" s="342">
        <f>Data!$B45</f>
        <v>0</v>
      </c>
      <c r="H7" s="324">
        <f>Data!$D45</f>
        <v>0</v>
      </c>
      <c r="I7" s="324">
        <f>कलारसास्वाद!AK46</f>
        <v>0</v>
      </c>
      <c r="J7" s="324">
        <f>कलारसास्वाद!BV46</f>
        <v>0</v>
      </c>
      <c r="K7" s="324">
        <f t="shared" si="1"/>
        <v>0</v>
      </c>
      <c r="L7" s="343">
        <f>LOOKUP(K7,{0,1,30,45,60},{0,"D ","C","B","A"})</f>
        <v>0</v>
      </c>
    </row>
    <row r="8" spans="1:12" ht="24.75" customHeight="1">
      <c r="A8" s="342">
        <f>Data!$B11</f>
        <v>0</v>
      </c>
      <c r="B8" s="324">
        <f>Data!$D11</f>
        <v>0</v>
      </c>
      <c r="C8" s="324">
        <f>कलारसास्वाद!AK9</f>
        <v>0</v>
      </c>
      <c r="D8" s="324">
        <f>कलारसास्वाद!BV9</f>
        <v>0</v>
      </c>
      <c r="E8" s="324">
        <f t="shared" si="0"/>
        <v>0</v>
      </c>
      <c r="F8" s="343">
        <f>LOOKUP(E8,{0,1,30,45,60},{0,"D ","C","B","A"})</f>
        <v>0</v>
      </c>
      <c r="G8" s="342">
        <f>Data!$B46</f>
        <v>0</v>
      </c>
      <c r="H8" s="324">
        <f>Data!$D46</f>
        <v>0</v>
      </c>
      <c r="I8" s="324">
        <f>कलारसास्वाद!AK47</f>
        <v>0</v>
      </c>
      <c r="J8" s="324">
        <f>कलारसास्वाद!BV47</f>
        <v>0</v>
      </c>
      <c r="K8" s="324">
        <f t="shared" si="1"/>
        <v>0</v>
      </c>
      <c r="L8" s="343">
        <f>LOOKUP(K8,{0,1,30,45,60},{0,"D ","C","B","A"})</f>
        <v>0</v>
      </c>
    </row>
    <row r="9" spans="1:12" ht="24.75" customHeight="1">
      <c r="A9" s="342">
        <f>Data!$B12</f>
        <v>0</v>
      </c>
      <c r="B9" s="324">
        <f>Data!$D12</f>
        <v>0</v>
      </c>
      <c r="C9" s="324">
        <f>कलारसास्वाद!AK10</f>
        <v>0</v>
      </c>
      <c r="D9" s="324">
        <f>कलारसास्वाद!BV10</f>
        <v>0</v>
      </c>
      <c r="E9" s="324">
        <f t="shared" si="0"/>
        <v>0</v>
      </c>
      <c r="F9" s="343">
        <f>LOOKUP(E9,{0,1,30,45,60},{0,"D ","C","B","A"})</f>
        <v>0</v>
      </c>
      <c r="G9" s="342">
        <f>Data!$B47</f>
        <v>0</v>
      </c>
      <c r="H9" s="324">
        <f>Data!$D47</f>
        <v>0</v>
      </c>
      <c r="I9" s="324">
        <f>कलारसास्वाद!AK48</f>
        <v>0</v>
      </c>
      <c r="J9" s="324">
        <f>कलारसास्वाद!BV48</f>
        <v>0</v>
      </c>
      <c r="K9" s="324">
        <f t="shared" si="1"/>
        <v>0</v>
      </c>
      <c r="L9" s="343">
        <f>LOOKUP(K9,{0,1,30,45,60},{0,"D ","C","B","A"})</f>
        <v>0</v>
      </c>
    </row>
    <row r="10" spans="1:12" ht="24.75" customHeight="1">
      <c r="A10" s="342">
        <f>Data!$B13</f>
        <v>0</v>
      </c>
      <c r="B10" s="324">
        <f>Data!$D13</f>
        <v>0</v>
      </c>
      <c r="C10" s="324">
        <f>कलारसास्वाद!AK11</f>
        <v>0</v>
      </c>
      <c r="D10" s="324">
        <f>कलारसास्वाद!BV11</f>
        <v>0</v>
      </c>
      <c r="E10" s="324">
        <f t="shared" si="0"/>
        <v>0</v>
      </c>
      <c r="F10" s="343">
        <f>LOOKUP(E10,{0,1,30,45,60},{0,"D ","C","B","A"})</f>
        <v>0</v>
      </c>
      <c r="G10" s="342">
        <f>Data!$B48</f>
        <v>0</v>
      </c>
      <c r="H10" s="324">
        <f>Data!$D48</f>
        <v>0</v>
      </c>
      <c r="I10" s="324">
        <f>कलारसास्वाद!AK49</f>
        <v>0</v>
      </c>
      <c r="J10" s="324">
        <f>कलारसास्वाद!BV49</f>
        <v>0</v>
      </c>
      <c r="K10" s="324">
        <f t="shared" si="1"/>
        <v>0</v>
      </c>
      <c r="L10" s="343">
        <f>LOOKUP(K10,{0,1,30,45,60},{0,"D ","C","B","A"})</f>
        <v>0</v>
      </c>
    </row>
    <row r="11" spans="1:12" ht="24.75" customHeight="1">
      <c r="A11" s="342">
        <f>Data!$B14</f>
        <v>0</v>
      </c>
      <c r="B11" s="324">
        <f>Data!$D14</f>
        <v>0</v>
      </c>
      <c r="C11" s="324">
        <f>कलारसास्वाद!AK12</f>
        <v>0</v>
      </c>
      <c r="D11" s="324">
        <f>कलारसास्वाद!BV12</f>
        <v>0</v>
      </c>
      <c r="E11" s="324">
        <f t="shared" si="0"/>
        <v>0</v>
      </c>
      <c r="F11" s="343">
        <f>LOOKUP(E11,{0,1,30,45,60},{0,"D ","C","B","A"})</f>
        <v>0</v>
      </c>
      <c r="G11" s="342">
        <f>Data!$B49</f>
        <v>0</v>
      </c>
      <c r="H11" s="324">
        <f>Data!$D49</f>
        <v>0</v>
      </c>
      <c r="I11" s="324">
        <f>कलारसास्वाद!AK50</f>
        <v>0</v>
      </c>
      <c r="J11" s="324">
        <f>कलारसास्वाद!BV50</f>
        <v>0</v>
      </c>
      <c r="K11" s="324">
        <f t="shared" si="1"/>
        <v>0</v>
      </c>
      <c r="L11" s="343">
        <f>LOOKUP(K11,{0,1,30,45,60},{0,"D ","C","B","A"})</f>
        <v>0</v>
      </c>
    </row>
    <row r="12" spans="1:12" ht="24.75" customHeight="1">
      <c r="A12" s="342">
        <f>Data!$B15</f>
        <v>0</v>
      </c>
      <c r="B12" s="324">
        <f>Data!$D15</f>
        <v>0</v>
      </c>
      <c r="C12" s="324">
        <f>कलारसास्वाद!AK13</f>
        <v>0</v>
      </c>
      <c r="D12" s="324">
        <f>कलारसास्वाद!BV13</f>
        <v>0</v>
      </c>
      <c r="E12" s="324">
        <f t="shared" si="0"/>
        <v>0</v>
      </c>
      <c r="F12" s="343">
        <f>LOOKUP(E12,{0,1,30,45,60},{0,"D ","C","B","A"})</f>
        <v>0</v>
      </c>
      <c r="G12" s="342">
        <f>Data!$B50</f>
        <v>0</v>
      </c>
      <c r="H12" s="324">
        <f>Data!$D50</f>
        <v>0</v>
      </c>
      <c r="I12" s="324">
        <f>कलारसास्वाद!AK51</f>
        <v>0</v>
      </c>
      <c r="J12" s="324">
        <f>कलारसास्वाद!BV51</f>
        <v>0</v>
      </c>
      <c r="K12" s="324">
        <f t="shared" si="1"/>
        <v>0</v>
      </c>
      <c r="L12" s="343">
        <f>LOOKUP(K12,{0,1,30,45,60},{0,"D ","C","B","A"})</f>
        <v>0</v>
      </c>
    </row>
    <row r="13" spans="1:12" ht="24.75" customHeight="1">
      <c r="A13" s="342">
        <f>Data!$B16</f>
        <v>0</v>
      </c>
      <c r="B13" s="324">
        <f>Data!$D16</f>
        <v>0</v>
      </c>
      <c r="C13" s="324">
        <f>कलारसास्वाद!AK14</f>
        <v>0</v>
      </c>
      <c r="D13" s="324">
        <f>कलारसास्वाद!BV14</f>
        <v>0</v>
      </c>
      <c r="E13" s="324">
        <f t="shared" si="0"/>
        <v>0</v>
      </c>
      <c r="F13" s="343">
        <f>LOOKUP(E13,{0,1,30,45,60},{0,"D ","C","B","A"})</f>
        <v>0</v>
      </c>
      <c r="G13" s="342">
        <f>Data!$B51</f>
        <v>0</v>
      </c>
      <c r="H13" s="324">
        <f>Data!$D51</f>
        <v>0</v>
      </c>
      <c r="I13" s="324">
        <f>कलारसास्वाद!AK52</f>
        <v>0</v>
      </c>
      <c r="J13" s="324">
        <f>कलारसास्वाद!BV52</f>
        <v>0</v>
      </c>
      <c r="K13" s="324">
        <f t="shared" si="1"/>
        <v>0</v>
      </c>
      <c r="L13" s="343">
        <f>LOOKUP(K13,{0,1,30,45,60},{0,"D ","C","B","A"})</f>
        <v>0</v>
      </c>
    </row>
    <row r="14" spans="1:12" ht="24.75" customHeight="1">
      <c r="A14" s="342">
        <f>Data!$B17</f>
        <v>0</v>
      </c>
      <c r="B14" s="324">
        <f>Data!$D17</f>
        <v>0</v>
      </c>
      <c r="C14" s="324">
        <f>कलारसास्वाद!AK15</f>
        <v>0</v>
      </c>
      <c r="D14" s="324">
        <f>कलारसास्वाद!BV15</f>
        <v>0</v>
      </c>
      <c r="E14" s="324">
        <f t="shared" si="0"/>
        <v>0</v>
      </c>
      <c r="F14" s="343">
        <f>LOOKUP(E14,{0,1,30,45,60},{0,"D ","C","B","A"})</f>
        <v>0</v>
      </c>
      <c r="G14" s="342">
        <f>Data!$B52</f>
        <v>0</v>
      </c>
      <c r="H14" s="324">
        <f>Data!$D52</f>
        <v>0</v>
      </c>
      <c r="I14" s="324">
        <f>कलारसास्वाद!AK53</f>
        <v>0</v>
      </c>
      <c r="J14" s="324">
        <f>कलारसास्वाद!BV53</f>
        <v>0</v>
      </c>
      <c r="K14" s="324">
        <f t="shared" si="1"/>
        <v>0</v>
      </c>
      <c r="L14" s="343">
        <f>LOOKUP(K14,{0,1,30,45,60},{0,"D ","C","B","A"})</f>
        <v>0</v>
      </c>
    </row>
    <row r="15" spans="1:12" ht="24.75" customHeight="1">
      <c r="A15" s="342">
        <f>Data!$B18</f>
        <v>0</v>
      </c>
      <c r="B15" s="324">
        <f>Data!$D18</f>
        <v>0</v>
      </c>
      <c r="C15" s="324">
        <f>कलारसास्वाद!AK16</f>
        <v>0</v>
      </c>
      <c r="D15" s="324">
        <f>कलारसास्वाद!BV16</f>
        <v>0</v>
      </c>
      <c r="E15" s="324">
        <f t="shared" si="0"/>
        <v>0</v>
      </c>
      <c r="F15" s="343">
        <f>LOOKUP(E15,{0,1,30,45,60},{0,"D ","C","B","A"})</f>
        <v>0</v>
      </c>
      <c r="G15" s="342">
        <f>Data!$B53</f>
        <v>0</v>
      </c>
      <c r="H15" s="324">
        <f>Data!$D53</f>
        <v>0</v>
      </c>
      <c r="I15" s="324">
        <f>कलारसास्वाद!AK54</f>
        <v>0</v>
      </c>
      <c r="J15" s="324">
        <f>कलारसास्वाद!BV54</f>
        <v>0</v>
      </c>
      <c r="K15" s="324">
        <f t="shared" si="1"/>
        <v>0</v>
      </c>
      <c r="L15" s="343">
        <f>LOOKUP(K15,{0,1,30,45,60},{0,"D ","C","B","A"})</f>
        <v>0</v>
      </c>
    </row>
    <row r="16" spans="1:12" ht="24.75" customHeight="1">
      <c r="A16" s="342">
        <f>Data!$B19</f>
        <v>0</v>
      </c>
      <c r="B16" s="324">
        <f>Data!$D19</f>
        <v>0</v>
      </c>
      <c r="C16" s="324">
        <f>कलारसास्वाद!AK17</f>
        <v>0</v>
      </c>
      <c r="D16" s="324">
        <f>कलारसास्वाद!BV17</f>
        <v>0</v>
      </c>
      <c r="E16" s="324">
        <f t="shared" si="0"/>
        <v>0</v>
      </c>
      <c r="F16" s="343">
        <f>LOOKUP(E16,{0,1,30,45,60},{0,"D ","C","B","A"})</f>
        <v>0</v>
      </c>
      <c r="G16" s="342">
        <f>Data!$B54</f>
        <v>0</v>
      </c>
      <c r="H16" s="324">
        <f>Data!$D54</f>
        <v>0</v>
      </c>
      <c r="I16" s="324">
        <f>कलारसास्वाद!AK55</f>
        <v>0</v>
      </c>
      <c r="J16" s="324">
        <f>कलारसास्वाद!BV55</f>
        <v>0</v>
      </c>
      <c r="K16" s="324">
        <f t="shared" si="1"/>
        <v>0</v>
      </c>
      <c r="L16" s="343">
        <f>LOOKUP(K16,{0,1,30,45,60},{0,"D ","C","B","A"})</f>
        <v>0</v>
      </c>
    </row>
    <row r="17" spans="1:12" ht="24.75" customHeight="1">
      <c r="A17" s="342">
        <f>Data!$B20</f>
        <v>0</v>
      </c>
      <c r="B17" s="324">
        <f>Data!$D20</f>
        <v>0</v>
      </c>
      <c r="C17" s="324">
        <f>कलारसास्वाद!AK18</f>
        <v>0</v>
      </c>
      <c r="D17" s="324">
        <f>कलारसास्वाद!BV18</f>
        <v>0</v>
      </c>
      <c r="E17" s="324">
        <f t="shared" si="0"/>
        <v>0</v>
      </c>
      <c r="F17" s="343">
        <f>LOOKUP(E17,{0,1,30,45,60},{0,"D ","C","B","A"})</f>
        <v>0</v>
      </c>
      <c r="G17" s="342">
        <f>Data!$B55</f>
        <v>0</v>
      </c>
      <c r="H17" s="324">
        <f>Data!$D55</f>
        <v>0</v>
      </c>
      <c r="I17" s="324">
        <f>कलारसास्वाद!AK56</f>
        <v>0</v>
      </c>
      <c r="J17" s="324">
        <f>कलारसास्वाद!BV56</f>
        <v>0</v>
      </c>
      <c r="K17" s="324">
        <f t="shared" si="1"/>
        <v>0</v>
      </c>
      <c r="L17" s="343">
        <f>LOOKUP(K17,{0,1,30,45,60},{0,"D ","C","B","A"})</f>
        <v>0</v>
      </c>
    </row>
    <row r="18" spans="1:12" ht="24.75" customHeight="1">
      <c r="A18" s="342">
        <f>Data!$B21</f>
        <v>0</v>
      </c>
      <c r="B18" s="324">
        <f>Data!$D21</f>
        <v>0</v>
      </c>
      <c r="C18" s="324">
        <f>कलारसास्वाद!AK19</f>
        <v>0</v>
      </c>
      <c r="D18" s="324">
        <f>कलारसास्वाद!BV19</f>
        <v>0</v>
      </c>
      <c r="E18" s="324">
        <f t="shared" si="0"/>
        <v>0</v>
      </c>
      <c r="F18" s="343">
        <f>LOOKUP(E18,{0,1,30,45,60},{0,"D ","C","B","A"})</f>
        <v>0</v>
      </c>
      <c r="G18" s="342">
        <f>Data!$B56</f>
        <v>0</v>
      </c>
      <c r="H18" s="324">
        <f>Data!$D56</f>
        <v>0</v>
      </c>
      <c r="I18" s="324">
        <f>कलारसास्वाद!AK57</f>
        <v>0</v>
      </c>
      <c r="J18" s="324">
        <f>कलारसास्वाद!BV57</f>
        <v>0</v>
      </c>
      <c r="K18" s="324">
        <f t="shared" si="1"/>
        <v>0</v>
      </c>
      <c r="L18" s="343">
        <f>LOOKUP(K18,{0,1,30,45,60},{0,"D ","C","B","A"})</f>
        <v>0</v>
      </c>
    </row>
    <row r="19" spans="1:12" ht="24.75" customHeight="1">
      <c r="A19" s="342">
        <f>Data!$B22</f>
        <v>0</v>
      </c>
      <c r="B19" s="324">
        <f>Data!$D22</f>
        <v>0</v>
      </c>
      <c r="C19" s="324">
        <f>कलारसास्वाद!AK20</f>
        <v>0</v>
      </c>
      <c r="D19" s="324">
        <f>कलारसास्वाद!BV20</f>
        <v>0</v>
      </c>
      <c r="E19" s="324">
        <f t="shared" si="0"/>
        <v>0</v>
      </c>
      <c r="F19" s="343">
        <f>LOOKUP(E19,{0,1,30,45,60},{0,"D ","C","B","A"})</f>
        <v>0</v>
      </c>
      <c r="G19" s="342">
        <f>Data!$B57</f>
        <v>0</v>
      </c>
      <c r="H19" s="324">
        <f>Data!$D57</f>
        <v>0</v>
      </c>
      <c r="I19" s="324">
        <f>कलारसास्वाद!AK58</f>
        <v>0</v>
      </c>
      <c r="J19" s="324">
        <f>कलारसास्वाद!BV58</f>
        <v>0</v>
      </c>
      <c r="K19" s="324">
        <f t="shared" si="1"/>
        <v>0</v>
      </c>
      <c r="L19" s="343">
        <f>LOOKUP(K19,{0,1,30,45,60},{0,"D ","C","B","A"})</f>
        <v>0</v>
      </c>
    </row>
    <row r="20" spans="1:12" ht="24.75" customHeight="1">
      <c r="A20" s="342">
        <f>Data!$B23</f>
        <v>0</v>
      </c>
      <c r="B20" s="324">
        <f>Data!$D23</f>
        <v>0</v>
      </c>
      <c r="C20" s="324">
        <f>कलारसास्वाद!AK21</f>
        <v>0</v>
      </c>
      <c r="D20" s="324">
        <f>कलारसास्वाद!BV21</f>
        <v>0</v>
      </c>
      <c r="E20" s="324">
        <f t="shared" si="0"/>
        <v>0</v>
      </c>
      <c r="F20" s="343">
        <f>LOOKUP(E20,{0,1,30,45,60},{0,"D ","C","B","A"})</f>
        <v>0</v>
      </c>
      <c r="G20" s="342">
        <f>Data!$B58</f>
        <v>0</v>
      </c>
      <c r="H20" s="324">
        <f>Data!$D58</f>
        <v>0</v>
      </c>
      <c r="I20" s="324">
        <f>कलारसास्वाद!AK59</f>
        <v>0</v>
      </c>
      <c r="J20" s="324">
        <f>कलारसास्वाद!BV59</f>
        <v>0</v>
      </c>
      <c r="K20" s="324">
        <f t="shared" si="1"/>
        <v>0</v>
      </c>
      <c r="L20" s="343">
        <f>LOOKUP(K20,{0,1,30,45,60},{0,"D ","C","B","A"})</f>
        <v>0</v>
      </c>
    </row>
    <row r="21" spans="1:12" ht="24.75" customHeight="1">
      <c r="A21" s="342">
        <f>Data!$B24</f>
        <v>0</v>
      </c>
      <c r="B21" s="324">
        <f>Data!$D24</f>
        <v>0</v>
      </c>
      <c r="C21" s="324">
        <f>कलारसास्वाद!AK22</f>
        <v>0</v>
      </c>
      <c r="D21" s="324">
        <f>कलारसास्वाद!BV22</f>
        <v>0</v>
      </c>
      <c r="E21" s="324">
        <f t="shared" si="0"/>
        <v>0</v>
      </c>
      <c r="F21" s="343">
        <f>LOOKUP(E21,{0,1,30,45,60},{0,"D ","C","B","A"})</f>
        <v>0</v>
      </c>
      <c r="G21" s="342">
        <f>Data!$B59</f>
        <v>0</v>
      </c>
      <c r="H21" s="324">
        <f>Data!$D59</f>
        <v>0</v>
      </c>
      <c r="I21" s="324">
        <f>कलारसास्वाद!AK60</f>
        <v>0</v>
      </c>
      <c r="J21" s="324">
        <f>कलारसास्वाद!BV60</f>
        <v>0</v>
      </c>
      <c r="K21" s="324">
        <f t="shared" si="1"/>
        <v>0</v>
      </c>
      <c r="L21" s="343">
        <f>LOOKUP(K21,{0,1,30,45,60},{0,"D ","C","B","A"})</f>
        <v>0</v>
      </c>
    </row>
    <row r="22" spans="1:12" ht="24.75" customHeight="1">
      <c r="A22" s="342">
        <f>Data!$B25</f>
        <v>0</v>
      </c>
      <c r="B22" s="324">
        <f>Data!$D25</f>
        <v>0</v>
      </c>
      <c r="C22" s="324">
        <f>कलारसास्वाद!AK23</f>
        <v>0</v>
      </c>
      <c r="D22" s="324">
        <f>कलारसास्वाद!BV23</f>
        <v>0</v>
      </c>
      <c r="E22" s="324">
        <f t="shared" si="0"/>
        <v>0</v>
      </c>
      <c r="F22" s="343">
        <f>LOOKUP(E22,{0,1,30,45,60},{0,"D ","C","B","A"})</f>
        <v>0</v>
      </c>
      <c r="G22" s="342">
        <f>Data!$B60</f>
        <v>0</v>
      </c>
      <c r="H22" s="324">
        <f>Data!$D60</f>
        <v>0</v>
      </c>
      <c r="I22" s="324">
        <f>कलारसास्वाद!AK61</f>
        <v>0</v>
      </c>
      <c r="J22" s="324">
        <f>कलारसास्वाद!BV61</f>
        <v>0</v>
      </c>
      <c r="K22" s="324">
        <f t="shared" si="1"/>
        <v>0</v>
      </c>
      <c r="L22" s="343">
        <f>LOOKUP(K22,{0,1,30,45,60},{0,"D ","C","B","A"})</f>
        <v>0</v>
      </c>
    </row>
    <row r="23" spans="1:12" ht="24.75" customHeight="1">
      <c r="A23" s="342">
        <f>Data!$B26</f>
        <v>0</v>
      </c>
      <c r="B23" s="324">
        <f>Data!$D26</f>
        <v>0</v>
      </c>
      <c r="C23" s="324">
        <f>कलारसास्वाद!AK24</f>
        <v>0</v>
      </c>
      <c r="D23" s="324">
        <f>कलारसास्वाद!BV24</f>
        <v>0</v>
      </c>
      <c r="E23" s="324">
        <f t="shared" si="0"/>
        <v>0</v>
      </c>
      <c r="F23" s="343">
        <f>LOOKUP(E23,{0,1,30,45,60},{0,"D ","C","B","A"})</f>
        <v>0</v>
      </c>
      <c r="G23" s="342">
        <f>Data!$B61</f>
        <v>0</v>
      </c>
      <c r="H23" s="324">
        <f>Data!$D61</f>
        <v>0</v>
      </c>
      <c r="I23" s="324">
        <f>कलारसास्वाद!AK62</f>
        <v>0</v>
      </c>
      <c r="J23" s="324">
        <f>कलारसास्वाद!BV62</f>
        <v>0</v>
      </c>
      <c r="K23" s="324">
        <f t="shared" si="1"/>
        <v>0</v>
      </c>
      <c r="L23" s="343">
        <f>LOOKUP(K23,{0,1,30,45,60},{0,"D ","C","B","A"})</f>
        <v>0</v>
      </c>
    </row>
    <row r="24" spans="1:12" ht="24.75" customHeight="1">
      <c r="A24" s="342">
        <f>Data!$B27</f>
        <v>0</v>
      </c>
      <c r="B24" s="324">
        <f>Data!$D27</f>
        <v>0</v>
      </c>
      <c r="C24" s="324">
        <f>कलारसास्वाद!AK25</f>
        <v>0</v>
      </c>
      <c r="D24" s="324">
        <f>कलारसास्वाद!BV25</f>
        <v>0</v>
      </c>
      <c r="E24" s="324">
        <f t="shared" si="0"/>
        <v>0</v>
      </c>
      <c r="F24" s="343">
        <f>LOOKUP(E24,{0,1,30,45,60},{0,"D ","C","B","A"})</f>
        <v>0</v>
      </c>
      <c r="G24" s="342">
        <f>Data!$B62</f>
        <v>0</v>
      </c>
      <c r="H24" s="324">
        <f>Data!$D62</f>
        <v>0</v>
      </c>
      <c r="I24" s="324">
        <f>कलारसास्वाद!AK63</f>
        <v>0</v>
      </c>
      <c r="J24" s="324">
        <f>कलारसास्वाद!BV63</f>
        <v>0</v>
      </c>
      <c r="K24" s="324">
        <f t="shared" si="1"/>
        <v>0</v>
      </c>
      <c r="L24" s="343">
        <f>LOOKUP(K24,{0,1,30,45,60},{0,"D ","C","B","A"})</f>
        <v>0</v>
      </c>
    </row>
    <row r="25" spans="1:12" ht="24.75" customHeight="1">
      <c r="A25" s="342">
        <f>Data!$B28</f>
        <v>0</v>
      </c>
      <c r="B25" s="324">
        <f>Data!$D28</f>
        <v>0</v>
      </c>
      <c r="C25" s="324">
        <f>कलारसास्वाद!AK26</f>
        <v>0</v>
      </c>
      <c r="D25" s="324">
        <f>कलारसास्वाद!BV26</f>
        <v>0</v>
      </c>
      <c r="E25" s="324">
        <f t="shared" si="0"/>
        <v>0</v>
      </c>
      <c r="F25" s="343">
        <f>LOOKUP(E25,{0,1,30,45,60},{0,"D ","C","B","A"})</f>
        <v>0</v>
      </c>
      <c r="G25" s="342">
        <f>Data!$B63</f>
        <v>0</v>
      </c>
      <c r="H25" s="324">
        <f>Data!$D63</f>
        <v>0</v>
      </c>
      <c r="I25" s="324">
        <f>कलारसास्वाद!AK64</f>
        <v>0</v>
      </c>
      <c r="J25" s="324">
        <f>कलारसास्वाद!BV64</f>
        <v>0</v>
      </c>
      <c r="K25" s="324">
        <f t="shared" si="1"/>
        <v>0</v>
      </c>
      <c r="L25" s="343">
        <f>LOOKUP(K25,{0,1,30,45,60},{0,"D ","C","B","A"})</f>
        <v>0</v>
      </c>
    </row>
    <row r="26" spans="1:12" ht="24.75" customHeight="1">
      <c r="A26" s="342">
        <f>Data!$B29</f>
        <v>0</v>
      </c>
      <c r="B26" s="324">
        <f>Data!$D29</f>
        <v>0</v>
      </c>
      <c r="C26" s="324">
        <f>कलारसास्वाद!AK27</f>
        <v>0</v>
      </c>
      <c r="D26" s="324">
        <f>कलारसास्वाद!BV27</f>
        <v>0</v>
      </c>
      <c r="E26" s="324">
        <f t="shared" si="0"/>
        <v>0</v>
      </c>
      <c r="F26" s="343">
        <f>LOOKUP(E26,{0,1,30,45,60},{0,"D ","C","B","A"})</f>
        <v>0</v>
      </c>
      <c r="G26" s="342">
        <f>Data!$B64</f>
        <v>0</v>
      </c>
      <c r="H26" s="324">
        <f>Data!$D64</f>
        <v>0</v>
      </c>
      <c r="I26" s="324">
        <f>कलारसास्वाद!AK65</f>
        <v>0</v>
      </c>
      <c r="J26" s="324">
        <f>कलारसास्वाद!BV65</f>
        <v>0</v>
      </c>
      <c r="K26" s="324">
        <f t="shared" si="1"/>
        <v>0</v>
      </c>
      <c r="L26" s="343">
        <f>LOOKUP(K26,{0,1,30,45,60},{0,"D ","C","B","A"})</f>
        <v>0</v>
      </c>
    </row>
    <row r="27" spans="1:12" ht="24.75" customHeight="1">
      <c r="A27" s="342">
        <f>Data!$B30</f>
        <v>0</v>
      </c>
      <c r="B27" s="324">
        <f>Data!$D30</f>
        <v>0</v>
      </c>
      <c r="C27" s="324">
        <f>कलारसास्वाद!AK28</f>
        <v>0</v>
      </c>
      <c r="D27" s="324">
        <f>कलारसास्वाद!BV28</f>
        <v>0</v>
      </c>
      <c r="E27" s="324">
        <f t="shared" si="0"/>
        <v>0</v>
      </c>
      <c r="F27" s="343">
        <f>LOOKUP(E27,{0,1,30,45,60},{0,"D ","C","B","A"})</f>
        <v>0</v>
      </c>
      <c r="G27" s="342">
        <f>Data!$B65</f>
        <v>0</v>
      </c>
      <c r="H27" s="324">
        <f>Data!$D65</f>
        <v>0</v>
      </c>
      <c r="I27" s="324">
        <f>कलारसास्वाद!AK66</f>
        <v>0</v>
      </c>
      <c r="J27" s="324">
        <f>कलारसास्वाद!BV66</f>
        <v>0</v>
      </c>
      <c r="K27" s="324">
        <f t="shared" si="1"/>
        <v>0</v>
      </c>
      <c r="L27" s="343">
        <f>LOOKUP(K27,{0,1,30,45,60},{0,"D ","C","B","A"})</f>
        <v>0</v>
      </c>
    </row>
    <row r="28" spans="1:12" ht="24.75" customHeight="1">
      <c r="A28" s="342">
        <f>Data!$B31</f>
        <v>0</v>
      </c>
      <c r="B28" s="324">
        <f>Data!$D31</f>
        <v>0</v>
      </c>
      <c r="C28" s="324">
        <f>कलारसास्वाद!AK29</f>
        <v>0</v>
      </c>
      <c r="D28" s="324">
        <f>कलारसास्वाद!BV29</f>
        <v>0</v>
      </c>
      <c r="E28" s="324">
        <f t="shared" si="0"/>
        <v>0</v>
      </c>
      <c r="F28" s="343">
        <f>LOOKUP(E28,{0,1,30,45,60},{0,"D ","C","B","A"})</f>
        <v>0</v>
      </c>
      <c r="G28" s="342">
        <f>Data!$B66</f>
        <v>0</v>
      </c>
      <c r="H28" s="324">
        <f>Data!$D66</f>
        <v>0</v>
      </c>
      <c r="I28" s="324">
        <f>कलारसास्वाद!AK67</f>
        <v>0</v>
      </c>
      <c r="J28" s="324">
        <f>कलारसास्वाद!BV67</f>
        <v>0</v>
      </c>
      <c r="K28" s="324">
        <f t="shared" si="1"/>
        <v>0</v>
      </c>
      <c r="L28" s="343">
        <f>LOOKUP(K28,{0,1,30,45,60},{0,"D ","C","B","A"})</f>
        <v>0</v>
      </c>
    </row>
    <row r="29" spans="1:12" ht="24.75" customHeight="1">
      <c r="A29" s="342">
        <f>Data!$B32</f>
        <v>0</v>
      </c>
      <c r="B29" s="324">
        <f>Data!$D32</f>
        <v>0</v>
      </c>
      <c r="C29" s="324">
        <f>कलारसास्वाद!AK30</f>
        <v>0</v>
      </c>
      <c r="D29" s="324">
        <f>कलारसास्वाद!BV30</f>
        <v>0</v>
      </c>
      <c r="E29" s="324">
        <f t="shared" si="0"/>
        <v>0</v>
      </c>
      <c r="F29" s="343">
        <f>LOOKUP(E29,{0,1,30,45,60},{0,"D ","C","B","A"})</f>
        <v>0</v>
      </c>
      <c r="G29" s="342">
        <f>Data!$B67</f>
        <v>0</v>
      </c>
      <c r="H29" s="324">
        <f>Data!$D67</f>
        <v>0</v>
      </c>
      <c r="I29" s="324">
        <f>कलारसास्वाद!AK68</f>
        <v>0</v>
      </c>
      <c r="J29" s="324">
        <f>कलारसास्वाद!BV68</f>
        <v>0</v>
      </c>
      <c r="K29" s="324">
        <f t="shared" si="1"/>
        <v>0</v>
      </c>
      <c r="L29" s="343">
        <f>LOOKUP(K29,{0,1,30,45,60},{0,"D ","C","B","A"})</f>
        <v>0</v>
      </c>
    </row>
    <row r="30" spans="1:12" ht="24.75" customHeight="1">
      <c r="A30" s="342">
        <f>Data!$B33</f>
        <v>0</v>
      </c>
      <c r="B30" s="324">
        <f>Data!$D33</f>
        <v>0</v>
      </c>
      <c r="C30" s="324">
        <f>कलारसास्वाद!AK31</f>
        <v>0</v>
      </c>
      <c r="D30" s="324">
        <f>कलारसास्वाद!BV31</f>
        <v>0</v>
      </c>
      <c r="E30" s="324">
        <f t="shared" si="0"/>
        <v>0</v>
      </c>
      <c r="F30" s="343">
        <f>LOOKUP(E30,{0,1,30,45,60},{0,"D ","C","B","A"})</f>
        <v>0</v>
      </c>
      <c r="G30" s="342">
        <f>Data!$B68</f>
        <v>0</v>
      </c>
      <c r="H30" s="324">
        <f>Data!$D68</f>
        <v>0</v>
      </c>
      <c r="I30" s="324">
        <f>कलारसास्वाद!AK69</f>
        <v>0</v>
      </c>
      <c r="J30" s="324">
        <f>कलारसास्वाद!BV69</f>
        <v>0</v>
      </c>
      <c r="K30" s="324">
        <f t="shared" si="1"/>
        <v>0</v>
      </c>
      <c r="L30" s="343">
        <f>LOOKUP(K30,{0,1,30,45,60},{0,"D ","C","B","A"})</f>
        <v>0</v>
      </c>
    </row>
    <row r="31" spans="1:12" ht="24.75" customHeight="1">
      <c r="A31" s="342">
        <f>Data!$B34</f>
        <v>0</v>
      </c>
      <c r="B31" s="324">
        <f>Data!$D34</f>
        <v>0</v>
      </c>
      <c r="C31" s="324">
        <f>कलारसास्वाद!AK32</f>
        <v>0</v>
      </c>
      <c r="D31" s="324">
        <f>कलारसास्वाद!BV32</f>
        <v>0</v>
      </c>
      <c r="E31" s="324">
        <f t="shared" si="0"/>
        <v>0</v>
      </c>
      <c r="F31" s="343">
        <f>LOOKUP(E31,{0,1,30,45,60},{0,"D ","C","B","A"})</f>
        <v>0</v>
      </c>
      <c r="G31" s="342">
        <f>Data!$B69</f>
        <v>0</v>
      </c>
      <c r="H31" s="324">
        <f>Data!$D69</f>
        <v>0</v>
      </c>
      <c r="I31" s="324">
        <f>कलारसास्वाद!AK70</f>
        <v>0</v>
      </c>
      <c r="J31" s="324">
        <f>कलारसास्वाद!BV70</f>
        <v>0</v>
      </c>
      <c r="K31" s="324">
        <f t="shared" si="1"/>
        <v>0</v>
      </c>
      <c r="L31" s="343">
        <f>LOOKUP(K31,{0,1,30,45,60},{0,"D ","C","B","A"})</f>
        <v>0</v>
      </c>
    </row>
    <row r="32" spans="1:12" ht="24.75" customHeight="1">
      <c r="A32" s="342">
        <f>Data!$B35</f>
        <v>0</v>
      </c>
      <c r="B32" s="324">
        <f>Data!$D35</f>
        <v>0</v>
      </c>
      <c r="C32" s="324">
        <f>कलारसास्वाद!AK33</f>
        <v>0</v>
      </c>
      <c r="D32" s="324">
        <f>कलारसास्वाद!BV33</f>
        <v>0</v>
      </c>
      <c r="E32" s="324">
        <f t="shared" si="0"/>
        <v>0</v>
      </c>
      <c r="F32" s="343">
        <f>LOOKUP(E32,{0,1,30,45,60},{0,"D ","C","B","A"})</f>
        <v>0</v>
      </c>
      <c r="G32" s="342">
        <f>Data!$B70</f>
        <v>0</v>
      </c>
      <c r="H32" s="324">
        <f>Data!$D70</f>
        <v>0</v>
      </c>
      <c r="I32" s="324">
        <f>कलारसास्वाद!AK71</f>
        <v>0</v>
      </c>
      <c r="J32" s="324">
        <f>कलारसास्वाद!BV71</f>
        <v>0</v>
      </c>
      <c r="K32" s="324">
        <f t="shared" si="1"/>
        <v>0</v>
      </c>
      <c r="L32" s="343">
        <f>LOOKUP(K32,{0,1,30,45,60},{0,"D ","C","B","A"})</f>
        <v>0</v>
      </c>
    </row>
    <row r="33" spans="1:12" ht="24.75" customHeight="1">
      <c r="A33" s="342">
        <f>Data!$B36</f>
        <v>0</v>
      </c>
      <c r="B33" s="324">
        <f>Data!$D36</f>
        <v>0</v>
      </c>
      <c r="C33" s="324">
        <f>कलारसास्वाद!AK34</f>
        <v>0</v>
      </c>
      <c r="D33" s="324">
        <f>कलारसास्वाद!BV34</f>
        <v>0</v>
      </c>
      <c r="E33" s="324">
        <f t="shared" si="0"/>
        <v>0</v>
      </c>
      <c r="F33" s="343">
        <f>LOOKUP(E33,{0,1,30,45,60},{0,"D ","C","B","A"})</f>
        <v>0</v>
      </c>
      <c r="G33" s="342">
        <f>Data!$B71</f>
        <v>0</v>
      </c>
      <c r="H33" s="324">
        <f>Data!$D71</f>
        <v>0</v>
      </c>
      <c r="I33" s="324">
        <f>कलारसास्वाद!AK72</f>
        <v>0</v>
      </c>
      <c r="J33" s="324">
        <f>कलारसास्वाद!BV72</f>
        <v>0</v>
      </c>
      <c r="K33" s="324">
        <f t="shared" si="1"/>
        <v>0</v>
      </c>
      <c r="L33" s="343">
        <f>LOOKUP(K33,{0,1,30,45,60},{0,"D ","C","B","A"})</f>
        <v>0</v>
      </c>
    </row>
    <row r="34" spans="1:12" ht="24.75" customHeight="1">
      <c r="A34" s="342">
        <f>Data!$B37</f>
        <v>0</v>
      </c>
      <c r="B34" s="324">
        <f>Data!$D37</f>
        <v>0</v>
      </c>
      <c r="C34" s="324">
        <f>कलारसास्वाद!AK35</f>
        <v>0</v>
      </c>
      <c r="D34" s="324">
        <f>कलारसास्वाद!BV35</f>
        <v>0</v>
      </c>
      <c r="E34" s="324">
        <f t="shared" si="0"/>
        <v>0</v>
      </c>
      <c r="F34" s="343">
        <f>LOOKUP(E34,{0,1,30,45,60},{0,"D ","C","B","A"})</f>
        <v>0</v>
      </c>
      <c r="G34" s="342">
        <f>Data!$B72</f>
        <v>0</v>
      </c>
      <c r="H34" s="324">
        <f>Data!$D72</f>
        <v>0</v>
      </c>
      <c r="I34" s="324">
        <f>कलारसास्वाद!AK73</f>
        <v>0</v>
      </c>
      <c r="J34" s="324">
        <f>कलारसास्वाद!BV73</f>
        <v>0</v>
      </c>
      <c r="K34" s="324">
        <f t="shared" si="1"/>
        <v>0</v>
      </c>
      <c r="L34" s="343">
        <f>LOOKUP(K34,{0,1,30,45,60},{0,"D ","C","B","A"})</f>
        <v>0</v>
      </c>
    </row>
    <row r="35" spans="1:12" ht="24.75" customHeight="1">
      <c r="A35" s="342">
        <f>Data!$B38</f>
        <v>0</v>
      </c>
      <c r="B35" s="324">
        <f>Data!$D38</f>
        <v>0</v>
      </c>
      <c r="C35" s="324">
        <f>कलारसास्वाद!AK36</f>
        <v>0</v>
      </c>
      <c r="D35" s="324">
        <f>कलारसास्वाद!BV36</f>
        <v>0</v>
      </c>
      <c r="E35" s="324">
        <f t="shared" si="0"/>
        <v>0</v>
      </c>
      <c r="F35" s="343">
        <f>LOOKUP(E35,{0,1,30,45,60},{0,"D ","C","B","A"})</f>
        <v>0</v>
      </c>
      <c r="G35" s="342">
        <f>Data!$B73</f>
        <v>0</v>
      </c>
      <c r="H35" s="324">
        <f>Data!$D73</f>
        <v>0</v>
      </c>
      <c r="I35" s="324">
        <f>कलारसास्वाद!AK74</f>
        <v>0</v>
      </c>
      <c r="J35" s="324">
        <f>कलारसास्वाद!BV74</f>
        <v>0</v>
      </c>
      <c r="K35" s="324">
        <f t="shared" si="1"/>
        <v>0</v>
      </c>
      <c r="L35" s="343">
        <f>LOOKUP(K35,{0,1,30,45,60},{0,"D ","C","B","A"})</f>
        <v>0</v>
      </c>
    </row>
    <row r="36" spans="1:12" ht="24.75" customHeight="1">
      <c r="A36" s="342">
        <f>Data!$B39</f>
        <v>0</v>
      </c>
      <c r="B36" s="324">
        <f>Data!$D39</f>
        <v>0</v>
      </c>
      <c r="C36" s="324">
        <f>कलारसास्वाद!AK37</f>
        <v>0</v>
      </c>
      <c r="D36" s="324">
        <f>कलारसास्वाद!BV37</f>
        <v>0</v>
      </c>
      <c r="E36" s="324">
        <f t="shared" si="0"/>
        <v>0</v>
      </c>
      <c r="F36" s="343">
        <f>LOOKUP(E36,{0,1,30,45,60},{0,"D ","C","B","A"})</f>
        <v>0</v>
      </c>
      <c r="G36" s="342">
        <f>Data!$B74</f>
        <v>0</v>
      </c>
      <c r="H36" s="324">
        <f>Data!$D74</f>
        <v>0</v>
      </c>
      <c r="I36" s="324">
        <f>कलारसास्वाद!AK75</f>
        <v>0</v>
      </c>
      <c r="J36" s="324">
        <f>कलारसास्वाद!BV75</f>
        <v>0</v>
      </c>
      <c r="K36" s="324">
        <f t="shared" si="1"/>
        <v>0</v>
      </c>
      <c r="L36" s="343">
        <f>LOOKUP(K36,{0,1,30,45,60},{0,"D ","C","B","A"})</f>
        <v>0</v>
      </c>
    </row>
    <row r="37" spans="1:12" ht="24.75" customHeight="1">
      <c r="A37" s="342">
        <f>Data!$B40</f>
        <v>0</v>
      </c>
      <c r="B37" s="324">
        <f>Data!$D40</f>
        <v>0</v>
      </c>
      <c r="C37" s="324">
        <f>कलारसास्वाद!AK38</f>
        <v>0</v>
      </c>
      <c r="D37" s="324">
        <f>कलारसास्वाद!BV38</f>
        <v>0</v>
      </c>
      <c r="E37" s="324">
        <f t="shared" si="0"/>
        <v>0</v>
      </c>
      <c r="F37" s="343">
        <f>LOOKUP(E37,{0,1,30,45,60},{0,"D ","C","B","A"})</f>
        <v>0</v>
      </c>
      <c r="G37" s="342">
        <f>Data!$B75</f>
        <v>0</v>
      </c>
      <c r="H37" s="324">
        <f>Data!$D75</f>
        <v>0</v>
      </c>
      <c r="I37" s="324">
        <f>कलारसास्वाद!AK76</f>
        <v>0</v>
      </c>
      <c r="J37" s="324">
        <f>कलारसास्वाद!BV76</f>
        <v>0</v>
      </c>
      <c r="K37" s="324">
        <f t="shared" si="1"/>
        <v>0</v>
      </c>
      <c r="L37" s="343">
        <f>LOOKUP(K37,{0,1,30,45,60},{0,"D ","C","B","A"})</f>
        <v>0</v>
      </c>
    </row>
    <row r="38" spans="1:12" ht="24.75" customHeight="1" thickBot="1">
      <c r="A38" s="344">
        <f>Data!$B41</f>
        <v>0</v>
      </c>
      <c r="B38" s="345">
        <f>Data!$D41</f>
        <v>0</v>
      </c>
      <c r="C38" s="345">
        <f>कलारसास्वाद!AK42</f>
        <v>0</v>
      </c>
      <c r="D38" s="345">
        <f>कलारसास्वाद!BV42</f>
        <v>0</v>
      </c>
      <c r="E38" s="345">
        <f t="shared" si="0"/>
        <v>0</v>
      </c>
      <c r="F38" s="346">
        <f>LOOKUP(E38,{0,1,30,45,60},{0,"D ","C","B","A"})</f>
        <v>0</v>
      </c>
      <c r="G38" s="344">
        <f>Data!$B76</f>
        <v>0</v>
      </c>
      <c r="H38" s="345">
        <f>Data!$D76</f>
        <v>0</v>
      </c>
      <c r="I38" s="345">
        <f>कलारसास्वाद!AK77</f>
        <v>0</v>
      </c>
      <c r="J38" s="345">
        <f>कलारसास्वाद!BV77</f>
        <v>0</v>
      </c>
      <c r="K38" s="345">
        <f t="shared" si="1"/>
        <v>0</v>
      </c>
      <c r="L38" s="346">
        <f>LOOKUP(K38,{0,1,30,45,60},{0,"D ","C","B","A"})</f>
        <v>0</v>
      </c>
    </row>
  </sheetData>
  <sheetProtection algorithmName="SHA-512" hashValue="JF16JE3Sko8i2VOTPWr83m4tkdaY9d8yLZ/Nkgp8RQRD7QEBAlVE4r+1L4mMGfSUtW4RvNVvKGzguP4gc0n8Qg==" saltValue="qTLS6xoITqqraPKFQHHvAQ==" spinCount="100000" sheet="1" scenarios="1" formatCells="0" formatColumns="0" formatRows="0"/>
  <mergeCells count="7">
    <mergeCell ref="H2:H3"/>
    <mergeCell ref="L2:L3"/>
    <mergeCell ref="A1:L1"/>
    <mergeCell ref="A2:A3"/>
    <mergeCell ref="B2:B3"/>
    <mergeCell ref="F2:F3"/>
    <mergeCell ref="G2:G3"/>
  </mergeCells>
  <pageMargins left="0.43307086614173229" right="0.43307086614173229" top="0.15748031496062992" bottom="0.43307086614173229" header="0" footer="0"/>
  <pageSetup paperSize="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Zeros="0" view="pageLayout" zoomScaleNormal="100" workbookViewId="0">
      <selection activeCell="C5" sqref="C5"/>
    </sheetView>
  </sheetViews>
  <sheetFormatPr defaultRowHeight="12.75"/>
  <cols>
    <col min="1" max="2" width="6.42578125" style="11" customWidth="1"/>
    <col min="3" max="11" width="9.28515625" style="11" customWidth="1"/>
    <col min="12" max="16384" width="9.140625" style="11"/>
  </cols>
  <sheetData>
    <row r="1" spans="1:11" ht="24.75" customHeight="1">
      <c r="A1" s="500" t="str">
        <f>"एम.सी.सी. / स्काऊट गाईड श्रेणीपत्रक"&amp;" "&amp;Links!O2</f>
        <v>एम.सी.सी. / स्काऊट गाईड श्रेणीपत्रक सन:- 2023-24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</row>
    <row r="2" spans="1:11" ht="24.75" customHeight="1">
      <c r="A2" s="465" t="s">
        <v>270</v>
      </c>
      <c r="B2" s="465" t="s">
        <v>271</v>
      </c>
      <c r="C2" s="502" t="s">
        <v>312</v>
      </c>
      <c r="D2" s="502"/>
      <c r="E2" s="502"/>
      <c r="F2" s="502" t="s">
        <v>315</v>
      </c>
      <c r="G2" s="502"/>
      <c r="H2" s="502"/>
      <c r="I2" s="465" t="s">
        <v>316</v>
      </c>
      <c r="J2" s="465" t="s">
        <v>317</v>
      </c>
      <c r="K2" s="502" t="s">
        <v>27</v>
      </c>
    </row>
    <row r="3" spans="1:11" ht="24.75" customHeight="1">
      <c r="A3" s="465"/>
      <c r="B3" s="465"/>
      <c r="C3" s="263" t="s">
        <v>313</v>
      </c>
      <c r="D3" s="263" t="s">
        <v>314</v>
      </c>
      <c r="E3" s="263" t="s">
        <v>35</v>
      </c>
      <c r="F3" s="263" t="s">
        <v>313</v>
      </c>
      <c r="G3" s="263" t="s">
        <v>314</v>
      </c>
      <c r="H3" s="263" t="s">
        <v>35</v>
      </c>
      <c r="I3" s="465"/>
      <c r="J3" s="465"/>
      <c r="K3" s="502"/>
    </row>
    <row r="4" spans="1:11" ht="24.75" customHeight="1">
      <c r="A4" s="465"/>
      <c r="B4" s="465"/>
      <c r="C4" s="279">
        <v>60</v>
      </c>
      <c r="D4" s="279">
        <v>40</v>
      </c>
      <c r="E4" s="341">
        <f>SUM(C4:D4)</f>
        <v>100</v>
      </c>
      <c r="F4" s="279">
        <v>60</v>
      </c>
      <c r="G4" s="279">
        <v>40</v>
      </c>
      <c r="H4" s="341">
        <f>SUM(F4:G4)</f>
        <v>100</v>
      </c>
      <c r="I4" s="465"/>
      <c r="J4" s="465"/>
      <c r="K4" s="502"/>
    </row>
    <row r="5" spans="1:11" ht="24.75" customHeight="1">
      <c r="A5" s="324">
        <f>Data!$B7</f>
        <v>1</v>
      </c>
      <c r="B5" s="324">
        <f>Data!$D7</f>
        <v>1</v>
      </c>
      <c r="C5" s="260"/>
      <c r="D5" s="260"/>
      <c r="E5" s="324">
        <f>SUM(C5:D5)</f>
        <v>0</v>
      </c>
      <c r="F5" s="260"/>
      <c r="G5" s="260"/>
      <c r="H5" s="324">
        <f>SUM(F5:G5)</f>
        <v>0</v>
      </c>
      <c r="I5" s="324">
        <f>E5+H5</f>
        <v>0</v>
      </c>
      <c r="J5" s="324">
        <f>ROUND(I5/2,0)</f>
        <v>0</v>
      </c>
      <c r="K5" s="347">
        <f>LOOKUP(J5,{0,1,30,45,60},{0,"D ","C","B","A"})</f>
        <v>0</v>
      </c>
    </row>
    <row r="6" spans="1:11" ht="24.75" customHeight="1">
      <c r="A6" s="324">
        <f>Data!$B8</f>
        <v>0</v>
      </c>
      <c r="B6" s="324">
        <f>Data!$D8</f>
        <v>0</v>
      </c>
      <c r="C6" s="260"/>
      <c r="D6" s="260"/>
      <c r="E6" s="324">
        <f t="shared" ref="E6:E38" si="0">SUM(C6:D6)</f>
        <v>0</v>
      </c>
      <c r="F6" s="260"/>
      <c r="G6" s="260"/>
      <c r="H6" s="324">
        <f t="shared" ref="H6:H38" si="1">SUM(F6:G6)</f>
        <v>0</v>
      </c>
      <c r="I6" s="324">
        <f t="shared" ref="I6:I38" si="2">E6+H6</f>
        <v>0</v>
      </c>
      <c r="J6" s="324">
        <f t="shared" ref="J6:J38" si="3">ROUND(I6/2,0)</f>
        <v>0</v>
      </c>
      <c r="K6" s="347">
        <f>LOOKUP(J6,{0,1,30,45,60},{0,"D ","C","B","A"})</f>
        <v>0</v>
      </c>
    </row>
    <row r="7" spans="1:11" ht="24.75" customHeight="1">
      <c r="A7" s="324">
        <f>Data!$B9</f>
        <v>0</v>
      </c>
      <c r="B7" s="324">
        <f>Data!$D9</f>
        <v>0</v>
      </c>
      <c r="C7" s="260"/>
      <c r="D7" s="260"/>
      <c r="E7" s="324">
        <f t="shared" si="0"/>
        <v>0</v>
      </c>
      <c r="F7" s="260"/>
      <c r="G7" s="260"/>
      <c r="H7" s="324">
        <f t="shared" si="1"/>
        <v>0</v>
      </c>
      <c r="I7" s="324">
        <f t="shared" si="2"/>
        <v>0</v>
      </c>
      <c r="J7" s="324">
        <f t="shared" si="3"/>
        <v>0</v>
      </c>
      <c r="K7" s="347">
        <f>LOOKUP(J7,{0,1,30,45,60},{0,"D ","C","B","A"})</f>
        <v>0</v>
      </c>
    </row>
    <row r="8" spans="1:11" ht="24.75" customHeight="1">
      <c r="A8" s="324">
        <f>Data!$B10</f>
        <v>0</v>
      </c>
      <c r="B8" s="324">
        <f>Data!$D10</f>
        <v>0</v>
      </c>
      <c r="C8" s="260"/>
      <c r="D8" s="260"/>
      <c r="E8" s="324">
        <f t="shared" si="0"/>
        <v>0</v>
      </c>
      <c r="F8" s="260"/>
      <c r="G8" s="260"/>
      <c r="H8" s="324">
        <f t="shared" si="1"/>
        <v>0</v>
      </c>
      <c r="I8" s="324">
        <f t="shared" si="2"/>
        <v>0</v>
      </c>
      <c r="J8" s="324">
        <f t="shared" si="3"/>
        <v>0</v>
      </c>
      <c r="K8" s="347">
        <f>LOOKUP(J8,{0,1,30,45,60},{0,"D ","C","B","A"})</f>
        <v>0</v>
      </c>
    </row>
    <row r="9" spans="1:11" ht="24.75" customHeight="1">
      <c r="A9" s="324">
        <f>Data!$B11</f>
        <v>0</v>
      </c>
      <c r="B9" s="324">
        <f>Data!$D11</f>
        <v>0</v>
      </c>
      <c r="C9" s="260"/>
      <c r="D9" s="260"/>
      <c r="E9" s="324">
        <f t="shared" si="0"/>
        <v>0</v>
      </c>
      <c r="F9" s="260"/>
      <c r="G9" s="260"/>
      <c r="H9" s="324">
        <f t="shared" si="1"/>
        <v>0</v>
      </c>
      <c r="I9" s="324">
        <f t="shared" si="2"/>
        <v>0</v>
      </c>
      <c r="J9" s="324">
        <f t="shared" si="3"/>
        <v>0</v>
      </c>
      <c r="K9" s="347">
        <f>LOOKUP(J9,{0,1,30,45,60},{0,"D ","C","B","A"})</f>
        <v>0</v>
      </c>
    </row>
    <row r="10" spans="1:11" ht="24.75" customHeight="1">
      <c r="A10" s="324">
        <f>Data!$B12</f>
        <v>0</v>
      </c>
      <c r="B10" s="324">
        <f>Data!$D12</f>
        <v>0</v>
      </c>
      <c r="C10" s="260"/>
      <c r="D10" s="260"/>
      <c r="E10" s="324">
        <f t="shared" si="0"/>
        <v>0</v>
      </c>
      <c r="F10" s="260"/>
      <c r="G10" s="260"/>
      <c r="H10" s="324">
        <f t="shared" si="1"/>
        <v>0</v>
      </c>
      <c r="I10" s="324">
        <f t="shared" si="2"/>
        <v>0</v>
      </c>
      <c r="J10" s="324">
        <f t="shared" si="3"/>
        <v>0</v>
      </c>
      <c r="K10" s="347">
        <f>LOOKUP(J10,{0,1,30,45,60},{0,"D ","C","B","A"})</f>
        <v>0</v>
      </c>
    </row>
    <row r="11" spans="1:11" ht="24.75" customHeight="1">
      <c r="A11" s="324">
        <f>Data!$B13</f>
        <v>0</v>
      </c>
      <c r="B11" s="324">
        <f>Data!$D13</f>
        <v>0</v>
      </c>
      <c r="C11" s="260"/>
      <c r="D11" s="260"/>
      <c r="E11" s="324">
        <f t="shared" si="0"/>
        <v>0</v>
      </c>
      <c r="F11" s="260"/>
      <c r="G11" s="260"/>
      <c r="H11" s="324">
        <f t="shared" si="1"/>
        <v>0</v>
      </c>
      <c r="I11" s="324">
        <f t="shared" si="2"/>
        <v>0</v>
      </c>
      <c r="J11" s="324">
        <f t="shared" si="3"/>
        <v>0</v>
      </c>
      <c r="K11" s="347">
        <f>LOOKUP(J11,{0,1,30,45,60},{0,"D ","C","B","A"})</f>
        <v>0</v>
      </c>
    </row>
    <row r="12" spans="1:11" ht="24.75" customHeight="1">
      <c r="A12" s="324">
        <f>Data!$B14</f>
        <v>0</v>
      </c>
      <c r="B12" s="324">
        <f>Data!$D14</f>
        <v>0</v>
      </c>
      <c r="C12" s="260"/>
      <c r="D12" s="260"/>
      <c r="E12" s="324">
        <f t="shared" si="0"/>
        <v>0</v>
      </c>
      <c r="F12" s="260"/>
      <c r="G12" s="260"/>
      <c r="H12" s="324">
        <f t="shared" si="1"/>
        <v>0</v>
      </c>
      <c r="I12" s="324">
        <f t="shared" si="2"/>
        <v>0</v>
      </c>
      <c r="J12" s="324">
        <f t="shared" si="3"/>
        <v>0</v>
      </c>
      <c r="K12" s="347">
        <f>LOOKUP(J12,{0,1,30,45,60},{0,"D ","C","B","A"})</f>
        <v>0</v>
      </c>
    </row>
    <row r="13" spans="1:11" ht="24.75" customHeight="1">
      <c r="A13" s="324">
        <f>Data!$B15</f>
        <v>0</v>
      </c>
      <c r="B13" s="324">
        <f>Data!$D15</f>
        <v>0</v>
      </c>
      <c r="C13" s="260"/>
      <c r="D13" s="260"/>
      <c r="E13" s="324">
        <f t="shared" si="0"/>
        <v>0</v>
      </c>
      <c r="F13" s="260"/>
      <c r="G13" s="260"/>
      <c r="H13" s="324">
        <f t="shared" si="1"/>
        <v>0</v>
      </c>
      <c r="I13" s="324">
        <f t="shared" si="2"/>
        <v>0</v>
      </c>
      <c r="J13" s="324">
        <f t="shared" si="3"/>
        <v>0</v>
      </c>
      <c r="K13" s="347">
        <f>LOOKUP(J13,{0,1,30,45,60},{0,"D ","C","B","A"})</f>
        <v>0</v>
      </c>
    </row>
    <row r="14" spans="1:11" ht="24.75" customHeight="1">
      <c r="A14" s="324">
        <f>Data!$B16</f>
        <v>0</v>
      </c>
      <c r="B14" s="324">
        <f>Data!$D16</f>
        <v>0</v>
      </c>
      <c r="C14" s="260"/>
      <c r="D14" s="260"/>
      <c r="E14" s="324">
        <f t="shared" si="0"/>
        <v>0</v>
      </c>
      <c r="F14" s="260"/>
      <c r="G14" s="260"/>
      <c r="H14" s="324">
        <f t="shared" si="1"/>
        <v>0</v>
      </c>
      <c r="I14" s="324">
        <f t="shared" si="2"/>
        <v>0</v>
      </c>
      <c r="J14" s="324">
        <f t="shared" si="3"/>
        <v>0</v>
      </c>
      <c r="K14" s="347">
        <f>LOOKUP(J14,{0,1,30,45,60},{0,"D ","C","B","A"})</f>
        <v>0</v>
      </c>
    </row>
    <row r="15" spans="1:11" ht="24.75" customHeight="1">
      <c r="A15" s="324">
        <f>Data!$B17</f>
        <v>0</v>
      </c>
      <c r="B15" s="324">
        <f>Data!$D17</f>
        <v>0</v>
      </c>
      <c r="C15" s="260"/>
      <c r="D15" s="260"/>
      <c r="E15" s="324">
        <f t="shared" si="0"/>
        <v>0</v>
      </c>
      <c r="F15" s="260"/>
      <c r="G15" s="260"/>
      <c r="H15" s="324">
        <f t="shared" si="1"/>
        <v>0</v>
      </c>
      <c r="I15" s="324">
        <f t="shared" si="2"/>
        <v>0</v>
      </c>
      <c r="J15" s="324">
        <f t="shared" si="3"/>
        <v>0</v>
      </c>
      <c r="K15" s="347">
        <f>LOOKUP(J15,{0,1,30,45,60},{0,"D ","C","B","A"})</f>
        <v>0</v>
      </c>
    </row>
    <row r="16" spans="1:11" ht="24.75" customHeight="1">
      <c r="A16" s="324">
        <f>Data!$B18</f>
        <v>0</v>
      </c>
      <c r="B16" s="324">
        <f>Data!$D18</f>
        <v>0</v>
      </c>
      <c r="C16" s="260"/>
      <c r="D16" s="260"/>
      <c r="E16" s="324">
        <f t="shared" si="0"/>
        <v>0</v>
      </c>
      <c r="F16" s="260"/>
      <c r="G16" s="260"/>
      <c r="H16" s="324">
        <f t="shared" si="1"/>
        <v>0</v>
      </c>
      <c r="I16" s="324">
        <f t="shared" si="2"/>
        <v>0</v>
      </c>
      <c r="J16" s="324">
        <f t="shared" si="3"/>
        <v>0</v>
      </c>
      <c r="K16" s="347">
        <f>LOOKUP(J16,{0,1,30,45,60},{0,"D ","C","B","A"})</f>
        <v>0</v>
      </c>
    </row>
    <row r="17" spans="1:11" ht="24.75" customHeight="1">
      <c r="A17" s="324">
        <f>Data!$B19</f>
        <v>0</v>
      </c>
      <c r="B17" s="324">
        <f>Data!$D19</f>
        <v>0</v>
      </c>
      <c r="C17" s="260"/>
      <c r="D17" s="260"/>
      <c r="E17" s="324">
        <f t="shared" si="0"/>
        <v>0</v>
      </c>
      <c r="F17" s="260"/>
      <c r="G17" s="260"/>
      <c r="H17" s="324">
        <f t="shared" si="1"/>
        <v>0</v>
      </c>
      <c r="I17" s="324">
        <f t="shared" si="2"/>
        <v>0</v>
      </c>
      <c r="J17" s="324">
        <f t="shared" si="3"/>
        <v>0</v>
      </c>
      <c r="K17" s="347">
        <f>LOOKUP(J17,{0,1,30,45,60},{0,"D ","C","B","A"})</f>
        <v>0</v>
      </c>
    </row>
    <row r="18" spans="1:11" ht="24.75" customHeight="1">
      <c r="A18" s="324">
        <f>Data!$B20</f>
        <v>0</v>
      </c>
      <c r="B18" s="324">
        <f>Data!$D20</f>
        <v>0</v>
      </c>
      <c r="C18" s="260"/>
      <c r="D18" s="260"/>
      <c r="E18" s="324">
        <f t="shared" si="0"/>
        <v>0</v>
      </c>
      <c r="F18" s="260"/>
      <c r="G18" s="260"/>
      <c r="H18" s="324">
        <f t="shared" si="1"/>
        <v>0</v>
      </c>
      <c r="I18" s="324">
        <f t="shared" si="2"/>
        <v>0</v>
      </c>
      <c r="J18" s="324">
        <f t="shared" si="3"/>
        <v>0</v>
      </c>
      <c r="K18" s="347">
        <f>LOOKUP(J18,{0,1,30,45,60},{0,"D ","C","B","A"})</f>
        <v>0</v>
      </c>
    </row>
    <row r="19" spans="1:11" ht="24.75" customHeight="1">
      <c r="A19" s="324">
        <f>Data!$B21</f>
        <v>0</v>
      </c>
      <c r="B19" s="324">
        <f>Data!$D21</f>
        <v>0</v>
      </c>
      <c r="C19" s="260"/>
      <c r="D19" s="260"/>
      <c r="E19" s="324">
        <f t="shared" si="0"/>
        <v>0</v>
      </c>
      <c r="F19" s="260"/>
      <c r="G19" s="260"/>
      <c r="H19" s="324">
        <f t="shared" si="1"/>
        <v>0</v>
      </c>
      <c r="I19" s="324">
        <f t="shared" si="2"/>
        <v>0</v>
      </c>
      <c r="J19" s="324">
        <f t="shared" si="3"/>
        <v>0</v>
      </c>
      <c r="K19" s="347">
        <f>LOOKUP(J19,{0,1,30,45,60},{0,"D ","C","B","A"})</f>
        <v>0</v>
      </c>
    </row>
    <row r="20" spans="1:11" ht="24.75" customHeight="1">
      <c r="A20" s="324">
        <f>Data!$B22</f>
        <v>0</v>
      </c>
      <c r="B20" s="324">
        <f>Data!$D22</f>
        <v>0</v>
      </c>
      <c r="C20" s="260"/>
      <c r="D20" s="260"/>
      <c r="E20" s="324">
        <f t="shared" si="0"/>
        <v>0</v>
      </c>
      <c r="F20" s="260"/>
      <c r="G20" s="260"/>
      <c r="H20" s="324">
        <f t="shared" si="1"/>
        <v>0</v>
      </c>
      <c r="I20" s="324">
        <f t="shared" si="2"/>
        <v>0</v>
      </c>
      <c r="J20" s="324">
        <f t="shared" si="3"/>
        <v>0</v>
      </c>
      <c r="K20" s="347">
        <f>LOOKUP(J20,{0,1,30,45,60},{0,"D ","C","B","A"})</f>
        <v>0</v>
      </c>
    </row>
    <row r="21" spans="1:11" ht="24.75" customHeight="1">
      <c r="A21" s="324">
        <f>Data!$B23</f>
        <v>0</v>
      </c>
      <c r="B21" s="324">
        <f>Data!$D23</f>
        <v>0</v>
      </c>
      <c r="C21" s="260"/>
      <c r="D21" s="260"/>
      <c r="E21" s="324">
        <f t="shared" si="0"/>
        <v>0</v>
      </c>
      <c r="F21" s="260"/>
      <c r="G21" s="260"/>
      <c r="H21" s="324">
        <f t="shared" si="1"/>
        <v>0</v>
      </c>
      <c r="I21" s="324">
        <f t="shared" si="2"/>
        <v>0</v>
      </c>
      <c r="J21" s="324">
        <f t="shared" si="3"/>
        <v>0</v>
      </c>
      <c r="K21" s="347">
        <f>LOOKUP(J21,{0,1,30,45,60},{0,"D ","C","B","A"})</f>
        <v>0</v>
      </c>
    </row>
    <row r="22" spans="1:11" ht="24.75" customHeight="1">
      <c r="A22" s="324">
        <f>Data!$B24</f>
        <v>0</v>
      </c>
      <c r="B22" s="324">
        <f>Data!$D24</f>
        <v>0</v>
      </c>
      <c r="C22" s="260"/>
      <c r="D22" s="260"/>
      <c r="E22" s="324">
        <f t="shared" si="0"/>
        <v>0</v>
      </c>
      <c r="F22" s="260"/>
      <c r="G22" s="260"/>
      <c r="H22" s="324">
        <f t="shared" si="1"/>
        <v>0</v>
      </c>
      <c r="I22" s="324">
        <f t="shared" si="2"/>
        <v>0</v>
      </c>
      <c r="J22" s="324">
        <f t="shared" si="3"/>
        <v>0</v>
      </c>
      <c r="K22" s="347">
        <f>LOOKUP(J22,{0,1,30,45,60},{0,"D ","C","B","A"})</f>
        <v>0</v>
      </c>
    </row>
    <row r="23" spans="1:11" ht="24.75" customHeight="1">
      <c r="A23" s="324">
        <f>Data!$B25</f>
        <v>0</v>
      </c>
      <c r="B23" s="324">
        <f>Data!$D25</f>
        <v>0</v>
      </c>
      <c r="C23" s="260"/>
      <c r="D23" s="260"/>
      <c r="E23" s="324">
        <f t="shared" si="0"/>
        <v>0</v>
      </c>
      <c r="F23" s="260"/>
      <c r="G23" s="260"/>
      <c r="H23" s="324">
        <f t="shared" si="1"/>
        <v>0</v>
      </c>
      <c r="I23" s="324">
        <f t="shared" si="2"/>
        <v>0</v>
      </c>
      <c r="J23" s="324">
        <f t="shared" si="3"/>
        <v>0</v>
      </c>
      <c r="K23" s="347">
        <f>LOOKUP(J23,{0,1,30,45,60},{0,"D ","C","B","A"})</f>
        <v>0</v>
      </c>
    </row>
    <row r="24" spans="1:11" ht="24.75" customHeight="1">
      <c r="A24" s="324">
        <f>Data!$B26</f>
        <v>0</v>
      </c>
      <c r="B24" s="324">
        <f>Data!$D26</f>
        <v>0</v>
      </c>
      <c r="C24" s="260"/>
      <c r="D24" s="260"/>
      <c r="E24" s="324">
        <f t="shared" si="0"/>
        <v>0</v>
      </c>
      <c r="F24" s="260"/>
      <c r="G24" s="260"/>
      <c r="H24" s="324">
        <f t="shared" si="1"/>
        <v>0</v>
      </c>
      <c r="I24" s="324">
        <f t="shared" si="2"/>
        <v>0</v>
      </c>
      <c r="J24" s="324">
        <f t="shared" si="3"/>
        <v>0</v>
      </c>
      <c r="K24" s="347">
        <f>LOOKUP(J24,{0,1,30,45,60},{0,"D ","C","B","A"})</f>
        <v>0</v>
      </c>
    </row>
    <row r="25" spans="1:11" ht="24.75" customHeight="1">
      <c r="A25" s="324">
        <f>Data!$B27</f>
        <v>0</v>
      </c>
      <c r="B25" s="324">
        <f>Data!$D27</f>
        <v>0</v>
      </c>
      <c r="C25" s="260"/>
      <c r="D25" s="260"/>
      <c r="E25" s="324">
        <f t="shared" si="0"/>
        <v>0</v>
      </c>
      <c r="F25" s="260"/>
      <c r="G25" s="260"/>
      <c r="H25" s="324">
        <f t="shared" si="1"/>
        <v>0</v>
      </c>
      <c r="I25" s="324">
        <f t="shared" si="2"/>
        <v>0</v>
      </c>
      <c r="J25" s="324">
        <f t="shared" si="3"/>
        <v>0</v>
      </c>
      <c r="K25" s="347">
        <f>LOOKUP(J25,{0,1,30,45,60},{0,"D ","C","B","A"})</f>
        <v>0</v>
      </c>
    </row>
    <row r="26" spans="1:11" ht="24.75" customHeight="1">
      <c r="A26" s="324">
        <f>Data!$B28</f>
        <v>0</v>
      </c>
      <c r="B26" s="324">
        <f>Data!$D28</f>
        <v>0</v>
      </c>
      <c r="C26" s="260"/>
      <c r="D26" s="260"/>
      <c r="E26" s="324">
        <f t="shared" si="0"/>
        <v>0</v>
      </c>
      <c r="F26" s="260"/>
      <c r="G26" s="260"/>
      <c r="H26" s="324">
        <f t="shared" si="1"/>
        <v>0</v>
      </c>
      <c r="I26" s="324">
        <f t="shared" si="2"/>
        <v>0</v>
      </c>
      <c r="J26" s="324">
        <f t="shared" si="3"/>
        <v>0</v>
      </c>
      <c r="K26" s="347">
        <f>LOOKUP(J26,{0,1,30,45,60},{0,"D ","C","B","A"})</f>
        <v>0</v>
      </c>
    </row>
    <row r="27" spans="1:11" ht="24.75" customHeight="1">
      <c r="A27" s="324">
        <f>Data!$B29</f>
        <v>0</v>
      </c>
      <c r="B27" s="324">
        <f>Data!$D29</f>
        <v>0</v>
      </c>
      <c r="C27" s="260"/>
      <c r="D27" s="260"/>
      <c r="E27" s="324">
        <f t="shared" si="0"/>
        <v>0</v>
      </c>
      <c r="F27" s="260"/>
      <c r="G27" s="260"/>
      <c r="H27" s="324">
        <f t="shared" si="1"/>
        <v>0</v>
      </c>
      <c r="I27" s="324">
        <f t="shared" si="2"/>
        <v>0</v>
      </c>
      <c r="J27" s="324">
        <f t="shared" si="3"/>
        <v>0</v>
      </c>
      <c r="K27" s="347">
        <f>LOOKUP(J27,{0,1,30,45,60},{0,"D ","C","B","A"})</f>
        <v>0</v>
      </c>
    </row>
    <row r="28" spans="1:11" ht="24.75" customHeight="1">
      <c r="A28" s="324">
        <f>Data!$B30</f>
        <v>0</v>
      </c>
      <c r="B28" s="324">
        <f>Data!$D30</f>
        <v>0</v>
      </c>
      <c r="C28" s="260"/>
      <c r="D28" s="260"/>
      <c r="E28" s="324">
        <f t="shared" si="0"/>
        <v>0</v>
      </c>
      <c r="F28" s="260"/>
      <c r="G28" s="260"/>
      <c r="H28" s="324">
        <f t="shared" si="1"/>
        <v>0</v>
      </c>
      <c r="I28" s="324">
        <f t="shared" si="2"/>
        <v>0</v>
      </c>
      <c r="J28" s="324">
        <f t="shared" si="3"/>
        <v>0</v>
      </c>
      <c r="K28" s="347">
        <f>LOOKUP(J28,{0,1,30,45,60},{0,"D ","C","B","A"})</f>
        <v>0</v>
      </c>
    </row>
    <row r="29" spans="1:11" ht="24.75" customHeight="1">
      <c r="A29" s="324">
        <f>Data!$B31</f>
        <v>0</v>
      </c>
      <c r="B29" s="324">
        <f>Data!$D31</f>
        <v>0</v>
      </c>
      <c r="C29" s="260"/>
      <c r="D29" s="260"/>
      <c r="E29" s="324">
        <f t="shared" si="0"/>
        <v>0</v>
      </c>
      <c r="F29" s="260"/>
      <c r="G29" s="260"/>
      <c r="H29" s="324">
        <f t="shared" si="1"/>
        <v>0</v>
      </c>
      <c r="I29" s="324">
        <f t="shared" si="2"/>
        <v>0</v>
      </c>
      <c r="J29" s="324">
        <f t="shared" si="3"/>
        <v>0</v>
      </c>
      <c r="K29" s="347">
        <f>LOOKUP(J29,{0,1,30,45,60},{0,"D ","C","B","A"})</f>
        <v>0</v>
      </c>
    </row>
    <row r="30" spans="1:11" ht="24.75" customHeight="1">
      <c r="A30" s="324">
        <f>Data!$B32</f>
        <v>0</v>
      </c>
      <c r="B30" s="324">
        <f>Data!$D32</f>
        <v>0</v>
      </c>
      <c r="C30" s="260"/>
      <c r="D30" s="260"/>
      <c r="E30" s="324">
        <f t="shared" si="0"/>
        <v>0</v>
      </c>
      <c r="F30" s="260"/>
      <c r="G30" s="260"/>
      <c r="H30" s="324">
        <f t="shared" si="1"/>
        <v>0</v>
      </c>
      <c r="I30" s="324">
        <f t="shared" si="2"/>
        <v>0</v>
      </c>
      <c r="J30" s="324">
        <f t="shared" si="3"/>
        <v>0</v>
      </c>
      <c r="K30" s="347">
        <f>LOOKUP(J30,{0,1,30,45,60},{0,"D ","C","B","A"})</f>
        <v>0</v>
      </c>
    </row>
    <row r="31" spans="1:11" ht="24.75" customHeight="1">
      <c r="A31" s="324">
        <f>Data!$B33</f>
        <v>0</v>
      </c>
      <c r="B31" s="324">
        <f>Data!$D33</f>
        <v>0</v>
      </c>
      <c r="C31" s="260"/>
      <c r="D31" s="260"/>
      <c r="E31" s="324">
        <f t="shared" si="0"/>
        <v>0</v>
      </c>
      <c r="F31" s="260"/>
      <c r="G31" s="260"/>
      <c r="H31" s="324">
        <f t="shared" si="1"/>
        <v>0</v>
      </c>
      <c r="I31" s="324">
        <f t="shared" si="2"/>
        <v>0</v>
      </c>
      <c r="J31" s="324">
        <f t="shared" si="3"/>
        <v>0</v>
      </c>
      <c r="K31" s="347">
        <f>LOOKUP(J31,{0,1,30,45,60},{0,"D ","C","B","A"})</f>
        <v>0</v>
      </c>
    </row>
    <row r="32" spans="1:11" ht="24.75" customHeight="1">
      <c r="A32" s="324">
        <f>Data!$B34</f>
        <v>0</v>
      </c>
      <c r="B32" s="324">
        <f>Data!$D34</f>
        <v>0</v>
      </c>
      <c r="C32" s="260"/>
      <c r="D32" s="260"/>
      <c r="E32" s="324">
        <f t="shared" si="0"/>
        <v>0</v>
      </c>
      <c r="F32" s="260"/>
      <c r="G32" s="260"/>
      <c r="H32" s="324">
        <f t="shared" si="1"/>
        <v>0</v>
      </c>
      <c r="I32" s="324">
        <f t="shared" si="2"/>
        <v>0</v>
      </c>
      <c r="J32" s="324">
        <f t="shared" si="3"/>
        <v>0</v>
      </c>
      <c r="K32" s="347">
        <f>LOOKUP(J32,{0,1,30,45,60},{0,"D ","C","B","A"})</f>
        <v>0</v>
      </c>
    </row>
    <row r="33" spans="1:11" ht="24.75" customHeight="1">
      <c r="A33" s="324">
        <f>Data!$B35</f>
        <v>0</v>
      </c>
      <c r="B33" s="324">
        <f>Data!$D35</f>
        <v>0</v>
      </c>
      <c r="C33" s="260"/>
      <c r="D33" s="260"/>
      <c r="E33" s="324">
        <f t="shared" si="0"/>
        <v>0</v>
      </c>
      <c r="F33" s="260"/>
      <c r="G33" s="260"/>
      <c r="H33" s="324">
        <f t="shared" si="1"/>
        <v>0</v>
      </c>
      <c r="I33" s="324">
        <f t="shared" si="2"/>
        <v>0</v>
      </c>
      <c r="J33" s="324">
        <f t="shared" si="3"/>
        <v>0</v>
      </c>
      <c r="K33" s="347">
        <f>LOOKUP(J33,{0,1,30,45,60},{0,"D ","C","B","A"})</f>
        <v>0</v>
      </c>
    </row>
    <row r="34" spans="1:11" ht="24.75" customHeight="1">
      <c r="A34" s="324">
        <f>Data!$B36</f>
        <v>0</v>
      </c>
      <c r="B34" s="324">
        <f>Data!$D36</f>
        <v>0</v>
      </c>
      <c r="C34" s="260"/>
      <c r="D34" s="260"/>
      <c r="E34" s="324">
        <f t="shared" si="0"/>
        <v>0</v>
      </c>
      <c r="F34" s="260"/>
      <c r="G34" s="260"/>
      <c r="H34" s="324">
        <f t="shared" si="1"/>
        <v>0</v>
      </c>
      <c r="I34" s="324">
        <f t="shared" si="2"/>
        <v>0</v>
      </c>
      <c r="J34" s="324">
        <f t="shared" si="3"/>
        <v>0</v>
      </c>
      <c r="K34" s="347">
        <f>LOOKUP(J34,{0,1,30,45,60},{0,"D ","C","B","A"})</f>
        <v>0</v>
      </c>
    </row>
    <row r="35" spans="1:11" ht="24.75" customHeight="1">
      <c r="A35" s="324">
        <f>Data!$B37</f>
        <v>0</v>
      </c>
      <c r="B35" s="324">
        <f>Data!$D37</f>
        <v>0</v>
      </c>
      <c r="C35" s="260"/>
      <c r="D35" s="260"/>
      <c r="E35" s="324">
        <f t="shared" si="0"/>
        <v>0</v>
      </c>
      <c r="F35" s="260"/>
      <c r="G35" s="260"/>
      <c r="H35" s="324">
        <f t="shared" si="1"/>
        <v>0</v>
      </c>
      <c r="I35" s="324">
        <f t="shared" si="2"/>
        <v>0</v>
      </c>
      <c r="J35" s="324">
        <f t="shared" si="3"/>
        <v>0</v>
      </c>
      <c r="K35" s="347">
        <f>LOOKUP(J35,{0,1,30,45,60},{0,"D ","C","B","A"})</f>
        <v>0</v>
      </c>
    </row>
    <row r="36" spans="1:11" ht="24.75" customHeight="1">
      <c r="A36" s="324">
        <f>Data!$B38</f>
        <v>0</v>
      </c>
      <c r="B36" s="324">
        <f>Data!$D38</f>
        <v>0</v>
      </c>
      <c r="C36" s="260"/>
      <c r="D36" s="260"/>
      <c r="E36" s="324">
        <f t="shared" si="0"/>
        <v>0</v>
      </c>
      <c r="F36" s="260"/>
      <c r="G36" s="260"/>
      <c r="H36" s="324">
        <f t="shared" si="1"/>
        <v>0</v>
      </c>
      <c r="I36" s="324">
        <f t="shared" si="2"/>
        <v>0</v>
      </c>
      <c r="J36" s="324">
        <f t="shared" si="3"/>
        <v>0</v>
      </c>
      <c r="K36" s="347">
        <f>LOOKUP(J36,{0,1,30,45,60},{0,"D ","C","B","A"})</f>
        <v>0</v>
      </c>
    </row>
    <row r="37" spans="1:11" ht="24.75" customHeight="1">
      <c r="A37" s="324">
        <f>Data!$B39</f>
        <v>0</v>
      </c>
      <c r="B37" s="324">
        <f>Data!$D39</f>
        <v>0</v>
      </c>
      <c r="C37" s="260"/>
      <c r="D37" s="260"/>
      <c r="E37" s="324">
        <f t="shared" si="0"/>
        <v>0</v>
      </c>
      <c r="F37" s="260"/>
      <c r="G37" s="260"/>
      <c r="H37" s="324">
        <f t="shared" si="1"/>
        <v>0</v>
      </c>
      <c r="I37" s="324">
        <f t="shared" si="2"/>
        <v>0</v>
      </c>
      <c r="J37" s="324">
        <f t="shared" si="3"/>
        <v>0</v>
      </c>
      <c r="K37" s="347">
        <f>LOOKUP(J37,{0,1,30,45,60},{0,"D ","C","B","A"})</f>
        <v>0</v>
      </c>
    </row>
    <row r="38" spans="1:11" ht="24.75" customHeight="1">
      <c r="A38" s="324">
        <f>Data!$B40</f>
        <v>0</v>
      </c>
      <c r="B38" s="324">
        <f>Data!$D40</f>
        <v>0</v>
      </c>
      <c r="C38" s="260"/>
      <c r="D38" s="260"/>
      <c r="E38" s="324">
        <f t="shared" si="0"/>
        <v>0</v>
      </c>
      <c r="F38" s="260"/>
      <c r="G38" s="260"/>
      <c r="H38" s="324">
        <f t="shared" si="1"/>
        <v>0</v>
      </c>
      <c r="I38" s="324">
        <f t="shared" si="2"/>
        <v>0</v>
      </c>
      <c r="J38" s="324">
        <f t="shared" si="3"/>
        <v>0</v>
      </c>
      <c r="K38" s="347">
        <f>LOOKUP(J38,{0,1,30,45,60},{0,"D ","C","B","A"})</f>
        <v>0</v>
      </c>
    </row>
    <row r="39" spans="1:11" ht="24" customHeight="1">
      <c r="A39" s="465" t="s">
        <v>270</v>
      </c>
      <c r="B39" s="465" t="s">
        <v>271</v>
      </c>
      <c r="C39" s="502" t="s">
        <v>312</v>
      </c>
      <c r="D39" s="502"/>
      <c r="E39" s="502"/>
      <c r="F39" s="502" t="s">
        <v>315</v>
      </c>
      <c r="G39" s="502"/>
      <c r="H39" s="502"/>
      <c r="I39" s="465" t="s">
        <v>316</v>
      </c>
      <c r="J39" s="465" t="s">
        <v>317</v>
      </c>
      <c r="K39" s="502" t="s">
        <v>27</v>
      </c>
    </row>
    <row r="40" spans="1:11" ht="24" customHeight="1">
      <c r="A40" s="465"/>
      <c r="B40" s="465"/>
      <c r="C40" s="263" t="s">
        <v>313</v>
      </c>
      <c r="D40" s="263" t="s">
        <v>314</v>
      </c>
      <c r="E40" s="263" t="s">
        <v>35</v>
      </c>
      <c r="F40" s="263" t="s">
        <v>313</v>
      </c>
      <c r="G40" s="263" t="s">
        <v>314</v>
      </c>
      <c r="H40" s="263" t="s">
        <v>35</v>
      </c>
      <c r="I40" s="465"/>
      <c r="J40" s="465"/>
      <c r="K40" s="502"/>
    </row>
    <row r="41" spans="1:11" ht="24" customHeight="1">
      <c r="A41" s="465"/>
      <c r="B41" s="465"/>
      <c r="C41" s="341">
        <f>C4</f>
        <v>60</v>
      </c>
      <c r="D41" s="341">
        <f t="shared" ref="D41:H41" si="4">D4</f>
        <v>40</v>
      </c>
      <c r="E41" s="341">
        <f t="shared" si="4"/>
        <v>100</v>
      </c>
      <c r="F41" s="341">
        <f t="shared" si="4"/>
        <v>60</v>
      </c>
      <c r="G41" s="341">
        <f t="shared" si="4"/>
        <v>40</v>
      </c>
      <c r="H41" s="341">
        <f t="shared" si="4"/>
        <v>100</v>
      </c>
      <c r="I41" s="465"/>
      <c r="J41" s="465"/>
      <c r="K41" s="502"/>
    </row>
    <row r="42" spans="1:11" ht="24" customHeight="1">
      <c r="A42" s="324">
        <f>Data!$B41</f>
        <v>0</v>
      </c>
      <c r="B42" s="324">
        <f>Data!$D41</f>
        <v>0</v>
      </c>
      <c r="C42" s="260"/>
      <c r="D42" s="260"/>
      <c r="E42" s="324">
        <f t="shared" ref="E42:E77" si="5">SUM(C42:D42)</f>
        <v>0</v>
      </c>
      <c r="F42" s="260"/>
      <c r="G42" s="260"/>
      <c r="H42" s="324">
        <f t="shared" ref="H42:H77" si="6">SUM(F42:G42)</f>
        <v>0</v>
      </c>
      <c r="I42" s="324">
        <f t="shared" ref="I42" si="7">E42+H42</f>
        <v>0</v>
      </c>
      <c r="J42" s="324">
        <f t="shared" ref="J42:J77" si="8">ROUND(I42/2,0)</f>
        <v>0</v>
      </c>
      <c r="K42" s="347">
        <f>LOOKUP(J42,{0,1,30,45,60},{0,"D ","C","B","A"})</f>
        <v>0</v>
      </c>
    </row>
    <row r="43" spans="1:11" ht="24" customHeight="1">
      <c r="A43" s="324">
        <f>Data!$B42</f>
        <v>0</v>
      </c>
      <c r="B43" s="324">
        <f>Data!$D42</f>
        <v>0</v>
      </c>
      <c r="C43" s="260"/>
      <c r="D43" s="260"/>
      <c r="E43" s="324">
        <f t="shared" si="5"/>
        <v>0</v>
      </c>
      <c r="F43" s="260"/>
      <c r="G43" s="260"/>
      <c r="H43" s="324">
        <f t="shared" si="6"/>
        <v>0</v>
      </c>
      <c r="I43" s="324">
        <f t="shared" ref="I43:I77" si="9">E43+H43</f>
        <v>0</v>
      </c>
      <c r="J43" s="324">
        <f t="shared" si="8"/>
        <v>0</v>
      </c>
      <c r="K43" s="347">
        <f>LOOKUP(J43,{0,1,30,45,60},{0,"D ","C","B","A"})</f>
        <v>0</v>
      </c>
    </row>
    <row r="44" spans="1:11" ht="24" customHeight="1">
      <c r="A44" s="324">
        <f>Data!$B43</f>
        <v>0</v>
      </c>
      <c r="B44" s="324">
        <f>Data!$D43</f>
        <v>0</v>
      </c>
      <c r="C44" s="260"/>
      <c r="D44" s="260"/>
      <c r="E44" s="324">
        <f t="shared" si="5"/>
        <v>0</v>
      </c>
      <c r="F44" s="260"/>
      <c r="G44" s="260"/>
      <c r="H44" s="324">
        <f t="shared" si="6"/>
        <v>0</v>
      </c>
      <c r="I44" s="324">
        <f t="shared" si="9"/>
        <v>0</v>
      </c>
      <c r="J44" s="324">
        <f t="shared" si="8"/>
        <v>0</v>
      </c>
      <c r="K44" s="347">
        <f>LOOKUP(J44,{0,1,30,45,60},{0,"D ","C","B","A"})</f>
        <v>0</v>
      </c>
    </row>
    <row r="45" spans="1:11" ht="24" customHeight="1">
      <c r="A45" s="324">
        <f>Data!$B44</f>
        <v>0</v>
      </c>
      <c r="B45" s="324">
        <f>Data!$D44</f>
        <v>0</v>
      </c>
      <c r="C45" s="260"/>
      <c r="D45" s="260"/>
      <c r="E45" s="324">
        <f t="shared" si="5"/>
        <v>0</v>
      </c>
      <c r="F45" s="260"/>
      <c r="G45" s="260"/>
      <c r="H45" s="324">
        <f t="shared" si="6"/>
        <v>0</v>
      </c>
      <c r="I45" s="324">
        <f t="shared" si="9"/>
        <v>0</v>
      </c>
      <c r="J45" s="324">
        <f t="shared" si="8"/>
        <v>0</v>
      </c>
      <c r="K45" s="347">
        <f>LOOKUP(J45,{0,1,30,45,60},{0,"D ","C","B","A"})</f>
        <v>0</v>
      </c>
    </row>
    <row r="46" spans="1:11" ht="24" customHeight="1">
      <c r="A46" s="324">
        <f>Data!$B45</f>
        <v>0</v>
      </c>
      <c r="B46" s="324">
        <f>Data!$D45</f>
        <v>0</v>
      </c>
      <c r="C46" s="260"/>
      <c r="D46" s="260"/>
      <c r="E46" s="324">
        <f t="shared" si="5"/>
        <v>0</v>
      </c>
      <c r="F46" s="260"/>
      <c r="G46" s="260"/>
      <c r="H46" s="324">
        <f t="shared" si="6"/>
        <v>0</v>
      </c>
      <c r="I46" s="324">
        <f t="shared" si="9"/>
        <v>0</v>
      </c>
      <c r="J46" s="324">
        <f t="shared" si="8"/>
        <v>0</v>
      </c>
      <c r="K46" s="347">
        <f>LOOKUP(J46,{0,1,30,45,60},{0,"D ","C","B","A"})</f>
        <v>0</v>
      </c>
    </row>
    <row r="47" spans="1:11" ht="24" customHeight="1">
      <c r="A47" s="324">
        <f>Data!$B46</f>
        <v>0</v>
      </c>
      <c r="B47" s="324">
        <f>Data!$D46</f>
        <v>0</v>
      </c>
      <c r="C47" s="260"/>
      <c r="D47" s="260"/>
      <c r="E47" s="324">
        <f t="shared" si="5"/>
        <v>0</v>
      </c>
      <c r="F47" s="260"/>
      <c r="G47" s="260"/>
      <c r="H47" s="324">
        <f t="shared" si="6"/>
        <v>0</v>
      </c>
      <c r="I47" s="324">
        <f t="shared" si="9"/>
        <v>0</v>
      </c>
      <c r="J47" s="324">
        <f t="shared" si="8"/>
        <v>0</v>
      </c>
      <c r="K47" s="347">
        <f>LOOKUP(J47,{0,1,30,45,60},{0,"D ","C","B","A"})</f>
        <v>0</v>
      </c>
    </row>
    <row r="48" spans="1:11" ht="24" customHeight="1">
      <c r="A48" s="324">
        <f>Data!$B47</f>
        <v>0</v>
      </c>
      <c r="B48" s="324">
        <f>Data!$D47</f>
        <v>0</v>
      </c>
      <c r="C48" s="260"/>
      <c r="D48" s="260"/>
      <c r="E48" s="324">
        <f t="shared" si="5"/>
        <v>0</v>
      </c>
      <c r="F48" s="260"/>
      <c r="G48" s="260"/>
      <c r="H48" s="324">
        <f t="shared" si="6"/>
        <v>0</v>
      </c>
      <c r="I48" s="324">
        <f t="shared" si="9"/>
        <v>0</v>
      </c>
      <c r="J48" s="324">
        <f t="shared" si="8"/>
        <v>0</v>
      </c>
      <c r="K48" s="347">
        <f>LOOKUP(J48,{0,1,30,45,60},{0,"D ","C","B","A"})</f>
        <v>0</v>
      </c>
    </row>
    <row r="49" spans="1:11" ht="24" customHeight="1">
      <c r="A49" s="324">
        <f>Data!$B48</f>
        <v>0</v>
      </c>
      <c r="B49" s="324">
        <f>Data!$D48</f>
        <v>0</v>
      </c>
      <c r="C49" s="260"/>
      <c r="D49" s="260"/>
      <c r="E49" s="324">
        <f t="shared" si="5"/>
        <v>0</v>
      </c>
      <c r="F49" s="260"/>
      <c r="G49" s="260"/>
      <c r="H49" s="324">
        <f t="shared" si="6"/>
        <v>0</v>
      </c>
      <c r="I49" s="324">
        <f t="shared" si="9"/>
        <v>0</v>
      </c>
      <c r="J49" s="324">
        <f t="shared" si="8"/>
        <v>0</v>
      </c>
      <c r="K49" s="347">
        <f>LOOKUP(J49,{0,1,30,45,60},{0,"D ","C","B","A"})</f>
        <v>0</v>
      </c>
    </row>
    <row r="50" spans="1:11" ht="24" customHeight="1">
      <c r="A50" s="324">
        <f>Data!$B49</f>
        <v>0</v>
      </c>
      <c r="B50" s="324">
        <f>Data!$D49</f>
        <v>0</v>
      </c>
      <c r="C50" s="260"/>
      <c r="D50" s="260"/>
      <c r="E50" s="324">
        <f t="shared" si="5"/>
        <v>0</v>
      </c>
      <c r="F50" s="260"/>
      <c r="G50" s="260"/>
      <c r="H50" s="324">
        <f t="shared" si="6"/>
        <v>0</v>
      </c>
      <c r="I50" s="324">
        <f t="shared" si="9"/>
        <v>0</v>
      </c>
      <c r="J50" s="324">
        <f t="shared" si="8"/>
        <v>0</v>
      </c>
      <c r="K50" s="347">
        <f>LOOKUP(J50,{0,1,30,45,60},{0,"D ","C","B","A"})</f>
        <v>0</v>
      </c>
    </row>
    <row r="51" spans="1:11" ht="24" customHeight="1">
      <c r="A51" s="324">
        <f>Data!$B50</f>
        <v>0</v>
      </c>
      <c r="B51" s="324">
        <f>Data!$D50</f>
        <v>0</v>
      </c>
      <c r="C51" s="260"/>
      <c r="D51" s="260"/>
      <c r="E51" s="324">
        <f t="shared" si="5"/>
        <v>0</v>
      </c>
      <c r="F51" s="260"/>
      <c r="G51" s="260"/>
      <c r="H51" s="324">
        <f t="shared" si="6"/>
        <v>0</v>
      </c>
      <c r="I51" s="324">
        <f t="shared" si="9"/>
        <v>0</v>
      </c>
      <c r="J51" s="324">
        <f t="shared" si="8"/>
        <v>0</v>
      </c>
      <c r="K51" s="347">
        <f>LOOKUP(J51,{0,1,30,45,60},{0,"D ","C","B","A"})</f>
        <v>0</v>
      </c>
    </row>
    <row r="52" spans="1:11" ht="24" customHeight="1">
      <c r="A52" s="324">
        <f>Data!$B51</f>
        <v>0</v>
      </c>
      <c r="B52" s="324">
        <f>Data!$D51</f>
        <v>0</v>
      </c>
      <c r="C52" s="260"/>
      <c r="D52" s="260"/>
      <c r="E52" s="324">
        <f t="shared" si="5"/>
        <v>0</v>
      </c>
      <c r="F52" s="260"/>
      <c r="G52" s="260"/>
      <c r="H52" s="324">
        <f t="shared" si="6"/>
        <v>0</v>
      </c>
      <c r="I52" s="324">
        <f t="shared" si="9"/>
        <v>0</v>
      </c>
      <c r="J52" s="324">
        <f t="shared" si="8"/>
        <v>0</v>
      </c>
      <c r="K52" s="347">
        <f>LOOKUP(J52,{0,1,30,45,60},{0,"D ","C","B","A"})</f>
        <v>0</v>
      </c>
    </row>
    <row r="53" spans="1:11" ht="24" customHeight="1">
      <c r="A53" s="324">
        <f>Data!$B52</f>
        <v>0</v>
      </c>
      <c r="B53" s="324">
        <f>Data!$D52</f>
        <v>0</v>
      </c>
      <c r="C53" s="260"/>
      <c r="D53" s="260"/>
      <c r="E53" s="324">
        <f t="shared" si="5"/>
        <v>0</v>
      </c>
      <c r="F53" s="260"/>
      <c r="G53" s="260"/>
      <c r="H53" s="324">
        <f t="shared" si="6"/>
        <v>0</v>
      </c>
      <c r="I53" s="324">
        <f t="shared" si="9"/>
        <v>0</v>
      </c>
      <c r="J53" s="324">
        <f t="shared" si="8"/>
        <v>0</v>
      </c>
      <c r="K53" s="347">
        <f>LOOKUP(J53,{0,1,30,45,60},{0,"D ","C","B","A"})</f>
        <v>0</v>
      </c>
    </row>
    <row r="54" spans="1:11" ht="24" customHeight="1">
      <c r="A54" s="324">
        <f>Data!$B53</f>
        <v>0</v>
      </c>
      <c r="B54" s="324">
        <f>Data!$D53</f>
        <v>0</v>
      </c>
      <c r="C54" s="260"/>
      <c r="D54" s="260"/>
      <c r="E54" s="324">
        <f t="shared" si="5"/>
        <v>0</v>
      </c>
      <c r="F54" s="260"/>
      <c r="G54" s="260"/>
      <c r="H54" s="324">
        <f t="shared" si="6"/>
        <v>0</v>
      </c>
      <c r="I54" s="324">
        <f t="shared" si="9"/>
        <v>0</v>
      </c>
      <c r="J54" s="324">
        <f t="shared" si="8"/>
        <v>0</v>
      </c>
      <c r="K54" s="347">
        <f>LOOKUP(J54,{0,1,30,45,60},{0,"D ","C","B","A"})</f>
        <v>0</v>
      </c>
    </row>
    <row r="55" spans="1:11" ht="24" customHeight="1">
      <c r="A55" s="324">
        <f>Data!$B54</f>
        <v>0</v>
      </c>
      <c r="B55" s="324">
        <f>Data!$D54</f>
        <v>0</v>
      </c>
      <c r="C55" s="260"/>
      <c r="D55" s="260"/>
      <c r="E55" s="324">
        <f t="shared" si="5"/>
        <v>0</v>
      </c>
      <c r="F55" s="260"/>
      <c r="G55" s="260"/>
      <c r="H55" s="324">
        <f t="shared" si="6"/>
        <v>0</v>
      </c>
      <c r="I55" s="324">
        <f t="shared" si="9"/>
        <v>0</v>
      </c>
      <c r="J55" s="324">
        <f t="shared" si="8"/>
        <v>0</v>
      </c>
      <c r="K55" s="347">
        <f>LOOKUP(J55,{0,1,30,45,60},{0,"D ","C","B","A"})</f>
        <v>0</v>
      </c>
    </row>
    <row r="56" spans="1:11" ht="24" customHeight="1">
      <c r="A56" s="324">
        <f>Data!$B55</f>
        <v>0</v>
      </c>
      <c r="B56" s="324">
        <f>Data!$D55</f>
        <v>0</v>
      </c>
      <c r="C56" s="260"/>
      <c r="D56" s="260"/>
      <c r="E56" s="324">
        <f t="shared" si="5"/>
        <v>0</v>
      </c>
      <c r="F56" s="260"/>
      <c r="G56" s="260"/>
      <c r="H56" s="324">
        <f t="shared" si="6"/>
        <v>0</v>
      </c>
      <c r="I56" s="324">
        <f t="shared" si="9"/>
        <v>0</v>
      </c>
      <c r="J56" s="324">
        <f t="shared" si="8"/>
        <v>0</v>
      </c>
      <c r="K56" s="347">
        <f>LOOKUP(J56,{0,1,30,45,60},{0,"D ","C","B","A"})</f>
        <v>0</v>
      </c>
    </row>
    <row r="57" spans="1:11" ht="24" customHeight="1">
      <c r="A57" s="324">
        <f>Data!$B56</f>
        <v>0</v>
      </c>
      <c r="B57" s="324">
        <f>Data!$D56</f>
        <v>0</v>
      </c>
      <c r="C57" s="260"/>
      <c r="D57" s="260"/>
      <c r="E57" s="324">
        <f t="shared" si="5"/>
        <v>0</v>
      </c>
      <c r="F57" s="260"/>
      <c r="G57" s="260"/>
      <c r="H57" s="324">
        <f t="shared" si="6"/>
        <v>0</v>
      </c>
      <c r="I57" s="324">
        <f t="shared" si="9"/>
        <v>0</v>
      </c>
      <c r="J57" s="324">
        <f t="shared" si="8"/>
        <v>0</v>
      </c>
      <c r="K57" s="347">
        <f>LOOKUP(J57,{0,1,30,45,60},{0,"D ","C","B","A"})</f>
        <v>0</v>
      </c>
    </row>
    <row r="58" spans="1:11" ht="24" customHeight="1">
      <c r="A58" s="324">
        <f>Data!$B57</f>
        <v>0</v>
      </c>
      <c r="B58" s="324">
        <f>Data!$D57</f>
        <v>0</v>
      </c>
      <c r="C58" s="260"/>
      <c r="D58" s="260"/>
      <c r="E58" s="324">
        <f t="shared" si="5"/>
        <v>0</v>
      </c>
      <c r="F58" s="260"/>
      <c r="G58" s="260"/>
      <c r="H58" s="324">
        <f t="shared" si="6"/>
        <v>0</v>
      </c>
      <c r="I58" s="324">
        <f t="shared" si="9"/>
        <v>0</v>
      </c>
      <c r="J58" s="324">
        <f t="shared" si="8"/>
        <v>0</v>
      </c>
      <c r="K58" s="347">
        <f>LOOKUP(J58,{0,1,30,45,60},{0,"D ","C","B","A"})</f>
        <v>0</v>
      </c>
    </row>
    <row r="59" spans="1:11" ht="24" customHeight="1">
      <c r="A59" s="324">
        <f>Data!$B58</f>
        <v>0</v>
      </c>
      <c r="B59" s="324">
        <f>Data!$D58</f>
        <v>0</v>
      </c>
      <c r="C59" s="260"/>
      <c r="D59" s="260"/>
      <c r="E59" s="324">
        <f t="shared" si="5"/>
        <v>0</v>
      </c>
      <c r="F59" s="260"/>
      <c r="G59" s="260"/>
      <c r="H59" s="324">
        <f t="shared" si="6"/>
        <v>0</v>
      </c>
      <c r="I59" s="324">
        <f t="shared" si="9"/>
        <v>0</v>
      </c>
      <c r="J59" s="324">
        <f t="shared" si="8"/>
        <v>0</v>
      </c>
      <c r="K59" s="347">
        <f>LOOKUP(J59,{0,1,30,45,60},{0,"D ","C","B","A"})</f>
        <v>0</v>
      </c>
    </row>
    <row r="60" spans="1:11" ht="24" customHeight="1">
      <c r="A60" s="324">
        <f>Data!$B59</f>
        <v>0</v>
      </c>
      <c r="B60" s="324">
        <f>Data!$D59</f>
        <v>0</v>
      </c>
      <c r="C60" s="260"/>
      <c r="D60" s="260"/>
      <c r="E60" s="324">
        <f t="shared" si="5"/>
        <v>0</v>
      </c>
      <c r="F60" s="260"/>
      <c r="G60" s="260"/>
      <c r="H60" s="324">
        <f t="shared" si="6"/>
        <v>0</v>
      </c>
      <c r="I60" s="324">
        <f t="shared" si="9"/>
        <v>0</v>
      </c>
      <c r="J60" s="324">
        <f t="shared" si="8"/>
        <v>0</v>
      </c>
      <c r="K60" s="347">
        <f>LOOKUP(J60,{0,1,30,45,60},{0,"D ","C","B","A"})</f>
        <v>0</v>
      </c>
    </row>
    <row r="61" spans="1:11" ht="24" customHeight="1">
      <c r="A61" s="324">
        <f>Data!$B60</f>
        <v>0</v>
      </c>
      <c r="B61" s="324">
        <f>Data!$D60</f>
        <v>0</v>
      </c>
      <c r="C61" s="260"/>
      <c r="D61" s="260"/>
      <c r="E61" s="324">
        <f t="shared" si="5"/>
        <v>0</v>
      </c>
      <c r="F61" s="260"/>
      <c r="G61" s="260"/>
      <c r="H61" s="324">
        <f t="shared" si="6"/>
        <v>0</v>
      </c>
      <c r="I61" s="324">
        <f t="shared" si="9"/>
        <v>0</v>
      </c>
      <c r="J61" s="324">
        <f t="shared" si="8"/>
        <v>0</v>
      </c>
      <c r="K61" s="347">
        <f>LOOKUP(J61,{0,1,30,45,60},{0,"D ","C","B","A"})</f>
        <v>0</v>
      </c>
    </row>
    <row r="62" spans="1:11" ht="24" customHeight="1">
      <c r="A62" s="324">
        <f>Data!$B61</f>
        <v>0</v>
      </c>
      <c r="B62" s="324">
        <f>Data!$D61</f>
        <v>0</v>
      </c>
      <c r="C62" s="260"/>
      <c r="D62" s="260"/>
      <c r="E62" s="324">
        <f t="shared" si="5"/>
        <v>0</v>
      </c>
      <c r="F62" s="260"/>
      <c r="G62" s="260"/>
      <c r="H62" s="324">
        <f t="shared" si="6"/>
        <v>0</v>
      </c>
      <c r="I62" s="324">
        <f t="shared" si="9"/>
        <v>0</v>
      </c>
      <c r="J62" s="324">
        <f t="shared" si="8"/>
        <v>0</v>
      </c>
      <c r="K62" s="347">
        <f>LOOKUP(J62,{0,1,30,45,60},{0,"D ","C","B","A"})</f>
        <v>0</v>
      </c>
    </row>
    <row r="63" spans="1:11" ht="24" customHeight="1">
      <c r="A63" s="324">
        <f>Data!$B62</f>
        <v>0</v>
      </c>
      <c r="B63" s="324">
        <f>Data!$D62</f>
        <v>0</v>
      </c>
      <c r="C63" s="260"/>
      <c r="D63" s="260"/>
      <c r="E63" s="324">
        <f t="shared" si="5"/>
        <v>0</v>
      </c>
      <c r="F63" s="260"/>
      <c r="G63" s="260"/>
      <c r="H63" s="324">
        <f t="shared" si="6"/>
        <v>0</v>
      </c>
      <c r="I63" s="324">
        <f t="shared" si="9"/>
        <v>0</v>
      </c>
      <c r="J63" s="324">
        <f t="shared" si="8"/>
        <v>0</v>
      </c>
      <c r="K63" s="347">
        <f>LOOKUP(J63,{0,1,30,45,60},{0,"D ","C","B","A"})</f>
        <v>0</v>
      </c>
    </row>
    <row r="64" spans="1:11" ht="24" customHeight="1">
      <c r="A64" s="324">
        <f>Data!$B63</f>
        <v>0</v>
      </c>
      <c r="B64" s="324">
        <f>Data!$D63</f>
        <v>0</v>
      </c>
      <c r="C64" s="260"/>
      <c r="D64" s="260"/>
      <c r="E64" s="324">
        <f t="shared" si="5"/>
        <v>0</v>
      </c>
      <c r="F64" s="260"/>
      <c r="G64" s="260"/>
      <c r="H64" s="324">
        <f t="shared" si="6"/>
        <v>0</v>
      </c>
      <c r="I64" s="324">
        <f t="shared" si="9"/>
        <v>0</v>
      </c>
      <c r="J64" s="324">
        <f t="shared" si="8"/>
        <v>0</v>
      </c>
      <c r="K64" s="347">
        <f>LOOKUP(J64,{0,1,30,45,60},{0,"D ","C","B","A"})</f>
        <v>0</v>
      </c>
    </row>
    <row r="65" spans="1:11" ht="24" customHeight="1">
      <c r="A65" s="324">
        <f>Data!$B64</f>
        <v>0</v>
      </c>
      <c r="B65" s="324">
        <f>Data!$D64</f>
        <v>0</v>
      </c>
      <c r="C65" s="260"/>
      <c r="D65" s="260"/>
      <c r="E65" s="324">
        <f t="shared" si="5"/>
        <v>0</v>
      </c>
      <c r="F65" s="260"/>
      <c r="G65" s="260"/>
      <c r="H65" s="324">
        <f t="shared" si="6"/>
        <v>0</v>
      </c>
      <c r="I65" s="324">
        <f t="shared" si="9"/>
        <v>0</v>
      </c>
      <c r="J65" s="324">
        <f t="shared" si="8"/>
        <v>0</v>
      </c>
      <c r="K65" s="347">
        <f>LOOKUP(J65,{0,1,30,45,60},{0,"D ","C","B","A"})</f>
        <v>0</v>
      </c>
    </row>
    <row r="66" spans="1:11" ht="24" customHeight="1">
      <c r="A66" s="324">
        <f>Data!$B65</f>
        <v>0</v>
      </c>
      <c r="B66" s="324">
        <f>Data!$D65</f>
        <v>0</v>
      </c>
      <c r="C66" s="260"/>
      <c r="D66" s="260"/>
      <c r="E66" s="324">
        <f t="shared" si="5"/>
        <v>0</v>
      </c>
      <c r="F66" s="260"/>
      <c r="G66" s="260"/>
      <c r="H66" s="324">
        <f t="shared" si="6"/>
        <v>0</v>
      </c>
      <c r="I66" s="324">
        <f t="shared" si="9"/>
        <v>0</v>
      </c>
      <c r="J66" s="324">
        <f t="shared" si="8"/>
        <v>0</v>
      </c>
      <c r="K66" s="347">
        <f>LOOKUP(J66,{0,1,30,45,60},{0,"D ","C","B","A"})</f>
        <v>0</v>
      </c>
    </row>
    <row r="67" spans="1:11" ht="24" customHeight="1">
      <c r="A67" s="324">
        <f>Data!$B66</f>
        <v>0</v>
      </c>
      <c r="B67" s="324">
        <f>Data!$D66</f>
        <v>0</v>
      </c>
      <c r="C67" s="260"/>
      <c r="D67" s="260"/>
      <c r="E67" s="324">
        <f t="shared" si="5"/>
        <v>0</v>
      </c>
      <c r="F67" s="260"/>
      <c r="G67" s="260"/>
      <c r="H67" s="324">
        <f t="shared" si="6"/>
        <v>0</v>
      </c>
      <c r="I67" s="324">
        <f t="shared" si="9"/>
        <v>0</v>
      </c>
      <c r="J67" s="324">
        <f t="shared" si="8"/>
        <v>0</v>
      </c>
      <c r="K67" s="347">
        <f>LOOKUP(J67,{0,1,30,45,60},{0,"D ","C","B","A"})</f>
        <v>0</v>
      </c>
    </row>
    <row r="68" spans="1:11" ht="24" customHeight="1">
      <c r="A68" s="324">
        <f>Data!$B67</f>
        <v>0</v>
      </c>
      <c r="B68" s="324">
        <f>Data!$D67</f>
        <v>0</v>
      </c>
      <c r="C68" s="260"/>
      <c r="D68" s="260"/>
      <c r="E68" s="324">
        <f t="shared" si="5"/>
        <v>0</v>
      </c>
      <c r="F68" s="260"/>
      <c r="G68" s="260"/>
      <c r="H68" s="324">
        <f t="shared" si="6"/>
        <v>0</v>
      </c>
      <c r="I68" s="324">
        <f t="shared" si="9"/>
        <v>0</v>
      </c>
      <c r="J68" s="324">
        <f t="shared" si="8"/>
        <v>0</v>
      </c>
      <c r="K68" s="347">
        <f>LOOKUP(J68,{0,1,30,45,60},{0,"D ","C","B","A"})</f>
        <v>0</v>
      </c>
    </row>
    <row r="69" spans="1:11" ht="24" customHeight="1">
      <c r="A69" s="324">
        <f>Data!$B68</f>
        <v>0</v>
      </c>
      <c r="B69" s="324">
        <f>Data!$D68</f>
        <v>0</v>
      </c>
      <c r="C69" s="260"/>
      <c r="D69" s="260"/>
      <c r="E69" s="324">
        <f t="shared" si="5"/>
        <v>0</v>
      </c>
      <c r="F69" s="260"/>
      <c r="G69" s="260"/>
      <c r="H69" s="324">
        <f t="shared" si="6"/>
        <v>0</v>
      </c>
      <c r="I69" s="324">
        <f t="shared" si="9"/>
        <v>0</v>
      </c>
      <c r="J69" s="324">
        <f t="shared" si="8"/>
        <v>0</v>
      </c>
      <c r="K69" s="347">
        <f>LOOKUP(J69,{0,1,30,45,60},{0,"D ","C","B","A"})</f>
        <v>0</v>
      </c>
    </row>
    <row r="70" spans="1:11" ht="24" customHeight="1">
      <c r="A70" s="324">
        <f>Data!$B69</f>
        <v>0</v>
      </c>
      <c r="B70" s="324">
        <f>Data!$D69</f>
        <v>0</v>
      </c>
      <c r="C70" s="260"/>
      <c r="D70" s="260"/>
      <c r="E70" s="324">
        <f t="shared" si="5"/>
        <v>0</v>
      </c>
      <c r="F70" s="260"/>
      <c r="G70" s="260"/>
      <c r="H70" s="324">
        <f t="shared" si="6"/>
        <v>0</v>
      </c>
      <c r="I70" s="324">
        <f t="shared" si="9"/>
        <v>0</v>
      </c>
      <c r="J70" s="324">
        <f t="shared" si="8"/>
        <v>0</v>
      </c>
      <c r="K70" s="347">
        <f>LOOKUP(J70,{0,1,30,45,60},{0,"D ","C","B","A"})</f>
        <v>0</v>
      </c>
    </row>
    <row r="71" spans="1:11" ht="24" customHeight="1">
      <c r="A71" s="324">
        <f>Data!$B70</f>
        <v>0</v>
      </c>
      <c r="B71" s="324">
        <f>Data!$D70</f>
        <v>0</v>
      </c>
      <c r="C71" s="260"/>
      <c r="D71" s="260"/>
      <c r="E71" s="324">
        <f t="shared" si="5"/>
        <v>0</v>
      </c>
      <c r="F71" s="260"/>
      <c r="G71" s="260"/>
      <c r="H71" s="324">
        <f t="shared" si="6"/>
        <v>0</v>
      </c>
      <c r="I71" s="324">
        <f t="shared" si="9"/>
        <v>0</v>
      </c>
      <c r="J71" s="324">
        <f t="shared" si="8"/>
        <v>0</v>
      </c>
      <c r="K71" s="347">
        <f>LOOKUP(J71,{0,1,30,45,60},{0,"D ","C","B","A"})</f>
        <v>0</v>
      </c>
    </row>
    <row r="72" spans="1:11" ht="24" customHeight="1">
      <c r="A72" s="324">
        <f>Data!$B71</f>
        <v>0</v>
      </c>
      <c r="B72" s="324">
        <f>Data!$D71</f>
        <v>0</v>
      </c>
      <c r="C72" s="260"/>
      <c r="D72" s="260"/>
      <c r="E72" s="324">
        <f t="shared" si="5"/>
        <v>0</v>
      </c>
      <c r="F72" s="260"/>
      <c r="G72" s="260"/>
      <c r="H72" s="324">
        <f t="shared" si="6"/>
        <v>0</v>
      </c>
      <c r="I72" s="324">
        <f t="shared" si="9"/>
        <v>0</v>
      </c>
      <c r="J72" s="324">
        <f t="shared" si="8"/>
        <v>0</v>
      </c>
      <c r="K72" s="347">
        <f>LOOKUP(J72,{0,1,30,45,60},{0,"D ","C","B","A"})</f>
        <v>0</v>
      </c>
    </row>
    <row r="73" spans="1:11" ht="24" customHeight="1">
      <c r="A73" s="324">
        <f>Data!$B72</f>
        <v>0</v>
      </c>
      <c r="B73" s="324">
        <f>Data!$D72</f>
        <v>0</v>
      </c>
      <c r="C73" s="260"/>
      <c r="D73" s="260"/>
      <c r="E73" s="324">
        <f t="shared" si="5"/>
        <v>0</v>
      </c>
      <c r="F73" s="260"/>
      <c r="G73" s="260"/>
      <c r="H73" s="324">
        <f t="shared" si="6"/>
        <v>0</v>
      </c>
      <c r="I73" s="324">
        <f t="shared" si="9"/>
        <v>0</v>
      </c>
      <c r="J73" s="324">
        <f t="shared" si="8"/>
        <v>0</v>
      </c>
      <c r="K73" s="347">
        <f>LOOKUP(J73,{0,1,30,45,60},{0,"D ","C","B","A"})</f>
        <v>0</v>
      </c>
    </row>
    <row r="74" spans="1:11" ht="24" customHeight="1">
      <c r="A74" s="324">
        <f>Data!$B73</f>
        <v>0</v>
      </c>
      <c r="B74" s="324">
        <f>Data!$D73</f>
        <v>0</v>
      </c>
      <c r="C74" s="260"/>
      <c r="D74" s="260"/>
      <c r="E74" s="324">
        <f t="shared" si="5"/>
        <v>0</v>
      </c>
      <c r="F74" s="260"/>
      <c r="G74" s="260"/>
      <c r="H74" s="324">
        <f t="shared" si="6"/>
        <v>0</v>
      </c>
      <c r="I74" s="324">
        <f t="shared" si="9"/>
        <v>0</v>
      </c>
      <c r="J74" s="324">
        <f t="shared" si="8"/>
        <v>0</v>
      </c>
      <c r="K74" s="347">
        <f>LOOKUP(J74,{0,1,30,45,60},{0,"D ","C","B","A"})</f>
        <v>0</v>
      </c>
    </row>
    <row r="75" spans="1:11" ht="24" customHeight="1">
      <c r="A75" s="324">
        <f>Data!$B74</f>
        <v>0</v>
      </c>
      <c r="B75" s="324">
        <f>Data!$D74</f>
        <v>0</v>
      </c>
      <c r="C75" s="260"/>
      <c r="D75" s="260"/>
      <c r="E75" s="324">
        <f t="shared" si="5"/>
        <v>0</v>
      </c>
      <c r="F75" s="260"/>
      <c r="G75" s="260"/>
      <c r="H75" s="324">
        <f t="shared" si="6"/>
        <v>0</v>
      </c>
      <c r="I75" s="324">
        <f t="shared" si="9"/>
        <v>0</v>
      </c>
      <c r="J75" s="324">
        <f t="shared" si="8"/>
        <v>0</v>
      </c>
      <c r="K75" s="347">
        <f>LOOKUP(J75,{0,1,30,45,60},{0,"D ","C","B","A"})</f>
        <v>0</v>
      </c>
    </row>
    <row r="76" spans="1:11" ht="24" customHeight="1">
      <c r="A76" s="324">
        <f>Data!$B75</f>
        <v>0</v>
      </c>
      <c r="B76" s="324">
        <f>Data!$D75</f>
        <v>0</v>
      </c>
      <c r="C76" s="260"/>
      <c r="D76" s="260"/>
      <c r="E76" s="324">
        <f t="shared" si="5"/>
        <v>0</v>
      </c>
      <c r="F76" s="260"/>
      <c r="G76" s="260"/>
      <c r="H76" s="324">
        <f t="shared" si="6"/>
        <v>0</v>
      </c>
      <c r="I76" s="324">
        <f t="shared" si="9"/>
        <v>0</v>
      </c>
      <c r="J76" s="324">
        <f t="shared" si="8"/>
        <v>0</v>
      </c>
      <c r="K76" s="347">
        <f>LOOKUP(J76,{0,1,30,45,60},{0,"D ","C","B","A"})</f>
        <v>0</v>
      </c>
    </row>
    <row r="77" spans="1:11" ht="24" customHeight="1">
      <c r="A77" s="324">
        <f>Data!$B76</f>
        <v>0</v>
      </c>
      <c r="B77" s="324">
        <f>Data!$D76</f>
        <v>0</v>
      </c>
      <c r="C77" s="260"/>
      <c r="D77" s="260"/>
      <c r="E77" s="324">
        <f t="shared" si="5"/>
        <v>0</v>
      </c>
      <c r="F77" s="260"/>
      <c r="G77" s="260"/>
      <c r="H77" s="324">
        <f t="shared" si="6"/>
        <v>0</v>
      </c>
      <c r="I77" s="324">
        <f t="shared" si="9"/>
        <v>0</v>
      </c>
      <c r="J77" s="324">
        <f t="shared" si="8"/>
        <v>0</v>
      </c>
      <c r="K77" s="347">
        <f>LOOKUP(J77,{0,1,30,45,60},{0,"D ","C","B","A"})</f>
        <v>0</v>
      </c>
    </row>
  </sheetData>
  <sheetProtection algorithmName="SHA-512" hashValue="TMh3x5NurVTr+htsNIt+4xjknis6g07xoqHCJLZXZHY579fRATD/5NWYMlvBxI4Z6eCHXgUMM8wG0h7wwM03EA==" saltValue="CX7Vt5PEqR7cG1EN68hHzw==" spinCount="100000" sheet="1" scenarios="1" formatCells="0" formatColumns="0" formatRows="0"/>
  <mergeCells count="15">
    <mergeCell ref="A1:K1"/>
    <mergeCell ref="A39:A41"/>
    <mergeCell ref="B39:B41"/>
    <mergeCell ref="C39:E39"/>
    <mergeCell ref="F39:H39"/>
    <mergeCell ref="I39:I41"/>
    <mergeCell ref="J39:J41"/>
    <mergeCell ref="K39:K41"/>
    <mergeCell ref="A2:A4"/>
    <mergeCell ref="B2:B4"/>
    <mergeCell ref="C2:E2"/>
    <mergeCell ref="F2:H2"/>
    <mergeCell ref="K2:K4"/>
    <mergeCell ref="J2:J4"/>
    <mergeCell ref="I2:I4"/>
  </mergeCells>
  <pageMargins left="0.43307086614173229" right="0.43307086614173229" top="0.15748031496062992" bottom="0.43307086614173229" header="0" footer="0"/>
  <pageSetup paperSize="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Zeros="0" view="pageLayout" zoomScaleNormal="100" workbookViewId="0">
      <selection activeCell="C5" sqref="C5"/>
    </sheetView>
  </sheetViews>
  <sheetFormatPr defaultRowHeight="12.75"/>
  <cols>
    <col min="1" max="2" width="7.7109375" style="11" customWidth="1"/>
    <col min="3" max="9" width="11.42578125" style="11" customWidth="1"/>
    <col min="10" max="16384" width="9.140625" style="11"/>
  </cols>
  <sheetData>
    <row r="1" spans="1:9" ht="24.75" customHeight="1">
      <c r="A1" s="500" t="str">
        <f>"संरक्षणशास्त्र श्रेणीपत्रक"&amp;" "&amp;Links!O2</f>
        <v>संरक्षणशास्त्र श्रेणीपत्रक सन:- 2023-24</v>
      </c>
      <c r="B1" s="500"/>
      <c r="C1" s="500"/>
      <c r="D1" s="500"/>
      <c r="E1" s="500"/>
      <c r="F1" s="500"/>
      <c r="G1" s="500"/>
      <c r="H1" s="500"/>
      <c r="I1" s="500"/>
    </row>
    <row r="2" spans="1:9" ht="24.75" customHeight="1">
      <c r="A2" s="465" t="s">
        <v>270</v>
      </c>
      <c r="B2" s="465" t="s">
        <v>271</v>
      </c>
      <c r="C2" s="502" t="s">
        <v>129</v>
      </c>
      <c r="D2" s="502"/>
      <c r="E2" s="502" t="s">
        <v>311</v>
      </c>
      <c r="F2" s="502"/>
      <c r="G2" s="482" t="s">
        <v>35</v>
      </c>
      <c r="H2" s="482" t="s">
        <v>320</v>
      </c>
      <c r="I2" s="502" t="s">
        <v>27</v>
      </c>
    </row>
    <row r="3" spans="1:9" ht="24.75" customHeight="1">
      <c r="A3" s="465"/>
      <c r="B3" s="465"/>
      <c r="C3" s="263" t="s">
        <v>318</v>
      </c>
      <c r="D3" s="259" t="s">
        <v>319</v>
      </c>
      <c r="E3" s="263" t="s">
        <v>318</v>
      </c>
      <c r="F3" s="259" t="s">
        <v>319</v>
      </c>
      <c r="G3" s="483"/>
      <c r="H3" s="503"/>
      <c r="I3" s="502"/>
    </row>
    <row r="4" spans="1:9" ht="24.75" customHeight="1">
      <c r="A4" s="465"/>
      <c r="B4" s="465"/>
      <c r="C4" s="280">
        <v>50</v>
      </c>
      <c r="D4" s="280">
        <v>50</v>
      </c>
      <c r="E4" s="280">
        <v>50</v>
      </c>
      <c r="F4" s="280">
        <v>50</v>
      </c>
      <c r="G4" s="348">
        <f>SUM(C4:F4)</f>
        <v>200</v>
      </c>
      <c r="H4" s="483"/>
      <c r="I4" s="502"/>
    </row>
    <row r="5" spans="1:9" ht="24.75" customHeight="1">
      <c r="A5" s="324">
        <f>Data!$B7</f>
        <v>1</v>
      </c>
      <c r="B5" s="324">
        <f>Data!$D7</f>
        <v>1</v>
      </c>
      <c r="C5" s="260"/>
      <c r="D5" s="260"/>
      <c r="E5" s="260"/>
      <c r="F5" s="260"/>
      <c r="G5" s="349">
        <f>SUM(C5:F5)</f>
        <v>0</v>
      </c>
      <c r="H5" s="324">
        <f>ROUND(G5/2,0)</f>
        <v>0</v>
      </c>
      <c r="I5" s="347">
        <f>LOOKUP(H5,{0,1,30,45,60},{0,"D ","C","B","A"})</f>
        <v>0</v>
      </c>
    </row>
    <row r="6" spans="1:9" ht="24.75" customHeight="1">
      <c r="A6" s="324">
        <f>Data!$B8</f>
        <v>0</v>
      </c>
      <c r="B6" s="324">
        <f>Data!$D8</f>
        <v>0</v>
      </c>
      <c r="C6" s="260"/>
      <c r="D6" s="260"/>
      <c r="E6" s="260"/>
      <c r="F6" s="260"/>
      <c r="G6" s="349">
        <f t="shared" ref="G6:G38" si="0">SUM(C6:F6)</f>
        <v>0</v>
      </c>
      <c r="H6" s="324">
        <f t="shared" ref="H6:H38" si="1">ROUND(G6/2,0)</f>
        <v>0</v>
      </c>
      <c r="I6" s="347">
        <f>LOOKUP(H6,{0,1,30,45,60},{0,"D ","C","B","A"})</f>
        <v>0</v>
      </c>
    </row>
    <row r="7" spans="1:9" ht="24.75" customHeight="1">
      <c r="A7" s="324">
        <f>Data!$B9</f>
        <v>0</v>
      </c>
      <c r="B7" s="324">
        <f>Data!$D9</f>
        <v>0</v>
      </c>
      <c r="C7" s="260"/>
      <c r="D7" s="260"/>
      <c r="E7" s="260"/>
      <c r="F7" s="260"/>
      <c r="G7" s="349">
        <f t="shared" si="0"/>
        <v>0</v>
      </c>
      <c r="H7" s="324">
        <f t="shared" si="1"/>
        <v>0</v>
      </c>
      <c r="I7" s="347">
        <f>LOOKUP(H7,{0,1,30,45,60},{0,"D ","C","B","A"})</f>
        <v>0</v>
      </c>
    </row>
    <row r="8" spans="1:9" ht="24.75" customHeight="1">
      <c r="A8" s="324">
        <f>Data!$B10</f>
        <v>0</v>
      </c>
      <c r="B8" s="324">
        <f>Data!$D10</f>
        <v>0</v>
      </c>
      <c r="C8" s="260"/>
      <c r="D8" s="260"/>
      <c r="E8" s="260"/>
      <c r="F8" s="260"/>
      <c r="G8" s="349">
        <f t="shared" si="0"/>
        <v>0</v>
      </c>
      <c r="H8" s="324">
        <f t="shared" si="1"/>
        <v>0</v>
      </c>
      <c r="I8" s="347">
        <f>LOOKUP(H8,{0,1,30,45,60},{0,"D ","C","B","A"})</f>
        <v>0</v>
      </c>
    </row>
    <row r="9" spans="1:9" ht="24.75" customHeight="1">
      <c r="A9" s="324">
        <f>Data!$B11</f>
        <v>0</v>
      </c>
      <c r="B9" s="324">
        <f>Data!$D11</f>
        <v>0</v>
      </c>
      <c r="C9" s="260"/>
      <c r="D9" s="260"/>
      <c r="E9" s="260"/>
      <c r="F9" s="260"/>
      <c r="G9" s="349">
        <f t="shared" si="0"/>
        <v>0</v>
      </c>
      <c r="H9" s="324">
        <f t="shared" si="1"/>
        <v>0</v>
      </c>
      <c r="I9" s="347">
        <f>LOOKUP(H9,{0,1,30,45,60},{0,"D ","C","B","A"})</f>
        <v>0</v>
      </c>
    </row>
    <row r="10" spans="1:9" ht="24.75" customHeight="1">
      <c r="A10" s="324">
        <f>Data!$B12</f>
        <v>0</v>
      </c>
      <c r="B10" s="324">
        <f>Data!$D12</f>
        <v>0</v>
      </c>
      <c r="C10" s="260"/>
      <c r="D10" s="260"/>
      <c r="E10" s="260"/>
      <c r="F10" s="260"/>
      <c r="G10" s="349">
        <f t="shared" si="0"/>
        <v>0</v>
      </c>
      <c r="H10" s="324">
        <f t="shared" si="1"/>
        <v>0</v>
      </c>
      <c r="I10" s="347">
        <f>LOOKUP(H10,{0,1,30,45,60},{0,"D ","C","B","A"})</f>
        <v>0</v>
      </c>
    </row>
    <row r="11" spans="1:9" ht="24.75" customHeight="1">
      <c r="A11" s="324">
        <f>Data!$B13</f>
        <v>0</v>
      </c>
      <c r="B11" s="324">
        <f>Data!$D13</f>
        <v>0</v>
      </c>
      <c r="C11" s="260"/>
      <c r="D11" s="260"/>
      <c r="E11" s="260"/>
      <c r="F11" s="260"/>
      <c r="G11" s="349">
        <f t="shared" si="0"/>
        <v>0</v>
      </c>
      <c r="H11" s="324">
        <f t="shared" si="1"/>
        <v>0</v>
      </c>
      <c r="I11" s="347">
        <f>LOOKUP(H11,{0,1,30,45,60},{0,"D ","C","B","A"})</f>
        <v>0</v>
      </c>
    </row>
    <row r="12" spans="1:9" ht="24.75" customHeight="1">
      <c r="A12" s="324">
        <f>Data!$B14</f>
        <v>0</v>
      </c>
      <c r="B12" s="324">
        <f>Data!$D14</f>
        <v>0</v>
      </c>
      <c r="C12" s="260"/>
      <c r="D12" s="260"/>
      <c r="E12" s="260"/>
      <c r="F12" s="260"/>
      <c r="G12" s="349">
        <f t="shared" si="0"/>
        <v>0</v>
      </c>
      <c r="H12" s="324">
        <f t="shared" si="1"/>
        <v>0</v>
      </c>
      <c r="I12" s="347">
        <f>LOOKUP(H12,{0,1,30,45,60},{0,"D ","C","B","A"})</f>
        <v>0</v>
      </c>
    </row>
    <row r="13" spans="1:9" ht="24.75" customHeight="1">
      <c r="A13" s="324">
        <f>Data!$B15</f>
        <v>0</v>
      </c>
      <c r="B13" s="324">
        <f>Data!$D15</f>
        <v>0</v>
      </c>
      <c r="C13" s="260"/>
      <c r="D13" s="260"/>
      <c r="E13" s="260"/>
      <c r="F13" s="260"/>
      <c r="G13" s="349">
        <f t="shared" si="0"/>
        <v>0</v>
      </c>
      <c r="H13" s="324">
        <f t="shared" si="1"/>
        <v>0</v>
      </c>
      <c r="I13" s="347">
        <f>LOOKUP(H13,{0,1,30,45,60},{0,"D ","C","B","A"})</f>
        <v>0</v>
      </c>
    </row>
    <row r="14" spans="1:9" ht="24.75" customHeight="1">
      <c r="A14" s="324">
        <f>Data!$B16</f>
        <v>0</v>
      </c>
      <c r="B14" s="324">
        <f>Data!$D16</f>
        <v>0</v>
      </c>
      <c r="C14" s="260"/>
      <c r="D14" s="260"/>
      <c r="E14" s="260"/>
      <c r="F14" s="260"/>
      <c r="G14" s="349">
        <f t="shared" si="0"/>
        <v>0</v>
      </c>
      <c r="H14" s="324">
        <f t="shared" si="1"/>
        <v>0</v>
      </c>
      <c r="I14" s="347">
        <f>LOOKUP(H14,{0,1,30,45,60},{0,"D ","C","B","A"})</f>
        <v>0</v>
      </c>
    </row>
    <row r="15" spans="1:9" ht="24.75" customHeight="1">
      <c r="A15" s="324">
        <f>Data!$B17</f>
        <v>0</v>
      </c>
      <c r="B15" s="324">
        <f>Data!$D17</f>
        <v>0</v>
      </c>
      <c r="C15" s="260"/>
      <c r="D15" s="260"/>
      <c r="E15" s="260"/>
      <c r="F15" s="260"/>
      <c r="G15" s="349">
        <f t="shared" si="0"/>
        <v>0</v>
      </c>
      <c r="H15" s="324">
        <f t="shared" si="1"/>
        <v>0</v>
      </c>
      <c r="I15" s="347">
        <f>LOOKUP(H15,{0,1,30,45,60},{0,"D ","C","B","A"})</f>
        <v>0</v>
      </c>
    </row>
    <row r="16" spans="1:9" ht="24.75" customHeight="1">
      <c r="A16" s="324">
        <f>Data!$B18</f>
        <v>0</v>
      </c>
      <c r="B16" s="324">
        <f>Data!$D18</f>
        <v>0</v>
      </c>
      <c r="C16" s="260"/>
      <c r="D16" s="260"/>
      <c r="E16" s="260"/>
      <c r="F16" s="260"/>
      <c r="G16" s="349">
        <f t="shared" si="0"/>
        <v>0</v>
      </c>
      <c r="H16" s="324">
        <f t="shared" si="1"/>
        <v>0</v>
      </c>
      <c r="I16" s="347">
        <f>LOOKUP(H16,{0,1,30,45,60},{0,"D ","C","B","A"})</f>
        <v>0</v>
      </c>
    </row>
    <row r="17" spans="1:9" ht="24.75" customHeight="1">
      <c r="A17" s="324">
        <f>Data!$B19</f>
        <v>0</v>
      </c>
      <c r="B17" s="324">
        <f>Data!$D19</f>
        <v>0</v>
      </c>
      <c r="C17" s="260"/>
      <c r="D17" s="260"/>
      <c r="E17" s="260"/>
      <c r="F17" s="260"/>
      <c r="G17" s="349">
        <f t="shared" si="0"/>
        <v>0</v>
      </c>
      <c r="H17" s="324">
        <f t="shared" si="1"/>
        <v>0</v>
      </c>
      <c r="I17" s="347">
        <f>LOOKUP(H17,{0,1,30,45,60},{0,"D ","C","B","A"})</f>
        <v>0</v>
      </c>
    </row>
    <row r="18" spans="1:9" ht="24.75" customHeight="1">
      <c r="A18" s="324">
        <f>Data!$B20</f>
        <v>0</v>
      </c>
      <c r="B18" s="324">
        <f>Data!$D20</f>
        <v>0</v>
      </c>
      <c r="C18" s="260"/>
      <c r="D18" s="260"/>
      <c r="E18" s="260"/>
      <c r="F18" s="260"/>
      <c r="G18" s="349">
        <f t="shared" si="0"/>
        <v>0</v>
      </c>
      <c r="H18" s="324">
        <f t="shared" si="1"/>
        <v>0</v>
      </c>
      <c r="I18" s="347">
        <f>LOOKUP(H18,{0,1,30,45,60},{0,"D ","C","B","A"})</f>
        <v>0</v>
      </c>
    </row>
    <row r="19" spans="1:9" ht="24.75" customHeight="1">
      <c r="A19" s="324">
        <f>Data!$B21</f>
        <v>0</v>
      </c>
      <c r="B19" s="324">
        <f>Data!$D21</f>
        <v>0</v>
      </c>
      <c r="C19" s="260"/>
      <c r="D19" s="260"/>
      <c r="E19" s="260"/>
      <c r="F19" s="260"/>
      <c r="G19" s="349">
        <f t="shared" si="0"/>
        <v>0</v>
      </c>
      <c r="H19" s="324">
        <f t="shared" si="1"/>
        <v>0</v>
      </c>
      <c r="I19" s="347">
        <f>LOOKUP(H19,{0,1,30,45,60},{0,"D ","C","B","A"})</f>
        <v>0</v>
      </c>
    </row>
    <row r="20" spans="1:9" ht="24.75" customHeight="1">
      <c r="A20" s="324">
        <f>Data!$B22</f>
        <v>0</v>
      </c>
      <c r="B20" s="324">
        <f>Data!$D22</f>
        <v>0</v>
      </c>
      <c r="C20" s="260"/>
      <c r="D20" s="260"/>
      <c r="E20" s="260"/>
      <c r="F20" s="260"/>
      <c r="G20" s="349">
        <f t="shared" si="0"/>
        <v>0</v>
      </c>
      <c r="H20" s="324">
        <f t="shared" si="1"/>
        <v>0</v>
      </c>
      <c r="I20" s="347">
        <f>LOOKUP(H20,{0,1,30,45,60},{0,"D ","C","B","A"})</f>
        <v>0</v>
      </c>
    </row>
    <row r="21" spans="1:9" ht="24.75" customHeight="1">
      <c r="A21" s="324">
        <f>Data!$B23</f>
        <v>0</v>
      </c>
      <c r="B21" s="324">
        <f>Data!$D23</f>
        <v>0</v>
      </c>
      <c r="C21" s="260"/>
      <c r="D21" s="260"/>
      <c r="E21" s="260"/>
      <c r="F21" s="260"/>
      <c r="G21" s="349">
        <f t="shared" si="0"/>
        <v>0</v>
      </c>
      <c r="H21" s="324">
        <f t="shared" si="1"/>
        <v>0</v>
      </c>
      <c r="I21" s="347">
        <f>LOOKUP(H21,{0,1,30,45,60},{0,"D ","C","B","A"})</f>
        <v>0</v>
      </c>
    </row>
    <row r="22" spans="1:9" ht="24.75" customHeight="1">
      <c r="A22" s="324">
        <f>Data!$B24</f>
        <v>0</v>
      </c>
      <c r="B22" s="324">
        <f>Data!$D24</f>
        <v>0</v>
      </c>
      <c r="C22" s="260"/>
      <c r="D22" s="260"/>
      <c r="E22" s="260"/>
      <c r="F22" s="260"/>
      <c r="G22" s="349">
        <f t="shared" si="0"/>
        <v>0</v>
      </c>
      <c r="H22" s="324">
        <f t="shared" si="1"/>
        <v>0</v>
      </c>
      <c r="I22" s="347">
        <f>LOOKUP(H22,{0,1,30,45,60},{0,"D ","C","B","A"})</f>
        <v>0</v>
      </c>
    </row>
    <row r="23" spans="1:9" ht="24.75" customHeight="1">
      <c r="A23" s="324">
        <f>Data!$B25</f>
        <v>0</v>
      </c>
      <c r="B23" s="324">
        <f>Data!$D25</f>
        <v>0</v>
      </c>
      <c r="C23" s="260"/>
      <c r="D23" s="260"/>
      <c r="E23" s="260"/>
      <c r="F23" s="260"/>
      <c r="G23" s="349">
        <f t="shared" si="0"/>
        <v>0</v>
      </c>
      <c r="H23" s="324">
        <f t="shared" si="1"/>
        <v>0</v>
      </c>
      <c r="I23" s="347">
        <f>LOOKUP(H23,{0,1,30,45,60},{0,"D ","C","B","A"})</f>
        <v>0</v>
      </c>
    </row>
    <row r="24" spans="1:9" ht="24.75" customHeight="1">
      <c r="A24" s="324">
        <f>Data!$B26</f>
        <v>0</v>
      </c>
      <c r="B24" s="324">
        <f>Data!$D26</f>
        <v>0</v>
      </c>
      <c r="C24" s="260"/>
      <c r="D24" s="260"/>
      <c r="E24" s="260"/>
      <c r="F24" s="260"/>
      <c r="G24" s="349">
        <f t="shared" si="0"/>
        <v>0</v>
      </c>
      <c r="H24" s="324">
        <f t="shared" si="1"/>
        <v>0</v>
      </c>
      <c r="I24" s="347">
        <f>LOOKUP(H24,{0,1,30,45,60},{0,"D ","C","B","A"})</f>
        <v>0</v>
      </c>
    </row>
    <row r="25" spans="1:9" ht="24.75" customHeight="1">
      <c r="A25" s="324">
        <f>Data!$B27</f>
        <v>0</v>
      </c>
      <c r="B25" s="324">
        <f>Data!$D27</f>
        <v>0</v>
      </c>
      <c r="C25" s="260"/>
      <c r="D25" s="260"/>
      <c r="E25" s="260"/>
      <c r="F25" s="260"/>
      <c r="G25" s="349">
        <f t="shared" si="0"/>
        <v>0</v>
      </c>
      <c r="H25" s="324">
        <f t="shared" si="1"/>
        <v>0</v>
      </c>
      <c r="I25" s="347">
        <f>LOOKUP(H25,{0,1,30,45,60},{0,"D ","C","B","A"})</f>
        <v>0</v>
      </c>
    </row>
    <row r="26" spans="1:9" ht="24.75" customHeight="1">
      <c r="A26" s="324">
        <f>Data!$B28</f>
        <v>0</v>
      </c>
      <c r="B26" s="324">
        <f>Data!$D28</f>
        <v>0</v>
      </c>
      <c r="C26" s="260"/>
      <c r="D26" s="260"/>
      <c r="E26" s="260"/>
      <c r="F26" s="260"/>
      <c r="G26" s="349">
        <f t="shared" si="0"/>
        <v>0</v>
      </c>
      <c r="H26" s="324">
        <f t="shared" si="1"/>
        <v>0</v>
      </c>
      <c r="I26" s="347">
        <f>LOOKUP(H26,{0,1,30,45,60},{0,"D ","C","B","A"})</f>
        <v>0</v>
      </c>
    </row>
    <row r="27" spans="1:9" ht="24.75" customHeight="1">
      <c r="A27" s="324">
        <f>Data!$B29</f>
        <v>0</v>
      </c>
      <c r="B27" s="324">
        <f>Data!$D29</f>
        <v>0</v>
      </c>
      <c r="C27" s="260"/>
      <c r="D27" s="260"/>
      <c r="E27" s="260"/>
      <c r="F27" s="260"/>
      <c r="G27" s="349">
        <f t="shared" si="0"/>
        <v>0</v>
      </c>
      <c r="H27" s="324">
        <f t="shared" si="1"/>
        <v>0</v>
      </c>
      <c r="I27" s="347">
        <f>LOOKUP(H27,{0,1,30,45,60},{0,"D ","C","B","A"})</f>
        <v>0</v>
      </c>
    </row>
    <row r="28" spans="1:9" ht="24.75" customHeight="1">
      <c r="A28" s="324">
        <f>Data!$B30</f>
        <v>0</v>
      </c>
      <c r="B28" s="324">
        <f>Data!$D30</f>
        <v>0</v>
      </c>
      <c r="C28" s="260"/>
      <c r="D28" s="260"/>
      <c r="E28" s="260"/>
      <c r="F28" s="260"/>
      <c r="G28" s="349">
        <f t="shared" si="0"/>
        <v>0</v>
      </c>
      <c r="H28" s="324">
        <f t="shared" si="1"/>
        <v>0</v>
      </c>
      <c r="I28" s="347">
        <f>LOOKUP(H28,{0,1,30,45,60},{0,"D ","C","B","A"})</f>
        <v>0</v>
      </c>
    </row>
    <row r="29" spans="1:9" ht="24.75" customHeight="1">
      <c r="A29" s="324">
        <f>Data!$B31</f>
        <v>0</v>
      </c>
      <c r="B29" s="324">
        <f>Data!$D31</f>
        <v>0</v>
      </c>
      <c r="C29" s="260"/>
      <c r="D29" s="260"/>
      <c r="E29" s="260"/>
      <c r="F29" s="260"/>
      <c r="G29" s="349">
        <f t="shared" si="0"/>
        <v>0</v>
      </c>
      <c r="H29" s="324">
        <f t="shared" si="1"/>
        <v>0</v>
      </c>
      <c r="I29" s="347">
        <f>LOOKUP(H29,{0,1,30,45,60},{0,"D ","C","B","A"})</f>
        <v>0</v>
      </c>
    </row>
    <row r="30" spans="1:9" ht="24.75" customHeight="1">
      <c r="A30" s="324">
        <f>Data!$B32</f>
        <v>0</v>
      </c>
      <c r="B30" s="324">
        <f>Data!$D32</f>
        <v>0</v>
      </c>
      <c r="C30" s="260"/>
      <c r="D30" s="260"/>
      <c r="E30" s="260"/>
      <c r="F30" s="260"/>
      <c r="G30" s="349">
        <f t="shared" si="0"/>
        <v>0</v>
      </c>
      <c r="H30" s="324">
        <f t="shared" si="1"/>
        <v>0</v>
      </c>
      <c r="I30" s="347">
        <f>LOOKUP(H30,{0,1,30,45,60},{0,"D ","C","B","A"})</f>
        <v>0</v>
      </c>
    </row>
    <row r="31" spans="1:9" ht="24.75" customHeight="1">
      <c r="A31" s="324">
        <f>Data!$B33</f>
        <v>0</v>
      </c>
      <c r="B31" s="324">
        <f>Data!$D33</f>
        <v>0</v>
      </c>
      <c r="C31" s="260"/>
      <c r="D31" s="260"/>
      <c r="E31" s="260"/>
      <c r="F31" s="260"/>
      <c r="G31" s="349">
        <f t="shared" si="0"/>
        <v>0</v>
      </c>
      <c r="H31" s="324">
        <f t="shared" si="1"/>
        <v>0</v>
      </c>
      <c r="I31" s="347">
        <f>LOOKUP(H31,{0,1,30,45,60},{0,"D ","C","B","A"})</f>
        <v>0</v>
      </c>
    </row>
    <row r="32" spans="1:9" ht="24.75" customHeight="1">
      <c r="A32" s="324">
        <f>Data!$B34</f>
        <v>0</v>
      </c>
      <c r="B32" s="324">
        <f>Data!$D34</f>
        <v>0</v>
      </c>
      <c r="C32" s="260"/>
      <c r="D32" s="260"/>
      <c r="E32" s="260"/>
      <c r="F32" s="260"/>
      <c r="G32" s="349">
        <f t="shared" si="0"/>
        <v>0</v>
      </c>
      <c r="H32" s="324">
        <f t="shared" si="1"/>
        <v>0</v>
      </c>
      <c r="I32" s="347">
        <f>LOOKUP(H32,{0,1,30,45,60},{0,"D ","C","B","A"})</f>
        <v>0</v>
      </c>
    </row>
    <row r="33" spans="1:9" ht="24.75" customHeight="1">
      <c r="A33" s="324">
        <f>Data!$B35</f>
        <v>0</v>
      </c>
      <c r="B33" s="324">
        <f>Data!$D35</f>
        <v>0</v>
      </c>
      <c r="C33" s="260"/>
      <c r="D33" s="260"/>
      <c r="E33" s="260"/>
      <c r="F33" s="260"/>
      <c r="G33" s="349">
        <f t="shared" si="0"/>
        <v>0</v>
      </c>
      <c r="H33" s="324">
        <f t="shared" si="1"/>
        <v>0</v>
      </c>
      <c r="I33" s="347">
        <f>LOOKUP(H33,{0,1,30,45,60},{0,"D ","C","B","A"})</f>
        <v>0</v>
      </c>
    </row>
    <row r="34" spans="1:9" ht="24.75" customHeight="1">
      <c r="A34" s="324">
        <f>Data!$B36</f>
        <v>0</v>
      </c>
      <c r="B34" s="324">
        <f>Data!$D36</f>
        <v>0</v>
      </c>
      <c r="C34" s="260"/>
      <c r="D34" s="260"/>
      <c r="E34" s="260"/>
      <c r="F34" s="260"/>
      <c r="G34" s="349">
        <f t="shared" si="0"/>
        <v>0</v>
      </c>
      <c r="H34" s="324">
        <f t="shared" si="1"/>
        <v>0</v>
      </c>
      <c r="I34" s="347">
        <f>LOOKUP(H34,{0,1,30,45,60},{0,"D ","C","B","A"})</f>
        <v>0</v>
      </c>
    </row>
    <row r="35" spans="1:9" ht="24.75" customHeight="1">
      <c r="A35" s="324">
        <f>Data!$B37</f>
        <v>0</v>
      </c>
      <c r="B35" s="324">
        <f>Data!$D37</f>
        <v>0</v>
      </c>
      <c r="C35" s="260"/>
      <c r="D35" s="260"/>
      <c r="E35" s="260"/>
      <c r="F35" s="260"/>
      <c r="G35" s="349">
        <f t="shared" si="0"/>
        <v>0</v>
      </c>
      <c r="H35" s="324">
        <f t="shared" si="1"/>
        <v>0</v>
      </c>
      <c r="I35" s="347">
        <f>LOOKUP(H35,{0,1,30,45,60},{0,"D ","C","B","A"})</f>
        <v>0</v>
      </c>
    </row>
    <row r="36" spans="1:9" ht="24.75" customHeight="1">
      <c r="A36" s="324">
        <f>Data!$B38</f>
        <v>0</v>
      </c>
      <c r="B36" s="324">
        <f>Data!$D38</f>
        <v>0</v>
      </c>
      <c r="C36" s="260"/>
      <c r="D36" s="260"/>
      <c r="E36" s="260"/>
      <c r="F36" s="260"/>
      <c r="G36" s="349">
        <f t="shared" si="0"/>
        <v>0</v>
      </c>
      <c r="H36" s="324">
        <f t="shared" si="1"/>
        <v>0</v>
      </c>
      <c r="I36" s="347">
        <f>LOOKUP(H36,{0,1,30,45,60},{0,"D ","C","B","A"})</f>
        <v>0</v>
      </c>
    </row>
    <row r="37" spans="1:9" ht="24.75" customHeight="1">
      <c r="A37" s="324">
        <f>Data!$B39</f>
        <v>0</v>
      </c>
      <c r="B37" s="324">
        <f>Data!$D39</f>
        <v>0</v>
      </c>
      <c r="C37" s="260"/>
      <c r="D37" s="260"/>
      <c r="E37" s="260"/>
      <c r="F37" s="260"/>
      <c r="G37" s="349">
        <f t="shared" si="0"/>
        <v>0</v>
      </c>
      <c r="H37" s="324">
        <f t="shared" si="1"/>
        <v>0</v>
      </c>
      <c r="I37" s="347">
        <f>LOOKUP(H37,{0,1,30,45,60},{0,"D ","C","B","A"})</f>
        <v>0</v>
      </c>
    </row>
    <row r="38" spans="1:9" ht="24.75" customHeight="1">
      <c r="A38" s="324">
        <f>Data!$B40</f>
        <v>0</v>
      </c>
      <c r="B38" s="324">
        <f>Data!$D40</f>
        <v>0</v>
      </c>
      <c r="C38" s="260"/>
      <c r="D38" s="260"/>
      <c r="E38" s="260"/>
      <c r="F38" s="260"/>
      <c r="G38" s="349">
        <f t="shared" si="0"/>
        <v>0</v>
      </c>
      <c r="H38" s="324">
        <f t="shared" si="1"/>
        <v>0</v>
      </c>
      <c r="I38" s="347">
        <f>LOOKUP(H38,{0,1,30,45,60},{0,"D ","C","B","A"})</f>
        <v>0</v>
      </c>
    </row>
    <row r="39" spans="1:9" ht="24" customHeight="1">
      <c r="A39" s="465" t="s">
        <v>270</v>
      </c>
      <c r="B39" s="465" t="s">
        <v>271</v>
      </c>
      <c r="C39" s="502" t="s">
        <v>129</v>
      </c>
      <c r="D39" s="502"/>
      <c r="E39" s="502" t="s">
        <v>311</v>
      </c>
      <c r="F39" s="502"/>
      <c r="G39" s="482" t="s">
        <v>35</v>
      </c>
      <c r="H39" s="465" t="s">
        <v>320</v>
      </c>
      <c r="I39" s="502" t="s">
        <v>27</v>
      </c>
    </row>
    <row r="40" spans="1:9" ht="24" customHeight="1">
      <c r="A40" s="465"/>
      <c r="B40" s="465"/>
      <c r="C40" s="263" t="s">
        <v>318</v>
      </c>
      <c r="D40" s="259" t="s">
        <v>319</v>
      </c>
      <c r="E40" s="263" t="s">
        <v>318</v>
      </c>
      <c r="F40" s="259" t="s">
        <v>319</v>
      </c>
      <c r="G40" s="483"/>
      <c r="H40" s="465"/>
      <c r="I40" s="502"/>
    </row>
    <row r="41" spans="1:9" ht="24" customHeight="1">
      <c r="A41" s="465"/>
      <c r="B41" s="465"/>
      <c r="C41" s="341">
        <f>C4</f>
        <v>50</v>
      </c>
      <c r="D41" s="341">
        <f t="shared" ref="D41:G41" si="2">D4</f>
        <v>50</v>
      </c>
      <c r="E41" s="341">
        <f t="shared" si="2"/>
        <v>50</v>
      </c>
      <c r="F41" s="341">
        <f t="shared" si="2"/>
        <v>50</v>
      </c>
      <c r="G41" s="341">
        <f t="shared" si="2"/>
        <v>200</v>
      </c>
      <c r="H41" s="465"/>
      <c r="I41" s="502"/>
    </row>
    <row r="42" spans="1:9" ht="24" customHeight="1">
      <c r="A42" s="324">
        <f>Data!$B41</f>
        <v>0</v>
      </c>
      <c r="B42" s="324">
        <f>Data!$D41</f>
        <v>0</v>
      </c>
      <c r="C42" s="260"/>
      <c r="D42" s="260"/>
      <c r="E42" s="260"/>
      <c r="F42" s="260"/>
      <c r="G42" s="349">
        <f t="shared" ref="G42" si="3">SUM(C42:F42)</f>
        <v>0</v>
      </c>
      <c r="H42" s="324">
        <f t="shared" ref="H42:H77" si="4">ROUND(G42/2,0)</f>
        <v>0</v>
      </c>
      <c r="I42" s="347">
        <f>LOOKUP(H42,{0,1,30,45,60},{0,"D ","C","B","A"})</f>
        <v>0</v>
      </c>
    </row>
    <row r="43" spans="1:9" ht="24" customHeight="1">
      <c r="A43" s="324">
        <f>Data!$B42</f>
        <v>0</v>
      </c>
      <c r="B43" s="324">
        <f>Data!$D42</f>
        <v>0</v>
      </c>
      <c r="C43" s="260"/>
      <c r="D43" s="260"/>
      <c r="E43" s="260"/>
      <c r="F43" s="260"/>
      <c r="G43" s="349">
        <f t="shared" ref="G43:G77" si="5">SUM(C43:F43)</f>
        <v>0</v>
      </c>
      <c r="H43" s="324">
        <f t="shared" si="4"/>
        <v>0</v>
      </c>
      <c r="I43" s="347">
        <f>LOOKUP(H43,{0,1,30,45,60},{0,"D ","C","B","A"})</f>
        <v>0</v>
      </c>
    </row>
    <row r="44" spans="1:9" ht="24" customHeight="1">
      <c r="A44" s="324">
        <f>Data!$B43</f>
        <v>0</v>
      </c>
      <c r="B44" s="324">
        <f>Data!$D43</f>
        <v>0</v>
      </c>
      <c r="C44" s="260"/>
      <c r="D44" s="260"/>
      <c r="E44" s="260"/>
      <c r="F44" s="260"/>
      <c r="G44" s="349">
        <f t="shared" si="5"/>
        <v>0</v>
      </c>
      <c r="H44" s="324">
        <f t="shared" si="4"/>
        <v>0</v>
      </c>
      <c r="I44" s="347">
        <f>LOOKUP(H44,{0,1,30,45,60},{0,"D ","C","B","A"})</f>
        <v>0</v>
      </c>
    </row>
    <row r="45" spans="1:9" ht="24" customHeight="1">
      <c r="A45" s="324">
        <f>Data!$B44</f>
        <v>0</v>
      </c>
      <c r="B45" s="324">
        <f>Data!$D44</f>
        <v>0</v>
      </c>
      <c r="C45" s="260"/>
      <c r="D45" s="260"/>
      <c r="E45" s="260"/>
      <c r="F45" s="260"/>
      <c r="G45" s="349">
        <f t="shared" si="5"/>
        <v>0</v>
      </c>
      <c r="H45" s="324">
        <f t="shared" si="4"/>
        <v>0</v>
      </c>
      <c r="I45" s="347">
        <f>LOOKUP(H45,{0,1,30,45,60},{0,"D ","C","B","A"})</f>
        <v>0</v>
      </c>
    </row>
    <row r="46" spans="1:9" ht="24" customHeight="1">
      <c r="A46" s="324">
        <f>Data!$B45</f>
        <v>0</v>
      </c>
      <c r="B46" s="324">
        <f>Data!$D45</f>
        <v>0</v>
      </c>
      <c r="C46" s="260"/>
      <c r="D46" s="260"/>
      <c r="E46" s="260"/>
      <c r="F46" s="260"/>
      <c r="G46" s="349">
        <f t="shared" si="5"/>
        <v>0</v>
      </c>
      <c r="H46" s="324">
        <f t="shared" si="4"/>
        <v>0</v>
      </c>
      <c r="I46" s="347">
        <f>LOOKUP(H46,{0,1,30,45,60},{0,"D ","C","B","A"})</f>
        <v>0</v>
      </c>
    </row>
    <row r="47" spans="1:9" ht="24" customHeight="1">
      <c r="A47" s="324">
        <f>Data!$B46</f>
        <v>0</v>
      </c>
      <c r="B47" s="324">
        <f>Data!$D46</f>
        <v>0</v>
      </c>
      <c r="C47" s="260"/>
      <c r="D47" s="260"/>
      <c r="E47" s="260"/>
      <c r="F47" s="260"/>
      <c r="G47" s="349">
        <f t="shared" si="5"/>
        <v>0</v>
      </c>
      <c r="H47" s="324">
        <f t="shared" si="4"/>
        <v>0</v>
      </c>
      <c r="I47" s="347">
        <f>LOOKUP(H47,{0,1,30,45,60},{0,"D ","C","B","A"})</f>
        <v>0</v>
      </c>
    </row>
    <row r="48" spans="1:9" ht="24" customHeight="1">
      <c r="A48" s="324">
        <f>Data!$B47</f>
        <v>0</v>
      </c>
      <c r="B48" s="324">
        <f>Data!$D47</f>
        <v>0</v>
      </c>
      <c r="C48" s="260"/>
      <c r="D48" s="260"/>
      <c r="E48" s="260"/>
      <c r="F48" s="260"/>
      <c r="G48" s="349">
        <f t="shared" si="5"/>
        <v>0</v>
      </c>
      <c r="H48" s="324">
        <f t="shared" si="4"/>
        <v>0</v>
      </c>
      <c r="I48" s="347">
        <f>LOOKUP(H48,{0,1,30,45,60},{0,"D ","C","B","A"})</f>
        <v>0</v>
      </c>
    </row>
    <row r="49" spans="1:9" ht="24" customHeight="1">
      <c r="A49" s="324">
        <f>Data!$B48</f>
        <v>0</v>
      </c>
      <c r="B49" s="324">
        <f>Data!$D48</f>
        <v>0</v>
      </c>
      <c r="C49" s="260"/>
      <c r="D49" s="260"/>
      <c r="E49" s="260"/>
      <c r="F49" s="260"/>
      <c r="G49" s="349">
        <f t="shared" si="5"/>
        <v>0</v>
      </c>
      <c r="H49" s="324">
        <f t="shared" si="4"/>
        <v>0</v>
      </c>
      <c r="I49" s="347">
        <f>LOOKUP(H49,{0,1,30,45,60},{0,"D ","C","B","A"})</f>
        <v>0</v>
      </c>
    </row>
    <row r="50" spans="1:9" ht="24" customHeight="1">
      <c r="A50" s="324">
        <f>Data!$B49</f>
        <v>0</v>
      </c>
      <c r="B50" s="324">
        <f>Data!$D49</f>
        <v>0</v>
      </c>
      <c r="C50" s="260"/>
      <c r="D50" s="260"/>
      <c r="E50" s="260"/>
      <c r="F50" s="260"/>
      <c r="G50" s="349">
        <f t="shared" si="5"/>
        <v>0</v>
      </c>
      <c r="H50" s="324">
        <f t="shared" si="4"/>
        <v>0</v>
      </c>
      <c r="I50" s="347">
        <f>LOOKUP(H50,{0,1,30,45,60},{0,"D ","C","B","A"})</f>
        <v>0</v>
      </c>
    </row>
    <row r="51" spans="1:9" ht="24" customHeight="1">
      <c r="A51" s="324">
        <f>Data!$B50</f>
        <v>0</v>
      </c>
      <c r="B51" s="324">
        <f>Data!$D50</f>
        <v>0</v>
      </c>
      <c r="C51" s="260"/>
      <c r="D51" s="260"/>
      <c r="E51" s="260"/>
      <c r="F51" s="260"/>
      <c r="G51" s="349">
        <f t="shared" si="5"/>
        <v>0</v>
      </c>
      <c r="H51" s="324">
        <f t="shared" si="4"/>
        <v>0</v>
      </c>
      <c r="I51" s="347">
        <f>LOOKUP(H51,{0,1,30,45,60},{0,"D ","C","B","A"})</f>
        <v>0</v>
      </c>
    </row>
    <row r="52" spans="1:9" ht="24" customHeight="1">
      <c r="A52" s="324">
        <f>Data!$B51</f>
        <v>0</v>
      </c>
      <c r="B52" s="324">
        <f>Data!$D51</f>
        <v>0</v>
      </c>
      <c r="C52" s="260"/>
      <c r="D52" s="260"/>
      <c r="E52" s="260"/>
      <c r="F52" s="260"/>
      <c r="G52" s="349">
        <f t="shared" si="5"/>
        <v>0</v>
      </c>
      <c r="H52" s="324">
        <f t="shared" si="4"/>
        <v>0</v>
      </c>
      <c r="I52" s="347">
        <f>LOOKUP(H52,{0,1,30,45,60},{0,"D ","C","B","A"})</f>
        <v>0</v>
      </c>
    </row>
    <row r="53" spans="1:9" ht="24" customHeight="1">
      <c r="A53" s="324">
        <f>Data!$B52</f>
        <v>0</v>
      </c>
      <c r="B53" s="324">
        <f>Data!$D52</f>
        <v>0</v>
      </c>
      <c r="C53" s="260"/>
      <c r="D53" s="260"/>
      <c r="E53" s="260"/>
      <c r="F53" s="260"/>
      <c r="G53" s="349">
        <f t="shared" si="5"/>
        <v>0</v>
      </c>
      <c r="H53" s="324">
        <f t="shared" si="4"/>
        <v>0</v>
      </c>
      <c r="I53" s="347">
        <f>LOOKUP(H53,{0,1,30,45,60},{0,"D ","C","B","A"})</f>
        <v>0</v>
      </c>
    </row>
    <row r="54" spans="1:9" ht="24" customHeight="1">
      <c r="A54" s="324">
        <f>Data!$B53</f>
        <v>0</v>
      </c>
      <c r="B54" s="324">
        <f>Data!$D53</f>
        <v>0</v>
      </c>
      <c r="C54" s="260"/>
      <c r="D54" s="260"/>
      <c r="E54" s="260"/>
      <c r="F54" s="260"/>
      <c r="G54" s="349">
        <f t="shared" si="5"/>
        <v>0</v>
      </c>
      <c r="H54" s="324">
        <f t="shared" si="4"/>
        <v>0</v>
      </c>
      <c r="I54" s="347">
        <f>LOOKUP(H54,{0,1,30,45,60},{0,"D ","C","B","A"})</f>
        <v>0</v>
      </c>
    </row>
    <row r="55" spans="1:9" ht="24" customHeight="1">
      <c r="A55" s="324">
        <f>Data!$B54</f>
        <v>0</v>
      </c>
      <c r="B55" s="324">
        <f>Data!$D54</f>
        <v>0</v>
      </c>
      <c r="C55" s="260"/>
      <c r="D55" s="260"/>
      <c r="E55" s="260"/>
      <c r="F55" s="260"/>
      <c r="G55" s="349">
        <f t="shared" si="5"/>
        <v>0</v>
      </c>
      <c r="H55" s="324">
        <f t="shared" si="4"/>
        <v>0</v>
      </c>
      <c r="I55" s="347">
        <f>LOOKUP(H55,{0,1,30,45,60},{0,"D ","C","B","A"})</f>
        <v>0</v>
      </c>
    </row>
    <row r="56" spans="1:9" ht="24" customHeight="1">
      <c r="A56" s="324">
        <f>Data!$B55</f>
        <v>0</v>
      </c>
      <c r="B56" s="324">
        <f>Data!$D55</f>
        <v>0</v>
      </c>
      <c r="C56" s="260"/>
      <c r="D56" s="260"/>
      <c r="E56" s="260"/>
      <c r="F56" s="260"/>
      <c r="G56" s="349">
        <f t="shared" si="5"/>
        <v>0</v>
      </c>
      <c r="H56" s="324">
        <f t="shared" si="4"/>
        <v>0</v>
      </c>
      <c r="I56" s="347">
        <f>LOOKUP(H56,{0,1,30,45,60},{0,"D ","C","B","A"})</f>
        <v>0</v>
      </c>
    </row>
    <row r="57" spans="1:9" ht="24" customHeight="1">
      <c r="A57" s="324">
        <f>Data!$B56</f>
        <v>0</v>
      </c>
      <c r="B57" s="324">
        <f>Data!$D56</f>
        <v>0</v>
      </c>
      <c r="C57" s="260"/>
      <c r="D57" s="260"/>
      <c r="E57" s="260"/>
      <c r="F57" s="260"/>
      <c r="G57" s="349">
        <f t="shared" si="5"/>
        <v>0</v>
      </c>
      <c r="H57" s="324">
        <f t="shared" si="4"/>
        <v>0</v>
      </c>
      <c r="I57" s="347">
        <f>LOOKUP(H57,{0,1,30,45,60},{0,"D ","C","B","A"})</f>
        <v>0</v>
      </c>
    </row>
    <row r="58" spans="1:9" ht="24" customHeight="1">
      <c r="A58" s="324">
        <f>Data!$B57</f>
        <v>0</v>
      </c>
      <c r="B58" s="324">
        <f>Data!$D57</f>
        <v>0</v>
      </c>
      <c r="C58" s="260"/>
      <c r="D58" s="260"/>
      <c r="E58" s="260"/>
      <c r="F58" s="260"/>
      <c r="G58" s="349">
        <f t="shared" si="5"/>
        <v>0</v>
      </c>
      <c r="H58" s="324">
        <f t="shared" si="4"/>
        <v>0</v>
      </c>
      <c r="I58" s="347">
        <f>LOOKUP(H58,{0,1,30,45,60},{0,"D ","C","B","A"})</f>
        <v>0</v>
      </c>
    </row>
    <row r="59" spans="1:9" ht="24" customHeight="1">
      <c r="A59" s="324">
        <f>Data!$B58</f>
        <v>0</v>
      </c>
      <c r="B59" s="324">
        <f>Data!$D58</f>
        <v>0</v>
      </c>
      <c r="C59" s="260"/>
      <c r="D59" s="260"/>
      <c r="E59" s="260"/>
      <c r="F59" s="260"/>
      <c r="G59" s="349">
        <f t="shared" si="5"/>
        <v>0</v>
      </c>
      <c r="H59" s="324">
        <f t="shared" si="4"/>
        <v>0</v>
      </c>
      <c r="I59" s="347">
        <f>LOOKUP(H59,{0,1,30,45,60},{0,"D ","C","B","A"})</f>
        <v>0</v>
      </c>
    </row>
    <row r="60" spans="1:9" ht="24" customHeight="1">
      <c r="A60" s="324">
        <f>Data!$B59</f>
        <v>0</v>
      </c>
      <c r="B60" s="324">
        <f>Data!$D59</f>
        <v>0</v>
      </c>
      <c r="C60" s="260"/>
      <c r="D60" s="260"/>
      <c r="E60" s="260"/>
      <c r="F60" s="260"/>
      <c r="G60" s="349">
        <f t="shared" si="5"/>
        <v>0</v>
      </c>
      <c r="H60" s="324">
        <f t="shared" si="4"/>
        <v>0</v>
      </c>
      <c r="I60" s="347">
        <f>LOOKUP(H60,{0,1,30,45,60},{0,"D ","C","B","A"})</f>
        <v>0</v>
      </c>
    </row>
    <row r="61" spans="1:9" ht="24" customHeight="1">
      <c r="A61" s="324">
        <f>Data!$B60</f>
        <v>0</v>
      </c>
      <c r="B61" s="324">
        <f>Data!$D60</f>
        <v>0</v>
      </c>
      <c r="C61" s="260"/>
      <c r="D61" s="260"/>
      <c r="E61" s="260"/>
      <c r="F61" s="260"/>
      <c r="G61" s="349">
        <f t="shared" si="5"/>
        <v>0</v>
      </c>
      <c r="H61" s="324">
        <f t="shared" si="4"/>
        <v>0</v>
      </c>
      <c r="I61" s="347">
        <f>LOOKUP(H61,{0,1,30,45,60},{0,"D ","C","B","A"})</f>
        <v>0</v>
      </c>
    </row>
    <row r="62" spans="1:9" ht="24" customHeight="1">
      <c r="A62" s="324">
        <f>Data!$B61</f>
        <v>0</v>
      </c>
      <c r="B62" s="324">
        <f>Data!$D61</f>
        <v>0</v>
      </c>
      <c r="C62" s="260"/>
      <c r="D62" s="260"/>
      <c r="E62" s="260"/>
      <c r="F62" s="260"/>
      <c r="G62" s="349">
        <f t="shared" si="5"/>
        <v>0</v>
      </c>
      <c r="H62" s="324">
        <f t="shared" si="4"/>
        <v>0</v>
      </c>
      <c r="I62" s="347">
        <f>LOOKUP(H62,{0,1,30,45,60},{0,"D ","C","B","A"})</f>
        <v>0</v>
      </c>
    </row>
    <row r="63" spans="1:9" ht="24" customHeight="1">
      <c r="A63" s="324">
        <f>Data!$B62</f>
        <v>0</v>
      </c>
      <c r="B63" s="324">
        <f>Data!$D62</f>
        <v>0</v>
      </c>
      <c r="C63" s="260"/>
      <c r="D63" s="260"/>
      <c r="E63" s="260"/>
      <c r="F63" s="260"/>
      <c r="G63" s="349">
        <f t="shared" si="5"/>
        <v>0</v>
      </c>
      <c r="H63" s="324">
        <f t="shared" si="4"/>
        <v>0</v>
      </c>
      <c r="I63" s="347">
        <f>LOOKUP(H63,{0,1,30,45,60},{0,"D ","C","B","A"})</f>
        <v>0</v>
      </c>
    </row>
    <row r="64" spans="1:9" ht="24" customHeight="1">
      <c r="A64" s="324">
        <f>Data!$B63</f>
        <v>0</v>
      </c>
      <c r="B64" s="324">
        <f>Data!$D63</f>
        <v>0</v>
      </c>
      <c r="C64" s="260"/>
      <c r="D64" s="260"/>
      <c r="E64" s="260"/>
      <c r="F64" s="260"/>
      <c r="G64" s="349">
        <f t="shared" si="5"/>
        <v>0</v>
      </c>
      <c r="H64" s="324">
        <f t="shared" si="4"/>
        <v>0</v>
      </c>
      <c r="I64" s="347">
        <f>LOOKUP(H64,{0,1,30,45,60},{0,"D ","C","B","A"})</f>
        <v>0</v>
      </c>
    </row>
    <row r="65" spans="1:9" ht="24" customHeight="1">
      <c r="A65" s="324">
        <f>Data!$B64</f>
        <v>0</v>
      </c>
      <c r="B65" s="324">
        <f>Data!$D64</f>
        <v>0</v>
      </c>
      <c r="C65" s="260"/>
      <c r="D65" s="260"/>
      <c r="E65" s="260"/>
      <c r="F65" s="260"/>
      <c r="G65" s="349">
        <f t="shared" si="5"/>
        <v>0</v>
      </c>
      <c r="H65" s="324">
        <f t="shared" si="4"/>
        <v>0</v>
      </c>
      <c r="I65" s="347">
        <f>LOOKUP(H65,{0,1,30,45,60},{0,"D ","C","B","A"})</f>
        <v>0</v>
      </c>
    </row>
    <row r="66" spans="1:9" ht="24" customHeight="1">
      <c r="A66" s="324">
        <f>Data!$B65</f>
        <v>0</v>
      </c>
      <c r="B66" s="324">
        <f>Data!$D65</f>
        <v>0</v>
      </c>
      <c r="C66" s="260"/>
      <c r="D66" s="260"/>
      <c r="E66" s="260"/>
      <c r="F66" s="260"/>
      <c r="G66" s="349">
        <f t="shared" si="5"/>
        <v>0</v>
      </c>
      <c r="H66" s="324">
        <f t="shared" si="4"/>
        <v>0</v>
      </c>
      <c r="I66" s="347">
        <f>LOOKUP(H66,{0,1,30,45,60},{0,"D ","C","B","A"})</f>
        <v>0</v>
      </c>
    </row>
    <row r="67" spans="1:9" ht="24" customHeight="1">
      <c r="A67" s="324">
        <f>Data!$B66</f>
        <v>0</v>
      </c>
      <c r="B67" s="324">
        <f>Data!$D66</f>
        <v>0</v>
      </c>
      <c r="C67" s="260"/>
      <c r="D67" s="260"/>
      <c r="E67" s="260"/>
      <c r="F67" s="260"/>
      <c r="G67" s="349">
        <f t="shared" si="5"/>
        <v>0</v>
      </c>
      <c r="H67" s="324">
        <f t="shared" si="4"/>
        <v>0</v>
      </c>
      <c r="I67" s="347">
        <f>LOOKUP(H67,{0,1,30,45,60},{0,"D ","C","B","A"})</f>
        <v>0</v>
      </c>
    </row>
    <row r="68" spans="1:9" ht="24" customHeight="1">
      <c r="A68" s="324">
        <f>Data!$B67</f>
        <v>0</v>
      </c>
      <c r="B68" s="324">
        <f>Data!$D67</f>
        <v>0</v>
      </c>
      <c r="C68" s="260"/>
      <c r="D68" s="260"/>
      <c r="E68" s="260"/>
      <c r="F68" s="260"/>
      <c r="G68" s="349">
        <f t="shared" si="5"/>
        <v>0</v>
      </c>
      <c r="H68" s="324">
        <f t="shared" si="4"/>
        <v>0</v>
      </c>
      <c r="I68" s="347">
        <f>LOOKUP(H68,{0,1,30,45,60},{0,"D ","C","B","A"})</f>
        <v>0</v>
      </c>
    </row>
    <row r="69" spans="1:9" ht="24" customHeight="1">
      <c r="A69" s="324">
        <f>Data!$B68</f>
        <v>0</v>
      </c>
      <c r="B69" s="324">
        <f>Data!$D68</f>
        <v>0</v>
      </c>
      <c r="C69" s="260"/>
      <c r="D69" s="260"/>
      <c r="E69" s="260"/>
      <c r="F69" s="260"/>
      <c r="G69" s="349">
        <f t="shared" si="5"/>
        <v>0</v>
      </c>
      <c r="H69" s="324">
        <f t="shared" si="4"/>
        <v>0</v>
      </c>
      <c r="I69" s="347">
        <f>LOOKUP(H69,{0,1,30,45,60},{0,"D ","C","B","A"})</f>
        <v>0</v>
      </c>
    </row>
    <row r="70" spans="1:9" ht="24" customHeight="1">
      <c r="A70" s="324">
        <f>Data!$B69</f>
        <v>0</v>
      </c>
      <c r="B70" s="324">
        <f>Data!$D69</f>
        <v>0</v>
      </c>
      <c r="C70" s="260"/>
      <c r="D70" s="260"/>
      <c r="E70" s="260"/>
      <c r="F70" s="260"/>
      <c r="G70" s="349">
        <f t="shared" si="5"/>
        <v>0</v>
      </c>
      <c r="H70" s="324">
        <f t="shared" si="4"/>
        <v>0</v>
      </c>
      <c r="I70" s="347">
        <f>LOOKUP(H70,{0,1,30,45,60},{0,"D ","C","B","A"})</f>
        <v>0</v>
      </c>
    </row>
    <row r="71" spans="1:9" ht="24" customHeight="1">
      <c r="A71" s="324">
        <f>Data!$B70</f>
        <v>0</v>
      </c>
      <c r="B71" s="324">
        <f>Data!$D70</f>
        <v>0</v>
      </c>
      <c r="C71" s="260"/>
      <c r="D71" s="260"/>
      <c r="E71" s="260"/>
      <c r="F71" s="260"/>
      <c r="G71" s="349">
        <f t="shared" si="5"/>
        <v>0</v>
      </c>
      <c r="H71" s="324">
        <f t="shared" si="4"/>
        <v>0</v>
      </c>
      <c r="I71" s="347">
        <f>LOOKUP(H71,{0,1,30,45,60},{0,"D ","C","B","A"})</f>
        <v>0</v>
      </c>
    </row>
    <row r="72" spans="1:9" ht="24" customHeight="1">
      <c r="A72" s="324">
        <f>Data!$B71</f>
        <v>0</v>
      </c>
      <c r="B72" s="324">
        <f>Data!$D71</f>
        <v>0</v>
      </c>
      <c r="C72" s="260"/>
      <c r="D72" s="260"/>
      <c r="E72" s="260"/>
      <c r="F72" s="260"/>
      <c r="G72" s="349">
        <f t="shared" si="5"/>
        <v>0</v>
      </c>
      <c r="H72" s="324">
        <f t="shared" si="4"/>
        <v>0</v>
      </c>
      <c r="I72" s="347">
        <f>LOOKUP(H72,{0,1,30,45,60},{0,"D ","C","B","A"})</f>
        <v>0</v>
      </c>
    </row>
    <row r="73" spans="1:9" ht="24" customHeight="1">
      <c r="A73" s="324">
        <f>Data!$B72</f>
        <v>0</v>
      </c>
      <c r="B73" s="324">
        <f>Data!$D72</f>
        <v>0</v>
      </c>
      <c r="C73" s="260"/>
      <c r="D73" s="260"/>
      <c r="E73" s="260"/>
      <c r="F73" s="260"/>
      <c r="G73" s="349">
        <f t="shared" si="5"/>
        <v>0</v>
      </c>
      <c r="H73" s="324">
        <f t="shared" si="4"/>
        <v>0</v>
      </c>
      <c r="I73" s="347">
        <f>LOOKUP(H73,{0,1,30,45,60},{0,"D ","C","B","A"})</f>
        <v>0</v>
      </c>
    </row>
    <row r="74" spans="1:9" ht="24" customHeight="1">
      <c r="A74" s="324">
        <f>Data!$B73</f>
        <v>0</v>
      </c>
      <c r="B74" s="324">
        <f>Data!$D73</f>
        <v>0</v>
      </c>
      <c r="C74" s="260"/>
      <c r="D74" s="260"/>
      <c r="E74" s="260"/>
      <c r="F74" s="260"/>
      <c r="G74" s="349">
        <f t="shared" si="5"/>
        <v>0</v>
      </c>
      <c r="H74" s="324">
        <f t="shared" si="4"/>
        <v>0</v>
      </c>
      <c r="I74" s="347">
        <f>LOOKUP(H74,{0,1,30,45,60},{0,"D ","C","B","A"})</f>
        <v>0</v>
      </c>
    </row>
    <row r="75" spans="1:9" ht="24" customHeight="1">
      <c r="A75" s="324">
        <f>Data!$B74</f>
        <v>0</v>
      </c>
      <c r="B75" s="324">
        <f>Data!$D74</f>
        <v>0</v>
      </c>
      <c r="C75" s="260"/>
      <c r="D75" s="260"/>
      <c r="E75" s="260"/>
      <c r="F75" s="260"/>
      <c r="G75" s="349">
        <f t="shared" si="5"/>
        <v>0</v>
      </c>
      <c r="H75" s="324">
        <f t="shared" si="4"/>
        <v>0</v>
      </c>
      <c r="I75" s="347">
        <f>LOOKUP(H75,{0,1,30,45,60},{0,"D ","C","B","A"})</f>
        <v>0</v>
      </c>
    </row>
    <row r="76" spans="1:9" ht="24" customHeight="1">
      <c r="A76" s="324">
        <f>Data!$B75</f>
        <v>0</v>
      </c>
      <c r="B76" s="324">
        <f>Data!$D75</f>
        <v>0</v>
      </c>
      <c r="C76" s="260"/>
      <c r="D76" s="260"/>
      <c r="E76" s="260"/>
      <c r="F76" s="260"/>
      <c r="G76" s="349">
        <f t="shared" si="5"/>
        <v>0</v>
      </c>
      <c r="H76" s="324">
        <f t="shared" si="4"/>
        <v>0</v>
      </c>
      <c r="I76" s="347">
        <f>LOOKUP(H76,{0,1,30,45,60},{0,"D ","C","B","A"})</f>
        <v>0</v>
      </c>
    </row>
    <row r="77" spans="1:9" ht="24" customHeight="1">
      <c r="A77" s="324">
        <f>Data!$B76</f>
        <v>0</v>
      </c>
      <c r="B77" s="324">
        <f>Data!$D76</f>
        <v>0</v>
      </c>
      <c r="C77" s="260"/>
      <c r="D77" s="260"/>
      <c r="E77" s="260"/>
      <c r="F77" s="260"/>
      <c r="G77" s="349">
        <f t="shared" si="5"/>
        <v>0</v>
      </c>
      <c r="H77" s="324">
        <f t="shared" si="4"/>
        <v>0</v>
      </c>
      <c r="I77" s="347">
        <f>LOOKUP(H77,{0,1,30,45,60},{0,"D ","C","B","A"})</f>
        <v>0</v>
      </c>
    </row>
  </sheetData>
  <sheetProtection algorithmName="SHA-512" hashValue="/j4Waohgw8Lf8v5xpPekKVeOF5qNsEmpSxiFUjdOQ74fuq3XSebwDbIDm7dmE727qkW6EWVAQ/xqj1mikm08FQ==" saltValue="aOSGt2G/G1PFuj96fdkV/A==" spinCount="100000" sheet="1" scenarios="1" formatCells="0" formatColumns="0" formatRows="0"/>
  <mergeCells count="15">
    <mergeCell ref="I39:I41"/>
    <mergeCell ref="A39:A41"/>
    <mergeCell ref="B39:B41"/>
    <mergeCell ref="C39:D39"/>
    <mergeCell ref="E39:F39"/>
    <mergeCell ref="H39:H41"/>
    <mergeCell ref="G39:G40"/>
    <mergeCell ref="A1:I1"/>
    <mergeCell ref="A2:A4"/>
    <mergeCell ref="B2:B4"/>
    <mergeCell ref="C2:D2"/>
    <mergeCell ref="E2:F2"/>
    <mergeCell ref="H2:H4"/>
    <mergeCell ref="I2:I4"/>
    <mergeCell ref="G2:G3"/>
  </mergeCells>
  <pageMargins left="0.43307086614173229" right="0.43307086614173229" top="0.15748031496062992" bottom="0.43307086614173229" header="0" footer="0"/>
  <pageSetup paperSize="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showZeros="0" view="pageLayout" zoomScaleNormal="100" workbookViewId="0">
      <selection activeCell="A5" sqref="A5:A11"/>
    </sheetView>
  </sheetViews>
  <sheetFormatPr defaultRowHeight="12.75"/>
  <cols>
    <col min="1" max="1" width="4.7109375" style="11" customWidth="1"/>
    <col min="2" max="2" width="5.85546875" style="11" customWidth="1"/>
    <col min="3" max="3" width="9.140625" style="11"/>
    <col min="4" max="4" width="3" style="11" bestFit="1" customWidth="1"/>
    <col min="5" max="5" width="22" style="11" bestFit="1" customWidth="1"/>
    <col min="6" max="27" width="6" style="11" customWidth="1"/>
    <col min="28" max="16384" width="9.140625" style="11"/>
  </cols>
  <sheetData>
    <row r="1" spans="1:27" ht="23.25" customHeight="1" thickBot="1">
      <c r="A1" s="554" t="str">
        <f>"वार्षिक निकालपत्रक"&amp;" "&amp;Links!O2</f>
        <v>वार्षिक निकालपत्रक सन:- 2023-24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  <c r="Z1" s="554"/>
      <c r="AA1" s="554"/>
    </row>
    <row r="2" spans="1:27" ht="26.25" customHeight="1">
      <c r="A2" s="522" t="s">
        <v>270</v>
      </c>
      <c r="B2" s="525" t="s">
        <v>271</v>
      </c>
      <c r="C2" s="528" t="s">
        <v>321</v>
      </c>
      <c r="D2" s="531" t="s">
        <v>322</v>
      </c>
      <c r="E2" s="532"/>
      <c r="F2" s="516" t="s">
        <v>89</v>
      </c>
      <c r="G2" s="516" t="s">
        <v>272</v>
      </c>
      <c r="H2" s="541" t="s">
        <v>273</v>
      </c>
      <c r="I2" s="516" t="s">
        <v>83</v>
      </c>
      <c r="J2" s="516" t="s">
        <v>90</v>
      </c>
      <c r="K2" s="516"/>
      <c r="L2" s="516"/>
      <c r="M2" s="516" t="s">
        <v>276</v>
      </c>
      <c r="N2" s="516"/>
      <c r="O2" s="516"/>
      <c r="P2" s="516" t="s">
        <v>277</v>
      </c>
      <c r="Q2" s="516"/>
      <c r="R2" s="516"/>
      <c r="S2" s="537" t="s">
        <v>333</v>
      </c>
      <c r="T2" s="537" t="s">
        <v>375</v>
      </c>
      <c r="U2" s="516" t="s">
        <v>332</v>
      </c>
      <c r="V2" s="539" t="s">
        <v>334</v>
      </c>
      <c r="W2" s="520" t="s">
        <v>35</v>
      </c>
      <c r="X2" s="516" t="s">
        <v>335</v>
      </c>
      <c r="Y2" s="516" t="s">
        <v>336</v>
      </c>
      <c r="Z2" s="516" t="s">
        <v>337</v>
      </c>
      <c r="AA2" s="518" t="s">
        <v>338</v>
      </c>
    </row>
    <row r="3" spans="1:27" ht="26.25" customHeight="1">
      <c r="A3" s="523"/>
      <c r="B3" s="526"/>
      <c r="C3" s="529"/>
      <c r="D3" s="533"/>
      <c r="E3" s="534"/>
      <c r="F3" s="517"/>
      <c r="G3" s="517"/>
      <c r="H3" s="542"/>
      <c r="I3" s="517"/>
      <c r="J3" s="284" t="s">
        <v>274</v>
      </c>
      <c r="K3" s="284" t="s">
        <v>275</v>
      </c>
      <c r="L3" s="284" t="s">
        <v>35</v>
      </c>
      <c r="M3" s="284" t="s">
        <v>274</v>
      </c>
      <c r="N3" s="284" t="s">
        <v>275</v>
      </c>
      <c r="O3" s="284" t="s">
        <v>35</v>
      </c>
      <c r="P3" s="284" t="s">
        <v>278</v>
      </c>
      <c r="Q3" s="284" t="s">
        <v>279</v>
      </c>
      <c r="R3" s="284" t="s">
        <v>35</v>
      </c>
      <c r="S3" s="538"/>
      <c r="T3" s="538"/>
      <c r="U3" s="517"/>
      <c r="V3" s="540"/>
      <c r="W3" s="521"/>
      <c r="X3" s="517"/>
      <c r="Y3" s="517"/>
      <c r="Z3" s="517"/>
      <c r="AA3" s="519"/>
    </row>
    <row r="4" spans="1:27" ht="16.5" customHeight="1">
      <c r="A4" s="524"/>
      <c r="B4" s="527"/>
      <c r="C4" s="530"/>
      <c r="D4" s="535"/>
      <c r="E4" s="536"/>
      <c r="F4" s="325">
        <f>लेखी!$C$4+'लेखी (2)'!$G$5</f>
        <v>100</v>
      </c>
      <c r="G4" s="350">
        <f>लेखी!$D$4+'लेखी (2)'!$L$5</f>
        <v>100</v>
      </c>
      <c r="H4" s="350">
        <f>लेखी!$E$4+'लेखी (2)'!$Q$5</f>
        <v>0</v>
      </c>
      <c r="I4" s="325">
        <f>लेखी!$F$4+'लेखी (2)'!$V$5</f>
        <v>100</v>
      </c>
      <c r="J4" s="325">
        <f>लेखी!$G$4+'लेखी (2)'!$Y$5</f>
        <v>50</v>
      </c>
      <c r="K4" s="325">
        <f>लेखी!$H$4+'लेखी (2)'!$AB$5</f>
        <v>50</v>
      </c>
      <c r="L4" s="325">
        <f>SUM(J4:K4)</f>
        <v>100</v>
      </c>
      <c r="M4" s="325">
        <f>लेखी!$I$4+'लेखी (2)'!$AE$5</f>
        <v>50</v>
      </c>
      <c r="N4" s="325">
        <f>लेखी!$J$4+'लेखी (2)'!$AH$5</f>
        <v>50</v>
      </c>
      <c r="O4" s="325">
        <f>SUM(M4:N4)</f>
        <v>100</v>
      </c>
      <c r="P4" s="325">
        <f>लेखी!$K$4+'लेखी (2)'!$AK$5</f>
        <v>50</v>
      </c>
      <c r="Q4" s="325">
        <f>लेखी!L4+'लेखी (2)'!AN5</f>
        <v>50</v>
      </c>
      <c r="R4" s="325">
        <f>SUM(P4:Q4)</f>
        <v>100</v>
      </c>
      <c r="S4" s="283" t="s">
        <v>27</v>
      </c>
      <c r="T4" s="283" t="s">
        <v>27</v>
      </c>
      <c r="U4" s="283" t="s">
        <v>27</v>
      </c>
      <c r="V4" s="283" t="s">
        <v>27</v>
      </c>
      <c r="W4" s="351">
        <f>SUM(F4:I4)+L4+O4+R4</f>
        <v>600</v>
      </c>
      <c r="X4" s="517"/>
      <c r="Y4" s="517"/>
      <c r="Z4" s="517"/>
      <c r="AA4" s="519"/>
    </row>
    <row r="5" spans="1:27" ht="16.5" customHeight="1">
      <c r="A5" s="543">
        <v>1</v>
      </c>
      <c r="B5" s="548">
        <f>VLOOKUP(A5,Data!$B$6:$AH$353,3,0)</f>
        <v>1</v>
      </c>
      <c r="C5" s="551" t="str">
        <f>VLOOKUP(A5,Data!$B$6:$AH$353,4,0)</f>
        <v>सायली निंबा पाटील</v>
      </c>
      <c r="D5" s="546" t="s">
        <v>323</v>
      </c>
      <c r="E5" s="285" t="s">
        <v>324</v>
      </c>
      <c r="F5" s="324">
        <f>VLOOKUP(A5,लेखी!$A$5:$L$77,3,0)</f>
        <v>0</v>
      </c>
      <c r="G5" s="324">
        <f>VLOOKUP(A5,लेखी!$A$5:$L$77,4,0)</f>
        <v>0</v>
      </c>
      <c r="H5" s="324">
        <f>VLOOKUP(A5,लेखी!$A$5:$L$77,5,0)</f>
        <v>0</v>
      </c>
      <c r="I5" s="324">
        <f>VLOOKUP(A5,लेखी!$A$5:$L$77,6,0)</f>
        <v>0</v>
      </c>
      <c r="J5" s="324">
        <f>VLOOKUP(A5,लेखी!$A$5:$L$77,7,0)</f>
        <v>0</v>
      </c>
      <c r="K5" s="324">
        <f>VLOOKUP(A5,लेखी!$A$5:$L$77,8,0)</f>
        <v>0</v>
      </c>
      <c r="L5" s="324">
        <f>SUM(J5:K5)</f>
        <v>0</v>
      </c>
      <c r="M5" s="324">
        <f>VLOOKUP(A5,लेखी!$A$5:$L$77,9,0)</f>
        <v>0</v>
      </c>
      <c r="N5" s="324">
        <f>VLOOKUP(A5,लेखी!$A$5:$L$77,10,0)</f>
        <v>0</v>
      </c>
      <c r="O5" s="324">
        <f>SUM(M5:N5)</f>
        <v>0</v>
      </c>
      <c r="P5" s="324">
        <f>VLOOKUP(A5,लेखी!$A$5:$L$77,11,0)</f>
        <v>0</v>
      </c>
      <c r="Q5" s="324">
        <f>VLOOKUP(A5,लेखी!$A$5:$L$77,12,0)</f>
        <v>0</v>
      </c>
      <c r="R5" s="324">
        <f>SUM(P5:Q5)</f>
        <v>0</v>
      </c>
      <c r="S5" s="504">
        <f>IF(A5&lt;36,VLOOKUP(A5,शा.शि.!$A$4:$F$38,6,0),IF(A5&gt;35,VLOOKUP(A5,शा.शि.!$G$4:$L$38,6,0)))</f>
        <v>0</v>
      </c>
      <c r="T5" s="504">
        <f>VLOOKUP(A5,जलसुरक्षा!$A$6:$M$75,13,0)</f>
        <v>0</v>
      </c>
      <c r="U5" s="504">
        <f>IF(A5&lt;36,VLOOKUP(A5,'कलारसास्वाद 2'!$A$4:$F$38,6,0),IF(A5&gt;35,VLOOKUP(A5,'कलारसास्वाद 2'!$G$4:$L$38,6,0)))</f>
        <v>0</v>
      </c>
      <c r="V5" s="504">
        <f>IF($V$2="एम.सी.सी.",VLOOKUP(A5,'स्काऊट गाईड'!$A$5:$K$77,11,0),IF($V$2="स्काऊट/गाईड",VLOOKUP(A5,'स्काऊट गाईड'!$A$5:$K$77,11,0),IF($V$2="सौरक्षण शास्त्र",VLOOKUP(A5,संरक्षणशास्त्र!$A$5:$I$77,9,0),0)))</f>
        <v>0</v>
      </c>
      <c r="W5" s="507"/>
      <c r="X5" s="507"/>
      <c r="Y5" s="510">
        <f>VLOOKUP(A5,गुणपत्रक!$A$6:$Y$78,23,0)</f>
        <v>0</v>
      </c>
      <c r="Z5" s="510">
        <f>VLOOKUP(A5,गुणपत्रक!$A$6:$Y$78,22,0)</f>
        <v>0</v>
      </c>
      <c r="AA5" s="513"/>
    </row>
    <row r="6" spans="1:27" ht="16.5" customHeight="1">
      <c r="A6" s="544"/>
      <c r="B6" s="549"/>
      <c r="C6" s="552"/>
      <c r="D6" s="546"/>
      <c r="E6" s="285" t="s">
        <v>325</v>
      </c>
      <c r="F6" s="324">
        <f>VLOOKUP(A5,'लेखी (2)'!$A$6:$AN$79,7,0)</f>
        <v>0</v>
      </c>
      <c r="G6" s="324">
        <f>VLOOKUP(A5,'लेखी (2)'!$A$6:$AN$79,12,0)</f>
        <v>0</v>
      </c>
      <c r="H6" s="324">
        <f>VLOOKUP(A5,'लेखी (2)'!$A$6:$AN$79,17,0)</f>
        <v>0</v>
      </c>
      <c r="I6" s="324">
        <f>VLOOKUP(A5,'लेखी (2)'!$A$6:$AN$79,22,0)</f>
        <v>0</v>
      </c>
      <c r="J6" s="324">
        <f>VLOOKUP(A5,'लेखी (2)'!$A$6:$AN$79,25,0)</f>
        <v>0</v>
      </c>
      <c r="K6" s="324">
        <f>VLOOKUP(A5,'लेखी (2)'!$A$6:$AN$79,28,0)</f>
        <v>0</v>
      </c>
      <c r="L6" s="324">
        <f>SUM(J6:K6)</f>
        <v>0</v>
      </c>
      <c r="M6" s="324">
        <f>VLOOKUP(A5,'लेखी (2)'!$A$6:$AN$79,31,0)</f>
        <v>0</v>
      </c>
      <c r="N6" s="324">
        <f>VLOOKUP(A5,'लेखी (2)'!$A$6:$AN$79,34,0)</f>
        <v>0</v>
      </c>
      <c r="O6" s="324">
        <f>SUM(M6:N6)</f>
        <v>0</v>
      </c>
      <c r="P6" s="324">
        <f>VLOOKUP(A5,'लेखी (2)'!$A$6:$AN$79,37,0)</f>
        <v>0</v>
      </c>
      <c r="Q6" s="324">
        <f>VLOOKUP(A5,'लेखी (2)'!$A$6:$AN$79,40,0)</f>
        <v>0</v>
      </c>
      <c r="R6" s="324">
        <f>SUM(P6:Q6)</f>
        <v>0</v>
      </c>
      <c r="S6" s="505"/>
      <c r="T6" s="505"/>
      <c r="U6" s="505"/>
      <c r="V6" s="505"/>
      <c r="W6" s="508"/>
      <c r="X6" s="508"/>
      <c r="Y6" s="511"/>
      <c r="Z6" s="511"/>
      <c r="AA6" s="514"/>
    </row>
    <row r="7" spans="1:27" ht="16.5" customHeight="1">
      <c r="A7" s="544"/>
      <c r="B7" s="549"/>
      <c r="C7" s="552"/>
      <c r="D7" s="546" t="s">
        <v>328</v>
      </c>
      <c r="E7" s="285" t="s">
        <v>326</v>
      </c>
      <c r="F7" s="324">
        <f>VLOOKUP(A5,लेखी!$M$5:$X$77,3,0)</f>
        <v>0</v>
      </c>
      <c r="G7" s="324">
        <f>VLOOKUP(A5,लेखी!$M$5:$X$77,4,0)</f>
        <v>0</v>
      </c>
      <c r="H7" s="324">
        <f>VLOOKUP(A5,लेखी!$M$5:$X$779,5,0)</f>
        <v>0</v>
      </c>
      <c r="I7" s="324">
        <f>VLOOKUP(A5,लेखी!$M$5:$X$779,6,0)</f>
        <v>0</v>
      </c>
      <c r="J7" s="324">
        <f>VLOOKUP(A5,लेखी!$M$5:$X$779,7,0)</f>
        <v>0</v>
      </c>
      <c r="K7" s="324">
        <f>VLOOKUP(A5,लेखी!$M$5:$X$779,8,0)</f>
        <v>0</v>
      </c>
      <c r="L7" s="324">
        <f>SUM(J7:K7)</f>
        <v>0</v>
      </c>
      <c r="M7" s="324">
        <f>VLOOKUP(A5,लेखी!$M$5:$X$779,9,0)</f>
        <v>0</v>
      </c>
      <c r="N7" s="324">
        <f>VLOOKUP(A5,लेखी!$M$5:$X$779,10,0)</f>
        <v>0</v>
      </c>
      <c r="O7" s="324">
        <f>SUM(M7:N7)</f>
        <v>0</v>
      </c>
      <c r="P7" s="324">
        <f>VLOOKUP(A5,लेखी!$M$5:$X$779,11,0)</f>
        <v>0</v>
      </c>
      <c r="Q7" s="324">
        <f>VLOOKUP(A5,लेखी!$M$5:$X$779,12,0)</f>
        <v>0</v>
      </c>
      <c r="R7" s="324">
        <f>SUM(P7:Q7)</f>
        <v>0</v>
      </c>
      <c r="S7" s="505"/>
      <c r="T7" s="505"/>
      <c r="U7" s="505"/>
      <c r="V7" s="505"/>
      <c r="W7" s="508"/>
      <c r="X7" s="508"/>
      <c r="Y7" s="511"/>
      <c r="Z7" s="511"/>
      <c r="AA7" s="514"/>
    </row>
    <row r="8" spans="1:27" ht="16.5" customHeight="1">
      <c r="A8" s="544"/>
      <c r="B8" s="549"/>
      <c r="C8" s="552"/>
      <c r="D8" s="546"/>
      <c r="E8" s="285" t="s">
        <v>327</v>
      </c>
      <c r="F8" s="324">
        <f>VLOOKUP(A5,'लेखी (2)'!$AO$6:$CB$79,7,0)</f>
        <v>0</v>
      </c>
      <c r="G8" s="324">
        <f>VLOOKUP(A5,'लेखी (2)'!$AO$6:$CB$79,12,0)</f>
        <v>0</v>
      </c>
      <c r="H8" s="324">
        <f>VLOOKUP(A5,'लेखी (2)'!$AO$6:$CB$79,17,0)</f>
        <v>0</v>
      </c>
      <c r="I8" s="324">
        <f>VLOOKUP(A5,'लेखी (2)'!$AO$6:$CB$79,22,0)</f>
        <v>0</v>
      </c>
      <c r="J8" s="324">
        <f>VLOOKUP(A5,'लेखी (2)'!$AO$6:$CB$79,25,0)</f>
        <v>0</v>
      </c>
      <c r="K8" s="324">
        <f>VLOOKUP(A5,'लेखी (2)'!$AO$6:$CB$79,28,0)</f>
        <v>0</v>
      </c>
      <c r="L8" s="324">
        <f>SUM(J8:K8)</f>
        <v>0</v>
      </c>
      <c r="M8" s="324">
        <f>VLOOKUP(A5,'लेखी (2)'!$AO$6:$CB$79,31,0)</f>
        <v>0</v>
      </c>
      <c r="N8" s="324">
        <f>VLOOKUP(A5,'लेखी (2)'!$AO$6:$CB$79,34,0)</f>
        <v>0</v>
      </c>
      <c r="O8" s="324">
        <f>SUM(M8:N8)</f>
        <v>0</v>
      </c>
      <c r="P8" s="324">
        <f>VLOOKUP(A5,'लेखी (2)'!$AO$6:$CB$79,37,0)</f>
        <v>0</v>
      </c>
      <c r="Q8" s="324">
        <f>VLOOKUP(A5,'लेखी (2)'!$AO$6:$CB$79,40,0)</f>
        <v>0</v>
      </c>
      <c r="R8" s="324">
        <f>SUM(P8:Q8)</f>
        <v>0</v>
      </c>
      <c r="S8" s="505"/>
      <c r="T8" s="505"/>
      <c r="U8" s="505"/>
      <c r="V8" s="505"/>
      <c r="W8" s="508"/>
      <c r="X8" s="508"/>
      <c r="Y8" s="511"/>
      <c r="Z8" s="511"/>
      <c r="AA8" s="514"/>
    </row>
    <row r="9" spans="1:27" ht="16.5" customHeight="1">
      <c r="A9" s="544"/>
      <c r="B9" s="549"/>
      <c r="C9" s="552"/>
      <c r="D9" s="546" t="s">
        <v>329</v>
      </c>
      <c r="E9" s="546"/>
      <c r="F9" s="341">
        <f>SUM(F5:F8)</f>
        <v>0</v>
      </c>
      <c r="G9" s="341">
        <f t="shared" ref="G9:R9" si="0">SUM(G5:G8)</f>
        <v>0</v>
      </c>
      <c r="H9" s="341">
        <f t="shared" si="0"/>
        <v>0</v>
      </c>
      <c r="I9" s="341">
        <f t="shared" si="0"/>
        <v>0</v>
      </c>
      <c r="J9" s="341">
        <f t="shared" si="0"/>
        <v>0</v>
      </c>
      <c r="K9" s="341">
        <f t="shared" si="0"/>
        <v>0</v>
      </c>
      <c r="L9" s="341">
        <f t="shared" si="0"/>
        <v>0</v>
      </c>
      <c r="M9" s="341">
        <f t="shared" si="0"/>
        <v>0</v>
      </c>
      <c r="N9" s="341">
        <f t="shared" si="0"/>
        <v>0</v>
      </c>
      <c r="O9" s="341">
        <f t="shared" si="0"/>
        <v>0</v>
      </c>
      <c r="P9" s="341">
        <f t="shared" si="0"/>
        <v>0</v>
      </c>
      <c r="Q9" s="341">
        <f t="shared" si="0"/>
        <v>0</v>
      </c>
      <c r="R9" s="341">
        <f t="shared" si="0"/>
        <v>0</v>
      </c>
      <c r="S9" s="505"/>
      <c r="T9" s="505"/>
      <c r="U9" s="505"/>
      <c r="V9" s="505"/>
      <c r="W9" s="509"/>
      <c r="X9" s="509"/>
      <c r="Y9" s="511"/>
      <c r="Z9" s="511"/>
      <c r="AA9" s="514"/>
    </row>
    <row r="10" spans="1:27" ht="16.5" customHeight="1">
      <c r="A10" s="544"/>
      <c r="B10" s="549"/>
      <c r="C10" s="552"/>
      <c r="D10" s="546" t="s">
        <v>330</v>
      </c>
      <c r="E10" s="546"/>
      <c r="F10" s="341">
        <f>ROUND(F9/2,0)</f>
        <v>0</v>
      </c>
      <c r="G10" s="341">
        <f t="shared" ref="G10:R10" si="1">ROUND(G9/2,0)</f>
        <v>0</v>
      </c>
      <c r="H10" s="341">
        <f t="shared" si="1"/>
        <v>0</v>
      </c>
      <c r="I10" s="341">
        <f t="shared" si="1"/>
        <v>0</v>
      </c>
      <c r="J10" s="341">
        <f t="shared" si="1"/>
        <v>0</v>
      </c>
      <c r="K10" s="341">
        <f t="shared" si="1"/>
        <v>0</v>
      </c>
      <c r="L10" s="341">
        <f t="shared" si="1"/>
        <v>0</v>
      </c>
      <c r="M10" s="341">
        <f t="shared" si="1"/>
        <v>0</v>
      </c>
      <c r="N10" s="341">
        <f t="shared" si="1"/>
        <v>0</v>
      </c>
      <c r="O10" s="341">
        <f t="shared" si="1"/>
        <v>0</v>
      </c>
      <c r="P10" s="341">
        <f t="shared" si="1"/>
        <v>0</v>
      </c>
      <c r="Q10" s="341">
        <f t="shared" si="1"/>
        <v>0</v>
      </c>
      <c r="R10" s="341">
        <f t="shared" si="1"/>
        <v>0</v>
      </c>
      <c r="S10" s="506"/>
      <c r="T10" s="506"/>
      <c r="U10" s="506"/>
      <c r="V10" s="506"/>
      <c r="W10" s="341">
        <f>F10+G10+H10+I10+L10+O10+R10</f>
        <v>0</v>
      </c>
      <c r="X10" s="352">
        <f>W10/6</f>
        <v>0</v>
      </c>
      <c r="Y10" s="511"/>
      <c r="Z10" s="511"/>
      <c r="AA10" s="514"/>
    </row>
    <row r="11" spans="1:27" ht="16.5" customHeight="1" thickBot="1">
      <c r="A11" s="545"/>
      <c r="B11" s="550"/>
      <c r="C11" s="553"/>
      <c r="D11" s="547" t="s">
        <v>331</v>
      </c>
      <c r="E11" s="547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45">
        <f>F11+G11+H11+I11+L11+O11+R11</f>
        <v>0</v>
      </c>
      <c r="X11" s="286"/>
      <c r="Y11" s="512"/>
      <c r="Z11" s="512"/>
      <c r="AA11" s="515"/>
    </row>
    <row r="12" spans="1:27">
      <c r="A12" s="543"/>
      <c r="B12" s="555">
        <f>VLOOKUP(A12,Data!$B$6:$AH$353,3,0)</f>
        <v>0</v>
      </c>
      <c r="C12" s="556">
        <f>VLOOKUP(A12,Data!$B$6:$AH$353,4,0)</f>
        <v>0</v>
      </c>
      <c r="D12" s="557" t="s">
        <v>323</v>
      </c>
      <c r="E12" s="287" t="s">
        <v>324</v>
      </c>
      <c r="F12" s="324">
        <f>VLOOKUP(A12,लेखी!$A$5:$L$77,3,0)</f>
        <v>0</v>
      </c>
      <c r="G12" s="324">
        <f>VLOOKUP(A12,लेखी!$A$5:$L$77,4,0)</f>
        <v>0</v>
      </c>
      <c r="H12" s="324">
        <f>VLOOKUP(A12,लेखी!$A$5:$L$77,5,0)</f>
        <v>0</v>
      </c>
      <c r="I12" s="324">
        <f>VLOOKUP(A12,लेखी!$A$5:$L$77,6,0)</f>
        <v>0</v>
      </c>
      <c r="J12" s="324">
        <f>VLOOKUP(A12,लेखी!$A$5:$L$77,7,0)</f>
        <v>0</v>
      </c>
      <c r="K12" s="324">
        <f>VLOOKUP(A12,लेखी!$A$5:$L$77,8,0)</f>
        <v>0</v>
      </c>
      <c r="L12" s="324">
        <f>SUM(J12:K12)</f>
        <v>0</v>
      </c>
      <c r="M12" s="324">
        <f>VLOOKUP(A12,लेखी!$A$5:$L$77,9,0)</f>
        <v>0</v>
      </c>
      <c r="N12" s="324">
        <f>VLOOKUP(A12,लेखी!$A$5:$L$77,10,0)</f>
        <v>0</v>
      </c>
      <c r="O12" s="324">
        <f>SUM(M12:N12)</f>
        <v>0</v>
      </c>
      <c r="P12" s="324">
        <f>VLOOKUP(A12,लेखी!$A$5:$L$77,11,0)</f>
        <v>0</v>
      </c>
      <c r="Q12" s="324">
        <f>VLOOKUP(A12,लेखी!$A$5:$L$77,12,0)</f>
        <v>0</v>
      </c>
      <c r="R12" s="324">
        <f>SUM(P12:Q12)</f>
        <v>0</v>
      </c>
      <c r="S12" s="504">
        <f>IF(A12&lt;36,VLOOKUP(A12,शा.शि.!$A$4:$F$38,6,0),IF(A12&gt;35,VLOOKUP(A12,शा.शि.!$G$4:$L$38,6,0)))</f>
        <v>0</v>
      </c>
      <c r="T12" s="504">
        <f>VLOOKUP(A12,जलसुरक्षा!$A$6:$M$75,13,0)</f>
        <v>0</v>
      </c>
      <c r="U12" s="504">
        <f>IF(A12&lt;36,VLOOKUP(A12,'कलारसास्वाद 2'!$A$4:$F$38,6,0),IF(A12&gt;35,VLOOKUP(A12,'कलारसास्वाद 2'!$G$4:$L$38,6,0)))</f>
        <v>0</v>
      </c>
      <c r="V12" s="504">
        <f>IF($V$2="एम.सी.सी.",VLOOKUP(A12,'स्काऊट गाईड'!$A$5:$K$77,11,0),IF($V$2="स्काऊट/गाईड",VLOOKUP(A12,'स्काऊट गाईड'!$A$5:$K$77,11,0),IF($V$2="सौरक्षण शास्त्र",VLOOKUP(A12,संरक्षणशास्त्र!$A$5:$I$77,9,0),0)))</f>
        <v>0</v>
      </c>
      <c r="W12" s="558"/>
      <c r="X12" s="558"/>
      <c r="Y12" s="559">
        <f>VLOOKUP(A12,गुणपत्रक!$A$6:$Y$78,23,0)</f>
        <v>0</v>
      </c>
      <c r="Z12" s="559">
        <f>VLOOKUP(A12,गुणपत्रक!$A$6:$Y$78,22,0)</f>
        <v>0</v>
      </c>
      <c r="AA12" s="560"/>
    </row>
    <row r="13" spans="1:27">
      <c r="A13" s="544"/>
      <c r="B13" s="549"/>
      <c r="C13" s="552"/>
      <c r="D13" s="546"/>
      <c r="E13" s="285" t="s">
        <v>325</v>
      </c>
      <c r="F13" s="324">
        <f>VLOOKUP(A12,'लेखी (2)'!$A$6:$AN$79,7,0)</f>
        <v>0</v>
      </c>
      <c r="G13" s="324">
        <f>VLOOKUP(A12,'लेखी (2)'!$A$6:$AN$79,12,0)</f>
        <v>0</v>
      </c>
      <c r="H13" s="324">
        <f>VLOOKUP(A12,'लेखी (2)'!$A$6:$AN$79,17,0)</f>
        <v>0</v>
      </c>
      <c r="I13" s="324">
        <f>VLOOKUP(A12,'लेखी (2)'!$A$6:$AN$79,22,0)</f>
        <v>0</v>
      </c>
      <c r="J13" s="324">
        <f>VLOOKUP(A12,'लेखी (2)'!$A$6:$AN$79,25,0)</f>
        <v>0</v>
      </c>
      <c r="K13" s="324">
        <f>VLOOKUP(A12,'लेखी (2)'!$A$6:$AN$79,28,0)</f>
        <v>0</v>
      </c>
      <c r="L13" s="324">
        <f>SUM(J13:K13)</f>
        <v>0</v>
      </c>
      <c r="M13" s="324">
        <f>VLOOKUP(A12,'लेखी (2)'!$A$6:$AN$79,31,0)</f>
        <v>0</v>
      </c>
      <c r="N13" s="324">
        <f>VLOOKUP(A12,'लेखी (2)'!$A$6:$AN$79,34,0)</f>
        <v>0</v>
      </c>
      <c r="O13" s="324">
        <f>SUM(M13:N13)</f>
        <v>0</v>
      </c>
      <c r="P13" s="324">
        <f>VLOOKUP(A12,'लेखी (2)'!$A$6:$AN$79,37,0)</f>
        <v>0</v>
      </c>
      <c r="Q13" s="324">
        <f>VLOOKUP(A12,'लेखी (2)'!$A$6:$AN$79,40,0)</f>
        <v>0</v>
      </c>
      <c r="R13" s="324">
        <f>SUM(P13:Q13)</f>
        <v>0</v>
      </c>
      <c r="S13" s="505"/>
      <c r="T13" s="505"/>
      <c r="U13" s="505"/>
      <c r="V13" s="505"/>
      <c r="W13" s="508"/>
      <c r="X13" s="508"/>
      <c r="Y13" s="511"/>
      <c r="Z13" s="511"/>
      <c r="AA13" s="514"/>
    </row>
    <row r="14" spans="1:27">
      <c r="A14" s="544"/>
      <c r="B14" s="549"/>
      <c r="C14" s="552"/>
      <c r="D14" s="546" t="s">
        <v>328</v>
      </c>
      <c r="E14" s="285" t="s">
        <v>326</v>
      </c>
      <c r="F14" s="324">
        <f>VLOOKUP(A12,लेखी!$M$5:$X$77,3,0)</f>
        <v>0</v>
      </c>
      <c r="G14" s="324">
        <f>VLOOKUP(A12,लेखी!$M$5:$X$77,4,0)</f>
        <v>0</v>
      </c>
      <c r="H14" s="324">
        <f>VLOOKUP(A12,लेखी!$M$5:$X$779,5,0)</f>
        <v>0</v>
      </c>
      <c r="I14" s="324">
        <f>VLOOKUP(A12,लेखी!$M$5:$X$779,6,0)</f>
        <v>0</v>
      </c>
      <c r="J14" s="324">
        <f>VLOOKUP(A12,लेखी!$M$5:$X$779,7,0)</f>
        <v>0</v>
      </c>
      <c r="K14" s="324">
        <f>VLOOKUP(A12,लेखी!$M$5:$X$779,8,0)</f>
        <v>0</v>
      </c>
      <c r="L14" s="324">
        <f>SUM(J14:K14)</f>
        <v>0</v>
      </c>
      <c r="M14" s="324">
        <f>VLOOKUP(A12,लेखी!$M$5:$X$779,9,0)</f>
        <v>0</v>
      </c>
      <c r="N14" s="324">
        <f>VLOOKUP(A12,लेखी!$M$5:$X$779,10,0)</f>
        <v>0</v>
      </c>
      <c r="O14" s="324">
        <f>SUM(M14:N14)</f>
        <v>0</v>
      </c>
      <c r="P14" s="324">
        <f>VLOOKUP(A12,लेखी!$M$5:$X$779,11,0)</f>
        <v>0</v>
      </c>
      <c r="Q14" s="324">
        <f>VLOOKUP(A12,लेखी!$M$5:$X$779,12,0)</f>
        <v>0</v>
      </c>
      <c r="R14" s="324">
        <f>SUM(P14:Q14)</f>
        <v>0</v>
      </c>
      <c r="S14" s="505"/>
      <c r="T14" s="505"/>
      <c r="U14" s="505"/>
      <c r="V14" s="505"/>
      <c r="W14" s="508"/>
      <c r="X14" s="508"/>
      <c r="Y14" s="511"/>
      <c r="Z14" s="511"/>
      <c r="AA14" s="514"/>
    </row>
    <row r="15" spans="1:27">
      <c r="A15" s="544"/>
      <c r="B15" s="549"/>
      <c r="C15" s="552"/>
      <c r="D15" s="546"/>
      <c r="E15" s="285" t="s">
        <v>327</v>
      </c>
      <c r="F15" s="324">
        <f>VLOOKUP(A12,'लेखी (2)'!$AO$6:$CB$79,7,0)</f>
        <v>0</v>
      </c>
      <c r="G15" s="324">
        <f>VLOOKUP(A12,'लेखी (2)'!$AO$6:$CB$79,12,0)</f>
        <v>0</v>
      </c>
      <c r="H15" s="324">
        <f>VLOOKUP(A12,'लेखी (2)'!$AO$6:$CB$79,17,0)</f>
        <v>0</v>
      </c>
      <c r="I15" s="324">
        <f>VLOOKUP(A12,'लेखी (2)'!$AO$6:$CB$79,22,0)</f>
        <v>0</v>
      </c>
      <c r="J15" s="324">
        <f>VLOOKUP(A12,'लेखी (2)'!$AO$6:$CB$79,25,0)</f>
        <v>0</v>
      </c>
      <c r="K15" s="324">
        <f>VLOOKUP(A12,'लेखी (2)'!$AO$6:$CB$79,28,0)</f>
        <v>0</v>
      </c>
      <c r="L15" s="324">
        <f>SUM(J15:K15)</f>
        <v>0</v>
      </c>
      <c r="M15" s="324">
        <f>VLOOKUP(A12,'लेखी (2)'!$AO$6:$CB$79,31,0)</f>
        <v>0</v>
      </c>
      <c r="N15" s="324">
        <f>VLOOKUP(A12,'लेखी (2)'!$AO$6:$CB$79,34,0)</f>
        <v>0</v>
      </c>
      <c r="O15" s="324">
        <f>SUM(M15:N15)</f>
        <v>0</v>
      </c>
      <c r="P15" s="324">
        <f>VLOOKUP(A12,'लेखी (2)'!$AO$6:$CB$79,37,0)</f>
        <v>0</v>
      </c>
      <c r="Q15" s="324">
        <f>VLOOKUP(A12,'लेखी (2)'!$AO$6:$CB$79,40,0)</f>
        <v>0</v>
      </c>
      <c r="R15" s="324">
        <f>SUM(P15:Q15)</f>
        <v>0</v>
      </c>
      <c r="S15" s="505"/>
      <c r="T15" s="505"/>
      <c r="U15" s="505"/>
      <c r="V15" s="505"/>
      <c r="W15" s="508"/>
      <c r="X15" s="508"/>
      <c r="Y15" s="511"/>
      <c r="Z15" s="511"/>
      <c r="AA15" s="514"/>
    </row>
    <row r="16" spans="1:27">
      <c r="A16" s="544"/>
      <c r="B16" s="549"/>
      <c r="C16" s="552"/>
      <c r="D16" s="546" t="s">
        <v>329</v>
      </c>
      <c r="E16" s="546"/>
      <c r="F16" s="341">
        <f>SUM(F12:F15)</f>
        <v>0</v>
      </c>
      <c r="G16" s="341">
        <f t="shared" ref="G16:R16" si="2">SUM(G12:G15)</f>
        <v>0</v>
      </c>
      <c r="H16" s="341">
        <f t="shared" si="2"/>
        <v>0</v>
      </c>
      <c r="I16" s="341">
        <f t="shared" si="2"/>
        <v>0</v>
      </c>
      <c r="J16" s="341">
        <f t="shared" si="2"/>
        <v>0</v>
      </c>
      <c r="K16" s="341">
        <f t="shared" si="2"/>
        <v>0</v>
      </c>
      <c r="L16" s="341">
        <f t="shared" si="2"/>
        <v>0</v>
      </c>
      <c r="M16" s="341">
        <f t="shared" si="2"/>
        <v>0</v>
      </c>
      <c r="N16" s="341">
        <f t="shared" si="2"/>
        <v>0</v>
      </c>
      <c r="O16" s="341">
        <f t="shared" si="2"/>
        <v>0</v>
      </c>
      <c r="P16" s="341">
        <f t="shared" si="2"/>
        <v>0</v>
      </c>
      <c r="Q16" s="341">
        <f t="shared" si="2"/>
        <v>0</v>
      </c>
      <c r="R16" s="341">
        <f t="shared" si="2"/>
        <v>0</v>
      </c>
      <c r="S16" s="505"/>
      <c r="T16" s="505"/>
      <c r="U16" s="505"/>
      <c r="V16" s="505"/>
      <c r="W16" s="509"/>
      <c r="X16" s="509"/>
      <c r="Y16" s="511"/>
      <c r="Z16" s="511"/>
      <c r="AA16" s="514"/>
    </row>
    <row r="17" spans="1:27">
      <c r="A17" s="544"/>
      <c r="B17" s="549"/>
      <c r="C17" s="552"/>
      <c r="D17" s="546" t="s">
        <v>330</v>
      </c>
      <c r="E17" s="546"/>
      <c r="F17" s="341">
        <f>ROUND(F16/2,0)</f>
        <v>0</v>
      </c>
      <c r="G17" s="341">
        <f t="shared" ref="G17:R17" si="3">ROUND(G16/2,0)</f>
        <v>0</v>
      </c>
      <c r="H17" s="341">
        <f t="shared" si="3"/>
        <v>0</v>
      </c>
      <c r="I17" s="341">
        <f t="shared" si="3"/>
        <v>0</v>
      </c>
      <c r="J17" s="341">
        <f t="shared" si="3"/>
        <v>0</v>
      </c>
      <c r="K17" s="341">
        <f t="shared" si="3"/>
        <v>0</v>
      </c>
      <c r="L17" s="341">
        <f t="shared" si="3"/>
        <v>0</v>
      </c>
      <c r="M17" s="341">
        <f t="shared" si="3"/>
        <v>0</v>
      </c>
      <c r="N17" s="341">
        <f t="shared" si="3"/>
        <v>0</v>
      </c>
      <c r="O17" s="341">
        <f t="shared" si="3"/>
        <v>0</v>
      </c>
      <c r="P17" s="341">
        <f t="shared" si="3"/>
        <v>0</v>
      </c>
      <c r="Q17" s="341">
        <f t="shared" si="3"/>
        <v>0</v>
      </c>
      <c r="R17" s="341">
        <f t="shared" si="3"/>
        <v>0</v>
      </c>
      <c r="S17" s="506"/>
      <c r="T17" s="506"/>
      <c r="U17" s="506"/>
      <c r="V17" s="506"/>
      <c r="W17" s="341">
        <f>F17+G17+H17+I17+L17+O17+R17</f>
        <v>0</v>
      </c>
      <c r="X17" s="352">
        <f>W17/6</f>
        <v>0</v>
      </c>
      <c r="Y17" s="511"/>
      <c r="Z17" s="511"/>
      <c r="AA17" s="514"/>
    </row>
    <row r="18" spans="1:27" ht="13.5" thickBot="1">
      <c r="A18" s="545"/>
      <c r="B18" s="550"/>
      <c r="C18" s="553"/>
      <c r="D18" s="547" t="s">
        <v>331</v>
      </c>
      <c r="E18" s="547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2"/>
      <c r="S18" s="322"/>
      <c r="T18" s="322"/>
      <c r="U18" s="322"/>
      <c r="V18" s="322"/>
      <c r="W18" s="345">
        <f>F18+G18+H18+I18+L18+O18+R18</f>
        <v>0</v>
      </c>
      <c r="X18" s="286"/>
      <c r="Y18" s="512"/>
      <c r="Z18" s="512"/>
      <c r="AA18" s="515"/>
    </row>
    <row r="19" spans="1:27">
      <c r="A19" s="543"/>
      <c r="B19" s="555">
        <f>VLOOKUP(A19,Data!$B$6:$AH$353,3,0)</f>
        <v>0</v>
      </c>
      <c r="C19" s="556">
        <f>VLOOKUP(A19,Data!$B$6:$AH$353,4,0)</f>
        <v>0</v>
      </c>
      <c r="D19" s="557" t="s">
        <v>323</v>
      </c>
      <c r="E19" s="287" t="s">
        <v>324</v>
      </c>
      <c r="F19" s="324">
        <f>VLOOKUP(A19,लेखी!$A$5:$L$77,3,0)</f>
        <v>0</v>
      </c>
      <c r="G19" s="324">
        <f>VLOOKUP(A19,लेखी!$A$5:$L$77,4,0)</f>
        <v>0</v>
      </c>
      <c r="H19" s="324">
        <f>VLOOKUP(A19,लेखी!$A$5:$L$77,5,0)</f>
        <v>0</v>
      </c>
      <c r="I19" s="324">
        <f>VLOOKUP(A19,लेखी!$A$5:$L$77,6,0)</f>
        <v>0</v>
      </c>
      <c r="J19" s="324">
        <f>VLOOKUP(A19,लेखी!$A$5:$L$77,7,0)</f>
        <v>0</v>
      </c>
      <c r="K19" s="324">
        <f>VLOOKUP(A19,लेखी!$A$5:$L$77,8,0)</f>
        <v>0</v>
      </c>
      <c r="L19" s="324">
        <f>SUM(J19:K19)</f>
        <v>0</v>
      </c>
      <c r="M19" s="324">
        <f>VLOOKUP(A19,लेखी!$A$5:$L$77,9,0)</f>
        <v>0</v>
      </c>
      <c r="N19" s="324">
        <f>VLOOKUP(A19,लेखी!$A$5:$L$77,10,0)</f>
        <v>0</v>
      </c>
      <c r="O19" s="324">
        <f>SUM(M19:N19)</f>
        <v>0</v>
      </c>
      <c r="P19" s="324">
        <f>VLOOKUP(A19,लेखी!$A$5:$L$77,11,0)</f>
        <v>0</v>
      </c>
      <c r="Q19" s="324">
        <f>VLOOKUP(A19,लेखी!$A$5:$L$77,12,0)</f>
        <v>0</v>
      </c>
      <c r="R19" s="324">
        <f>SUM(P19:Q19)</f>
        <v>0</v>
      </c>
      <c r="S19" s="504">
        <f>IF(A19&lt;36,VLOOKUP(A19,शा.शि.!$A$4:$F$38,6,0),IF(A19&gt;35,VLOOKUP(A19,शा.शि.!$G$4:$L$38,6,0)))</f>
        <v>0</v>
      </c>
      <c r="T19" s="504">
        <f>VLOOKUP(A19,जलसुरक्षा!$A$6:$M$75,13,0)</f>
        <v>0</v>
      </c>
      <c r="U19" s="504">
        <f>IF(A19&lt;36,VLOOKUP(A19,'कलारसास्वाद 2'!$A$4:$F$38,6,0),IF(A19&gt;35,VLOOKUP(A19,'कलारसास्वाद 2'!$G$4:$L$38,6,0)))</f>
        <v>0</v>
      </c>
      <c r="V19" s="504">
        <f>IF($V$2="एम.सी.सी.",VLOOKUP(A19,'स्काऊट गाईड'!$A$5:$K$77,11,0),IF($V$2="स्काऊट/गाईड",VLOOKUP(A19,'स्काऊट गाईड'!$A$5:$K$77,11,0),IF($V$2="सौरक्षण शास्त्र",VLOOKUP(A19,संरक्षणशास्त्र!$A$5:$I$77,9,0),0)))</f>
        <v>0</v>
      </c>
      <c r="W19" s="558"/>
      <c r="X19" s="558"/>
      <c r="Y19" s="559">
        <f>VLOOKUP(A19,गुणपत्रक!$A$6:$Y$78,23,0)</f>
        <v>0</v>
      </c>
      <c r="Z19" s="559">
        <f>VLOOKUP(A19,गुणपत्रक!$A$6:$Y$78,22,0)</f>
        <v>0</v>
      </c>
      <c r="AA19" s="560"/>
    </row>
    <row r="20" spans="1:27">
      <c r="A20" s="544"/>
      <c r="B20" s="549"/>
      <c r="C20" s="552"/>
      <c r="D20" s="546"/>
      <c r="E20" s="285" t="s">
        <v>325</v>
      </c>
      <c r="F20" s="324">
        <f>VLOOKUP(A19,'लेखी (2)'!$A$6:$AN$79,7,0)</f>
        <v>0</v>
      </c>
      <c r="G20" s="324">
        <f>VLOOKUP(A19,'लेखी (2)'!$A$6:$AN$79,12,0)</f>
        <v>0</v>
      </c>
      <c r="H20" s="324">
        <f>VLOOKUP(A19,'लेखी (2)'!$A$6:$AN$79,17,0)</f>
        <v>0</v>
      </c>
      <c r="I20" s="324">
        <f>VLOOKUP(A19,'लेखी (2)'!$A$6:$AN$79,22,0)</f>
        <v>0</v>
      </c>
      <c r="J20" s="324">
        <f>VLOOKUP(A19,'लेखी (2)'!$A$6:$AN$79,25,0)</f>
        <v>0</v>
      </c>
      <c r="K20" s="324">
        <f>VLOOKUP(A19,'लेखी (2)'!$A$6:$AN$79,28,0)</f>
        <v>0</v>
      </c>
      <c r="L20" s="324">
        <f>SUM(J20:K20)</f>
        <v>0</v>
      </c>
      <c r="M20" s="324">
        <f>VLOOKUP(A19,'लेखी (2)'!$A$6:$AN$79,31,0)</f>
        <v>0</v>
      </c>
      <c r="N20" s="324">
        <f>VLOOKUP(A19,'लेखी (2)'!$A$6:$AN$79,34,0)</f>
        <v>0</v>
      </c>
      <c r="O20" s="324">
        <f>SUM(M20:N20)</f>
        <v>0</v>
      </c>
      <c r="P20" s="324">
        <f>VLOOKUP(A19,'लेखी (2)'!$A$6:$AN$79,37,0)</f>
        <v>0</v>
      </c>
      <c r="Q20" s="324">
        <f>VLOOKUP(A19,'लेखी (2)'!$A$6:$AN$79,40,0)</f>
        <v>0</v>
      </c>
      <c r="R20" s="324">
        <f>SUM(P20:Q20)</f>
        <v>0</v>
      </c>
      <c r="S20" s="505"/>
      <c r="T20" s="505"/>
      <c r="U20" s="505"/>
      <c r="V20" s="505"/>
      <c r="W20" s="508"/>
      <c r="X20" s="508"/>
      <c r="Y20" s="511"/>
      <c r="Z20" s="511"/>
      <c r="AA20" s="514"/>
    </row>
    <row r="21" spans="1:27">
      <c r="A21" s="544"/>
      <c r="B21" s="549"/>
      <c r="C21" s="552"/>
      <c r="D21" s="546" t="s">
        <v>328</v>
      </c>
      <c r="E21" s="285" t="s">
        <v>326</v>
      </c>
      <c r="F21" s="324">
        <f>VLOOKUP(A19,लेखी!$M$5:$X$77,3,0)</f>
        <v>0</v>
      </c>
      <c r="G21" s="324">
        <f>VLOOKUP(A19,लेखी!$M$5:$X$77,4,0)</f>
        <v>0</v>
      </c>
      <c r="H21" s="324">
        <f>VLOOKUP(A19,लेखी!$M$5:$X$779,5,0)</f>
        <v>0</v>
      </c>
      <c r="I21" s="324">
        <f>VLOOKUP(A19,लेखी!$M$5:$X$779,6,0)</f>
        <v>0</v>
      </c>
      <c r="J21" s="324">
        <f>VLOOKUP(A19,लेखी!$M$5:$X$779,7,0)</f>
        <v>0</v>
      </c>
      <c r="K21" s="324">
        <f>VLOOKUP(A19,लेखी!$M$5:$X$779,8,0)</f>
        <v>0</v>
      </c>
      <c r="L21" s="324">
        <f>SUM(J21:K21)</f>
        <v>0</v>
      </c>
      <c r="M21" s="324">
        <f>VLOOKUP(A19,लेखी!$M$5:$X$779,9,0)</f>
        <v>0</v>
      </c>
      <c r="N21" s="324">
        <f>VLOOKUP(A19,लेखी!$M$5:$X$779,10,0)</f>
        <v>0</v>
      </c>
      <c r="O21" s="324">
        <f>SUM(M21:N21)</f>
        <v>0</v>
      </c>
      <c r="P21" s="324">
        <f>VLOOKUP(A19,लेखी!$M$5:$X$779,11,0)</f>
        <v>0</v>
      </c>
      <c r="Q21" s="324">
        <f>VLOOKUP(A19,लेखी!$M$5:$X$779,12,0)</f>
        <v>0</v>
      </c>
      <c r="R21" s="324">
        <f>SUM(P21:Q21)</f>
        <v>0</v>
      </c>
      <c r="S21" s="505"/>
      <c r="T21" s="505"/>
      <c r="U21" s="505"/>
      <c r="V21" s="505"/>
      <c r="W21" s="508"/>
      <c r="X21" s="508"/>
      <c r="Y21" s="511"/>
      <c r="Z21" s="511"/>
      <c r="AA21" s="514"/>
    </row>
    <row r="22" spans="1:27">
      <c r="A22" s="544"/>
      <c r="B22" s="549"/>
      <c r="C22" s="552"/>
      <c r="D22" s="546"/>
      <c r="E22" s="285" t="s">
        <v>327</v>
      </c>
      <c r="F22" s="324">
        <f>VLOOKUP(A19,'लेखी (2)'!$AO$6:$CB$79,7,0)</f>
        <v>0</v>
      </c>
      <c r="G22" s="324">
        <f>VLOOKUP(A19,'लेखी (2)'!$AO$6:$CB$79,12,0)</f>
        <v>0</v>
      </c>
      <c r="H22" s="324">
        <f>VLOOKUP(A19,'लेखी (2)'!$AO$6:$CB$79,17,0)</f>
        <v>0</v>
      </c>
      <c r="I22" s="324">
        <f>VLOOKUP(A19,'लेखी (2)'!$AO$6:$CB$79,22,0)</f>
        <v>0</v>
      </c>
      <c r="J22" s="324">
        <f>VLOOKUP(A19,'लेखी (2)'!$AO$6:$CB$79,25,0)</f>
        <v>0</v>
      </c>
      <c r="K22" s="324">
        <f>VLOOKUP(A19,'लेखी (2)'!$AO$6:$CB$79,28,0)</f>
        <v>0</v>
      </c>
      <c r="L22" s="324">
        <f>SUM(J22:K22)</f>
        <v>0</v>
      </c>
      <c r="M22" s="324">
        <f>VLOOKUP(A19,'लेखी (2)'!$AO$6:$CB$79,31,0)</f>
        <v>0</v>
      </c>
      <c r="N22" s="324">
        <f>VLOOKUP(A19,'लेखी (2)'!$AO$6:$CB$79,34,0)</f>
        <v>0</v>
      </c>
      <c r="O22" s="324">
        <f>SUM(M22:N22)</f>
        <v>0</v>
      </c>
      <c r="P22" s="324">
        <f>VLOOKUP(A19,'लेखी (2)'!$AO$6:$CB$79,37,0)</f>
        <v>0</v>
      </c>
      <c r="Q22" s="324">
        <f>VLOOKUP(A19,'लेखी (2)'!$AO$6:$CB$79,40,0)</f>
        <v>0</v>
      </c>
      <c r="R22" s="324">
        <f>SUM(P22:Q22)</f>
        <v>0</v>
      </c>
      <c r="S22" s="505"/>
      <c r="T22" s="505"/>
      <c r="U22" s="505"/>
      <c r="V22" s="505"/>
      <c r="W22" s="508"/>
      <c r="X22" s="508"/>
      <c r="Y22" s="511"/>
      <c r="Z22" s="511"/>
      <c r="AA22" s="514"/>
    </row>
    <row r="23" spans="1:27">
      <c r="A23" s="544"/>
      <c r="B23" s="549"/>
      <c r="C23" s="552"/>
      <c r="D23" s="546" t="s">
        <v>329</v>
      </c>
      <c r="E23" s="546"/>
      <c r="F23" s="341">
        <f>SUM(F19:F22)</f>
        <v>0</v>
      </c>
      <c r="G23" s="341">
        <f t="shared" ref="G23:R23" si="4">SUM(G19:G22)</f>
        <v>0</v>
      </c>
      <c r="H23" s="341">
        <f t="shared" si="4"/>
        <v>0</v>
      </c>
      <c r="I23" s="341">
        <f t="shared" si="4"/>
        <v>0</v>
      </c>
      <c r="J23" s="341">
        <f t="shared" si="4"/>
        <v>0</v>
      </c>
      <c r="K23" s="341">
        <f t="shared" si="4"/>
        <v>0</v>
      </c>
      <c r="L23" s="341">
        <f t="shared" si="4"/>
        <v>0</v>
      </c>
      <c r="M23" s="341">
        <f t="shared" si="4"/>
        <v>0</v>
      </c>
      <c r="N23" s="341">
        <f t="shared" si="4"/>
        <v>0</v>
      </c>
      <c r="O23" s="341">
        <f t="shared" si="4"/>
        <v>0</v>
      </c>
      <c r="P23" s="341">
        <f t="shared" si="4"/>
        <v>0</v>
      </c>
      <c r="Q23" s="341">
        <f t="shared" si="4"/>
        <v>0</v>
      </c>
      <c r="R23" s="341">
        <f t="shared" si="4"/>
        <v>0</v>
      </c>
      <c r="S23" s="505"/>
      <c r="T23" s="505"/>
      <c r="U23" s="505"/>
      <c r="V23" s="505"/>
      <c r="W23" s="509"/>
      <c r="X23" s="509"/>
      <c r="Y23" s="511"/>
      <c r="Z23" s="511"/>
      <c r="AA23" s="514"/>
    </row>
    <row r="24" spans="1:27">
      <c r="A24" s="544"/>
      <c r="B24" s="549"/>
      <c r="C24" s="552"/>
      <c r="D24" s="546" t="s">
        <v>330</v>
      </c>
      <c r="E24" s="546"/>
      <c r="F24" s="341">
        <f>ROUND(F23/2,0)</f>
        <v>0</v>
      </c>
      <c r="G24" s="341">
        <f t="shared" ref="G24:R24" si="5">ROUND(G23/2,0)</f>
        <v>0</v>
      </c>
      <c r="H24" s="341">
        <f t="shared" si="5"/>
        <v>0</v>
      </c>
      <c r="I24" s="341">
        <f t="shared" si="5"/>
        <v>0</v>
      </c>
      <c r="J24" s="341">
        <f t="shared" si="5"/>
        <v>0</v>
      </c>
      <c r="K24" s="341">
        <f t="shared" si="5"/>
        <v>0</v>
      </c>
      <c r="L24" s="341">
        <f t="shared" si="5"/>
        <v>0</v>
      </c>
      <c r="M24" s="341">
        <f t="shared" si="5"/>
        <v>0</v>
      </c>
      <c r="N24" s="341">
        <f t="shared" si="5"/>
        <v>0</v>
      </c>
      <c r="O24" s="341">
        <f t="shared" si="5"/>
        <v>0</v>
      </c>
      <c r="P24" s="341">
        <f t="shared" si="5"/>
        <v>0</v>
      </c>
      <c r="Q24" s="341">
        <f t="shared" si="5"/>
        <v>0</v>
      </c>
      <c r="R24" s="341">
        <f t="shared" si="5"/>
        <v>0</v>
      </c>
      <c r="S24" s="506"/>
      <c r="T24" s="506"/>
      <c r="U24" s="506"/>
      <c r="V24" s="506"/>
      <c r="W24" s="341">
        <f>F24+G24+H24+I24+L24+O24+R24</f>
        <v>0</v>
      </c>
      <c r="X24" s="352">
        <f>W24/6</f>
        <v>0</v>
      </c>
      <c r="Y24" s="511"/>
      <c r="Z24" s="511"/>
      <c r="AA24" s="514"/>
    </row>
    <row r="25" spans="1:27" ht="13.5" thickBot="1">
      <c r="A25" s="545"/>
      <c r="B25" s="550"/>
      <c r="C25" s="553"/>
      <c r="D25" s="547" t="s">
        <v>331</v>
      </c>
      <c r="E25" s="547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45">
        <f>F25+G25+H25+I25+L25+O25+R25</f>
        <v>0</v>
      </c>
      <c r="X25" s="286"/>
      <c r="Y25" s="512"/>
      <c r="Z25" s="512"/>
      <c r="AA25" s="515"/>
    </row>
    <row r="26" spans="1:27">
      <c r="A26" s="543"/>
      <c r="B26" s="555">
        <f>VLOOKUP(A26,Data!$B$6:$AH$353,3,0)</f>
        <v>0</v>
      </c>
      <c r="C26" s="556">
        <f>VLOOKUP(A26,Data!$B$6:$AH$353,4,0)</f>
        <v>0</v>
      </c>
      <c r="D26" s="557" t="s">
        <v>323</v>
      </c>
      <c r="E26" s="287" t="s">
        <v>324</v>
      </c>
      <c r="F26" s="324">
        <f>VLOOKUP(A26,लेखी!$A$5:$L$77,3,0)</f>
        <v>0</v>
      </c>
      <c r="G26" s="324">
        <f>VLOOKUP(A26,लेखी!$A$5:$L$77,4,0)</f>
        <v>0</v>
      </c>
      <c r="H26" s="324">
        <f>VLOOKUP(A26,लेखी!$A$5:$L$77,5,0)</f>
        <v>0</v>
      </c>
      <c r="I26" s="324">
        <f>VLOOKUP(A26,लेखी!$A$5:$L$77,6,0)</f>
        <v>0</v>
      </c>
      <c r="J26" s="324">
        <f>VLOOKUP(A26,लेखी!$A$5:$L$77,7,0)</f>
        <v>0</v>
      </c>
      <c r="K26" s="324">
        <f>VLOOKUP(A26,लेखी!$A$5:$L$77,8,0)</f>
        <v>0</v>
      </c>
      <c r="L26" s="324">
        <f>SUM(J26:K26)</f>
        <v>0</v>
      </c>
      <c r="M26" s="324">
        <f>VLOOKUP(A26,लेखी!$A$5:$L$77,9,0)</f>
        <v>0</v>
      </c>
      <c r="N26" s="324">
        <f>VLOOKUP(A26,लेखी!$A$5:$L$77,10,0)</f>
        <v>0</v>
      </c>
      <c r="O26" s="324">
        <f>SUM(M26:N26)</f>
        <v>0</v>
      </c>
      <c r="P26" s="324">
        <f>VLOOKUP(A26,लेखी!$A$5:$L$77,11,0)</f>
        <v>0</v>
      </c>
      <c r="Q26" s="324">
        <f>VLOOKUP(A26,लेखी!$A$5:$L$77,12,0)</f>
        <v>0</v>
      </c>
      <c r="R26" s="324">
        <f>SUM(P26:Q26)</f>
        <v>0</v>
      </c>
      <c r="S26" s="504">
        <f>IF(A26&lt;36,VLOOKUP(A26,शा.शि.!$A$4:$F$38,6,0),IF(A26&gt;35,VLOOKUP(A26,शा.शि.!$G$4:$L$38,6,0)))</f>
        <v>0</v>
      </c>
      <c r="T26" s="504">
        <f>VLOOKUP(A26,जलसुरक्षा!$A$6:$M$75,13,0)</f>
        <v>0</v>
      </c>
      <c r="U26" s="504">
        <f>IF(A26&lt;36,VLOOKUP(A26,'कलारसास्वाद 2'!$A$4:$F$38,6,0),IF(A26&gt;35,VLOOKUP(A26,'कलारसास्वाद 2'!$G$4:$L$38,6,0)))</f>
        <v>0</v>
      </c>
      <c r="V26" s="504">
        <f>IF($V$2="एम.सी.सी.",VLOOKUP(A26,'स्काऊट गाईड'!$A$5:$K$77,11,0),IF($V$2="स्काऊट/गाईड",VLOOKUP(A26,'स्काऊट गाईड'!$A$5:$K$77,11,0),IF($V$2="सौरक्षण शास्त्र",VLOOKUP(A26,संरक्षणशास्त्र!$A$5:$I$77,9,0),0)))</f>
        <v>0</v>
      </c>
      <c r="W26" s="558"/>
      <c r="X26" s="558"/>
      <c r="Y26" s="559">
        <f>VLOOKUP(A26,गुणपत्रक!$A$6:$Y$78,23,0)</f>
        <v>0</v>
      </c>
      <c r="Z26" s="559">
        <f>VLOOKUP(A26,गुणपत्रक!$A$6:$Y$78,22,0)</f>
        <v>0</v>
      </c>
      <c r="AA26" s="560"/>
    </row>
    <row r="27" spans="1:27">
      <c r="A27" s="544"/>
      <c r="B27" s="549"/>
      <c r="C27" s="552"/>
      <c r="D27" s="546"/>
      <c r="E27" s="285" t="s">
        <v>325</v>
      </c>
      <c r="F27" s="324">
        <f>VLOOKUP(A26,'लेखी (2)'!$A$6:$AN$79,7,0)</f>
        <v>0</v>
      </c>
      <c r="G27" s="324">
        <f>VLOOKUP(A26,'लेखी (2)'!$A$6:$AN$79,12,0)</f>
        <v>0</v>
      </c>
      <c r="H27" s="324">
        <f>VLOOKUP(A26,'लेखी (2)'!$A$6:$AN$79,17,0)</f>
        <v>0</v>
      </c>
      <c r="I27" s="324">
        <f>VLOOKUP(A26,'लेखी (2)'!$A$6:$AN$79,22,0)</f>
        <v>0</v>
      </c>
      <c r="J27" s="324">
        <f>VLOOKUP(A26,'लेखी (2)'!$A$6:$AN$79,25,0)</f>
        <v>0</v>
      </c>
      <c r="K27" s="324">
        <f>VLOOKUP(A26,'लेखी (2)'!$A$6:$AN$79,28,0)</f>
        <v>0</v>
      </c>
      <c r="L27" s="324">
        <f>SUM(J27:K27)</f>
        <v>0</v>
      </c>
      <c r="M27" s="324">
        <f>VLOOKUP(A26,'लेखी (2)'!$A$6:$AN$79,31,0)</f>
        <v>0</v>
      </c>
      <c r="N27" s="324">
        <f>VLOOKUP(A26,'लेखी (2)'!$A$6:$AN$79,34,0)</f>
        <v>0</v>
      </c>
      <c r="O27" s="324">
        <f>SUM(M27:N27)</f>
        <v>0</v>
      </c>
      <c r="P27" s="324">
        <f>VLOOKUP(A26,'लेखी (2)'!$A$6:$AN$79,37,0)</f>
        <v>0</v>
      </c>
      <c r="Q27" s="324">
        <f>VLOOKUP(A26,'लेखी (2)'!$A$6:$AN$79,40,0)</f>
        <v>0</v>
      </c>
      <c r="R27" s="324">
        <f>SUM(P27:Q27)</f>
        <v>0</v>
      </c>
      <c r="S27" s="505"/>
      <c r="T27" s="505"/>
      <c r="U27" s="505"/>
      <c r="V27" s="505"/>
      <c r="W27" s="508"/>
      <c r="X27" s="508"/>
      <c r="Y27" s="511"/>
      <c r="Z27" s="511"/>
      <c r="AA27" s="514"/>
    </row>
    <row r="28" spans="1:27">
      <c r="A28" s="544"/>
      <c r="B28" s="549"/>
      <c r="C28" s="552"/>
      <c r="D28" s="546" t="s">
        <v>328</v>
      </c>
      <c r="E28" s="285" t="s">
        <v>326</v>
      </c>
      <c r="F28" s="324">
        <f>VLOOKUP(A26,लेखी!$M$5:$X$77,3,0)</f>
        <v>0</v>
      </c>
      <c r="G28" s="324">
        <f>VLOOKUP(A26,लेखी!$M$5:$X$77,4,0)</f>
        <v>0</v>
      </c>
      <c r="H28" s="324">
        <f>VLOOKUP(A26,लेखी!$M$5:$X$779,5,0)</f>
        <v>0</v>
      </c>
      <c r="I28" s="324">
        <f>VLOOKUP(A26,लेखी!$M$5:$X$779,6,0)</f>
        <v>0</v>
      </c>
      <c r="J28" s="324">
        <f>VLOOKUP(A26,लेखी!$M$5:$X$779,7,0)</f>
        <v>0</v>
      </c>
      <c r="K28" s="324">
        <f>VLOOKUP(A26,लेखी!$M$5:$X$779,8,0)</f>
        <v>0</v>
      </c>
      <c r="L28" s="324">
        <f>SUM(J28:K28)</f>
        <v>0</v>
      </c>
      <c r="M28" s="324">
        <f>VLOOKUP(A26,लेखी!$M$5:$X$779,9,0)</f>
        <v>0</v>
      </c>
      <c r="N28" s="324">
        <f>VLOOKUP(A26,लेखी!$M$5:$X$779,10,0)</f>
        <v>0</v>
      </c>
      <c r="O28" s="324">
        <f>SUM(M28:N28)</f>
        <v>0</v>
      </c>
      <c r="P28" s="324">
        <f>VLOOKUP(A26,लेखी!$M$5:$X$779,11,0)</f>
        <v>0</v>
      </c>
      <c r="Q28" s="324">
        <f>VLOOKUP(A26,लेखी!$M$5:$X$779,12,0)</f>
        <v>0</v>
      </c>
      <c r="R28" s="324">
        <f>SUM(P28:Q28)</f>
        <v>0</v>
      </c>
      <c r="S28" s="505"/>
      <c r="T28" s="505"/>
      <c r="U28" s="505"/>
      <c r="V28" s="505"/>
      <c r="W28" s="508"/>
      <c r="X28" s="508"/>
      <c r="Y28" s="511"/>
      <c r="Z28" s="511"/>
      <c r="AA28" s="514"/>
    </row>
    <row r="29" spans="1:27">
      <c r="A29" s="544"/>
      <c r="B29" s="549"/>
      <c r="C29" s="552"/>
      <c r="D29" s="546"/>
      <c r="E29" s="285" t="s">
        <v>327</v>
      </c>
      <c r="F29" s="324">
        <f>VLOOKUP(A26,'लेखी (2)'!$AO$6:$CB$79,7,0)</f>
        <v>0</v>
      </c>
      <c r="G29" s="324">
        <f>VLOOKUP(A26,'लेखी (2)'!$AO$6:$CB$79,12,0)</f>
        <v>0</v>
      </c>
      <c r="H29" s="324">
        <f>VLOOKUP(A26,'लेखी (2)'!$AO$6:$CB$79,17,0)</f>
        <v>0</v>
      </c>
      <c r="I29" s="324">
        <f>VLOOKUP(A26,'लेखी (2)'!$AO$6:$CB$79,22,0)</f>
        <v>0</v>
      </c>
      <c r="J29" s="324">
        <f>VLOOKUP(A26,'लेखी (2)'!$AO$6:$CB$79,25,0)</f>
        <v>0</v>
      </c>
      <c r="K29" s="324">
        <f>VLOOKUP(A26,'लेखी (2)'!$AO$6:$CB$79,28,0)</f>
        <v>0</v>
      </c>
      <c r="L29" s="324">
        <f>SUM(J29:K29)</f>
        <v>0</v>
      </c>
      <c r="M29" s="324">
        <f>VLOOKUP(A26,'लेखी (2)'!$AO$6:$CB$79,31,0)</f>
        <v>0</v>
      </c>
      <c r="N29" s="324">
        <f>VLOOKUP(A26,'लेखी (2)'!$AO$6:$CB$79,34,0)</f>
        <v>0</v>
      </c>
      <c r="O29" s="324">
        <f>SUM(M29:N29)</f>
        <v>0</v>
      </c>
      <c r="P29" s="324">
        <f>VLOOKUP(A26,'लेखी (2)'!$AO$6:$CB$79,37,0)</f>
        <v>0</v>
      </c>
      <c r="Q29" s="324">
        <f>VLOOKUP(A26,'लेखी (2)'!$AO$6:$CB$79,40,0)</f>
        <v>0</v>
      </c>
      <c r="R29" s="324">
        <f>SUM(P29:Q29)</f>
        <v>0</v>
      </c>
      <c r="S29" s="505"/>
      <c r="T29" s="505"/>
      <c r="U29" s="505"/>
      <c r="V29" s="505"/>
      <c r="W29" s="508"/>
      <c r="X29" s="508"/>
      <c r="Y29" s="511"/>
      <c r="Z29" s="511"/>
      <c r="AA29" s="514"/>
    </row>
    <row r="30" spans="1:27">
      <c r="A30" s="544"/>
      <c r="B30" s="549"/>
      <c r="C30" s="552"/>
      <c r="D30" s="546" t="s">
        <v>329</v>
      </c>
      <c r="E30" s="546"/>
      <c r="F30" s="341">
        <f>SUM(F26:F29)</f>
        <v>0</v>
      </c>
      <c r="G30" s="341">
        <f t="shared" ref="G30:R30" si="6">SUM(G26:G29)</f>
        <v>0</v>
      </c>
      <c r="H30" s="341">
        <f t="shared" si="6"/>
        <v>0</v>
      </c>
      <c r="I30" s="341">
        <f t="shared" si="6"/>
        <v>0</v>
      </c>
      <c r="J30" s="341">
        <f t="shared" si="6"/>
        <v>0</v>
      </c>
      <c r="K30" s="341">
        <f t="shared" si="6"/>
        <v>0</v>
      </c>
      <c r="L30" s="341">
        <f t="shared" si="6"/>
        <v>0</v>
      </c>
      <c r="M30" s="341">
        <f t="shared" si="6"/>
        <v>0</v>
      </c>
      <c r="N30" s="341">
        <f t="shared" si="6"/>
        <v>0</v>
      </c>
      <c r="O30" s="341">
        <f t="shared" si="6"/>
        <v>0</v>
      </c>
      <c r="P30" s="341">
        <f t="shared" si="6"/>
        <v>0</v>
      </c>
      <c r="Q30" s="341">
        <f t="shared" si="6"/>
        <v>0</v>
      </c>
      <c r="R30" s="341">
        <f t="shared" si="6"/>
        <v>0</v>
      </c>
      <c r="S30" s="505"/>
      <c r="T30" s="505"/>
      <c r="U30" s="505"/>
      <c r="V30" s="505"/>
      <c r="W30" s="509"/>
      <c r="X30" s="509"/>
      <c r="Y30" s="511"/>
      <c r="Z30" s="511"/>
      <c r="AA30" s="514"/>
    </row>
    <row r="31" spans="1:27">
      <c r="A31" s="544"/>
      <c r="B31" s="549"/>
      <c r="C31" s="552"/>
      <c r="D31" s="546" t="s">
        <v>330</v>
      </c>
      <c r="E31" s="546"/>
      <c r="F31" s="341">
        <f>ROUND(F30/2,0)</f>
        <v>0</v>
      </c>
      <c r="G31" s="341">
        <f t="shared" ref="G31:R31" si="7">ROUND(G30/2,0)</f>
        <v>0</v>
      </c>
      <c r="H31" s="341">
        <f t="shared" si="7"/>
        <v>0</v>
      </c>
      <c r="I31" s="341">
        <f t="shared" si="7"/>
        <v>0</v>
      </c>
      <c r="J31" s="341">
        <f t="shared" si="7"/>
        <v>0</v>
      </c>
      <c r="K31" s="341">
        <f t="shared" si="7"/>
        <v>0</v>
      </c>
      <c r="L31" s="341">
        <f t="shared" si="7"/>
        <v>0</v>
      </c>
      <c r="M31" s="341">
        <f t="shared" si="7"/>
        <v>0</v>
      </c>
      <c r="N31" s="341">
        <f t="shared" si="7"/>
        <v>0</v>
      </c>
      <c r="O31" s="341">
        <f t="shared" si="7"/>
        <v>0</v>
      </c>
      <c r="P31" s="341">
        <f t="shared" si="7"/>
        <v>0</v>
      </c>
      <c r="Q31" s="341">
        <f t="shared" si="7"/>
        <v>0</v>
      </c>
      <c r="R31" s="341">
        <f t="shared" si="7"/>
        <v>0</v>
      </c>
      <c r="S31" s="506"/>
      <c r="T31" s="506"/>
      <c r="U31" s="506"/>
      <c r="V31" s="506"/>
      <c r="W31" s="341">
        <f>F31+G31+H31+I31+L31+O31+R31</f>
        <v>0</v>
      </c>
      <c r="X31" s="352">
        <f>W31/6</f>
        <v>0</v>
      </c>
      <c r="Y31" s="511"/>
      <c r="Z31" s="511"/>
      <c r="AA31" s="514"/>
    </row>
    <row r="32" spans="1:27" ht="13.5" thickBot="1">
      <c r="A32" s="545"/>
      <c r="B32" s="550"/>
      <c r="C32" s="553"/>
      <c r="D32" s="547" t="s">
        <v>331</v>
      </c>
      <c r="E32" s="547"/>
      <c r="F32" s="322"/>
      <c r="G32" s="322"/>
      <c r="H32" s="322"/>
      <c r="I32" s="32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45">
        <f>F32+G32+H32+I32+L32+O32+R32</f>
        <v>0</v>
      </c>
      <c r="X32" s="286"/>
      <c r="Y32" s="512"/>
      <c r="Z32" s="512"/>
      <c r="AA32" s="515"/>
    </row>
    <row r="33" spans="1:27">
      <c r="A33" s="543"/>
      <c r="B33" s="555">
        <f>VLOOKUP(A33,Data!$B$6:$AH$353,3,0)</f>
        <v>0</v>
      </c>
      <c r="C33" s="556">
        <f>VLOOKUP(A33,Data!$B$6:$AH$353,4,0)</f>
        <v>0</v>
      </c>
      <c r="D33" s="557" t="s">
        <v>323</v>
      </c>
      <c r="E33" s="287" t="s">
        <v>324</v>
      </c>
      <c r="F33" s="324">
        <f>VLOOKUP(A33,लेखी!$A$5:$L$77,3,0)</f>
        <v>0</v>
      </c>
      <c r="G33" s="324">
        <f>VLOOKUP(A33,लेखी!$A$5:$L$77,4,0)</f>
        <v>0</v>
      </c>
      <c r="H33" s="324">
        <f>VLOOKUP(A33,लेखी!$A$5:$L$77,5,0)</f>
        <v>0</v>
      </c>
      <c r="I33" s="324">
        <f>VLOOKUP(A33,लेखी!$A$5:$L$77,6,0)</f>
        <v>0</v>
      </c>
      <c r="J33" s="324">
        <f>VLOOKUP(A33,लेखी!$A$5:$L$77,7,0)</f>
        <v>0</v>
      </c>
      <c r="K33" s="324">
        <f>VLOOKUP(A33,लेखी!$A$5:$L$77,8,0)</f>
        <v>0</v>
      </c>
      <c r="L33" s="324">
        <f>SUM(J33:K33)</f>
        <v>0</v>
      </c>
      <c r="M33" s="324">
        <f>VLOOKUP(A33,लेखी!$A$5:$L$77,9,0)</f>
        <v>0</v>
      </c>
      <c r="N33" s="324">
        <f>VLOOKUP(A33,लेखी!$A$5:$L$77,10,0)</f>
        <v>0</v>
      </c>
      <c r="O33" s="324">
        <f>SUM(M33:N33)</f>
        <v>0</v>
      </c>
      <c r="P33" s="324">
        <f>VLOOKUP(A33,लेखी!$A$5:$L$77,11,0)</f>
        <v>0</v>
      </c>
      <c r="Q33" s="324">
        <f>VLOOKUP(A33,लेखी!$A$5:$L$77,12,0)</f>
        <v>0</v>
      </c>
      <c r="R33" s="324">
        <f>SUM(P33:Q33)</f>
        <v>0</v>
      </c>
      <c r="S33" s="504">
        <f>IF(A33&lt;36,VLOOKUP(A33,शा.शि.!$A$4:$F$38,6,0),IF(A33&gt;35,VLOOKUP(A33,शा.शि.!$G$4:$L$38,6,0)))</f>
        <v>0</v>
      </c>
      <c r="T33" s="504">
        <f>VLOOKUP(A33,जलसुरक्षा!$A$6:$M$75,13,0)</f>
        <v>0</v>
      </c>
      <c r="U33" s="504">
        <f>IF(A33&lt;36,VLOOKUP(A33,'कलारसास्वाद 2'!$A$4:$F$38,6,0),IF(A33&gt;35,VLOOKUP(A33,'कलारसास्वाद 2'!$G$4:$L$38,6,0)))</f>
        <v>0</v>
      </c>
      <c r="V33" s="504">
        <f>IF($V$2="एम.सी.सी.",VLOOKUP(A33,'स्काऊट गाईड'!$A$5:$K$77,11,0),IF($V$2="स्काऊट/गाईड",VLOOKUP(A33,'स्काऊट गाईड'!$A$5:$K$77,11,0),IF($V$2="सौरक्षण शास्त्र",VLOOKUP(A33,संरक्षणशास्त्र!$A$5:$I$77,9,0),0)))</f>
        <v>0</v>
      </c>
      <c r="W33" s="558"/>
      <c r="X33" s="558"/>
      <c r="Y33" s="559">
        <f>VLOOKUP(A33,गुणपत्रक!$A$6:$Y$78,23,0)</f>
        <v>0</v>
      </c>
      <c r="Z33" s="559">
        <f>VLOOKUP(A33,गुणपत्रक!$A$6:$Y$78,22,0)</f>
        <v>0</v>
      </c>
      <c r="AA33" s="560"/>
    </row>
    <row r="34" spans="1:27">
      <c r="A34" s="544"/>
      <c r="B34" s="549"/>
      <c r="C34" s="552"/>
      <c r="D34" s="546"/>
      <c r="E34" s="285" t="s">
        <v>325</v>
      </c>
      <c r="F34" s="324">
        <f>VLOOKUP(A33,'लेखी (2)'!$A$6:$AN$79,7,0)</f>
        <v>0</v>
      </c>
      <c r="G34" s="324">
        <f>VLOOKUP(A33,'लेखी (2)'!$A$6:$AN$79,12,0)</f>
        <v>0</v>
      </c>
      <c r="H34" s="324">
        <f>VLOOKUP(A33,'लेखी (2)'!$A$6:$AN$79,17,0)</f>
        <v>0</v>
      </c>
      <c r="I34" s="324">
        <f>VLOOKUP(A33,'लेखी (2)'!$A$6:$AN$79,22,0)</f>
        <v>0</v>
      </c>
      <c r="J34" s="324">
        <f>VLOOKUP(A33,'लेखी (2)'!$A$6:$AN$79,25,0)</f>
        <v>0</v>
      </c>
      <c r="K34" s="324">
        <f>VLOOKUP(A33,'लेखी (2)'!$A$6:$AN$79,28,0)</f>
        <v>0</v>
      </c>
      <c r="L34" s="324">
        <f>SUM(J34:K34)</f>
        <v>0</v>
      </c>
      <c r="M34" s="324">
        <f>VLOOKUP(A33,'लेखी (2)'!$A$6:$AN$79,31,0)</f>
        <v>0</v>
      </c>
      <c r="N34" s="324">
        <f>VLOOKUP(A33,'लेखी (2)'!$A$6:$AN$79,34,0)</f>
        <v>0</v>
      </c>
      <c r="O34" s="324">
        <f>SUM(M34:N34)</f>
        <v>0</v>
      </c>
      <c r="P34" s="324">
        <f>VLOOKUP(A33,'लेखी (2)'!$A$6:$AN$79,37,0)</f>
        <v>0</v>
      </c>
      <c r="Q34" s="324">
        <f>VLOOKUP(A33,'लेखी (2)'!$A$6:$AN$79,40,0)</f>
        <v>0</v>
      </c>
      <c r="R34" s="324">
        <f>SUM(P34:Q34)</f>
        <v>0</v>
      </c>
      <c r="S34" s="505"/>
      <c r="T34" s="505"/>
      <c r="U34" s="505"/>
      <c r="V34" s="505"/>
      <c r="W34" s="508"/>
      <c r="X34" s="508"/>
      <c r="Y34" s="511"/>
      <c r="Z34" s="511"/>
      <c r="AA34" s="514"/>
    </row>
    <row r="35" spans="1:27">
      <c r="A35" s="544"/>
      <c r="B35" s="549"/>
      <c r="C35" s="552"/>
      <c r="D35" s="546" t="s">
        <v>328</v>
      </c>
      <c r="E35" s="285" t="s">
        <v>326</v>
      </c>
      <c r="F35" s="324">
        <f>VLOOKUP(A33,लेखी!$M$5:$X$77,3,0)</f>
        <v>0</v>
      </c>
      <c r="G35" s="324">
        <f>VLOOKUP(A33,लेखी!$M$5:$X$77,4,0)</f>
        <v>0</v>
      </c>
      <c r="H35" s="324">
        <f>VLOOKUP(A33,लेखी!$M$5:$X$779,5,0)</f>
        <v>0</v>
      </c>
      <c r="I35" s="324">
        <f>VLOOKUP(A33,लेखी!$M$5:$X$779,6,0)</f>
        <v>0</v>
      </c>
      <c r="J35" s="324">
        <f>VLOOKUP(A33,लेखी!$M$5:$X$779,7,0)</f>
        <v>0</v>
      </c>
      <c r="K35" s="324">
        <f>VLOOKUP(A33,लेखी!$M$5:$X$779,8,0)</f>
        <v>0</v>
      </c>
      <c r="L35" s="324">
        <f>SUM(J35:K35)</f>
        <v>0</v>
      </c>
      <c r="M35" s="324">
        <f>VLOOKUP(A33,लेखी!$M$5:$X$779,9,0)</f>
        <v>0</v>
      </c>
      <c r="N35" s="324">
        <f>VLOOKUP(A33,लेखी!$M$5:$X$779,10,0)</f>
        <v>0</v>
      </c>
      <c r="O35" s="324">
        <f>SUM(M35:N35)</f>
        <v>0</v>
      </c>
      <c r="P35" s="324">
        <f>VLOOKUP(A33,लेखी!$M$5:$X$779,11,0)</f>
        <v>0</v>
      </c>
      <c r="Q35" s="324">
        <f>VLOOKUP(A33,लेखी!$M$5:$X$779,12,0)</f>
        <v>0</v>
      </c>
      <c r="R35" s="324">
        <f>SUM(P35:Q35)</f>
        <v>0</v>
      </c>
      <c r="S35" s="505"/>
      <c r="T35" s="505"/>
      <c r="U35" s="505"/>
      <c r="V35" s="505"/>
      <c r="W35" s="508"/>
      <c r="X35" s="508"/>
      <c r="Y35" s="511"/>
      <c r="Z35" s="511"/>
      <c r="AA35" s="514"/>
    </row>
    <row r="36" spans="1:27">
      <c r="A36" s="544"/>
      <c r="B36" s="549"/>
      <c r="C36" s="552"/>
      <c r="D36" s="546"/>
      <c r="E36" s="285" t="s">
        <v>327</v>
      </c>
      <c r="F36" s="324">
        <f>VLOOKUP(A33,'लेखी (2)'!$AO$6:$CB$79,7,0)</f>
        <v>0</v>
      </c>
      <c r="G36" s="324">
        <f>VLOOKUP(A33,'लेखी (2)'!$AO$6:$CB$79,12,0)</f>
        <v>0</v>
      </c>
      <c r="H36" s="324">
        <f>VLOOKUP(A33,'लेखी (2)'!$AO$6:$CB$79,17,0)</f>
        <v>0</v>
      </c>
      <c r="I36" s="324">
        <f>VLOOKUP(A33,'लेखी (2)'!$AO$6:$CB$79,22,0)</f>
        <v>0</v>
      </c>
      <c r="J36" s="324">
        <f>VLOOKUP(A33,'लेखी (2)'!$AO$6:$CB$79,25,0)</f>
        <v>0</v>
      </c>
      <c r="K36" s="324">
        <f>VLOOKUP(A33,'लेखी (2)'!$AO$6:$CB$79,28,0)</f>
        <v>0</v>
      </c>
      <c r="L36" s="324">
        <f>SUM(J36:K36)</f>
        <v>0</v>
      </c>
      <c r="M36" s="324">
        <f>VLOOKUP(A33,'लेखी (2)'!$AO$6:$CB$79,31,0)</f>
        <v>0</v>
      </c>
      <c r="N36" s="324">
        <f>VLOOKUP(A33,'लेखी (2)'!$AO$6:$CB$79,34,0)</f>
        <v>0</v>
      </c>
      <c r="O36" s="324">
        <f>SUM(M36:N36)</f>
        <v>0</v>
      </c>
      <c r="P36" s="324">
        <f>VLOOKUP(A33,'लेखी (2)'!$AO$6:$CB$79,37,0)</f>
        <v>0</v>
      </c>
      <c r="Q36" s="324">
        <f>VLOOKUP(A33,'लेखी (2)'!$AO$6:$CB$79,40,0)</f>
        <v>0</v>
      </c>
      <c r="R36" s="324">
        <f>SUM(P36:Q36)</f>
        <v>0</v>
      </c>
      <c r="S36" s="505"/>
      <c r="T36" s="505"/>
      <c r="U36" s="505"/>
      <c r="V36" s="505"/>
      <c r="W36" s="508"/>
      <c r="X36" s="508"/>
      <c r="Y36" s="511"/>
      <c r="Z36" s="511"/>
      <c r="AA36" s="514"/>
    </row>
    <row r="37" spans="1:27">
      <c r="A37" s="544"/>
      <c r="B37" s="549"/>
      <c r="C37" s="552"/>
      <c r="D37" s="546" t="s">
        <v>329</v>
      </c>
      <c r="E37" s="546"/>
      <c r="F37" s="341">
        <f>SUM(F33:F36)</f>
        <v>0</v>
      </c>
      <c r="G37" s="341">
        <f t="shared" ref="G37:R37" si="8">SUM(G33:G36)</f>
        <v>0</v>
      </c>
      <c r="H37" s="341">
        <f t="shared" si="8"/>
        <v>0</v>
      </c>
      <c r="I37" s="341">
        <f t="shared" si="8"/>
        <v>0</v>
      </c>
      <c r="J37" s="341">
        <f t="shared" si="8"/>
        <v>0</v>
      </c>
      <c r="K37" s="341">
        <f t="shared" si="8"/>
        <v>0</v>
      </c>
      <c r="L37" s="341">
        <f t="shared" si="8"/>
        <v>0</v>
      </c>
      <c r="M37" s="341">
        <f t="shared" si="8"/>
        <v>0</v>
      </c>
      <c r="N37" s="341">
        <f t="shared" si="8"/>
        <v>0</v>
      </c>
      <c r="O37" s="341">
        <f t="shared" si="8"/>
        <v>0</v>
      </c>
      <c r="P37" s="341">
        <f t="shared" si="8"/>
        <v>0</v>
      </c>
      <c r="Q37" s="341">
        <f t="shared" si="8"/>
        <v>0</v>
      </c>
      <c r="R37" s="341">
        <f t="shared" si="8"/>
        <v>0</v>
      </c>
      <c r="S37" s="505"/>
      <c r="T37" s="505"/>
      <c r="U37" s="505"/>
      <c r="V37" s="505"/>
      <c r="W37" s="509"/>
      <c r="X37" s="509"/>
      <c r="Y37" s="511"/>
      <c r="Z37" s="511"/>
      <c r="AA37" s="514"/>
    </row>
    <row r="38" spans="1:27">
      <c r="A38" s="544"/>
      <c r="B38" s="549"/>
      <c r="C38" s="552"/>
      <c r="D38" s="546" t="s">
        <v>330</v>
      </c>
      <c r="E38" s="546"/>
      <c r="F38" s="341">
        <f>ROUND(F37/2,0)</f>
        <v>0</v>
      </c>
      <c r="G38" s="341">
        <f t="shared" ref="G38:R38" si="9">ROUND(G37/2,0)</f>
        <v>0</v>
      </c>
      <c r="H38" s="341">
        <f t="shared" si="9"/>
        <v>0</v>
      </c>
      <c r="I38" s="341">
        <f t="shared" si="9"/>
        <v>0</v>
      </c>
      <c r="J38" s="341">
        <f t="shared" si="9"/>
        <v>0</v>
      </c>
      <c r="K38" s="341">
        <f t="shared" si="9"/>
        <v>0</v>
      </c>
      <c r="L38" s="341">
        <f t="shared" si="9"/>
        <v>0</v>
      </c>
      <c r="M38" s="341">
        <f t="shared" si="9"/>
        <v>0</v>
      </c>
      <c r="N38" s="341">
        <f t="shared" si="9"/>
        <v>0</v>
      </c>
      <c r="O38" s="341">
        <f t="shared" si="9"/>
        <v>0</v>
      </c>
      <c r="P38" s="341">
        <f t="shared" si="9"/>
        <v>0</v>
      </c>
      <c r="Q38" s="341">
        <f t="shared" si="9"/>
        <v>0</v>
      </c>
      <c r="R38" s="341">
        <f t="shared" si="9"/>
        <v>0</v>
      </c>
      <c r="S38" s="506"/>
      <c r="T38" s="506"/>
      <c r="U38" s="506"/>
      <c r="V38" s="506"/>
      <c r="W38" s="341">
        <f>F38+G38+H38+I38+L38+O38+R38</f>
        <v>0</v>
      </c>
      <c r="X38" s="352">
        <f>W38/6</f>
        <v>0</v>
      </c>
      <c r="Y38" s="511"/>
      <c r="Z38" s="511"/>
      <c r="AA38" s="514"/>
    </row>
    <row r="39" spans="1:27" ht="13.5" thickBot="1">
      <c r="A39" s="545"/>
      <c r="B39" s="550"/>
      <c r="C39" s="553"/>
      <c r="D39" s="547" t="s">
        <v>331</v>
      </c>
      <c r="E39" s="547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45">
        <f>F39+G39+H39+I39+L39+O39+R39</f>
        <v>0</v>
      </c>
      <c r="X39" s="286"/>
      <c r="Y39" s="512"/>
      <c r="Z39" s="512"/>
      <c r="AA39" s="515"/>
    </row>
  </sheetData>
  <sheetProtection algorithmName="SHA-512" hashValue="p12JKd+wMKfDEGAYIYnTVYi5kt0XKVBUqqrZvcFUXIpbcTFgYn++mmMHjHJnmcDwBSo6tcLmb9EHuFBYXd2eTw==" saltValue="JImzPaINdGSLp3f06l2TiA==" spinCount="100000" sheet="1" scenarios="1" formatCells="0" formatColumns="0" formatRows="0"/>
  <mergeCells count="106">
    <mergeCell ref="A33:A39"/>
    <mergeCell ref="B33:B39"/>
    <mergeCell ref="C33:C39"/>
    <mergeCell ref="D33:D34"/>
    <mergeCell ref="T33:T38"/>
    <mergeCell ref="Z33:Z39"/>
    <mergeCell ref="AA33:AA39"/>
    <mergeCell ref="D35:D36"/>
    <mergeCell ref="D37:E37"/>
    <mergeCell ref="D38:E38"/>
    <mergeCell ref="D39:E39"/>
    <mergeCell ref="U33:U38"/>
    <mergeCell ref="V33:V38"/>
    <mergeCell ref="W33:W37"/>
    <mergeCell ref="X33:X37"/>
    <mergeCell ref="Y33:Y39"/>
    <mergeCell ref="A26:A32"/>
    <mergeCell ref="B26:B32"/>
    <mergeCell ref="C26:C32"/>
    <mergeCell ref="D26:D27"/>
    <mergeCell ref="T26:T31"/>
    <mergeCell ref="Z26:Z32"/>
    <mergeCell ref="AA26:AA32"/>
    <mergeCell ref="D28:D29"/>
    <mergeCell ref="D30:E30"/>
    <mergeCell ref="D31:E31"/>
    <mergeCell ref="D32:E32"/>
    <mergeCell ref="U26:U31"/>
    <mergeCell ref="V26:V31"/>
    <mergeCell ref="W26:W30"/>
    <mergeCell ref="X26:X30"/>
    <mergeCell ref="Y26:Y32"/>
    <mergeCell ref="Y12:Y18"/>
    <mergeCell ref="Z12:Z18"/>
    <mergeCell ref="AA12:AA18"/>
    <mergeCell ref="D14:D15"/>
    <mergeCell ref="D16:E16"/>
    <mergeCell ref="D17:E17"/>
    <mergeCell ref="D18:E18"/>
    <mergeCell ref="A19:A25"/>
    <mergeCell ref="B19:B25"/>
    <mergeCell ref="C19:C25"/>
    <mergeCell ref="D19:D20"/>
    <mergeCell ref="Y19:Y25"/>
    <mergeCell ref="Z19:Z25"/>
    <mergeCell ref="AA19:AA25"/>
    <mergeCell ref="D21:D22"/>
    <mergeCell ref="D23:E23"/>
    <mergeCell ref="D24:E24"/>
    <mergeCell ref="D25:E25"/>
    <mergeCell ref="T19:T24"/>
    <mergeCell ref="U19:U24"/>
    <mergeCell ref="V19:V24"/>
    <mergeCell ref="W19:W23"/>
    <mergeCell ref="X19:X23"/>
    <mergeCell ref="A12:A18"/>
    <mergeCell ref="B12:B18"/>
    <mergeCell ref="C12:C18"/>
    <mergeCell ref="D12:D13"/>
    <mergeCell ref="T12:T17"/>
    <mergeCell ref="U12:U17"/>
    <mergeCell ref="V12:V17"/>
    <mergeCell ref="W12:W16"/>
    <mergeCell ref="X12:X16"/>
    <mergeCell ref="A5:A11"/>
    <mergeCell ref="D5:D6"/>
    <mergeCell ref="D7:D8"/>
    <mergeCell ref="D9:E9"/>
    <mergeCell ref="D10:E10"/>
    <mergeCell ref="D11:E11"/>
    <mergeCell ref="B5:B11"/>
    <mergeCell ref="C5:C11"/>
    <mergeCell ref="A1:AA1"/>
    <mergeCell ref="A2:A4"/>
    <mergeCell ref="B2:B4"/>
    <mergeCell ref="C2:C4"/>
    <mergeCell ref="D2:E4"/>
    <mergeCell ref="J2:L2"/>
    <mergeCell ref="T2:T3"/>
    <mergeCell ref="U2:U3"/>
    <mergeCell ref="V2:V3"/>
    <mergeCell ref="F2:F3"/>
    <mergeCell ref="G2:G3"/>
    <mergeCell ref="H2:H3"/>
    <mergeCell ref="I2:I3"/>
    <mergeCell ref="P2:R2"/>
    <mergeCell ref="M2:O2"/>
    <mergeCell ref="S2:S3"/>
    <mergeCell ref="Y5:Y11"/>
    <mergeCell ref="Z5:Z11"/>
    <mergeCell ref="V5:V10"/>
    <mergeCell ref="AA5:AA11"/>
    <mergeCell ref="Y2:Y4"/>
    <mergeCell ref="Z2:Z4"/>
    <mergeCell ref="AA2:AA4"/>
    <mergeCell ref="X2:X4"/>
    <mergeCell ref="W2:W3"/>
    <mergeCell ref="S5:S10"/>
    <mergeCell ref="S12:S17"/>
    <mergeCell ref="S19:S24"/>
    <mergeCell ref="S26:S31"/>
    <mergeCell ref="S33:S38"/>
    <mergeCell ref="U5:U10"/>
    <mergeCell ref="T5:T10"/>
    <mergeCell ref="W5:W9"/>
    <mergeCell ref="X5:X9"/>
  </mergeCells>
  <dataValidations count="1">
    <dataValidation type="list" allowBlank="1" showInputMessage="1" showErrorMessage="1" sqref="V2:V3">
      <formula1>"एम.सी.सी.,स्काऊट/गाईड,सौरक्षण शास्त्र"</formula1>
    </dataValidation>
  </dataValidations>
  <pageMargins left="0.19685039370078741" right="0.19685039370078741" top="0.27559055118110237" bottom="0.27559055118110237" header="0" footer="0"/>
  <pageSetup paperSize="5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Data!$B$7:$B$76</xm:f>
          </x14:formula1>
          <xm:sqref>A5:A39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showZeros="0" view="pageLayout" zoomScale="90" zoomScaleSheetLayoutView="100" zoomScalePageLayoutView="90" workbookViewId="0">
      <selection activeCell="C6" sqref="C6"/>
    </sheetView>
  </sheetViews>
  <sheetFormatPr defaultRowHeight="12.75"/>
  <cols>
    <col min="1" max="1" width="6.140625" style="21" customWidth="1"/>
    <col min="2" max="2" width="8.85546875" style="24" customWidth="1"/>
    <col min="3" max="3" width="25.42578125" style="24" customWidth="1"/>
    <col min="4" max="4" width="4.42578125" style="21" customWidth="1"/>
    <col min="5" max="10" width="7.28515625" style="1" customWidth="1"/>
    <col min="11" max="20" width="6.7109375" style="1" customWidth="1"/>
    <col min="21" max="25" width="6.7109375" style="23" customWidth="1"/>
    <col min="26" max="16384" width="9.140625" style="1"/>
  </cols>
  <sheetData>
    <row r="1" spans="1:25" s="2" customFormat="1" ht="24.75" customHeight="1">
      <c r="A1" s="597" t="s">
        <v>342</v>
      </c>
      <c r="B1" s="597"/>
      <c r="C1" s="597"/>
      <c r="D1" s="597"/>
      <c r="E1" s="597"/>
      <c r="F1" s="597"/>
      <c r="G1" s="597"/>
      <c r="H1" s="597"/>
      <c r="I1" s="597"/>
      <c r="J1" s="597"/>
      <c r="K1" s="598" t="s">
        <v>343</v>
      </c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600"/>
    </row>
    <row r="2" spans="1:25" ht="24.75" customHeight="1">
      <c r="A2" s="569" t="str">
        <f>Links!O2</f>
        <v>सन:- 2023-24</v>
      </c>
      <c r="B2" s="569"/>
      <c r="C2" s="569"/>
      <c r="D2" s="569"/>
      <c r="E2" s="569"/>
      <c r="F2" s="569"/>
      <c r="G2" s="569"/>
      <c r="H2" s="569"/>
      <c r="I2" s="569"/>
      <c r="J2" s="569"/>
      <c r="K2" s="601" t="str">
        <f>"इयत्ता :- "&amp;Links!X4</f>
        <v>इयत्ता :- 9वी (अ)</v>
      </c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3"/>
    </row>
    <row r="3" spans="1:25" ht="45" customHeight="1">
      <c r="A3" s="587" t="s">
        <v>270</v>
      </c>
      <c r="B3" s="588" t="s">
        <v>4</v>
      </c>
      <c r="C3" s="589" t="s">
        <v>2</v>
      </c>
      <c r="D3" s="594" t="s">
        <v>6</v>
      </c>
      <c r="E3" s="590" t="s">
        <v>89</v>
      </c>
      <c r="F3" s="592" t="s">
        <v>339</v>
      </c>
      <c r="G3" s="590" t="s">
        <v>83</v>
      </c>
      <c r="H3" s="576" t="s">
        <v>90</v>
      </c>
      <c r="I3" s="577"/>
      <c r="J3" s="578"/>
      <c r="K3" s="579" t="s">
        <v>91</v>
      </c>
      <c r="L3" s="580"/>
      <c r="M3" s="581"/>
      <c r="N3" s="563" t="s">
        <v>277</v>
      </c>
      <c r="O3" s="564"/>
      <c r="P3" s="565"/>
      <c r="Q3" s="465" t="s">
        <v>333</v>
      </c>
      <c r="R3" s="467" t="s">
        <v>375</v>
      </c>
      <c r="S3" s="465" t="s">
        <v>332</v>
      </c>
      <c r="T3" s="582" t="s">
        <v>334</v>
      </c>
      <c r="U3" s="561" t="s">
        <v>0</v>
      </c>
      <c r="V3" s="583" t="s">
        <v>84</v>
      </c>
      <c r="W3" s="570" t="s">
        <v>24</v>
      </c>
      <c r="X3" s="573" t="s">
        <v>23</v>
      </c>
      <c r="Y3" s="566" t="s">
        <v>27</v>
      </c>
    </row>
    <row r="4" spans="1:25" ht="55.5" customHeight="1">
      <c r="A4" s="587"/>
      <c r="B4" s="588"/>
      <c r="C4" s="589"/>
      <c r="D4" s="595"/>
      <c r="E4" s="591"/>
      <c r="F4" s="593"/>
      <c r="G4" s="591"/>
      <c r="H4" s="270" t="s">
        <v>274</v>
      </c>
      <c r="I4" s="270" t="s">
        <v>275</v>
      </c>
      <c r="J4" s="269" t="s">
        <v>35</v>
      </c>
      <c r="K4" s="270" t="s">
        <v>274</v>
      </c>
      <c r="L4" s="270" t="s">
        <v>275</v>
      </c>
      <c r="M4" s="269" t="s">
        <v>35</v>
      </c>
      <c r="N4" s="274" t="s">
        <v>278</v>
      </c>
      <c r="O4" s="275" t="s">
        <v>279</v>
      </c>
      <c r="P4" s="269" t="s">
        <v>35</v>
      </c>
      <c r="Q4" s="465"/>
      <c r="R4" s="467"/>
      <c r="S4" s="465"/>
      <c r="T4" s="582"/>
      <c r="U4" s="562"/>
      <c r="V4" s="584"/>
      <c r="W4" s="571"/>
      <c r="X4" s="574"/>
      <c r="Y4" s="567"/>
    </row>
    <row r="5" spans="1:25" s="3" customFormat="1" ht="17.25" customHeight="1">
      <c r="A5" s="587"/>
      <c r="B5" s="588"/>
      <c r="C5" s="589"/>
      <c r="D5" s="596"/>
      <c r="E5" s="29">
        <v>100</v>
      </c>
      <c r="F5" s="29">
        <v>100</v>
      </c>
      <c r="G5" s="29">
        <v>100</v>
      </c>
      <c r="H5" s="273">
        <v>50</v>
      </c>
      <c r="I5" s="273">
        <v>50</v>
      </c>
      <c r="J5" s="353">
        <f>SUM(H5:I5)</f>
        <v>100</v>
      </c>
      <c r="K5" s="273">
        <v>50</v>
      </c>
      <c r="L5" s="273">
        <v>50</v>
      </c>
      <c r="M5" s="353">
        <f>SUM(K5:L5)</f>
        <v>100</v>
      </c>
      <c r="N5" s="273">
        <v>50</v>
      </c>
      <c r="O5" s="273">
        <v>50</v>
      </c>
      <c r="P5" s="353">
        <f>SUM(N5:O5)</f>
        <v>100</v>
      </c>
      <c r="Q5" s="373" t="s">
        <v>27</v>
      </c>
      <c r="R5" s="268" t="s">
        <v>27</v>
      </c>
      <c r="S5" s="268" t="s">
        <v>27</v>
      </c>
      <c r="T5" s="268" t="s">
        <v>27</v>
      </c>
      <c r="U5" s="354">
        <f>SUM(E5:G5)+J5+M5+P5</f>
        <v>600</v>
      </c>
      <c r="V5" s="585"/>
      <c r="W5" s="572"/>
      <c r="X5" s="575"/>
      <c r="Y5" s="568"/>
    </row>
    <row r="6" spans="1:25" s="3" customFormat="1" ht="23.25" customHeight="1">
      <c r="A6" s="355">
        <f>Data!$B7</f>
        <v>1</v>
      </c>
      <c r="B6" s="355" t="str">
        <f>Data!C7</f>
        <v>6583</v>
      </c>
      <c r="C6" s="356" t="str">
        <f>Data!E7</f>
        <v>सायली निंबा पाटील</v>
      </c>
      <c r="D6" s="357" t="str">
        <f>Data!G7</f>
        <v>F</v>
      </c>
      <c r="E6" s="358">
        <f>ROUND((लेखी!C5+लेखी!O5+'लेखी (2)'!G6+'लेखी (2)'!AU6)/2,0)</f>
        <v>0</v>
      </c>
      <c r="F6" s="358">
        <f>ROUND((लेखी!D5+लेखी!E5+लेखी!P5+लेखी!Q5+'लेखी (2)'!L6+'लेखी (2)'!Q6+'लेखी (2)'!AZ6+'लेखी (2)'!BE6)/2,0)</f>
        <v>0</v>
      </c>
      <c r="G6" s="358">
        <f>ROUND((लेखी!F5+लेखी!R5+'लेखी (2)'!V6+'लेखी (2)'!BJ6)/2,0)</f>
        <v>0</v>
      </c>
      <c r="H6" s="358">
        <f>ROUND((लेखी!G5+लेखी!S5+'लेखी (2)'!AE6+'लेखी (2)'!BM6)/2,0)</f>
        <v>0</v>
      </c>
      <c r="I6" s="358">
        <f>ROUND((लेखी!H5+लेखी!T5+'लेखी (2)'!AB6+'लेखी (2)'!BP6)/2,0)</f>
        <v>0</v>
      </c>
      <c r="J6" s="358">
        <f>H6+I6</f>
        <v>0</v>
      </c>
      <c r="K6" s="358">
        <f>ROUND((लेखी!I5+लेखी!U5+'लेखी (2)'!AE6+'लेखी (2)'!BS6)/2,0)</f>
        <v>0</v>
      </c>
      <c r="L6" s="358">
        <f>ROUND((लेखी!J5+लेखी!V5+'लेखी (2)'!AH6+'लेखी (2)'!BV6)/2,0)</f>
        <v>0</v>
      </c>
      <c r="M6" s="358">
        <f>K6+L6</f>
        <v>0</v>
      </c>
      <c r="N6" s="358">
        <f>ROUND((लेखी!K5+लेखी!W5+'लेखी (2)'!AK6+'लेखी (2)'!BY6)/2,0)</f>
        <v>0</v>
      </c>
      <c r="O6" s="358">
        <f>ROUND((लेखी!L5+लेखी!X5+'लेखी (2)'!AN6+'लेखी (2)'!CB6)/2,0)</f>
        <v>0</v>
      </c>
      <c r="P6" s="358">
        <f>N6+O6</f>
        <v>0</v>
      </c>
      <c r="Q6" s="358">
        <f>शा.शि.!F4</f>
        <v>0</v>
      </c>
      <c r="R6" s="358">
        <f>जलसुरक्षा!M6</f>
        <v>0</v>
      </c>
      <c r="S6" s="358">
        <f>'कलारसास्वाद 2'!F4</f>
        <v>0</v>
      </c>
      <c r="T6" s="358">
        <f>IF($T$3="एम.सी.सी.",VLOOKUP(A6,'स्काऊट गाईड'!$A$5:$K$77,11,0),IF($T$3="स्काऊट/गाईड",VLOOKUP(A6,'स्काऊट गाईड'!$A$5:$K$77,11,0),IF($T$3="सौरक्षण शास्त्र",VLOOKUP(A6,संरक्षणशास्त्र!$A$5:$I$77,9,0),0)))</f>
        <v>0</v>
      </c>
      <c r="U6" s="359">
        <f>E6+F6+G6+J6+M6+P6</f>
        <v>0</v>
      </c>
      <c r="V6" s="360">
        <f>(U6/6)</f>
        <v>0</v>
      </c>
      <c r="W6" s="361">
        <f t="shared" ref="W6:W38" si="0">COUNTIFS(E6:G6,"&gt;0",E6:G6,"&lt;35")+COUNTIFS(J6,"&gt;0",J6,"&lt;35")+COUNTIFS(M6,"&gt;0",M6,"&lt;35")+COUNTIFS(P6,"&gt;0",P6,"&lt;35")</f>
        <v>0</v>
      </c>
      <c r="X6" s="362">
        <f t="shared" ref="X6:X39" si="1">IF(V6&gt;0,RANK(V6,$V$6:$V$78),0)</f>
        <v>0</v>
      </c>
      <c r="Y6" s="363">
        <f>LOOKUP(V6,{0,1,30,45,60},{0,"D ","C","B","A"})</f>
        <v>0</v>
      </c>
    </row>
    <row r="7" spans="1:25" ht="23.25" customHeight="1">
      <c r="A7" s="355">
        <f>Data!$B8</f>
        <v>0</v>
      </c>
      <c r="B7" s="355">
        <f>Data!C8</f>
        <v>0</v>
      </c>
      <c r="C7" s="356">
        <f>Data!E8</f>
        <v>0</v>
      </c>
      <c r="D7" s="357">
        <f>Data!G8</f>
        <v>0</v>
      </c>
      <c r="E7" s="358">
        <f>ROUND((लेखी!C6+लेखी!O6+'लेखी (2)'!G7+'लेखी (2)'!AU7)/2,0)</f>
        <v>0</v>
      </c>
      <c r="F7" s="358">
        <f>ROUND((लेखी!D6+लेखी!E6+लेखी!P6+लेखी!Q6+'लेखी (2)'!L7+'लेखी (2)'!Q7+'लेखी (2)'!AZ7+'लेखी (2)'!BE7)/2,0)</f>
        <v>0</v>
      </c>
      <c r="G7" s="358">
        <f>ROUND((लेखी!F6+लेखी!R6+'लेखी (2)'!V7+'लेखी (2)'!BJ7)/2,0)</f>
        <v>0</v>
      </c>
      <c r="H7" s="358">
        <f>ROUND((लेखी!G6+लेखी!S6+'लेखी (2)'!AE7+'लेखी (2)'!BM7)/2,0)</f>
        <v>0</v>
      </c>
      <c r="I7" s="358">
        <f>ROUND((लेखी!H6+लेखी!T6+'लेखी (2)'!AB7+'लेखी (2)'!BP7)/2,0)</f>
        <v>0</v>
      </c>
      <c r="J7" s="358">
        <f t="shared" ref="J7:J39" si="2">H7+I7</f>
        <v>0</v>
      </c>
      <c r="K7" s="358">
        <f>ROUND((लेखी!I6+लेखी!U6+'लेखी (2)'!AE7+'लेखी (2)'!BS7)/2,0)</f>
        <v>0</v>
      </c>
      <c r="L7" s="358">
        <f>ROUND((लेखी!J6+लेखी!V6+'लेखी (2)'!AH7+'लेखी (2)'!BV7)/2,0)</f>
        <v>0</v>
      </c>
      <c r="M7" s="358">
        <f t="shared" ref="M7:M39" si="3">K7+L7</f>
        <v>0</v>
      </c>
      <c r="N7" s="358">
        <f>ROUND((लेखी!K6+लेखी!W6+'लेखी (2)'!AK7+'लेखी (2)'!BY7)/2,0)</f>
        <v>0</v>
      </c>
      <c r="O7" s="358">
        <f>ROUND((लेखी!L6+लेखी!X6+'लेखी (2)'!AN7+'लेखी (2)'!CB7)/2,0)</f>
        <v>0</v>
      </c>
      <c r="P7" s="358">
        <f t="shared" ref="P7:P39" si="4">N7+O7</f>
        <v>0</v>
      </c>
      <c r="Q7" s="358">
        <f>शा.शि.!F5</f>
        <v>0</v>
      </c>
      <c r="R7" s="358">
        <f>जलसुरक्षा!M7</f>
        <v>0</v>
      </c>
      <c r="S7" s="358">
        <f>'कलारसास्वाद 2'!F5</f>
        <v>0</v>
      </c>
      <c r="T7" s="358">
        <f>IF($T$3="एम.सी.सी.",VLOOKUP(A7,'स्काऊट गाईड'!$A$5:$K$77,11,0),IF($T$3="स्काऊट/गाईड",VLOOKUP(A7,'स्काऊट गाईड'!$A$5:$K$77,11,0),IF($T$3="सौरक्षण शास्त्र",VLOOKUP(A7,संरक्षणशास्त्र!$A$5:$I$77,9,0),0)))</f>
        <v>0</v>
      </c>
      <c r="U7" s="359">
        <f t="shared" ref="U7:U39" si="5">E7+F7+G7+J7+M7+P7</f>
        <v>0</v>
      </c>
      <c r="V7" s="360">
        <f t="shared" ref="V7:V39" si="6">(U7/6)</f>
        <v>0</v>
      </c>
      <c r="W7" s="361">
        <f t="shared" si="0"/>
        <v>0</v>
      </c>
      <c r="X7" s="362">
        <f t="shared" si="1"/>
        <v>0</v>
      </c>
      <c r="Y7" s="363">
        <f>LOOKUP(V7,{0,1,30,45,60},{0,"D ","C","B","A"})</f>
        <v>0</v>
      </c>
    </row>
    <row r="8" spans="1:25" ht="23.25" customHeight="1">
      <c r="A8" s="355">
        <f>Data!$B9</f>
        <v>0</v>
      </c>
      <c r="B8" s="355">
        <f>Data!C9</f>
        <v>0</v>
      </c>
      <c r="C8" s="356">
        <f>Data!E9</f>
        <v>0</v>
      </c>
      <c r="D8" s="357">
        <f>Data!G9</f>
        <v>0</v>
      </c>
      <c r="E8" s="358">
        <f>ROUND((लेखी!C7+लेखी!O7+'लेखी (2)'!G8+'लेखी (2)'!AU8)/2,0)</f>
        <v>0</v>
      </c>
      <c r="F8" s="358">
        <f>ROUND((लेखी!D7+लेखी!E7+लेखी!P7+लेखी!Q7+'लेखी (2)'!L8+'लेखी (2)'!Q8+'लेखी (2)'!AZ8+'लेखी (2)'!BE8)/2,0)</f>
        <v>0</v>
      </c>
      <c r="G8" s="358">
        <f>ROUND((लेखी!F7+लेखी!R7+'लेखी (2)'!V8+'लेखी (2)'!BJ8)/2,0)</f>
        <v>0</v>
      </c>
      <c r="H8" s="358">
        <f>ROUND((लेखी!G7+लेखी!S7+'लेखी (2)'!AE8+'लेखी (2)'!BM8)/2,0)</f>
        <v>0</v>
      </c>
      <c r="I8" s="358">
        <f>ROUND((लेखी!H7+लेखी!T7+'लेखी (2)'!AB8+'लेखी (2)'!BP8)/2,0)</f>
        <v>0</v>
      </c>
      <c r="J8" s="358">
        <f t="shared" si="2"/>
        <v>0</v>
      </c>
      <c r="K8" s="358">
        <f>ROUND((लेखी!I7+लेखी!U7+'लेखी (2)'!AE8+'लेखी (2)'!BS8)/2,0)</f>
        <v>0</v>
      </c>
      <c r="L8" s="358">
        <f>ROUND((लेखी!J7+लेखी!V7+'लेखी (2)'!AH8+'लेखी (2)'!BV8)/2,0)</f>
        <v>0</v>
      </c>
      <c r="M8" s="358">
        <f t="shared" si="3"/>
        <v>0</v>
      </c>
      <c r="N8" s="358">
        <f>ROUND((लेखी!K7+लेखी!W7+'लेखी (2)'!AK8+'लेखी (2)'!BY8)/2,0)</f>
        <v>0</v>
      </c>
      <c r="O8" s="358">
        <f>ROUND((लेखी!L7+लेखी!X7+'लेखी (2)'!AN8+'लेखी (2)'!CB8)/2,0)</f>
        <v>0</v>
      </c>
      <c r="P8" s="358">
        <f t="shared" si="4"/>
        <v>0</v>
      </c>
      <c r="Q8" s="358">
        <f>शा.शि.!F6</f>
        <v>0</v>
      </c>
      <c r="R8" s="358">
        <f>जलसुरक्षा!M8</f>
        <v>0</v>
      </c>
      <c r="S8" s="358">
        <f>'कलारसास्वाद 2'!F6</f>
        <v>0</v>
      </c>
      <c r="T8" s="358">
        <f>IF($T$3="एम.सी.सी.",VLOOKUP(A8,'स्काऊट गाईड'!$A$5:$K$77,11,0),IF($T$3="स्काऊट/गाईड",VLOOKUP(A8,'स्काऊट गाईड'!$A$5:$K$77,11,0),IF($T$3="सौरक्षण शास्त्र",VLOOKUP(A8,संरक्षणशास्त्र!$A$5:$I$77,9,0),0)))</f>
        <v>0</v>
      </c>
      <c r="U8" s="359">
        <f t="shared" si="5"/>
        <v>0</v>
      </c>
      <c r="V8" s="360">
        <f t="shared" si="6"/>
        <v>0</v>
      </c>
      <c r="W8" s="361">
        <f t="shared" si="0"/>
        <v>0</v>
      </c>
      <c r="X8" s="362">
        <f t="shared" si="1"/>
        <v>0</v>
      </c>
      <c r="Y8" s="363">
        <f>LOOKUP(V8,{0,1,30,45,60},{0,"D ","C","B","A"})</f>
        <v>0</v>
      </c>
    </row>
    <row r="9" spans="1:25" ht="23.25" customHeight="1">
      <c r="A9" s="355">
        <f>Data!$B10</f>
        <v>0</v>
      </c>
      <c r="B9" s="355">
        <f>Data!C10</f>
        <v>0</v>
      </c>
      <c r="C9" s="356">
        <f>Data!E10</f>
        <v>0</v>
      </c>
      <c r="D9" s="357">
        <f>Data!G10</f>
        <v>0</v>
      </c>
      <c r="E9" s="358">
        <f>ROUND((लेखी!C8+लेखी!O8+'लेखी (2)'!G9+'लेखी (2)'!AU9)/2,0)</f>
        <v>0</v>
      </c>
      <c r="F9" s="358">
        <f>ROUND((लेखी!D8+लेखी!E8+लेखी!P8+लेखी!Q8+'लेखी (2)'!L9+'लेखी (2)'!Q9+'लेखी (2)'!AZ9+'लेखी (2)'!BE9)/2,0)</f>
        <v>0</v>
      </c>
      <c r="G9" s="358">
        <f>ROUND((लेखी!F8+लेखी!R8+'लेखी (2)'!V9+'लेखी (2)'!BJ9)/2,0)</f>
        <v>0</v>
      </c>
      <c r="H9" s="358">
        <f>ROUND((लेखी!G8+लेखी!S8+'लेखी (2)'!AE9+'लेखी (2)'!BM9)/2,0)</f>
        <v>0</v>
      </c>
      <c r="I9" s="358">
        <f>ROUND((लेखी!H8+लेखी!T8+'लेखी (2)'!AB9+'लेखी (2)'!BP9)/2,0)</f>
        <v>0</v>
      </c>
      <c r="J9" s="358">
        <f t="shared" si="2"/>
        <v>0</v>
      </c>
      <c r="K9" s="358">
        <f>ROUND((लेखी!I8+लेखी!U8+'लेखी (2)'!AE9+'लेखी (2)'!BS9)/2,0)</f>
        <v>0</v>
      </c>
      <c r="L9" s="358">
        <f>ROUND((लेखी!J8+लेखी!V8+'लेखी (2)'!AH9+'लेखी (2)'!BV9)/2,0)</f>
        <v>0</v>
      </c>
      <c r="M9" s="358">
        <f t="shared" si="3"/>
        <v>0</v>
      </c>
      <c r="N9" s="358">
        <f>ROUND((लेखी!K8+लेखी!W8+'लेखी (2)'!AK9+'लेखी (2)'!BY9)/2,0)</f>
        <v>0</v>
      </c>
      <c r="O9" s="358">
        <f>ROUND((लेखी!L8+लेखी!X8+'लेखी (2)'!AN9+'लेखी (2)'!CB9)/2,0)</f>
        <v>0</v>
      </c>
      <c r="P9" s="358">
        <f t="shared" si="4"/>
        <v>0</v>
      </c>
      <c r="Q9" s="358">
        <f>शा.शि.!F7</f>
        <v>0</v>
      </c>
      <c r="R9" s="358">
        <f>जलसुरक्षा!M9</f>
        <v>0</v>
      </c>
      <c r="S9" s="358">
        <f>'कलारसास्वाद 2'!F7</f>
        <v>0</v>
      </c>
      <c r="T9" s="358">
        <f>IF($T$3="एम.सी.सी.",VLOOKUP(A9,'स्काऊट गाईड'!$A$5:$K$77,11,0),IF($T$3="स्काऊट/गाईड",VLOOKUP(A9,'स्काऊट गाईड'!$A$5:$K$77,11,0),IF($T$3="सौरक्षण शास्त्र",VLOOKUP(A9,संरक्षणशास्त्र!$A$5:$I$77,9,0),0)))</f>
        <v>0</v>
      </c>
      <c r="U9" s="359">
        <f t="shared" si="5"/>
        <v>0</v>
      </c>
      <c r="V9" s="360">
        <f t="shared" si="6"/>
        <v>0</v>
      </c>
      <c r="W9" s="361">
        <f t="shared" si="0"/>
        <v>0</v>
      </c>
      <c r="X9" s="362">
        <f t="shared" si="1"/>
        <v>0</v>
      </c>
      <c r="Y9" s="363">
        <f>LOOKUP(V9,{0,1,30,45,60},{0,"D ","C","B","A"})</f>
        <v>0</v>
      </c>
    </row>
    <row r="10" spans="1:25" ht="23.25" customHeight="1">
      <c r="A10" s="355">
        <f>Data!$B11</f>
        <v>0</v>
      </c>
      <c r="B10" s="355">
        <f>Data!C11</f>
        <v>0</v>
      </c>
      <c r="C10" s="356">
        <f>Data!E11</f>
        <v>0</v>
      </c>
      <c r="D10" s="357">
        <f>Data!G11</f>
        <v>0</v>
      </c>
      <c r="E10" s="358">
        <f>ROUND((लेखी!C9+लेखी!O9+'लेखी (2)'!G10+'लेखी (2)'!AU10)/2,0)</f>
        <v>0</v>
      </c>
      <c r="F10" s="358">
        <f>ROUND((लेखी!D9+लेखी!E9+लेखी!P9+लेखी!Q9+'लेखी (2)'!L10+'लेखी (2)'!Q10+'लेखी (2)'!AZ10+'लेखी (2)'!BE10)/2,0)</f>
        <v>0</v>
      </c>
      <c r="G10" s="358">
        <f>ROUND((लेखी!F9+लेखी!R9+'लेखी (2)'!V10+'लेखी (2)'!BJ10)/2,0)</f>
        <v>0</v>
      </c>
      <c r="H10" s="358">
        <f>ROUND((लेखी!G9+लेखी!S9+'लेखी (2)'!AE10+'लेखी (2)'!BM10)/2,0)</f>
        <v>0</v>
      </c>
      <c r="I10" s="358">
        <f>ROUND((लेखी!H9+लेखी!T9+'लेखी (2)'!AB10+'लेखी (2)'!BP10)/2,0)</f>
        <v>0</v>
      </c>
      <c r="J10" s="358">
        <f t="shared" si="2"/>
        <v>0</v>
      </c>
      <c r="K10" s="358">
        <f>ROUND((लेखी!I9+लेखी!U9+'लेखी (2)'!AE10+'लेखी (2)'!BS10)/2,0)</f>
        <v>0</v>
      </c>
      <c r="L10" s="358">
        <f>ROUND((लेखी!J9+लेखी!V9+'लेखी (2)'!AH10+'लेखी (2)'!BV10)/2,0)</f>
        <v>0</v>
      </c>
      <c r="M10" s="358">
        <f t="shared" si="3"/>
        <v>0</v>
      </c>
      <c r="N10" s="358">
        <f>ROUND((लेखी!K9+लेखी!W9+'लेखी (2)'!AK10+'लेखी (2)'!BY10)/2,0)</f>
        <v>0</v>
      </c>
      <c r="O10" s="358">
        <f>ROUND((लेखी!L9+लेखी!X9+'लेखी (2)'!AN10+'लेखी (2)'!CB10)/2,0)</f>
        <v>0</v>
      </c>
      <c r="P10" s="358">
        <f t="shared" si="4"/>
        <v>0</v>
      </c>
      <c r="Q10" s="358">
        <f>शा.शि.!F8</f>
        <v>0</v>
      </c>
      <c r="R10" s="358">
        <f>जलसुरक्षा!M10</f>
        <v>0</v>
      </c>
      <c r="S10" s="358">
        <f>'कलारसास्वाद 2'!F8</f>
        <v>0</v>
      </c>
      <c r="T10" s="358">
        <f>IF($T$3="एम.सी.सी.",VLOOKUP(A10,'स्काऊट गाईड'!$A$5:$K$77,11,0),IF($T$3="स्काऊट/गाईड",VLOOKUP(A10,'स्काऊट गाईड'!$A$5:$K$77,11,0),IF($T$3="सौरक्षण शास्त्र",VLOOKUP(A10,संरक्षणशास्त्र!$A$5:$I$77,9,0),0)))</f>
        <v>0</v>
      </c>
      <c r="U10" s="359">
        <f t="shared" si="5"/>
        <v>0</v>
      </c>
      <c r="V10" s="360">
        <f t="shared" si="6"/>
        <v>0</v>
      </c>
      <c r="W10" s="361">
        <f t="shared" si="0"/>
        <v>0</v>
      </c>
      <c r="X10" s="362">
        <f t="shared" si="1"/>
        <v>0</v>
      </c>
      <c r="Y10" s="363">
        <f>LOOKUP(V10,{0,1,30,45,60},{0,"D ","C","B","A"})</f>
        <v>0</v>
      </c>
    </row>
    <row r="11" spans="1:25" ht="23.25" customHeight="1">
      <c r="A11" s="355">
        <f>Data!$B12</f>
        <v>0</v>
      </c>
      <c r="B11" s="355">
        <f>Data!C12</f>
        <v>0</v>
      </c>
      <c r="C11" s="356">
        <f>Data!E12</f>
        <v>0</v>
      </c>
      <c r="D11" s="357">
        <f>Data!G12</f>
        <v>0</v>
      </c>
      <c r="E11" s="358">
        <f>ROUND((लेखी!C10+लेखी!O10+'लेखी (2)'!G11+'लेखी (2)'!AU11)/2,0)</f>
        <v>0</v>
      </c>
      <c r="F11" s="358">
        <f>ROUND((लेखी!D10+लेखी!E10+लेखी!P10+लेखी!Q10+'लेखी (2)'!L11+'लेखी (2)'!Q11+'लेखी (2)'!AZ11+'लेखी (2)'!BE11)/2,0)</f>
        <v>0</v>
      </c>
      <c r="G11" s="358">
        <f>ROUND((लेखी!F10+लेखी!R10+'लेखी (2)'!V11+'लेखी (2)'!BJ11)/2,0)</f>
        <v>0</v>
      </c>
      <c r="H11" s="358">
        <f>ROUND((लेखी!G10+लेखी!S10+'लेखी (2)'!AE11+'लेखी (2)'!BM11)/2,0)</f>
        <v>0</v>
      </c>
      <c r="I11" s="358">
        <f>ROUND((लेखी!H10+लेखी!T10+'लेखी (2)'!AB11+'लेखी (2)'!BP11)/2,0)</f>
        <v>0</v>
      </c>
      <c r="J11" s="358">
        <f t="shared" si="2"/>
        <v>0</v>
      </c>
      <c r="K11" s="358">
        <f>ROUND((लेखी!I10+लेखी!U10+'लेखी (2)'!AE11+'लेखी (2)'!BS11)/2,0)</f>
        <v>0</v>
      </c>
      <c r="L11" s="358">
        <f>ROUND((लेखी!J10+लेखी!V10+'लेखी (2)'!AH11+'लेखी (2)'!BV11)/2,0)</f>
        <v>0</v>
      </c>
      <c r="M11" s="358">
        <f t="shared" si="3"/>
        <v>0</v>
      </c>
      <c r="N11" s="358">
        <f>ROUND((लेखी!K10+लेखी!W10+'लेखी (2)'!AK11+'लेखी (2)'!BY11)/2,0)</f>
        <v>0</v>
      </c>
      <c r="O11" s="358">
        <f>ROUND((लेखी!L10+लेखी!X10+'लेखी (2)'!AN11+'लेखी (2)'!CB11)/2,0)</f>
        <v>0</v>
      </c>
      <c r="P11" s="358">
        <f t="shared" si="4"/>
        <v>0</v>
      </c>
      <c r="Q11" s="358">
        <f>शा.शि.!F9</f>
        <v>0</v>
      </c>
      <c r="R11" s="358">
        <f>जलसुरक्षा!M11</f>
        <v>0</v>
      </c>
      <c r="S11" s="358">
        <f>'कलारसास्वाद 2'!F9</f>
        <v>0</v>
      </c>
      <c r="T11" s="358">
        <f>IF($T$3="एम.सी.सी.",VLOOKUP(A11,'स्काऊट गाईड'!$A$5:$K$77,11,0),IF($T$3="स्काऊट/गाईड",VLOOKUP(A11,'स्काऊट गाईड'!$A$5:$K$77,11,0),IF($T$3="सौरक्षण शास्त्र",VLOOKUP(A11,संरक्षणशास्त्र!$A$5:$I$77,9,0),0)))</f>
        <v>0</v>
      </c>
      <c r="U11" s="359">
        <f t="shared" si="5"/>
        <v>0</v>
      </c>
      <c r="V11" s="360">
        <f t="shared" si="6"/>
        <v>0</v>
      </c>
      <c r="W11" s="361">
        <f t="shared" si="0"/>
        <v>0</v>
      </c>
      <c r="X11" s="362">
        <f t="shared" si="1"/>
        <v>0</v>
      </c>
      <c r="Y11" s="363">
        <f>LOOKUP(V11,{0,1,30,45,60},{0,"D ","C","B","A"})</f>
        <v>0</v>
      </c>
    </row>
    <row r="12" spans="1:25" ht="23.25" customHeight="1">
      <c r="A12" s="355">
        <f>Data!$B13</f>
        <v>0</v>
      </c>
      <c r="B12" s="355">
        <f>Data!C13</f>
        <v>0</v>
      </c>
      <c r="C12" s="356">
        <f>Data!E13</f>
        <v>0</v>
      </c>
      <c r="D12" s="357">
        <f>Data!G13</f>
        <v>0</v>
      </c>
      <c r="E12" s="358">
        <f>ROUND((लेखी!C11+लेखी!O11+'लेखी (2)'!G12+'लेखी (2)'!AU12)/2,0)</f>
        <v>0</v>
      </c>
      <c r="F12" s="358">
        <f>ROUND((लेखी!D11+लेखी!E11+लेखी!P11+लेखी!Q11+'लेखी (2)'!L12+'लेखी (2)'!Q12+'लेखी (2)'!AZ12+'लेखी (2)'!BE12)/2,0)</f>
        <v>0</v>
      </c>
      <c r="G12" s="358">
        <f>ROUND((लेखी!F11+लेखी!R11+'लेखी (2)'!V12+'लेखी (2)'!BJ12)/2,0)</f>
        <v>0</v>
      </c>
      <c r="H12" s="358">
        <f>ROUND((लेखी!G11+लेखी!S11+'लेखी (2)'!AE12+'लेखी (2)'!BM12)/2,0)</f>
        <v>0</v>
      </c>
      <c r="I12" s="358">
        <f>ROUND((लेखी!H11+लेखी!T11+'लेखी (2)'!AB12+'लेखी (2)'!BP12)/2,0)</f>
        <v>0</v>
      </c>
      <c r="J12" s="358">
        <f t="shared" si="2"/>
        <v>0</v>
      </c>
      <c r="K12" s="358">
        <f>ROUND((लेखी!I11+लेखी!U11+'लेखी (2)'!AE12+'लेखी (2)'!BS12)/2,0)</f>
        <v>0</v>
      </c>
      <c r="L12" s="358">
        <f>ROUND((लेखी!J11+लेखी!V11+'लेखी (2)'!AH12+'लेखी (2)'!BV12)/2,0)</f>
        <v>0</v>
      </c>
      <c r="M12" s="358">
        <f t="shared" si="3"/>
        <v>0</v>
      </c>
      <c r="N12" s="358">
        <f>ROUND((लेखी!K11+लेखी!W11+'लेखी (2)'!AK12+'लेखी (2)'!BY12)/2,0)</f>
        <v>0</v>
      </c>
      <c r="O12" s="358">
        <f>ROUND((लेखी!L11+लेखी!X11+'लेखी (2)'!AN12+'लेखी (2)'!CB12)/2,0)</f>
        <v>0</v>
      </c>
      <c r="P12" s="358">
        <f t="shared" si="4"/>
        <v>0</v>
      </c>
      <c r="Q12" s="358">
        <f>शा.शि.!F10</f>
        <v>0</v>
      </c>
      <c r="R12" s="358">
        <f>जलसुरक्षा!M12</f>
        <v>0</v>
      </c>
      <c r="S12" s="358">
        <f>'कलारसास्वाद 2'!F10</f>
        <v>0</v>
      </c>
      <c r="T12" s="358">
        <f>IF($T$3="एम.सी.सी.",VLOOKUP(A12,'स्काऊट गाईड'!$A$5:$K$77,11,0),IF($T$3="स्काऊट/गाईड",VLOOKUP(A12,'स्काऊट गाईड'!$A$5:$K$77,11,0),IF($T$3="सौरक्षण शास्त्र",VLOOKUP(A12,संरक्षणशास्त्र!$A$5:$I$77,9,0),0)))</f>
        <v>0</v>
      </c>
      <c r="U12" s="359">
        <f t="shared" si="5"/>
        <v>0</v>
      </c>
      <c r="V12" s="360">
        <f t="shared" si="6"/>
        <v>0</v>
      </c>
      <c r="W12" s="361">
        <f t="shared" si="0"/>
        <v>0</v>
      </c>
      <c r="X12" s="362">
        <f t="shared" si="1"/>
        <v>0</v>
      </c>
      <c r="Y12" s="363">
        <f>LOOKUP(V12,{0,1,30,45,60},{0,"D ","C","B","A"})</f>
        <v>0</v>
      </c>
    </row>
    <row r="13" spans="1:25" ht="23.25" customHeight="1">
      <c r="A13" s="355">
        <f>Data!$B14</f>
        <v>0</v>
      </c>
      <c r="B13" s="355">
        <f>Data!C14</f>
        <v>0</v>
      </c>
      <c r="C13" s="356">
        <f>Data!E14</f>
        <v>0</v>
      </c>
      <c r="D13" s="357">
        <f>Data!G14</f>
        <v>0</v>
      </c>
      <c r="E13" s="358">
        <f>ROUND((लेखी!C12+लेखी!O12+'लेखी (2)'!G13+'लेखी (2)'!AU13)/2,0)</f>
        <v>0</v>
      </c>
      <c r="F13" s="358">
        <f>ROUND((लेखी!D12+लेखी!E12+लेखी!P12+लेखी!Q12+'लेखी (2)'!L13+'लेखी (2)'!Q13+'लेखी (2)'!AZ13+'लेखी (2)'!BE13)/2,0)</f>
        <v>0</v>
      </c>
      <c r="G13" s="358">
        <f>ROUND((लेखी!F12+लेखी!R12+'लेखी (2)'!V13+'लेखी (2)'!BJ13)/2,0)</f>
        <v>0</v>
      </c>
      <c r="H13" s="358">
        <f>ROUND((लेखी!G12+लेखी!S12+'लेखी (2)'!AE13+'लेखी (2)'!BM13)/2,0)</f>
        <v>0</v>
      </c>
      <c r="I13" s="358">
        <f>ROUND((लेखी!H12+लेखी!T12+'लेखी (2)'!AB13+'लेखी (2)'!BP13)/2,0)</f>
        <v>0</v>
      </c>
      <c r="J13" s="358">
        <f t="shared" si="2"/>
        <v>0</v>
      </c>
      <c r="K13" s="358">
        <f>ROUND((लेखी!I12+लेखी!U12+'लेखी (2)'!AE13+'लेखी (2)'!BS13)/2,0)</f>
        <v>0</v>
      </c>
      <c r="L13" s="358">
        <f>ROUND((लेखी!J12+लेखी!V12+'लेखी (2)'!AH13+'लेखी (2)'!BV13)/2,0)</f>
        <v>0</v>
      </c>
      <c r="M13" s="358">
        <f t="shared" si="3"/>
        <v>0</v>
      </c>
      <c r="N13" s="358">
        <f>ROUND((लेखी!K12+लेखी!W12+'लेखी (2)'!AK13+'लेखी (2)'!BY13)/2,0)</f>
        <v>0</v>
      </c>
      <c r="O13" s="358">
        <f>ROUND((लेखी!L12+लेखी!X12+'लेखी (2)'!AN13+'लेखी (2)'!CB13)/2,0)</f>
        <v>0</v>
      </c>
      <c r="P13" s="358">
        <f t="shared" si="4"/>
        <v>0</v>
      </c>
      <c r="Q13" s="358">
        <f>शा.शि.!F11</f>
        <v>0</v>
      </c>
      <c r="R13" s="358">
        <f>जलसुरक्षा!M13</f>
        <v>0</v>
      </c>
      <c r="S13" s="358">
        <f>'कलारसास्वाद 2'!F11</f>
        <v>0</v>
      </c>
      <c r="T13" s="358">
        <f>IF($T$3="एम.सी.सी.",VLOOKUP(A13,'स्काऊट गाईड'!$A$5:$K$77,11,0),IF($T$3="स्काऊट/गाईड",VLOOKUP(A13,'स्काऊट गाईड'!$A$5:$K$77,11,0),IF($T$3="सौरक्षण शास्त्र",VLOOKUP(A13,संरक्षणशास्त्र!$A$5:$I$77,9,0),0)))</f>
        <v>0</v>
      </c>
      <c r="U13" s="359">
        <f t="shared" si="5"/>
        <v>0</v>
      </c>
      <c r="V13" s="360">
        <f t="shared" si="6"/>
        <v>0</v>
      </c>
      <c r="W13" s="361">
        <f t="shared" si="0"/>
        <v>0</v>
      </c>
      <c r="X13" s="362">
        <f t="shared" si="1"/>
        <v>0</v>
      </c>
      <c r="Y13" s="363">
        <f>LOOKUP(V13,{0,1,30,45,60},{0,"D ","C","B","A"})</f>
        <v>0</v>
      </c>
    </row>
    <row r="14" spans="1:25" ht="23.25" customHeight="1">
      <c r="A14" s="355">
        <f>Data!$B15</f>
        <v>0</v>
      </c>
      <c r="B14" s="355">
        <f>Data!C15</f>
        <v>0</v>
      </c>
      <c r="C14" s="356">
        <f>Data!E15</f>
        <v>0</v>
      </c>
      <c r="D14" s="357">
        <f>Data!G15</f>
        <v>0</v>
      </c>
      <c r="E14" s="358">
        <f>ROUND((लेखी!C13+लेखी!O13+'लेखी (2)'!G14+'लेखी (2)'!AU14)/2,0)</f>
        <v>0</v>
      </c>
      <c r="F14" s="358">
        <f>ROUND((लेखी!D13+लेखी!E13+लेखी!P13+लेखी!Q13+'लेखी (2)'!L14+'लेखी (2)'!Q14+'लेखी (2)'!AZ14+'लेखी (2)'!BE14)/2,0)</f>
        <v>0</v>
      </c>
      <c r="G14" s="358">
        <f>ROUND((लेखी!F13+लेखी!R13+'लेखी (2)'!V14+'लेखी (2)'!BJ14)/2,0)</f>
        <v>0</v>
      </c>
      <c r="H14" s="358">
        <f>ROUND((लेखी!G13+लेखी!S13+'लेखी (2)'!AE14+'लेखी (2)'!BM14)/2,0)</f>
        <v>0</v>
      </c>
      <c r="I14" s="358">
        <f>ROUND((लेखी!H13+लेखी!T13+'लेखी (2)'!AB14+'लेखी (2)'!BP14)/2,0)</f>
        <v>0</v>
      </c>
      <c r="J14" s="358">
        <f t="shared" si="2"/>
        <v>0</v>
      </c>
      <c r="K14" s="358">
        <f>ROUND((लेखी!I13+लेखी!U13+'लेखी (2)'!AE14+'लेखी (2)'!BS14)/2,0)</f>
        <v>0</v>
      </c>
      <c r="L14" s="358">
        <f>ROUND((लेखी!J13+लेखी!V13+'लेखी (2)'!AH14+'लेखी (2)'!BV14)/2,0)</f>
        <v>0</v>
      </c>
      <c r="M14" s="358">
        <f t="shared" si="3"/>
        <v>0</v>
      </c>
      <c r="N14" s="358">
        <f>ROUND((लेखी!K13+लेखी!W13+'लेखी (2)'!AK14+'लेखी (2)'!BY14)/2,0)</f>
        <v>0</v>
      </c>
      <c r="O14" s="358">
        <f>ROUND((लेखी!L13+लेखी!X13+'लेखी (2)'!AN14+'लेखी (2)'!CB14)/2,0)</f>
        <v>0</v>
      </c>
      <c r="P14" s="358">
        <f t="shared" si="4"/>
        <v>0</v>
      </c>
      <c r="Q14" s="358">
        <f>शा.शि.!F12</f>
        <v>0</v>
      </c>
      <c r="R14" s="358">
        <f>जलसुरक्षा!M14</f>
        <v>0</v>
      </c>
      <c r="S14" s="358">
        <f>'कलारसास्वाद 2'!F12</f>
        <v>0</v>
      </c>
      <c r="T14" s="358">
        <f>IF($T$3="एम.सी.सी.",VLOOKUP(A14,'स्काऊट गाईड'!$A$5:$K$77,11,0),IF($T$3="स्काऊट/गाईड",VLOOKUP(A14,'स्काऊट गाईड'!$A$5:$K$77,11,0),IF($T$3="सौरक्षण शास्त्र",VLOOKUP(A14,संरक्षणशास्त्र!$A$5:$I$77,9,0),0)))</f>
        <v>0</v>
      </c>
      <c r="U14" s="359">
        <f t="shared" si="5"/>
        <v>0</v>
      </c>
      <c r="V14" s="360">
        <f t="shared" si="6"/>
        <v>0</v>
      </c>
      <c r="W14" s="361">
        <f t="shared" si="0"/>
        <v>0</v>
      </c>
      <c r="X14" s="362">
        <f t="shared" si="1"/>
        <v>0</v>
      </c>
      <c r="Y14" s="363">
        <f>LOOKUP(V14,{0,1,30,45,60},{0,"D ","C","B","A"})</f>
        <v>0</v>
      </c>
    </row>
    <row r="15" spans="1:25" ht="23.25" customHeight="1">
      <c r="A15" s="355">
        <f>Data!$B16</f>
        <v>0</v>
      </c>
      <c r="B15" s="355">
        <f>Data!C16</f>
        <v>0</v>
      </c>
      <c r="C15" s="356">
        <f>Data!E16</f>
        <v>0</v>
      </c>
      <c r="D15" s="357">
        <f>Data!G16</f>
        <v>0</v>
      </c>
      <c r="E15" s="358">
        <f>ROUND((लेखी!C14+लेखी!O14+'लेखी (2)'!G15+'लेखी (2)'!AU15)/2,0)</f>
        <v>0</v>
      </c>
      <c r="F15" s="358">
        <f>ROUND((लेखी!D14+लेखी!E14+लेखी!P14+लेखी!Q14+'लेखी (2)'!L15+'लेखी (2)'!Q15+'लेखी (2)'!AZ15+'लेखी (2)'!BE15)/2,0)</f>
        <v>0</v>
      </c>
      <c r="G15" s="358">
        <f>ROUND((लेखी!F14+लेखी!R14+'लेखी (2)'!V15+'लेखी (2)'!BJ15)/2,0)</f>
        <v>0</v>
      </c>
      <c r="H15" s="358">
        <f>ROUND((लेखी!G14+लेखी!S14+'लेखी (2)'!AE15+'लेखी (2)'!BM15)/2,0)</f>
        <v>0</v>
      </c>
      <c r="I15" s="358">
        <f>ROUND((लेखी!H14+लेखी!T14+'लेखी (2)'!AB15+'लेखी (2)'!BP15)/2,0)</f>
        <v>0</v>
      </c>
      <c r="J15" s="358">
        <f t="shared" si="2"/>
        <v>0</v>
      </c>
      <c r="K15" s="358">
        <f>ROUND((लेखी!I14+लेखी!U14+'लेखी (2)'!AE15+'लेखी (2)'!BS15)/2,0)</f>
        <v>0</v>
      </c>
      <c r="L15" s="358">
        <f>ROUND((लेखी!J14+लेखी!V14+'लेखी (2)'!AH15+'लेखी (2)'!BV15)/2,0)</f>
        <v>0</v>
      </c>
      <c r="M15" s="358">
        <f t="shared" si="3"/>
        <v>0</v>
      </c>
      <c r="N15" s="358">
        <f>ROUND((लेखी!K14+लेखी!W14+'लेखी (2)'!AK15+'लेखी (2)'!BY15)/2,0)</f>
        <v>0</v>
      </c>
      <c r="O15" s="358">
        <f>ROUND((लेखी!L14+लेखी!X14+'लेखी (2)'!AN15+'लेखी (2)'!CB15)/2,0)</f>
        <v>0</v>
      </c>
      <c r="P15" s="358">
        <f t="shared" si="4"/>
        <v>0</v>
      </c>
      <c r="Q15" s="358">
        <f>शा.शि.!F13</f>
        <v>0</v>
      </c>
      <c r="R15" s="358">
        <f>जलसुरक्षा!M15</f>
        <v>0</v>
      </c>
      <c r="S15" s="358">
        <f>'कलारसास्वाद 2'!F13</f>
        <v>0</v>
      </c>
      <c r="T15" s="358">
        <f>IF($T$3="एम.सी.सी.",VLOOKUP(A15,'स्काऊट गाईड'!$A$5:$K$77,11,0),IF($T$3="स्काऊट/गाईड",VLOOKUP(A15,'स्काऊट गाईड'!$A$5:$K$77,11,0),IF($T$3="सौरक्षण शास्त्र",VLOOKUP(A15,संरक्षणशास्त्र!$A$5:$I$77,9,0),0)))</f>
        <v>0</v>
      </c>
      <c r="U15" s="359">
        <f t="shared" si="5"/>
        <v>0</v>
      </c>
      <c r="V15" s="360">
        <f t="shared" si="6"/>
        <v>0</v>
      </c>
      <c r="W15" s="361">
        <f t="shared" si="0"/>
        <v>0</v>
      </c>
      <c r="X15" s="362">
        <f t="shared" si="1"/>
        <v>0</v>
      </c>
      <c r="Y15" s="363">
        <f>LOOKUP(V15,{0,1,30,45,60},{0,"D ","C","B","A"})</f>
        <v>0</v>
      </c>
    </row>
    <row r="16" spans="1:25" ht="23.25" customHeight="1">
      <c r="A16" s="355">
        <f>Data!$B17</f>
        <v>0</v>
      </c>
      <c r="B16" s="355">
        <f>Data!C17</f>
        <v>0</v>
      </c>
      <c r="C16" s="356">
        <f>Data!E17</f>
        <v>0</v>
      </c>
      <c r="D16" s="357">
        <f>Data!G17</f>
        <v>0</v>
      </c>
      <c r="E16" s="358">
        <f>ROUND((लेखी!C15+लेखी!O15+'लेखी (2)'!G16+'लेखी (2)'!AU16)/2,0)</f>
        <v>0</v>
      </c>
      <c r="F16" s="358">
        <f>ROUND((लेखी!D15+लेखी!E15+लेखी!P15+लेखी!Q15+'लेखी (2)'!L16+'लेखी (2)'!Q16+'लेखी (2)'!AZ16+'लेखी (2)'!BE16)/2,0)</f>
        <v>0</v>
      </c>
      <c r="G16" s="358">
        <f>ROUND((लेखी!F15+लेखी!R15+'लेखी (2)'!V16+'लेखी (2)'!BJ16)/2,0)</f>
        <v>0</v>
      </c>
      <c r="H16" s="358">
        <f>ROUND((लेखी!G15+लेखी!S15+'लेखी (2)'!AE16+'लेखी (2)'!BM16)/2,0)</f>
        <v>0</v>
      </c>
      <c r="I16" s="358">
        <f>ROUND((लेखी!H15+लेखी!T15+'लेखी (2)'!AB16+'लेखी (2)'!BP16)/2,0)</f>
        <v>0</v>
      </c>
      <c r="J16" s="358">
        <f t="shared" si="2"/>
        <v>0</v>
      </c>
      <c r="K16" s="358">
        <f>ROUND((लेखी!I15+लेखी!U15+'लेखी (2)'!AE16+'लेखी (2)'!BS16)/2,0)</f>
        <v>0</v>
      </c>
      <c r="L16" s="358">
        <f>ROUND((लेखी!J15+लेखी!V15+'लेखी (2)'!AH16+'लेखी (2)'!BV16)/2,0)</f>
        <v>0</v>
      </c>
      <c r="M16" s="358">
        <f t="shared" si="3"/>
        <v>0</v>
      </c>
      <c r="N16" s="358">
        <f>ROUND((लेखी!K15+लेखी!W15+'लेखी (2)'!AK16+'लेखी (2)'!BY16)/2,0)</f>
        <v>0</v>
      </c>
      <c r="O16" s="358">
        <f>ROUND((लेखी!L15+लेखी!X15+'लेखी (2)'!AN16+'लेखी (2)'!CB16)/2,0)</f>
        <v>0</v>
      </c>
      <c r="P16" s="358">
        <f t="shared" si="4"/>
        <v>0</v>
      </c>
      <c r="Q16" s="358">
        <f>शा.शि.!F14</f>
        <v>0</v>
      </c>
      <c r="R16" s="358">
        <f>जलसुरक्षा!M16</f>
        <v>0</v>
      </c>
      <c r="S16" s="358">
        <f>'कलारसास्वाद 2'!F14</f>
        <v>0</v>
      </c>
      <c r="T16" s="358">
        <f>IF($T$3="एम.सी.सी.",VLOOKUP(A16,'स्काऊट गाईड'!$A$5:$K$77,11,0),IF($T$3="स्काऊट/गाईड",VLOOKUP(A16,'स्काऊट गाईड'!$A$5:$K$77,11,0),IF($T$3="सौरक्षण शास्त्र",VLOOKUP(A16,संरक्षणशास्त्र!$A$5:$I$77,9,0),0)))</f>
        <v>0</v>
      </c>
      <c r="U16" s="359">
        <f t="shared" si="5"/>
        <v>0</v>
      </c>
      <c r="V16" s="360">
        <f t="shared" si="6"/>
        <v>0</v>
      </c>
      <c r="W16" s="361">
        <f t="shared" si="0"/>
        <v>0</v>
      </c>
      <c r="X16" s="362">
        <f t="shared" si="1"/>
        <v>0</v>
      </c>
      <c r="Y16" s="363">
        <f>LOOKUP(V16,{0,1,30,45,60},{0,"D ","C","B","A"})</f>
        <v>0</v>
      </c>
    </row>
    <row r="17" spans="1:25" ht="23.25" customHeight="1">
      <c r="A17" s="355">
        <f>Data!$B18</f>
        <v>0</v>
      </c>
      <c r="B17" s="355">
        <f>Data!C18</f>
        <v>0</v>
      </c>
      <c r="C17" s="356">
        <f>Data!E18</f>
        <v>0</v>
      </c>
      <c r="D17" s="357">
        <f>Data!G18</f>
        <v>0</v>
      </c>
      <c r="E17" s="358">
        <f>ROUND((लेखी!C16+लेखी!O16+'लेखी (2)'!G17+'लेखी (2)'!AU17)/2,0)</f>
        <v>0</v>
      </c>
      <c r="F17" s="358">
        <f>ROUND((लेखी!D16+लेखी!E16+लेखी!P16+लेखी!Q16+'लेखी (2)'!L17+'लेखी (2)'!Q17+'लेखी (2)'!AZ17+'लेखी (2)'!BE17)/2,0)</f>
        <v>0</v>
      </c>
      <c r="G17" s="358">
        <f>ROUND((लेखी!F16+लेखी!R16+'लेखी (2)'!V17+'लेखी (2)'!BJ17)/2,0)</f>
        <v>0</v>
      </c>
      <c r="H17" s="358">
        <f>ROUND((लेखी!G16+लेखी!S16+'लेखी (2)'!AE17+'लेखी (2)'!BM17)/2,0)</f>
        <v>0</v>
      </c>
      <c r="I17" s="358">
        <f>ROUND((लेखी!H16+लेखी!T16+'लेखी (2)'!AB17+'लेखी (2)'!BP17)/2,0)</f>
        <v>0</v>
      </c>
      <c r="J17" s="358">
        <f t="shared" si="2"/>
        <v>0</v>
      </c>
      <c r="K17" s="358">
        <f>ROUND((लेखी!I16+लेखी!U16+'लेखी (2)'!AE17+'लेखी (2)'!BS17)/2,0)</f>
        <v>0</v>
      </c>
      <c r="L17" s="358">
        <f>ROUND((लेखी!J16+लेखी!V16+'लेखी (2)'!AH17+'लेखी (2)'!BV17)/2,0)</f>
        <v>0</v>
      </c>
      <c r="M17" s="358">
        <f t="shared" si="3"/>
        <v>0</v>
      </c>
      <c r="N17" s="358">
        <f>ROUND((लेखी!K16+लेखी!W16+'लेखी (2)'!AK17+'लेखी (2)'!BY17)/2,0)</f>
        <v>0</v>
      </c>
      <c r="O17" s="358">
        <f>ROUND((लेखी!L16+लेखी!X16+'लेखी (2)'!AN17+'लेखी (2)'!CB17)/2,0)</f>
        <v>0</v>
      </c>
      <c r="P17" s="358">
        <f t="shared" si="4"/>
        <v>0</v>
      </c>
      <c r="Q17" s="358">
        <f>शा.शि.!F15</f>
        <v>0</v>
      </c>
      <c r="R17" s="358">
        <f>जलसुरक्षा!M17</f>
        <v>0</v>
      </c>
      <c r="S17" s="358">
        <f>'कलारसास्वाद 2'!F15</f>
        <v>0</v>
      </c>
      <c r="T17" s="358">
        <f>IF($T$3="एम.सी.सी.",VLOOKUP(A17,'स्काऊट गाईड'!$A$5:$K$77,11,0),IF($T$3="स्काऊट/गाईड",VLOOKUP(A17,'स्काऊट गाईड'!$A$5:$K$77,11,0),IF($T$3="सौरक्षण शास्त्र",VLOOKUP(A17,संरक्षणशास्त्र!$A$5:$I$77,9,0),0)))</f>
        <v>0</v>
      </c>
      <c r="U17" s="359">
        <f t="shared" si="5"/>
        <v>0</v>
      </c>
      <c r="V17" s="360">
        <f t="shared" si="6"/>
        <v>0</v>
      </c>
      <c r="W17" s="361">
        <f t="shared" si="0"/>
        <v>0</v>
      </c>
      <c r="X17" s="362">
        <f t="shared" si="1"/>
        <v>0</v>
      </c>
      <c r="Y17" s="363">
        <f>LOOKUP(V17,{0,1,30,45,60},{0,"D ","C","B","A"})</f>
        <v>0</v>
      </c>
    </row>
    <row r="18" spans="1:25" ht="23.25" customHeight="1">
      <c r="A18" s="355">
        <f>Data!$B19</f>
        <v>0</v>
      </c>
      <c r="B18" s="355">
        <f>Data!C19</f>
        <v>0</v>
      </c>
      <c r="C18" s="356">
        <f>Data!E19</f>
        <v>0</v>
      </c>
      <c r="D18" s="357">
        <f>Data!G19</f>
        <v>0</v>
      </c>
      <c r="E18" s="358">
        <f>ROUND((लेखी!C17+लेखी!O17+'लेखी (2)'!G18+'लेखी (2)'!AU18)/2,0)</f>
        <v>0</v>
      </c>
      <c r="F18" s="358">
        <f>ROUND((लेखी!D17+लेखी!E17+लेखी!P17+लेखी!Q17+'लेखी (2)'!L18+'लेखी (2)'!Q18+'लेखी (2)'!AZ18+'लेखी (2)'!BE18)/2,0)</f>
        <v>0</v>
      </c>
      <c r="G18" s="358">
        <f>ROUND((लेखी!F17+लेखी!R17+'लेखी (2)'!V18+'लेखी (2)'!BJ18)/2,0)</f>
        <v>0</v>
      </c>
      <c r="H18" s="358">
        <f>ROUND((लेखी!G17+लेखी!S17+'लेखी (2)'!AE18+'लेखी (2)'!BM18)/2,0)</f>
        <v>0</v>
      </c>
      <c r="I18" s="358">
        <f>ROUND((लेखी!H17+लेखी!T17+'लेखी (2)'!AB18+'लेखी (2)'!BP18)/2,0)</f>
        <v>0</v>
      </c>
      <c r="J18" s="358">
        <f t="shared" si="2"/>
        <v>0</v>
      </c>
      <c r="K18" s="358">
        <f>ROUND((लेखी!I17+लेखी!U17+'लेखी (2)'!AE18+'लेखी (2)'!BS18)/2,0)</f>
        <v>0</v>
      </c>
      <c r="L18" s="358">
        <f>ROUND((लेखी!J17+लेखी!V17+'लेखी (2)'!AH18+'लेखी (2)'!BV18)/2,0)</f>
        <v>0</v>
      </c>
      <c r="M18" s="358">
        <f t="shared" si="3"/>
        <v>0</v>
      </c>
      <c r="N18" s="358">
        <f>ROUND((लेखी!K17+लेखी!W17+'लेखी (2)'!AK18+'लेखी (2)'!BY18)/2,0)</f>
        <v>0</v>
      </c>
      <c r="O18" s="358">
        <f>ROUND((लेखी!L17+लेखी!X17+'लेखी (2)'!AN18+'लेखी (2)'!CB18)/2,0)</f>
        <v>0</v>
      </c>
      <c r="P18" s="358">
        <f t="shared" si="4"/>
        <v>0</v>
      </c>
      <c r="Q18" s="358">
        <f>शा.शि.!F16</f>
        <v>0</v>
      </c>
      <c r="R18" s="358">
        <f>जलसुरक्षा!M18</f>
        <v>0</v>
      </c>
      <c r="S18" s="358">
        <f>'कलारसास्वाद 2'!F16</f>
        <v>0</v>
      </c>
      <c r="T18" s="358">
        <f>IF($T$3="एम.सी.सी.",VLOOKUP(A18,'स्काऊट गाईड'!$A$5:$K$77,11,0),IF($T$3="स्काऊट/गाईड",VLOOKUP(A18,'स्काऊट गाईड'!$A$5:$K$77,11,0),IF($T$3="सौरक्षण शास्त्र",VLOOKUP(A18,संरक्षणशास्त्र!$A$5:$I$77,9,0),0)))</f>
        <v>0</v>
      </c>
      <c r="U18" s="359">
        <f t="shared" si="5"/>
        <v>0</v>
      </c>
      <c r="V18" s="360">
        <f t="shared" si="6"/>
        <v>0</v>
      </c>
      <c r="W18" s="361">
        <f t="shared" si="0"/>
        <v>0</v>
      </c>
      <c r="X18" s="362">
        <f t="shared" si="1"/>
        <v>0</v>
      </c>
      <c r="Y18" s="363">
        <f>LOOKUP(V18,{0,1,30,45,60},{0,"D ","C","B","A"})</f>
        <v>0</v>
      </c>
    </row>
    <row r="19" spans="1:25" ht="23.25" customHeight="1">
      <c r="A19" s="355">
        <f>Data!$B20</f>
        <v>0</v>
      </c>
      <c r="B19" s="355">
        <f>Data!C20</f>
        <v>0</v>
      </c>
      <c r="C19" s="356">
        <f>Data!E20</f>
        <v>0</v>
      </c>
      <c r="D19" s="357">
        <f>Data!G20</f>
        <v>0</v>
      </c>
      <c r="E19" s="358">
        <f>ROUND((लेखी!C18+लेखी!O18+'लेखी (2)'!G19+'लेखी (2)'!AU19)/2,0)</f>
        <v>0</v>
      </c>
      <c r="F19" s="358">
        <f>ROUND((लेखी!D18+लेखी!E18+लेखी!P18+लेखी!Q18+'लेखी (2)'!L19+'लेखी (2)'!Q19+'लेखी (2)'!AZ19+'लेखी (2)'!BE19)/2,0)</f>
        <v>0</v>
      </c>
      <c r="G19" s="358">
        <f>ROUND((लेखी!F18+लेखी!R18+'लेखी (2)'!V19+'लेखी (2)'!BJ19)/2,0)</f>
        <v>0</v>
      </c>
      <c r="H19" s="358">
        <f>ROUND((लेखी!G18+लेखी!S18+'लेखी (2)'!AE19+'लेखी (2)'!BM19)/2,0)</f>
        <v>0</v>
      </c>
      <c r="I19" s="358">
        <f>ROUND((लेखी!H18+लेखी!T18+'लेखी (2)'!AB19+'लेखी (2)'!BP19)/2,0)</f>
        <v>0</v>
      </c>
      <c r="J19" s="358">
        <f t="shared" si="2"/>
        <v>0</v>
      </c>
      <c r="K19" s="358">
        <f>ROUND((लेखी!I18+लेखी!U18+'लेखी (2)'!AE19+'लेखी (2)'!BS19)/2,0)</f>
        <v>0</v>
      </c>
      <c r="L19" s="358">
        <f>ROUND((लेखी!J18+लेखी!V18+'लेखी (2)'!AH19+'लेखी (2)'!BV19)/2,0)</f>
        <v>0</v>
      </c>
      <c r="M19" s="358">
        <f t="shared" si="3"/>
        <v>0</v>
      </c>
      <c r="N19" s="358">
        <f>ROUND((लेखी!K18+लेखी!W18+'लेखी (2)'!AK19+'लेखी (2)'!BY19)/2,0)</f>
        <v>0</v>
      </c>
      <c r="O19" s="358">
        <f>ROUND((लेखी!L18+लेखी!X18+'लेखी (2)'!AN19+'लेखी (2)'!CB19)/2,0)</f>
        <v>0</v>
      </c>
      <c r="P19" s="358">
        <f t="shared" si="4"/>
        <v>0</v>
      </c>
      <c r="Q19" s="358">
        <f>शा.शि.!F17</f>
        <v>0</v>
      </c>
      <c r="R19" s="358">
        <f>जलसुरक्षा!M19</f>
        <v>0</v>
      </c>
      <c r="S19" s="358">
        <f>'कलारसास्वाद 2'!F17</f>
        <v>0</v>
      </c>
      <c r="T19" s="358">
        <f>IF($T$3="एम.सी.सी.",VLOOKUP(A19,'स्काऊट गाईड'!$A$5:$K$77,11,0),IF($T$3="स्काऊट/गाईड",VLOOKUP(A19,'स्काऊट गाईड'!$A$5:$K$77,11,0),IF($T$3="सौरक्षण शास्त्र",VLOOKUP(A19,संरक्षणशास्त्र!$A$5:$I$77,9,0),0)))</f>
        <v>0</v>
      </c>
      <c r="U19" s="359">
        <f t="shared" si="5"/>
        <v>0</v>
      </c>
      <c r="V19" s="360">
        <f t="shared" si="6"/>
        <v>0</v>
      </c>
      <c r="W19" s="361">
        <f t="shared" si="0"/>
        <v>0</v>
      </c>
      <c r="X19" s="362">
        <f t="shared" si="1"/>
        <v>0</v>
      </c>
      <c r="Y19" s="363">
        <f>LOOKUP(V19,{0,1,30,45,60},{0,"D ","C","B","A"})</f>
        <v>0</v>
      </c>
    </row>
    <row r="20" spans="1:25" ht="23.25" customHeight="1">
      <c r="A20" s="355">
        <f>Data!$B21</f>
        <v>0</v>
      </c>
      <c r="B20" s="355">
        <f>Data!C21</f>
        <v>0</v>
      </c>
      <c r="C20" s="356">
        <f>Data!E21</f>
        <v>0</v>
      </c>
      <c r="D20" s="357">
        <f>Data!G21</f>
        <v>0</v>
      </c>
      <c r="E20" s="358">
        <f>ROUND((लेखी!C19+लेखी!O19+'लेखी (2)'!G20+'लेखी (2)'!AU20)/2,0)</f>
        <v>0</v>
      </c>
      <c r="F20" s="358">
        <f>ROUND((लेखी!D19+लेखी!E19+लेखी!P19+लेखी!Q19+'लेखी (2)'!L20+'लेखी (2)'!Q20+'लेखी (2)'!AZ20+'लेखी (2)'!BE20)/2,0)</f>
        <v>0</v>
      </c>
      <c r="G20" s="358">
        <f>ROUND((लेखी!F19+लेखी!R19+'लेखी (2)'!V20+'लेखी (2)'!BJ20)/2,0)</f>
        <v>0</v>
      </c>
      <c r="H20" s="358">
        <f>ROUND((लेखी!G19+लेखी!S19+'लेखी (2)'!AE20+'लेखी (2)'!BM20)/2,0)</f>
        <v>0</v>
      </c>
      <c r="I20" s="358">
        <f>ROUND((लेखी!H19+लेखी!T19+'लेखी (2)'!AB20+'लेखी (2)'!BP20)/2,0)</f>
        <v>0</v>
      </c>
      <c r="J20" s="358">
        <f t="shared" si="2"/>
        <v>0</v>
      </c>
      <c r="K20" s="358">
        <f>ROUND((लेखी!I19+लेखी!U19+'लेखी (2)'!AE20+'लेखी (2)'!BS20)/2,0)</f>
        <v>0</v>
      </c>
      <c r="L20" s="358">
        <f>ROUND((लेखी!J19+लेखी!V19+'लेखी (2)'!AH20+'लेखी (2)'!BV20)/2,0)</f>
        <v>0</v>
      </c>
      <c r="M20" s="358">
        <f t="shared" si="3"/>
        <v>0</v>
      </c>
      <c r="N20" s="358">
        <f>ROUND((लेखी!K19+लेखी!W19+'लेखी (2)'!AK20+'लेखी (2)'!BY20)/2,0)</f>
        <v>0</v>
      </c>
      <c r="O20" s="358">
        <f>ROUND((लेखी!L19+लेखी!X19+'लेखी (2)'!AN20+'लेखी (2)'!CB20)/2,0)</f>
        <v>0</v>
      </c>
      <c r="P20" s="358">
        <f t="shared" si="4"/>
        <v>0</v>
      </c>
      <c r="Q20" s="358">
        <f>शा.शि.!F18</f>
        <v>0</v>
      </c>
      <c r="R20" s="358">
        <f>जलसुरक्षा!M20</f>
        <v>0</v>
      </c>
      <c r="S20" s="358">
        <f>'कलारसास्वाद 2'!F18</f>
        <v>0</v>
      </c>
      <c r="T20" s="358">
        <f>IF($T$3="एम.सी.सी.",VLOOKUP(A20,'स्काऊट गाईड'!$A$5:$K$77,11,0),IF($T$3="स्काऊट/गाईड",VLOOKUP(A20,'स्काऊट गाईड'!$A$5:$K$77,11,0),IF($T$3="सौरक्षण शास्त्र",VLOOKUP(A20,संरक्षणशास्त्र!$A$5:$I$77,9,0),0)))</f>
        <v>0</v>
      </c>
      <c r="U20" s="359">
        <f t="shared" si="5"/>
        <v>0</v>
      </c>
      <c r="V20" s="360">
        <f t="shared" si="6"/>
        <v>0</v>
      </c>
      <c r="W20" s="361">
        <f t="shared" si="0"/>
        <v>0</v>
      </c>
      <c r="X20" s="362">
        <f t="shared" si="1"/>
        <v>0</v>
      </c>
      <c r="Y20" s="363">
        <f>LOOKUP(V20,{0,1,30,45,60},{0,"D ","C","B","A"})</f>
        <v>0</v>
      </c>
    </row>
    <row r="21" spans="1:25" ht="23.25" customHeight="1">
      <c r="A21" s="355">
        <f>Data!$B22</f>
        <v>0</v>
      </c>
      <c r="B21" s="355">
        <f>Data!C22</f>
        <v>0</v>
      </c>
      <c r="C21" s="356">
        <f>Data!E22</f>
        <v>0</v>
      </c>
      <c r="D21" s="357">
        <f>Data!G22</f>
        <v>0</v>
      </c>
      <c r="E21" s="358">
        <f>ROUND((लेखी!C20+लेखी!O20+'लेखी (2)'!G21+'लेखी (2)'!AU21)/2,0)</f>
        <v>0</v>
      </c>
      <c r="F21" s="358">
        <f>ROUND((लेखी!D20+लेखी!E20+लेखी!P20+लेखी!Q20+'लेखी (2)'!L21+'लेखी (2)'!Q21+'लेखी (2)'!AZ21+'लेखी (2)'!BE21)/2,0)</f>
        <v>0</v>
      </c>
      <c r="G21" s="358">
        <f>ROUND((लेखी!F20+लेखी!R20+'लेखी (2)'!V21+'लेखी (2)'!BJ21)/2,0)</f>
        <v>0</v>
      </c>
      <c r="H21" s="358">
        <f>ROUND((लेखी!G20+लेखी!S20+'लेखी (2)'!AE21+'लेखी (2)'!BM21)/2,0)</f>
        <v>0</v>
      </c>
      <c r="I21" s="358">
        <f>ROUND((लेखी!H20+लेखी!T20+'लेखी (2)'!AB21+'लेखी (2)'!BP21)/2,0)</f>
        <v>0</v>
      </c>
      <c r="J21" s="358">
        <f t="shared" si="2"/>
        <v>0</v>
      </c>
      <c r="K21" s="358">
        <f>ROUND((लेखी!I20+लेखी!U20+'लेखी (2)'!AE21+'लेखी (2)'!BS21)/2,0)</f>
        <v>0</v>
      </c>
      <c r="L21" s="358">
        <f>ROUND((लेखी!J20+लेखी!V20+'लेखी (2)'!AH21+'लेखी (2)'!BV21)/2,0)</f>
        <v>0</v>
      </c>
      <c r="M21" s="358">
        <f t="shared" si="3"/>
        <v>0</v>
      </c>
      <c r="N21" s="358">
        <f>ROUND((लेखी!K20+लेखी!W20+'लेखी (2)'!AK21+'लेखी (2)'!BY21)/2,0)</f>
        <v>0</v>
      </c>
      <c r="O21" s="358">
        <f>ROUND((लेखी!L20+लेखी!X20+'लेखी (2)'!AN21+'लेखी (2)'!CB21)/2,0)</f>
        <v>0</v>
      </c>
      <c r="P21" s="358">
        <f t="shared" si="4"/>
        <v>0</v>
      </c>
      <c r="Q21" s="358">
        <f>शा.शि.!F19</f>
        <v>0</v>
      </c>
      <c r="R21" s="358">
        <f>जलसुरक्षा!M21</f>
        <v>0</v>
      </c>
      <c r="S21" s="358">
        <f>'कलारसास्वाद 2'!F19</f>
        <v>0</v>
      </c>
      <c r="T21" s="358">
        <f>IF($T$3="एम.सी.सी.",VLOOKUP(A21,'स्काऊट गाईड'!$A$5:$K$77,11,0),IF($T$3="स्काऊट/गाईड",VLOOKUP(A21,'स्काऊट गाईड'!$A$5:$K$77,11,0),IF($T$3="सौरक्षण शास्त्र",VLOOKUP(A21,संरक्षणशास्त्र!$A$5:$I$77,9,0),0)))</f>
        <v>0</v>
      </c>
      <c r="U21" s="359">
        <f t="shared" si="5"/>
        <v>0</v>
      </c>
      <c r="V21" s="360">
        <f t="shared" si="6"/>
        <v>0</v>
      </c>
      <c r="W21" s="361">
        <f t="shared" si="0"/>
        <v>0</v>
      </c>
      <c r="X21" s="362">
        <f t="shared" si="1"/>
        <v>0</v>
      </c>
      <c r="Y21" s="363">
        <f>LOOKUP(V21,{0,1,30,45,60},{0,"D ","C","B","A"})</f>
        <v>0</v>
      </c>
    </row>
    <row r="22" spans="1:25" ht="23.25" customHeight="1">
      <c r="A22" s="355">
        <f>Data!$B23</f>
        <v>0</v>
      </c>
      <c r="B22" s="355">
        <f>Data!C23</f>
        <v>0</v>
      </c>
      <c r="C22" s="356">
        <f>Data!E23</f>
        <v>0</v>
      </c>
      <c r="D22" s="357">
        <f>Data!G23</f>
        <v>0</v>
      </c>
      <c r="E22" s="358">
        <f>ROUND((लेखी!C21+लेखी!O21+'लेखी (2)'!G22+'लेखी (2)'!AU22)/2,0)</f>
        <v>0</v>
      </c>
      <c r="F22" s="358">
        <f>ROUND((लेखी!D21+लेखी!E21+लेखी!P21+लेखी!Q21+'लेखी (2)'!L22+'लेखी (2)'!Q22+'लेखी (2)'!AZ22+'लेखी (2)'!BE22)/2,0)</f>
        <v>0</v>
      </c>
      <c r="G22" s="358">
        <f>ROUND((लेखी!F21+लेखी!R21+'लेखी (2)'!V22+'लेखी (2)'!BJ22)/2,0)</f>
        <v>0</v>
      </c>
      <c r="H22" s="358">
        <f>ROUND((लेखी!G21+लेखी!S21+'लेखी (2)'!AE22+'लेखी (2)'!BM22)/2,0)</f>
        <v>0</v>
      </c>
      <c r="I22" s="358">
        <f>ROUND((लेखी!H21+लेखी!T21+'लेखी (2)'!AB22+'लेखी (2)'!BP22)/2,0)</f>
        <v>0</v>
      </c>
      <c r="J22" s="358">
        <f t="shared" si="2"/>
        <v>0</v>
      </c>
      <c r="K22" s="358">
        <f>ROUND((लेखी!I21+लेखी!U21+'लेखी (2)'!AE22+'लेखी (2)'!BS22)/2,0)</f>
        <v>0</v>
      </c>
      <c r="L22" s="358">
        <f>ROUND((लेखी!J21+लेखी!V21+'लेखी (2)'!AH22+'लेखी (2)'!BV22)/2,0)</f>
        <v>0</v>
      </c>
      <c r="M22" s="358">
        <f t="shared" si="3"/>
        <v>0</v>
      </c>
      <c r="N22" s="358">
        <f>ROUND((लेखी!K21+लेखी!W21+'लेखी (2)'!AK22+'लेखी (2)'!BY22)/2,0)</f>
        <v>0</v>
      </c>
      <c r="O22" s="358">
        <f>ROUND((लेखी!L21+लेखी!X21+'लेखी (2)'!AN22+'लेखी (2)'!CB22)/2,0)</f>
        <v>0</v>
      </c>
      <c r="P22" s="358">
        <f t="shared" si="4"/>
        <v>0</v>
      </c>
      <c r="Q22" s="358">
        <f>शा.शि.!F20</f>
        <v>0</v>
      </c>
      <c r="R22" s="358">
        <f>जलसुरक्षा!M22</f>
        <v>0</v>
      </c>
      <c r="S22" s="358">
        <f>'कलारसास्वाद 2'!F20</f>
        <v>0</v>
      </c>
      <c r="T22" s="358">
        <f>IF($T$3="एम.सी.सी.",VLOOKUP(A22,'स्काऊट गाईड'!$A$5:$K$77,11,0),IF($T$3="स्काऊट/गाईड",VLOOKUP(A22,'स्काऊट गाईड'!$A$5:$K$77,11,0),IF($T$3="सौरक्षण शास्त्र",VLOOKUP(A22,संरक्षणशास्त्र!$A$5:$I$77,9,0),0)))</f>
        <v>0</v>
      </c>
      <c r="U22" s="359">
        <f t="shared" si="5"/>
        <v>0</v>
      </c>
      <c r="V22" s="360">
        <f t="shared" si="6"/>
        <v>0</v>
      </c>
      <c r="W22" s="361">
        <f t="shared" si="0"/>
        <v>0</v>
      </c>
      <c r="X22" s="362">
        <f t="shared" si="1"/>
        <v>0</v>
      </c>
      <c r="Y22" s="363">
        <f>LOOKUP(V22,{0,1,30,45,60},{0,"D ","C","B","A"})</f>
        <v>0</v>
      </c>
    </row>
    <row r="23" spans="1:25" ht="23.25" customHeight="1">
      <c r="A23" s="355">
        <f>Data!$B24</f>
        <v>0</v>
      </c>
      <c r="B23" s="355">
        <f>Data!C24</f>
        <v>0</v>
      </c>
      <c r="C23" s="356">
        <f>Data!E24</f>
        <v>0</v>
      </c>
      <c r="D23" s="357">
        <f>Data!G24</f>
        <v>0</v>
      </c>
      <c r="E23" s="358">
        <f>ROUND((लेखी!C22+लेखी!O22+'लेखी (2)'!G23+'लेखी (2)'!AU23)/2,0)</f>
        <v>0</v>
      </c>
      <c r="F23" s="358">
        <f>ROUND((लेखी!D22+लेखी!E22+लेखी!P22+लेखी!Q22+'लेखी (2)'!L23+'लेखी (2)'!Q23+'लेखी (2)'!AZ23+'लेखी (2)'!BE23)/2,0)</f>
        <v>0</v>
      </c>
      <c r="G23" s="358">
        <f>ROUND((लेखी!F22+लेखी!R22+'लेखी (2)'!V23+'लेखी (2)'!BJ23)/2,0)</f>
        <v>0</v>
      </c>
      <c r="H23" s="358">
        <f>ROUND((लेखी!G22+लेखी!S22+'लेखी (2)'!AE23+'लेखी (2)'!BM23)/2,0)</f>
        <v>0</v>
      </c>
      <c r="I23" s="358">
        <f>ROUND((लेखी!H22+लेखी!T22+'लेखी (2)'!AB23+'लेखी (2)'!BP23)/2,0)</f>
        <v>0</v>
      </c>
      <c r="J23" s="358">
        <f t="shared" si="2"/>
        <v>0</v>
      </c>
      <c r="K23" s="358">
        <f>ROUND((लेखी!I22+लेखी!U22+'लेखी (2)'!AE23+'लेखी (2)'!BS23)/2,0)</f>
        <v>0</v>
      </c>
      <c r="L23" s="358">
        <f>ROUND((लेखी!J22+लेखी!V22+'लेखी (2)'!AH23+'लेखी (2)'!BV23)/2,0)</f>
        <v>0</v>
      </c>
      <c r="M23" s="358">
        <f t="shared" si="3"/>
        <v>0</v>
      </c>
      <c r="N23" s="358">
        <f>ROUND((लेखी!K22+लेखी!W22+'लेखी (2)'!AK23+'लेखी (2)'!BY23)/2,0)</f>
        <v>0</v>
      </c>
      <c r="O23" s="358">
        <f>ROUND((लेखी!L22+लेखी!X22+'लेखी (2)'!AN23+'लेखी (2)'!CB23)/2,0)</f>
        <v>0</v>
      </c>
      <c r="P23" s="358">
        <f t="shared" si="4"/>
        <v>0</v>
      </c>
      <c r="Q23" s="358">
        <f>शा.शि.!F21</f>
        <v>0</v>
      </c>
      <c r="R23" s="358">
        <f>जलसुरक्षा!M23</f>
        <v>0</v>
      </c>
      <c r="S23" s="358">
        <f>'कलारसास्वाद 2'!F21</f>
        <v>0</v>
      </c>
      <c r="T23" s="358">
        <f>IF($T$3="एम.सी.सी.",VLOOKUP(A23,'स्काऊट गाईड'!$A$5:$K$77,11,0),IF($T$3="स्काऊट/गाईड",VLOOKUP(A23,'स्काऊट गाईड'!$A$5:$K$77,11,0),IF($T$3="सौरक्षण शास्त्र",VLOOKUP(A23,संरक्षणशास्त्र!$A$5:$I$77,9,0),0)))</f>
        <v>0</v>
      </c>
      <c r="U23" s="359">
        <f t="shared" si="5"/>
        <v>0</v>
      </c>
      <c r="V23" s="360">
        <f t="shared" si="6"/>
        <v>0</v>
      </c>
      <c r="W23" s="361">
        <f t="shared" si="0"/>
        <v>0</v>
      </c>
      <c r="X23" s="362">
        <f t="shared" si="1"/>
        <v>0</v>
      </c>
      <c r="Y23" s="363">
        <f>LOOKUP(V23,{0,1,30,45,60},{0,"D ","C","B","A"})</f>
        <v>0</v>
      </c>
    </row>
    <row r="24" spans="1:25" ht="23.25" customHeight="1">
      <c r="A24" s="355">
        <f>Data!$B25</f>
        <v>0</v>
      </c>
      <c r="B24" s="355">
        <f>Data!C25</f>
        <v>0</v>
      </c>
      <c r="C24" s="356">
        <f>Data!E25</f>
        <v>0</v>
      </c>
      <c r="D24" s="357">
        <f>Data!G25</f>
        <v>0</v>
      </c>
      <c r="E24" s="358">
        <f>ROUND((लेखी!C23+लेखी!O23+'लेखी (2)'!G24+'लेखी (2)'!AU24)/2,0)</f>
        <v>0</v>
      </c>
      <c r="F24" s="358">
        <f>ROUND((लेखी!D23+लेखी!E23+लेखी!P23+लेखी!Q23+'लेखी (2)'!L24+'लेखी (2)'!Q24+'लेखी (2)'!AZ24+'लेखी (2)'!BE24)/2,0)</f>
        <v>0</v>
      </c>
      <c r="G24" s="358">
        <f>ROUND((लेखी!F23+लेखी!R23+'लेखी (2)'!V24+'लेखी (2)'!BJ24)/2,0)</f>
        <v>0</v>
      </c>
      <c r="H24" s="358">
        <f>ROUND((लेखी!G23+लेखी!S23+'लेखी (2)'!AE24+'लेखी (2)'!BM24)/2,0)</f>
        <v>0</v>
      </c>
      <c r="I24" s="358">
        <f>ROUND((लेखी!H23+लेखी!T23+'लेखी (2)'!AB24+'लेखी (2)'!BP24)/2,0)</f>
        <v>0</v>
      </c>
      <c r="J24" s="358">
        <f t="shared" si="2"/>
        <v>0</v>
      </c>
      <c r="K24" s="358">
        <f>ROUND((लेखी!I23+लेखी!U23+'लेखी (2)'!AE24+'लेखी (2)'!BS24)/2,0)</f>
        <v>0</v>
      </c>
      <c r="L24" s="358">
        <f>ROUND((लेखी!J23+लेखी!V23+'लेखी (2)'!AH24+'लेखी (2)'!BV24)/2,0)</f>
        <v>0</v>
      </c>
      <c r="M24" s="358">
        <f t="shared" si="3"/>
        <v>0</v>
      </c>
      <c r="N24" s="358">
        <f>ROUND((लेखी!K23+लेखी!W23+'लेखी (2)'!AK24+'लेखी (2)'!BY24)/2,0)</f>
        <v>0</v>
      </c>
      <c r="O24" s="358">
        <f>ROUND((लेखी!L23+लेखी!X23+'लेखी (2)'!AN24+'लेखी (2)'!CB24)/2,0)</f>
        <v>0</v>
      </c>
      <c r="P24" s="358">
        <f t="shared" si="4"/>
        <v>0</v>
      </c>
      <c r="Q24" s="358">
        <f>शा.शि.!F22</f>
        <v>0</v>
      </c>
      <c r="R24" s="358">
        <f>जलसुरक्षा!M24</f>
        <v>0</v>
      </c>
      <c r="S24" s="358">
        <f>'कलारसास्वाद 2'!F22</f>
        <v>0</v>
      </c>
      <c r="T24" s="358">
        <f>IF($T$3="एम.सी.सी.",VLOOKUP(A24,'स्काऊट गाईड'!$A$5:$K$77,11,0),IF($T$3="स्काऊट/गाईड",VLOOKUP(A24,'स्काऊट गाईड'!$A$5:$K$77,11,0),IF($T$3="सौरक्षण शास्त्र",VLOOKUP(A24,संरक्षणशास्त्र!$A$5:$I$77,9,0),0)))</f>
        <v>0</v>
      </c>
      <c r="U24" s="359">
        <f t="shared" si="5"/>
        <v>0</v>
      </c>
      <c r="V24" s="360">
        <f t="shared" si="6"/>
        <v>0</v>
      </c>
      <c r="W24" s="361">
        <f t="shared" si="0"/>
        <v>0</v>
      </c>
      <c r="X24" s="362">
        <f t="shared" si="1"/>
        <v>0</v>
      </c>
      <c r="Y24" s="363">
        <f>LOOKUP(V24,{0,1,30,45,60},{0,"D ","C","B","A"})</f>
        <v>0</v>
      </c>
    </row>
    <row r="25" spans="1:25" ht="23.25" customHeight="1">
      <c r="A25" s="355">
        <f>Data!$B26</f>
        <v>0</v>
      </c>
      <c r="B25" s="355">
        <f>Data!C26</f>
        <v>0</v>
      </c>
      <c r="C25" s="356">
        <f>Data!E26</f>
        <v>0</v>
      </c>
      <c r="D25" s="357">
        <f>Data!G26</f>
        <v>0</v>
      </c>
      <c r="E25" s="358">
        <f>ROUND((लेखी!C24+लेखी!O24+'लेखी (2)'!G25+'लेखी (2)'!AU25)/2,0)</f>
        <v>0</v>
      </c>
      <c r="F25" s="358">
        <f>ROUND((लेखी!D24+लेखी!E24+लेखी!P24+लेखी!Q24+'लेखी (2)'!L25+'लेखी (2)'!Q25+'लेखी (2)'!AZ25+'लेखी (2)'!BE25)/2,0)</f>
        <v>0</v>
      </c>
      <c r="G25" s="358">
        <f>ROUND((लेखी!F24+लेखी!R24+'लेखी (2)'!V25+'लेखी (2)'!BJ25)/2,0)</f>
        <v>0</v>
      </c>
      <c r="H25" s="358">
        <f>ROUND((लेखी!G24+लेखी!S24+'लेखी (2)'!AE25+'लेखी (2)'!BM25)/2,0)</f>
        <v>0</v>
      </c>
      <c r="I25" s="358">
        <f>ROUND((लेखी!H24+लेखी!T24+'लेखी (2)'!AB25+'लेखी (2)'!BP25)/2,0)</f>
        <v>0</v>
      </c>
      <c r="J25" s="358">
        <f t="shared" si="2"/>
        <v>0</v>
      </c>
      <c r="K25" s="358">
        <f>ROUND((लेखी!I24+लेखी!U24+'लेखी (2)'!AE25+'लेखी (2)'!BS25)/2,0)</f>
        <v>0</v>
      </c>
      <c r="L25" s="358">
        <f>ROUND((लेखी!J24+लेखी!V24+'लेखी (2)'!AH25+'लेखी (2)'!BV25)/2,0)</f>
        <v>0</v>
      </c>
      <c r="M25" s="358">
        <f t="shared" si="3"/>
        <v>0</v>
      </c>
      <c r="N25" s="358">
        <f>ROUND((लेखी!K24+लेखी!W24+'लेखी (2)'!AK25+'लेखी (2)'!BY25)/2,0)</f>
        <v>0</v>
      </c>
      <c r="O25" s="358">
        <f>ROUND((लेखी!L24+लेखी!X24+'लेखी (2)'!AN25+'लेखी (2)'!CB25)/2,0)</f>
        <v>0</v>
      </c>
      <c r="P25" s="358">
        <f t="shared" si="4"/>
        <v>0</v>
      </c>
      <c r="Q25" s="358">
        <f>शा.शि.!F23</f>
        <v>0</v>
      </c>
      <c r="R25" s="358">
        <f>जलसुरक्षा!M25</f>
        <v>0</v>
      </c>
      <c r="S25" s="358">
        <f>'कलारसास्वाद 2'!F23</f>
        <v>0</v>
      </c>
      <c r="T25" s="358">
        <f>IF($T$3="एम.सी.सी.",VLOOKUP(A25,'स्काऊट गाईड'!$A$5:$K$77,11,0),IF($T$3="स्काऊट/गाईड",VLOOKUP(A25,'स्काऊट गाईड'!$A$5:$K$77,11,0),IF($T$3="सौरक्षण शास्त्र",VLOOKUP(A25,संरक्षणशास्त्र!$A$5:$I$77,9,0),0)))</f>
        <v>0</v>
      </c>
      <c r="U25" s="359">
        <f t="shared" si="5"/>
        <v>0</v>
      </c>
      <c r="V25" s="360">
        <f t="shared" si="6"/>
        <v>0</v>
      </c>
      <c r="W25" s="361">
        <f t="shared" si="0"/>
        <v>0</v>
      </c>
      <c r="X25" s="362">
        <f t="shared" si="1"/>
        <v>0</v>
      </c>
      <c r="Y25" s="363">
        <f>LOOKUP(V25,{0,1,30,45,60},{0,"D ","C","B","A"})</f>
        <v>0</v>
      </c>
    </row>
    <row r="26" spans="1:25" ht="23.25" customHeight="1">
      <c r="A26" s="355">
        <f>Data!$B27</f>
        <v>0</v>
      </c>
      <c r="B26" s="355">
        <f>Data!C27</f>
        <v>0</v>
      </c>
      <c r="C26" s="356">
        <f>Data!E27</f>
        <v>0</v>
      </c>
      <c r="D26" s="357">
        <f>Data!G27</f>
        <v>0</v>
      </c>
      <c r="E26" s="358">
        <f>ROUND((लेखी!C25+लेखी!O25+'लेखी (2)'!G26+'लेखी (2)'!AU26)/2,0)</f>
        <v>0</v>
      </c>
      <c r="F26" s="358">
        <f>ROUND((लेखी!D25+लेखी!E25+लेखी!P25+लेखी!Q25+'लेखी (2)'!L26+'लेखी (2)'!Q26+'लेखी (2)'!AZ26+'लेखी (2)'!BE26)/2,0)</f>
        <v>0</v>
      </c>
      <c r="G26" s="358">
        <f>ROUND((लेखी!F25+लेखी!R25+'लेखी (2)'!V26+'लेखी (2)'!BJ26)/2,0)</f>
        <v>0</v>
      </c>
      <c r="H26" s="358">
        <f>ROUND((लेखी!G25+लेखी!S25+'लेखी (2)'!AE26+'लेखी (2)'!BM26)/2,0)</f>
        <v>0</v>
      </c>
      <c r="I26" s="358">
        <f>ROUND((लेखी!H25+लेखी!T25+'लेखी (2)'!AB26+'लेखी (2)'!BP26)/2,0)</f>
        <v>0</v>
      </c>
      <c r="J26" s="358">
        <f t="shared" si="2"/>
        <v>0</v>
      </c>
      <c r="K26" s="358">
        <f>ROUND((लेखी!I25+लेखी!U25+'लेखी (2)'!AE26+'लेखी (2)'!BS26)/2,0)</f>
        <v>0</v>
      </c>
      <c r="L26" s="358">
        <f>ROUND((लेखी!J25+लेखी!V25+'लेखी (2)'!AH26+'लेखी (2)'!BV26)/2,0)</f>
        <v>0</v>
      </c>
      <c r="M26" s="358">
        <f t="shared" si="3"/>
        <v>0</v>
      </c>
      <c r="N26" s="358">
        <f>ROUND((लेखी!K25+लेखी!W25+'लेखी (2)'!AK26+'लेखी (2)'!BY26)/2,0)</f>
        <v>0</v>
      </c>
      <c r="O26" s="358">
        <f>ROUND((लेखी!L25+लेखी!X25+'लेखी (2)'!AN26+'लेखी (2)'!CB26)/2,0)</f>
        <v>0</v>
      </c>
      <c r="P26" s="358">
        <f t="shared" si="4"/>
        <v>0</v>
      </c>
      <c r="Q26" s="358">
        <f>शा.शि.!F24</f>
        <v>0</v>
      </c>
      <c r="R26" s="358">
        <f>जलसुरक्षा!M26</f>
        <v>0</v>
      </c>
      <c r="S26" s="358">
        <f>'कलारसास्वाद 2'!F24</f>
        <v>0</v>
      </c>
      <c r="T26" s="358">
        <f>IF($T$3="एम.सी.सी.",VLOOKUP(A26,'स्काऊट गाईड'!$A$5:$K$77,11,0),IF($T$3="स्काऊट/गाईड",VLOOKUP(A26,'स्काऊट गाईड'!$A$5:$K$77,11,0),IF($T$3="सौरक्षण शास्त्र",VLOOKUP(A26,संरक्षणशास्त्र!$A$5:$I$77,9,0),0)))</f>
        <v>0</v>
      </c>
      <c r="U26" s="359">
        <f t="shared" si="5"/>
        <v>0</v>
      </c>
      <c r="V26" s="360">
        <f t="shared" si="6"/>
        <v>0</v>
      </c>
      <c r="W26" s="361">
        <f t="shared" si="0"/>
        <v>0</v>
      </c>
      <c r="X26" s="362">
        <f t="shared" si="1"/>
        <v>0</v>
      </c>
      <c r="Y26" s="363">
        <f>LOOKUP(V26,{0,1,30,45,60},{0,"D ","C","B","A"})</f>
        <v>0</v>
      </c>
    </row>
    <row r="27" spans="1:25" ht="23.25" customHeight="1">
      <c r="A27" s="355">
        <f>Data!$B28</f>
        <v>0</v>
      </c>
      <c r="B27" s="355">
        <f>Data!C28</f>
        <v>0</v>
      </c>
      <c r="C27" s="356">
        <f>Data!E28</f>
        <v>0</v>
      </c>
      <c r="D27" s="357">
        <f>Data!G28</f>
        <v>0</v>
      </c>
      <c r="E27" s="358">
        <f>ROUND((लेखी!C26+लेखी!O26+'लेखी (2)'!G27+'लेखी (2)'!AU27)/2,0)</f>
        <v>0</v>
      </c>
      <c r="F27" s="358">
        <f>ROUND((लेखी!D26+लेखी!E26+लेखी!P26+लेखी!Q26+'लेखी (2)'!L27+'लेखी (2)'!Q27+'लेखी (2)'!AZ27+'लेखी (2)'!BE27)/2,0)</f>
        <v>0</v>
      </c>
      <c r="G27" s="358">
        <f>ROUND((लेखी!F26+लेखी!R26+'लेखी (2)'!V27+'लेखी (2)'!BJ27)/2,0)</f>
        <v>0</v>
      </c>
      <c r="H27" s="358">
        <f>ROUND((लेखी!G26+लेखी!S26+'लेखी (2)'!AE27+'लेखी (2)'!BM27)/2,0)</f>
        <v>0</v>
      </c>
      <c r="I27" s="358">
        <f>ROUND((लेखी!H26+लेखी!T26+'लेखी (2)'!AB27+'लेखी (2)'!BP27)/2,0)</f>
        <v>0</v>
      </c>
      <c r="J27" s="358">
        <f t="shared" si="2"/>
        <v>0</v>
      </c>
      <c r="K27" s="358">
        <f>ROUND((लेखी!I26+लेखी!U26+'लेखी (2)'!AE27+'लेखी (2)'!BS27)/2,0)</f>
        <v>0</v>
      </c>
      <c r="L27" s="358">
        <f>ROUND((लेखी!J26+लेखी!V26+'लेखी (2)'!AH27+'लेखी (2)'!BV27)/2,0)</f>
        <v>0</v>
      </c>
      <c r="M27" s="358">
        <f t="shared" si="3"/>
        <v>0</v>
      </c>
      <c r="N27" s="358">
        <f>ROUND((लेखी!K26+लेखी!W26+'लेखी (2)'!AK27+'लेखी (2)'!BY27)/2,0)</f>
        <v>0</v>
      </c>
      <c r="O27" s="358">
        <f>ROUND((लेखी!L26+लेखी!X26+'लेखी (2)'!AN27+'लेखी (2)'!CB27)/2,0)</f>
        <v>0</v>
      </c>
      <c r="P27" s="358">
        <f t="shared" si="4"/>
        <v>0</v>
      </c>
      <c r="Q27" s="358">
        <f>शा.शि.!F25</f>
        <v>0</v>
      </c>
      <c r="R27" s="358">
        <f>जलसुरक्षा!M27</f>
        <v>0</v>
      </c>
      <c r="S27" s="358">
        <f>'कलारसास्वाद 2'!F25</f>
        <v>0</v>
      </c>
      <c r="T27" s="358">
        <f>IF($T$3="एम.सी.सी.",VLOOKUP(A27,'स्काऊट गाईड'!$A$5:$K$77,11,0),IF($T$3="स्काऊट/गाईड",VLOOKUP(A27,'स्काऊट गाईड'!$A$5:$K$77,11,0),IF($T$3="सौरक्षण शास्त्र",VLOOKUP(A27,संरक्षणशास्त्र!$A$5:$I$77,9,0),0)))</f>
        <v>0</v>
      </c>
      <c r="U27" s="359">
        <f t="shared" si="5"/>
        <v>0</v>
      </c>
      <c r="V27" s="360">
        <f t="shared" si="6"/>
        <v>0</v>
      </c>
      <c r="W27" s="361">
        <f t="shared" si="0"/>
        <v>0</v>
      </c>
      <c r="X27" s="362">
        <f t="shared" si="1"/>
        <v>0</v>
      </c>
      <c r="Y27" s="363">
        <f>LOOKUP(V27,{0,1,30,45,60},{0,"D ","C","B","A"})</f>
        <v>0</v>
      </c>
    </row>
    <row r="28" spans="1:25" ht="23.25" customHeight="1">
      <c r="A28" s="355">
        <f>Data!$B29</f>
        <v>0</v>
      </c>
      <c r="B28" s="355">
        <f>Data!C29</f>
        <v>0</v>
      </c>
      <c r="C28" s="356">
        <f>Data!E29</f>
        <v>0</v>
      </c>
      <c r="D28" s="357">
        <f>Data!G29</f>
        <v>0</v>
      </c>
      <c r="E28" s="358">
        <f>ROUND((लेखी!C27+लेखी!O27+'लेखी (2)'!G28+'लेखी (2)'!AU28)/2,0)</f>
        <v>0</v>
      </c>
      <c r="F28" s="358">
        <f>ROUND((लेखी!D27+लेखी!E27+लेखी!P27+लेखी!Q27+'लेखी (2)'!L28+'लेखी (2)'!Q28+'लेखी (2)'!AZ28+'लेखी (2)'!BE28)/2,0)</f>
        <v>0</v>
      </c>
      <c r="G28" s="358">
        <f>ROUND((लेखी!F27+लेखी!R27+'लेखी (2)'!V28+'लेखी (2)'!BJ28)/2,0)</f>
        <v>0</v>
      </c>
      <c r="H28" s="358">
        <f>ROUND((लेखी!G27+लेखी!S27+'लेखी (2)'!AE28+'लेखी (2)'!BM28)/2,0)</f>
        <v>0</v>
      </c>
      <c r="I28" s="358">
        <f>ROUND((लेखी!H27+लेखी!T27+'लेखी (2)'!AB28+'लेखी (2)'!BP28)/2,0)</f>
        <v>0</v>
      </c>
      <c r="J28" s="358">
        <f t="shared" si="2"/>
        <v>0</v>
      </c>
      <c r="K28" s="358">
        <f>ROUND((लेखी!I27+लेखी!U27+'लेखी (2)'!AE28+'लेखी (2)'!BS28)/2,0)</f>
        <v>0</v>
      </c>
      <c r="L28" s="358">
        <f>ROUND((लेखी!J27+लेखी!V27+'लेखी (2)'!AH28+'लेखी (2)'!BV28)/2,0)</f>
        <v>0</v>
      </c>
      <c r="M28" s="358">
        <f t="shared" si="3"/>
        <v>0</v>
      </c>
      <c r="N28" s="358">
        <f>ROUND((लेखी!K27+लेखी!W27+'लेखी (2)'!AK28+'लेखी (2)'!BY28)/2,0)</f>
        <v>0</v>
      </c>
      <c r="O28" s="358">
        <f>ROUND((लेखी!L27+लेखी!X27+'लेखी (2)'!AN28+'लेखी (2)'!CB28)/2,0)</f>
        <v>0</v>
      </c>
      <c r="P28" s="358">
        <f t="shared" si="4"/>
        <v>0</v>
      </c>
      <c r="Q28" s="358">
        <f>शा.शि.!F26</f>
        <v>0</v>
      </c>
      <c r="R28" s="358">
        <f>जलसुरक्षा!M28</f>
        <v>0</v>
      </c>
      <c r="S28" s="358">
        <f>'कलारसास्वाद 2'!F26</f>
        <v>0</v>
      </c>
      <c r="T28" s="358">
        <f>IF($T$3="एम.सी.सी.",VLOOKUP(A28,'स्काऊट गाईड'!$A$5:$K$77,11,0),IF($T$3="स्काऊट/गाईड",VLOOKUP(A28,'स्काऊट गाईड'!$A$5:$K$77,11,0),IF($T$3="सौरक्षण शास्त्र",VLOOKUP(A28,संरक्षणशास्त्र!$A$5:$I$77,9,0),0)))</f>
        <v>0</v>
      </c>
      <c r="U28" s="359">
        <f t="shared" si="5"/>
        <v>0</v>
      </c>
      <c r="V28" s="360">
        <f t="shared" si="6"/>
        <v>0</v>
      </c>
      <c r="W28" s="361">
        <f t="shared" si="0"/>
        <v>0</v>
      </c>
      <c r="X28" s="362">
        <f t="shared" si="1"/>
        <v>0</v>
      </c>
      <c r="Y28" s="363">
        <f>LOOKUP(V28,{0,1,30,45,60},{0,"D ","C","B","A"})</f>
        <v>0</v>
      </c>
    </row>
    <row r="29" spans="1:25" ht="23.25" customHeight="1">
      <c r="A29" s="355">
        <f>Data!$B30</f>
        <v>0</v>
      </c>
      <c r="B29" s="355">
        <f>Data!C30</f>
        <v>0</v>
      </c>
      <c r="C29" s="356">
        <f>Data!E30</f>
        <v>0</v>
      </c>
      <c r="D29" s="357">
        <f>Data!G30</f>
        <v>0</v>
      </c>
      <c r="E29" s="358">
        <f>ROUND((लेखी!C28+लेखी!O28+'लेखी (2)'!G29+'लेखी (2)'!AU29)/2,0)</f>
        <v>0</v>
      </c>
      <c r="F29" s="358">
        <f>ROUND((लेखी!D28+लेखी!E28+लेखी!P28+लेखी!Q28+'लेखी (2)'!L29+'लेखी (2)'!Q29+'लेखी (2)'!AZ29+'लेखी (2)'!BE29)/2,0)</f>
        <v>0</v>
      </c>
      <c r="G29" s="358">
        <f>ROUND((लेखी!F28+लेखी!R28+'लेखी (2)'!V29+'लेखी (2)'!BJ29)/2,0)</f>
        <v>0</v>
      </c>
      <c r="H29" s="358">
        <f>ROUND((लेखी!G28+लेखी!S28+'लेखी (2)'!AE29+'लेखी (2)'!BM29)/2,0)</f>
        <v>0</v>
      </c>
      <c r="I29" s="358">
        <f>ROUND((लेखी!H28+लेखी!T28+'लेखी (2)'!AB29+'लेखी (2)'!BP29)/2,0)</f>
        <v>0</v>
      </c>
      <c r="J29" s="358">
        <f t="shared" si="2"/>
        <v>0</v>
      </c>
      <c r="K29" s="358">
        <f>ROUND((लेखी!I28+लेखी!U28+'लेखी (2)'!AE29+'लेखी (2)'!BS29)/2,0)</f>
        <v>0</v>
      </c>
      <c r="L29" s="358">
        <f>ROUND((लेखी!J28+लेखी!V28+'लेखी (2)'!AH29+'लेखी (2)'!BV29)/2,0)</f>
        <v>0</v>
      </c>
      <c r="M29" s="358">
        <f t="shared" si="3"/>
        <v>0</v>
      </c>
      <c r="N29" s="358">
        <f>ROUND((लेखी!K28+लेखी!W28+'लेखी (2)'!AK29+'लेखी (2)'!BY29)/2,0)</f>
        <v>0</v>
      </c>
      <c r="O29" s="358">
        <f>ROUND((लेखी!L28+लेखी!X28+'लेखी (2)'!AN29+'लेखी (2)'!CB29)/2,0)</f>
        <v>0</v>
      </c>
      <c r="P29" s="358">
        <f t="shared" si="4"/>
        <v>0</v>
      </c>
      <c r="Q29" s="358">
        <f>शा.शि.!F27</f>
        <v>0</v>
      </c>
      <c r="R29" s="358">
        <f>जलसुरक्षा!M29</f>
        <v>0</v>
      </c>
      <c r="S29" s="358">
        <f>'कलारसास्वाद 2'!F27</f>
        <v>0</v>
      </c>
      <c r="T29" s="358">
        <f>IF($T$3="एम.सी.सी.",VLOOKUP(A29,'स्काऊट गाईड'!$A$5:$K$77,11,0),IF($T$3="स्काऊट/गाईड",VLOOKUP(A29,'स्काऊट गाईड'!$A$5:$K$77,11,0),IF($T$3="सौरक्षण शास्त्र",VLOOKUP(A29,संरक्षणशास्त्र!$A$5:$I$77,9,0),0)))</f>
        <v>0</v>
      </c>
      <c r="U29" s="359">
        <f t="shared" si="5"/>
        <v>0</v>
      </c>
      <c r="V29" s="360">
        <f t="shared" si="6"/>
        <v>0</v>
      </c>
      <c r="W29" s="361">
        <f t="shared" si="0"/>
        <v>0</v>
      </c>
      <c r="X29" s="362">
        <f t="shared" si="1"/>
        <v>0</v>
      </c>
      <c r="Y29" s="363">
        <f>LOOKUP(V29,{0,1,30,45,60},{0,"D ","C","B","A"})</f>
        <v>0</v>
      </c>
    </row>
    <row r="30" spans="1:25" ht="23.25" customHeight="1">
      <c r="A30" s="355">
        <f>Data!$B31</f>
        <v>0</v>
      </c>
      <c r="B30" s="355">
        <f>Data!C31</f>
        <v>0</v>
      </c>
      <c r="C30" s="356">
        <f>Data!E31</f>
        <v>0</v>
      </c>
      <c r="D30" s="357">
        <f>Data!G31</f>
        <v>0</v>
      </c>
      <c r="E30" s="358">
        <f>ROUND((लेखी!C29+लेखी!O29+'लेखी (2)'!G30+'लेखी (2)'!AU30)/2,0)</f>
        <v>0</v>
      </c>
      <c r="F30" s="358">
        <f>ROUND((लेखी!D29+लेखी!E29+लेखी!P29+लेखी!Q29+'लेखी (2)'!L30+'लेखी (2)'!Q30+'लेखी (2)'!AZ30+'लेखी (2)'!BE30)/2,0)</f>
        <v>0</v>
      </c>
      <c r="G30" s="358">
        <f>ROUND((लेखी!F29+लेखी!R29+'लेखी (2)'!V30+'लेखी (2)'!BJ30)/2,0)</f>
        <v>0</v>
      </c>
      <c r="H30" s="358">
        <f>ROUND((लेखी!G29+लेखी!S29+'लेखी (2)'!AE30+'लेखी (2)'!BM30)/2,0)</f>
        <v>0</v>
      </c>
      <c r="I30" s="358">
        <f>ROUND((लेखी!H29+लेखी!T29+'लेखी (2)'!AB30+'लेखी (2)'!BP30)/2,0)</f>
        <v>0</v>
      </c>
      <c r="J30" s="358">
        <f t="shared" si="2"/>
        <v>0</v>
      </c>
      <c r="K30" s="358">
        <f>ROUND((लेखी!I29+लेखी!U29+'लेखी (2)'!AE30+'लेखी (2)'!BS30)/2,0)</f>
        <v>0</v>
      </c>
      <c r="L30" s="358">
        <f>ROUND((लेखी!J29+लेखी!V29+'लेखी (2)'!AH30+'लेखी (2)'!BV30)/2,0)</f>
        <v>0</v>
      </c>
      <c r="M30" s="358">
        <f t="shared" si="3"/>
        <v>0</v>
      </c>
      <c r="N30" s="358">
        <f>ROUND((लेखी!K29+लेखी!W29+'लेखी (2)'!AK30+'लेखी (2)'!BY30)/2,0)</f>
        <v>0</v>
      </c>
      <c r="O30" s="358">
        <f>ROUND((लेखी!L29+लेखी!X29+'लेखी (2)'!AN30+'लेखी (2)'!CB30)/2,0)</f>
        <v>0</v>
      </c>
      <c r="P30" s="358">
        <f t="shared" si="4"/>
        <v>0</v>
      </c>
      <c r="Q30" s="358">
        <f>शा.शि.!F28</f>
        <v>0</v>
      </c>
      <c r="R30" s="358">
        <f>जलसुरक्षा!M30</f>
        <v>0</v>
      </c>
      <c r="S30" s="358">
        <f>'कलारसास्वाद 2'!F28</f>
        <v>0</v>
      </c>
      <c r="T30" s="358">
        <f>IF($T$3="एम.सी.सी.",VLOOKUP(A30,'स्काऊट गाईड'!$A$5:$K$77,11,0),IF($T$3="स्काऊट/गाईड",VLOOKUP(A30,'स्काऊट गाईड'!$A$5:$K$77,11,0),IF($T$3="सौरक्षण शास्त्र",VLOOKUP(A30,संरक्षणशास्त्र!$A$5:$I$77,9,0),0)))</f>
        <v>0</v>
      </c>
      <c r="U30" s="359">
        <f t="shared" si="5"/>
        <v>0</v>
      </c>
      <c r="V30" s="360">
        <f t="shared" si="6"/>
        <v>0</v>
      </c>
      <c r="W30" s="361">
        <f t="shared" si="0"/>
        <v>0</v>
      </c>
      <c r="X30" s="362">
        <f t="shared" si="1"/>
        <v>0</v>
      </c>
      <c r="Y30" s="363">
        <f>LOOKUP(V30,{0,1,30,45,60},{0,"D ","C","B","A"})</f>
        <v>0</v>
      </c>
    </row>
    <row r="31" spans="1:25" ht="23.25" customHeight="1">
      <c r="A31" s="355">
        <f>Data!$B32</f>
        <v>0</v>
      </c>
      <c r="B31" s="355">
        <f>Data!C32</f>
        <v>0</v>
      </c>
      <c r="C31" s="356">
        <f>Data!E32</f>
        <v>0</v>
      </c>
      <c r="D31" s="357">
        <f>Data!G32</f>
        <v>0</v>
      </c>
      <c r="E31" s="358">
        <f>ROUND((लेखी!C30+लेखी!O30+'लेखी (2)'!G31+'लेखी (2)'!AU31)/2,0)</f>
        <v>0</v>
      </c>
      <c r="F31" s="358">
        <f>ROUND((लेखी!D30+लेखी!E30+लेखी!P30+लेखी!Q30+'लेखी (2)'!L31+'लेखी (2)'!Q31+'लेखी (2)'!AZ31+'लेखी (2)'!BE31)/2,0)</f>
        <v>0</v>
      </c>
      <c r="G31" s="358">
        <f>ROUND((लेखी!F30+लेखी!R30+'लेखी (2)'!V31+'लेखी (2)'!BJ31)/2,0)</f>
        <v>0</v>
      </c>
      <c r="H31" s="358">
        <f>ROUND((लेखी!G30+लेखी!S30+'लेखी (2)'!AE31+'लेखी (2)'!BM31)/2,0)</f>
        <v>0</v>
      </c>
      <c r="I31" s="358">
        <f>ROUND((लेखी!H30+लेखी!T30+'लेखी (2)'!AB31+'लेखी (2)'!BP31)/2,0)</f>
        <v>0</v>
      </c>
      <c r="J31" s="358">
        <f t="shared" si="2"/>
        <v>0</v>
      </c>
      <c r="K31" s="358">
        <f>ROUND((लेखी!I30+लेखी!U30+'लेखी (2)'!AE31+'लेखी (2)'!BS31)/2,0)</f>
        <v>0</v>
      </c>
      <c r="L31" s="358">
        <f>ROUND((लेखी!J30+लेखी!V30+'लेखी (2)'!AH31+'लेखी (2)'!BV31)/2,0)</f>
        <v>0</v>
      </c>
      <c r="M31" s="358">
        <f t="shared" si="3"/>
        <v>0</v>
      </c>
      <c r="N31" s="358">
        <f>ROUND((लेखी!K30+लेखी!W30+'लेखी (2)'!AK31+'लेखी (2)'!BY31)/2,0)</f>
        <v>0</v>
      </c>
      <c r="O31" s="358">
        <f>ROUND((लेखी!L30+लेखी!X30+'लेखी (2)'!AN31+'लेखी (2)'!CB31)/2,0)</f>
        <v>0</v>
      </c>
      <c r="P31" s="358">
        <f t="shared" si="4"/>
        <v>0</v>
      </c>
      <c r="Q31" s="358">
        <f>शा.शि.!F29</f>
        <v>0</v>
      </c>
      <c r="R31" s="358">
        <f>जलसुरक्षा!M31</f>
        <v>0</v>
      </c>
      <c r="S31" s="358">
        <f>'कलारसास्वाद 2'!F29</f>
        <v>0</v>
      </c>
      <c r="T31" s="358">
        <f>IF($T$3="एम.सी.सी.",VLOOKUP(A31,'स्काऊट गाईड'!$A$5:$K$77,11,0),IF($T$3="स्काऊट/गाईड",VLOOKUP(A31,'स्काऊट गाईड'!$A$5:$K$77,11,0),IF($T$3="सौरक्षण शास्त्र",VLOOKUP(A31,संरक्षणशास्त्र!$A$5:$I$77,9,0),0)))</f>
        <v>0</v>
      </c>
      <c r="U31" s="359">
        <f t="shared" si="5"/>
        <v>0</v>
      </c>
      <c r="V31" s="360">
        <f t="shared" si="6"/>
        <v>0</v>
      </c>
      <c r="W31" s="361">
        <f t="shared" si="0"/>
        <v>0</v>
      </c>
      <c r="X31" s="362">
        <f t="shared" si="1"/>
        <v>0</v>
      </c>
      <c r="Y31" s="363">
        <f>LOOKUP(V31,{0,1,30,45,60},{0,"D ","C","B","A"})</f>
        <v>0</v>
      </c>
    </row>
    <row r="32" spans="1:25" ht="23.25" customHeight="1">
      <c r="A32" s="355">
        <f>Data!$B33</f>
        <v>0</v>
      </c>
      <c r="B32" s="355">
        <f>Data!C33</f>
        <v>0</v>
      </c>
      <c r="C32" s="356">
        <f>Data!E33</f>
        <v>0</v>
      </c>
      <c r="D32" s="357">
        <f>Data!G33</f>
        <v>0</v>
      </c>
      <c r="E32" s="358">
        <f>ROUND((लेखी!C31+लेखी!O31+'लेखी (2)'!G32+'लेखी (2)'!AU32)/2,0)</f>
        <v>0</v>
      </c>
      <c r="F32" s="358">
        <f>ROUND((लेखी!D31+लेखी!E31+लेखी!P31+लेखी!Q31+'लेखी (2)'!L32+'लेखी (2)'!Q32+'लेखी (2)'!AZ32+'लेखी (2)'!BE32)/2,0)</f>
        <v>0</v>
      </c>
      <c r="G32" s="358">
        <f>ROUND((लेखी!F31+लेखी!R31+'लेखी (2)'!V32+'लेखी (2)'!BJ32)/2,0)</f>
        <v>0</v>
      </c>
      <c r="H32" s="358">
        <f>ROUND((लेखी!G31+लेखी!S31+'लेखी (2)'!AE32+'लेखी (2)'!BM32)/2,0)</f>
        <v>0</v>
      </c>
      <c r="I32" s="358">
        <f>ROUND((लेखी!H31+लेखी!T31+'लेखी (2)'!AB32+'लेखी (2)'!BP32)/2,0)</f>
        <v>0</v>
      </c>
      <c r="J32" s="358">
        <f t="shared" si="2"/>
        <v>0</v>
      </c>
      <c r="K32" s="358">
        <f>ROUND((लेखी!I31+लेखी!U31+'लेखी (2)'!AE32+'लेखी (2)'!BS32)/2,0)</f>
        <v>0</v>
      </c>
      <c r="L32" s="358">
        <f>ROUND((लेखी!J31+लेखी!V31+'लेखी (2)'!AH32+'लेखी (2)'!BV32)/2,0)</f>
        <v>0</v>
      </c>
      <c r="M32" s="358">
        <f t="shared" si="3"/>
        <v>0</v>
      </c>
      <c r="N32" s="358">
        <f>ROUND((लेखी!K31+लेखी!W31+'लेखी (2)'!AK32+'लेखी (2)'!BY32)/2,0)</f>
        <v>0</v>
      </c>
      <c r="O32" s="358">
        <f>ROUND((लेखी!L31+लेखी!X31+'लेखी (2)'!AN32+'लेखी (2)'!CB32)/2,0)</f>
        <v>0</v>
      </c>
      <c r="P32" s="358">
        <f t="shared" si="4"/>
        <v>0</v>
      </c>
      <c r="Q32" s="358">
        <f>शा.शि.!F30</f>
        <v>0</v>
      </c>
      <c r="R32" s="358">
        <f>जलसुरक्षा!M32</f>
        <v>0</v>
      </c>
      <c r="S32" s="358">
        <f>'कलारसास्वाद 2'!F30</f>
        <v>0</v>
      </c>
      <c r="T32" s="358">
        <f>IF($T$3="एम.सी.सी.",VLOOKUP(A32,'स्काऊट गाईड'!$A$5:$K$77,11,0),IF($T$3="स्काऊट/गाईड",VLOOKUP(A32,'स्काऊट गाईड'!$A$5:$K$77,11,0),IF($T$3="सौरक्षण शास्त्र",VLOOKUP(A32,संरक्षणशास्त्र!$A$5:$I$77,9,0),0)))</f>
        <v>0</v>
      </c>
      <c r="U32" s="359">
        <f t="shared" si="5"/>
        <v>0</v>
      </c>
      <c r="V32" s="360">
        <f t="shared" si="6"/>
        <v>0</v>
      </c>
      <c r="W32" s="361">
        <f t="shared" si="0"/>
        <v>0</v>
      </c>
      <c r="X32" s="362">
        <f t="shared" si="1"/>
        <v>0</v>
      </c>
      <c r="Y32" s="363">
        <f>LOOKUP(V32,{0,1,30,45,60},{0,"D ","C","B","A"})</f>
        <v>0</v>
      </c>
    </row>
    <row r="33" spans="1:25" ht="23.25" customHeight="1">
      <c r="A33" s="355">
        <f>Data!$B34</f>
        <v>0</v>
      </c>
      <c r="B33" s="355">
        <f>Data!C34</f>
        <v>0</v>
      </c>
      <c r="C33" s="356">
        <f>Data!E34</f>
        <v>0</v>
      </c>
      <c r="D33" s="357">
        <f>Data!G34</f>
        <v>0</v>
      </c>
      <c r="E33" s="358">
        <f>ROUND((लेखी!C32+लेखी!O32+'लेखी (2)'!G33+'लेखी (2)'!AU33)/2,0)</f>
        <v>0</v>
      </c>
      <c r="F33" s="358">
        <f>ROUND((लेखी!D32+लेखी!E32+लेखी!P32+लेखी!Q32+'लेखी (2)'!L33+'लेखी (2)'!Q33+'लेखी (2)'!AZ33+'लेखी (2)'!BE33)/2,0)</f>
        <v>0</v>
      </c>
      <c r="G33" s="358">
        <f>ROUND((लेखी!F32+लेखी!R32+'लेखी (2)'!V33+'लेखी (2)'!BJ33)/2,0)</f>
        <v>0</v>
      </c>
      <c r="H33" s="358">
        <f>ROUND((लेखी!G32+लेखी!S32+'लेखी (2)'!AE33+'लेखी (2)'!BM33)/2,0)</f>
        <v>0</v>
      </c>
      <c r="I33" s="358">
        <f>ROUND((लेखी!H32+लेखी!T32+'लेखी (2)'!AB33+'लेखी (2)'!BP33)/2,0)</f>
        <v>0</v>
      </c>
      <c r="J33" s="358">
        <f t="shared" si="2"/>
        <v>0</v>
      </c>
      <c r="K33" s="358">
        <f>ROUND((लेखी!I32+लेखी!U32+'लेखी (2)'!AE33+'लेखी (2)'!BS33)/2,0)</f>
        <v>0</v>
      </c>
      <c r="L33" s="358">
        <f>ROUND((लेखी!J32+लेखी!V32+'लेखी (2)'!AH33+'लेखी (2)'!BV33)/2,0)</f>
        <v>0</v>
      </c>
      <c r="M33" s="358">
        <f t="shared" si="3"/>
        <v>0</v>
      </c>
      <c r="N33" s="358">
        <f>ROUND((लेखी!K32+लेखी!W32+'लेखी (2)'!AK33+'लेखी (2)'!BY33)/2,0)</f>
        <v>0</v>
      </c>
      <c r="O33" s="358">
        <f>ROUND((लेखी!L32+लेखी!X32+'लेखी (2)'!AN33+'लेखी (2)'!CB33)/2,0)</f>
        <v>0</v>
      </c>
      <c r="P33" s="358">
        <f t="shared" si="4"/>
        <v>0</v>
      </c>
      <c r="Q33" s="358">
        <f>शा.शि.!F31</f>
        <v>0</v>
      </c>
      <c r="R33" s="358">
        <f>जलसुरक्षा!M33</f>
        <v>0</v>
      </c>
      <c r="S33" s="358">
        <f>'कलारसास्वाद 2'!F31</f>
        <v>0</v>
      </c>
      <c r="T33" s="358">
        <f>IF($T$3="एम.सी.सी.",VLOOKUP(A33,'स्काऊट गाईड'!$A$5:$K$77,11,0),IF($T$3="स्काऊट/गाईड",VLOOKUP(A33,'स्काऊट गाईड'!$A$5:$K$77,11,0),IF($T$3="सौरक्षण शास्त्र",VLOOKUP(A33,संरक्षणशास्त्र!$A$5:$I$77,9,0),0)))</f>
        <v>0</v>
      </c>
      <c r="U33" s="359">
        <f t="shared" si="5"/>
        <v>0</v>
      </c>
      <c r="V33" s="360">
        <f t="shared" si="6"/>
        <v>0</v>
      </c>
      <c r="W33" s="361">
        <f t="shared" si="0"/>
        <v>0</v>
      </c>
      <c r="X33" s="362">
        <f t="shared" si="1"/>
        <v>0</v>
      </c>
      <c r="Y33" s="363">
        <f>LOOKUP(V33,{0,1,30,45,60},{0,"D ","C","B","A"})</f>
        <v>0</v>
      </c>
    </row>
    <row r="34" spans="1:25" ht="23.25" customHeight="1">
      <c r="A34" s="355">
        <f>Data!$B35</f>
        <v>0</v>
      </c>
      <c r="B34" s="355">
        <f>Data!C35</f>
        <v>0</v>
      </c>
      <c r="C34" s="356">
        <f>Data!E35</f>
        <v>0</v>
      </c>
      <c r="D34" s="357">
        <f>Data!G35</f>
        <v>0</v>
      </c>
      <c r="E34" s="358">
        <f>ROUND((लेखी!C33+लेखी!O33+'लेखी (2)'!G34+'लेखी (2)'!AU34)/2,0)</f>
        <v>0</v>
      </c>
      <c r="F34" s="358">
        <f>ROUND((लेखी!D33+लेखी!E33+लेखी!P33+लेखी!Q33+'लेखी (2)'!L34+'लेखी (2)'!Q34+'लेखी (2)'!AZ34+'लेखी (2)'!BE34)/2,0)</f>
        <v>0</v>
      </c>
      <c r="G34" s="358">
        <f>ROUND((लेखी!F33+लेखी!R33+'लेखी (2)'!V34+'लेखी (2)'!BJ34)/2,0)</f>
        <v>0</v>
      </c>
      <c r="H34" s="358">
        <f>ROUND((लेखी!G33+लेखी!S33+'लेखी (2)'!AE34+'लेखी (2)'!BM34)/2,0)</f>
        <v>0</v>
      </c>
      <c r="I34" s="358">
        <f>ROUND((लेखी!H33+लेखी!T33+'लेखी (2)'!AB34+'लेखी (2)'!BP34)/2,0)</f>
        <v>0</v>
      </c>
      <c r="J34" s="358">
        <f t="shared" si="2"/>
        <v>0</v>
      </c>
      <c r="K34" s="358">
        <f>ROUND((लेखी!I33+लेखी!U33+'लेखी (2)'!AE34+'लेखी (2)'!BS34)/2,0)</f>
        <v>0</v>
      </c>
      <c r="L34" s="358">
        <f>ROUND((लेखी!J33+लेखी!V33+'लेखी (2)'!AH34+'लेखी (2)'!BV34)/2,0)</f>
        <v>0</v>
      </c>
      <c r="M34" s="358">
        <f t="shared" si="3"/>
        <v>0</v>
      </c>
      <c r="N34" s="358">
        <f>ROUND((लेखी!K33+लेखी!W33+'लेखी (2)'!AK34+'लेखी (2)'!BY34)/2,0)</f>
        <v>0</v>
      </c>
      <c r="O34" s="358">
        <f>ROUND((लेखी!L33+लेखी!X33+'लेखी (2)'!AN34+'लेखी (2)'!CB34)/2,0)</f>
        <v>0</v>
      </c>
      <c r="P34" s="358">
        <f t="shared" si="4"/>
        <v>0</v>
      </c>
      <c r="Q34" s="358">
        <f>शा.शि.!F32</f>
        <v>0</v>
      </c>
      <c r="R34" s="358">
        <f>जलसुरक्षा!M34</f>
        <v>0</v>
      </c>
      <c r="S34" s="358">
        <f>'कलारसास्वाद 2'!F32</f>
        <v>0</v>
      </c>
      <c r="T34" s="358">
        <f>IF($T$3="एम.सी.सी.",VLOOKUP(A34,'स्काऊट गाईड'!$A$5:$K$77,11,0),IF($T$3="स्काऊट/गाईड",VLOOKUP(A34,'स्काऊट गाईड'!$A$5:$K$77,11,0),IF($T$3="सौरक्षण शास्त्र",VLOOKUP(A34,संरक्षणशास्त्र!$A$5:$I$77,9,0),0)))</f>
        <v>0</v>
      </c>
      <c r="U34" s="359">
        <f t="shared" si="5"/>
        <v>0</v>
      </c>
      <c r="V34" s="360">
        <f t="shared" si="6"/>
        <v>0</v>
      </c>
      <c r="W34" s="361">
        <f t="shared" si="0"/>
        <v>0</v>
      </c>
      <c r="X34" s="362">
        <f t="shared" si="1"/>
        <v>0</v>
      </c>
      <c r="Y34" s="363">
        <f>LOOKUP(V34,{0,1,30,45,60},{0,"D ","C","B","A"})</f>
        <v>0</v>
      </c>
    </row>
    <row r="35" spans="1:25" ht="23.25" customHeight="1">
      <c r="A35" s="355">
        <f>Data!$B36</f>
        <v>0</v>
      </c>
      <c r="B35" s="355">
        <f>Data!C36</f>
        <v>0</v>
      </c>
      <c r="C35" s="356">
        <f>Data!E36</f>
        <v>0</v>
      </c>
      <c r="D35" s="357">
        <f>Data!G36</f>
        <v>0</v>
      </c>
      <c r="E35" s="358">
        <f>ROUND((लेखी!C34+लेखी!O34+'लेखी (2)'!G35+'लेखी (2)'!AU35)/2,0)</f>
        <v>0</v>
      </c>
      <c r="F35" s="358">
        <f>ROUND((लेखी!D34+लेखी!E34+लेखी!P34+लेखी!Q34+'लेखी (2)'!L35+'लेखी (2)'!Q35+'लेखी (2)'!AZ35+'लेखी (2)'!BE35)/2,0)</f>
        <v>0</v>
      </c>
      <c r="G35" s="358">
        <f>ROUND((लेखी!F34+लेखी!R34+'लेखी (2)'!V35+'लेखी (2)'!BJ35)/2,0)</f>
        <v>0</v>
      </c>
      <c r="H35" s="358">
        <f>ROUND((लेखी!G34+लेखी!S34+'लेखी (2)'!AE35+'लेखी (2)'!BM35)/2,0)</f>
        <v>0</v>
      </c>
      <c r="I35" s="358">
        <f>ROUND((लेखी!H34+लेखी!T34+'लेखी (2)'!AB35+'लेखी (2)'!BP35)/2,0)</f>
        <v>0</v>
      </c>
      <c r="J35" s="358">
        <f t="shared" si="2"/>
        <v>0</v>
      </c>
      <c r="K35" s="358">
        <f>ROUND((लेखी!I34+लेखी!U34+'लेखी (2)'!AE35+'लेखी (2)'!BS35)/2,0)</f>
        <v>0</v>
      </c>
      <c r="L35" s="358">
        <f>ROUND((लेखी!J34+लेखी!V34+'लेखी (2)'!AH35+'लेखी (2)'!BV35)/2,0)</f>
        <v>0</v>
      </c>
      <c r="M35" s="358">
        <f t="shared" si="3"/>
        <v>0</v>
      </c>
      <c r="N35" s="358">
        <f>ROUND((लेखी!K34+लेखी!W34+'लेखी (2)'!AK35+'लेखी (2)'!BY35)/2,0)</f>
        <v>0</v>
      </c>
      <c r="O35" s="358">
        <f>ROUND((लेखी!L34+लेखी!X34+'लेखी (2)'!AN35+'लेखी (2)'!CB35)/2,0)</f>
        <v>0</v>
      </c>
      <c r="P35" s="358">
        <f t="shared" si="4"/>
        <v>0</v>
      </c>
      <c r="Q35" s="358">
        <f>शा.शि.!F33</f>
        <v>0</v>
      </c>
      <c r="R35" s="358">
        <f>जलसुरक्षा!M35</f>
        <v>0</v>
      </c>
      <c r="S35" s="358">
        <f>'कलारसास्वाद 2'!F33</f>
        <v>0</v>
      </c>
      <c r="T35" s="358">
        <f>IF($T$3="एम.सी.सी.",VLOOKUP(A35,'स्काऊट गाईड'!$A$5:$K$77,11,0),IF($T$3="स्काऊट/गाईड",VLOOKUP(A35,'स्काऊट गाईड'!$A$5:$K$77,11,0),IF($T$3="सौरक्षण शास्त्र",VLOOKUP(A35,संरक्षणशास्त्र!$A$5:$I$77,9,0),0)))</f>
        <v>0</v>
      </c>
      <c r="U35" s="359">
        <f t="shared" si="5"/>
        <v>0</v>
      </c>
      <c r="V35" s="360">
        <f t="shared" si="6"/>
        <v>0</v>
      </c>
      <c r="W35" s="361">
        <f t="shared" si="0"/>
        <v>0</v>
      </c>
      <c r="X35" s="362">
        <f t="shared" si="1"/>
        <v>0</v>
      </c>
      <c r="Y35" s="363">
        <f>LOOKUP(V35,{0,1,30,45,60},{0,"D ","C","B","A"})</f>
        <v>0</v>
      </c>
    </row>
    <row r="36" spans="1:25" ht="23.25" customHeight="1">
      <c r="A36" s="355">
        <f>Data!$B37</f>
        <v>0</v>
      </c>
      <c r="B36" s="355">
        <f>Data!C37</f>
        <v>0</v>
      </c>
      <c r="C36" s="356">
        <f>Data!E37</f>
        <v>0</v>
      </c>
      <c r="D36" s="357">
        <f>Data!G37</f>
        <v>0</v>
      </c>
      <c r="E36" s="358">
        <f>ROUND((लेखी!C35+लेखी!O35+'लेखी (2)'!G36+'लेखी (2)'!AU36)/2,0)</f>
        <v>0</v>
      </c>
      <c r="F36" s="358">
        <f>ROUND((लेखी!D35+लेखी!E35+लेखी!P35+लेखी!Q35+'लेखी (2)'!L36+'लेखी (2)'!Q36+'लेखी (2)'!AZ36+'लेखी (2)'!BE36)/2,0)</f>
        <v>0</v>
      </c>
      <c r="G36" s="358">
        <f>ROUND((लेखी!F35+लेखी!R35+'लेखी (2)'!V36+'लेखी (2)'!BJ36)/2,0)</f>
        <v>0</v>
      </c>
      <c r="H36" s="358">
        <f>ROUND((लेखी!G35+लेखी!S35+'लेखी (2)'!AE36+'लेखी (2)'!BM36)/2,0)</f>
        <v>0</v>
      </c>
      <c r="I36" s="358">
        <f>ROUND((लेखी!H35+लेखी!T35+'लेखी (2)'!AB36+'लेखी (2)'!BP36)/2,0)</f>
        <v>0</v>
      </c>
      <c r="J36" s="358">
        <f t="shared" si="2"/>
        <v>0</v>
      </c>
      <c r="K36" s="358">
        <f>ROUND((लेखी!I35+लेखी!U35+'लेखी (2)'!AE36+'लेखी (2)'!BS36)/2,0)</f>
        <v>0</v>
      </c>
      <c r="L36" s="358">
        <f>ROUND((लेखी!J35+लेखी!V35+'लेखी (2)'!AH36+'लेखी (2)'!BV36)/2,0)</f>
        <v>0</v>
      </c>
      <c r="M36" s="358">
        <f t="shared" si="3"/>
        <v>0</v>
      </c>
      <c r="N36" s="358">
        <f>ROUND((लेखी!K35+लेखी!W35+'लेखी (2)'!AK36+'लेखी (2)'!BY36)/2,0)</f>
        <v>0</v>
      </c>
      <c r="O36" s="358">
        <f>ROUND((लेखी!L35+लेखी!X35+'लेखी (2)'!AN36+'लेखी (2)'!CB36)/2,0)</f>
        <v>0</v>
      </c>
      <c r="P36" s="358">
        <f t="shared" si="4"/>
        <v>0</v>
      </c>
      <c r="Q36" s="358">
        <f>शा.शि.!F34</f>
        <v>0</v>
      </c>
      <c r="R36" s="358">
        <f>जलसुरक्षा!M36</f>
        <v>0</v>
      </c>
      <c r="S36" s="358">
        <f>'कलारसास्वाद 2'!F34</f>
        <v>0</v>
      </c>
      <c r="T36" s="358">
        <f>IF($T$3="एम.सी.सी.",VLOOKUP(A36,'स्काऊट गाईड'!$A$5:$K$77,11,0),IF($T$3="स्काऊट/गाईड",VLOOKUP(A36,'स्काऊट गाईड'!$A$5:$K$77,11,0),IF($T$3="सौरक्षण शास्त्र",VLOOKUP(A36,संरक्षणशास्त्र!$A$5:$I$77,9,0),0)))</f>
        <v>0</v>
      </c>
      <c r="U36" s="359">
        <f t="shared" si="5"/>
        <v>0</v>
      </c>
      <c r="V36" s="360">
        <f t="shared" si="6"/>
        <v>0</v>
      </c>
      <c r="W36" s="361">
        <f t="shared" si="0"/>
        <v>0</v>
      </c>
      <c r="X36" s="362">
        <f t="shared" si="1"/>
        <v>0</v>
      </c>
      <c r="Y36" s="363">
        <f>LOOKUP(V36,{0,1,30,45,60},{0,"D ","C","B","A"})</f>
        <v>0</v>
      </c>
    </row>
    <row r="37" spans="1:25" ht="23.25" customHeight="1">
      <c r="A37" s="355">
        <f>Data!$B38</f>
        <v>0</v>
      </c>
      <c r="B37" s="355">
        <f>Data!C38</f>
        <v>0</v>
      </c>
      <c r="C37" s="356">
        <f>Data!E38</f>
        <v>0</v>
      </c>
      <c r="D37" s="357">
        <f>Data!G38</f>
        <v>0</v>
      </c>
      <c r="E37" s="358">
        <f>ROUND((लेखी!C36+लेखी!O36+'लेखी (2)'!G37+'लेखी (2)'!AU37)/2,0)</f>
        <v>0</v>
      </c>
      <c r="F37" s="358">
        <f>ROUND((लेखी!D36+लेखी!E36+लेखी!P36+लेखी!Q36+'लेखी (2)'!L37+'लेखी (2)'!Q37+'लेखी (2)'!AZ37+'लेखी (2)'!BE37)/2,0)</f>
        <v>0</v>
      </c>
      <c r="G37" s="358">
        <f>ROUND((लेखी!F36+लेखी!R36+'लेखी (2)'!V37+'लेखी (2)'!BJ37)/2,0)</f>
        <v>0</v>
      </c>
      <c r="H37" s="358">
        <f>ROUND((लेखी!G36+लेखी!S36+'लेखी (2)'!AE37+'लेखी (2)'!BM37)/2,0)</f>
        <v>0</v>
      </c>
      <c r="I37" s="358">
        <f>ROUND((लेखी!H36+लेखी!T36+'लेखी (2)'!AB37+'लेखी (2)'!BP37)/2,0)</f>
        <v>0</v>
      </c>
      <c r="J37" s="358">
        <f t="shared" si="2"/>
        <v>0</v>
      </c>
      <c r="K37" s="358">
        <f>ROUND((लेखी!I36+लेखी!U36+'लेखी (2)'!AE37+'लेखी (2)'!BS37)/2,0)</f>
        <v>0</v>
      </c>
      <c r="L37" s="358">
        <f>ROUND((लेखी!J36+लेखी!V36+'लेखी (2)'!AH37+'लेखी (2)'!BV37)/2,0)</f>
        <v>0</v>
      </c>
      <c r="M37" s="358">
        <f t="shared" si="3"/>
        <v>0</v>
      </c>
      <c r="N37" s="358">
        <f>ROUND((लेखी!K36+लेखी!W36+'लेखी (2)'!AK37+'लेखी (2)'!BY37)/2,0)</f>
        <v>0</v>
      </c>
      <c r="O37" s="358">
        <f>ROUND((लेखी!L36+लेखी!X36+'लेखी (2)'!AN37+'लेखी (2)'!CB37)/2,0)</f>
        <v>0</v>
      </c>
      <c r="P37" s="358">
        <f t="shared" si="4"/>
        <v>0</v>
      </c>
      <c r="Q37" s="358">
        <f>शा.शि.!F35</f>
        <v>0</v>
      </c>
      <c r="R37" s="358">
        <f>जलसुरक्षा!M37</f>
        <v>0</v>
      </c>
      <c r="S37" s="358">
        <f>'कलारसास्वाद 2'!F35</f>
        <v>0</v>
      </c>
      <c r="T37" s="358">
        <f>IF($T$3="एम.सी.सी.",VLOOKUP(A37,'स्काऊट गाईड'!$A$5:$K$77,11,0),IF($T$3="स्काऊट/गाईड",VLOOKUP(A37,'स्काऊट गाईड'!$A$5:$K$77,11,0),IF($T$3="सौरक्षण शास्त्र",VLOOKUP(A37,संरक्षणशास्त्र!$A$5:$I$77,9,0),0)))</f>
        <v>0</v>
      </c>
      <c r="U37" s="359">
        <f t="shared" si="5"/>
        <v>0</v>
      </c>
      <c r="V37" s="360">
        <f t="shared" si="6"/>
        <v>0</v>
      </c>
      <c r="W37" s="361">
        <f t="shared" si="0"/>
        <v>0</v>
      </c>
      <c r="X37" s="362">
        <f t="shared" si="1"/>
        <v>0</v>
      </c>
      <c r="Y37" s="363">
        <f>LOOKUP(V37,{0,1,30,45,60},{0,"D ","C","B","A"})</f>
        <v>0</v>
      </c>
    </row>
    <row r="38" spans="1:25" ht="23.25" customHeight="1">
      <c r="A38" s="355">
        <f>Data!$B39</f>
        <v>0</v>
      </c>
      <c r="B38" s="355">
        <f>Data!C39</f>
        <v>0</v>
      </c>
      <c r="C38" s="356">
        <f>Data!E39</f>
        <v>0</v>
      </c>
      <c r="D38" s="357">
        <f>Data!G39</f>
        <v>0</v>
      </c>
      <c r="E38" s="358">
        <f>ROUND((लेखी!C37+लेखी!O37+'लेखी (2)'!G38+'लेखी (2)'!AU38)/2,0)</f>
        <v>0</v>
      </c>
      <c r="F38" s="358">
        <f>ROUND((लेखी!D37+लेखी!E37+लेखी!P37+लेखी!Q37+'लेखी (2)'!L38+'लेखी (2)'!Q38+'लेखी (2)'!AZ38+'लेखी (2)'!BE38)/2,0)</f>
        <v>0</v>
      </c>
      <c r="G38" s="358">
        <f>ROUND((लेखी!F37+लेखी!R37+'लेखी (2)'!V38+'लेखी (2)'!BJ38)/2,0)</f>
        <v>0</v>
      </c>
      <c r="H38" s="358">
        <f>ROUND((लेखी!G37+लेखी!S37+'लेखी (2)'!AE38+'लेखी (2)'!BM38)/2,0)</f>
        <v>0</v>
      </c>
      <c r="I38" s="358">
        <f>ROUND((लेखी!H37+लेखी!T37+'लेखी (2)'!AB38+'लेखी (2)'!BP38)/2,0)</f>
        <v>0</v>
      </c>
      <c r="J38" s="358">
        <f t="shared" si="2"/>
        <v>0</v>
      </c>
      <c r="K38" s="358">
        <f>ROUND((लेखी!I37+लेखी!U37+'लेखी (2)'!AE38+'लेखी (2)'!BS38)/2,0)</f>
        <v>0</v>
      </c>
      <c r="L38" s="358">
        <f>ROUND((लेखी!J37+लेखी!V37+'लेखी (2)'!AH38+'लेखी (2)'!BV38)/2,0)</f>
        <v>0</v>
      </c>
      <c r="M38" s="358">
        <f t="shared" si="3"/>
        <v>0</v>
      </c>
      <c r="N38" s="358">
        <f>ROUND((लेखी!K37+लेखी!W37+'लेखी (2)'!AK38+'लेखी (2)'!BY38)/2,0)</f>
        <v>0</v>
      </c>
      <c r="O38" s="358">
        <f>ROUND((लेखी!L37+लेखी!X37+'लेखी (2)'!AN38+'लेखी (2)'!CB38)/2,0)</f>
        <v>0</v>
      </c>
      <c r="P38" s="358">
        <f t="shared" si="4"/>
        <v>0</v>
      </c>
      <c r="Q38" s="358">
        <f>शा.शि.!F36</f>
        <v>0</v>
      </c>
      <c r="R38" s="358">
        <f>जलसुरक्षा!M38</f>
        <v>0</v>
      </c>
      <c r="S38" s="358">
        <f>'कलारसास्वाद 2'!F36</f>
        <v>0</v>
      </c>
      <c r="T38" s="358">
        <f>IF($T$3="एम.सी.सी.",VLOOKUP(A38,'स्काऊट गाईड'!$A$5:$K$77,11,0),IF($T$3="स्काऊट/गाईड",VLOOKUP(A38,'स्काऊट गाईड'!$A$5:$K$77,11,0),IF($T$3="सौरक्षण शास्त्र",VLOOKUP(A38,संरक्षणशास्त्र!$A$5:$I$77,9,0),0)))</f>
        <v>0</v>
      </c>
      <c r="U38" s="359">
        <f t="shared" si="5"/>
        <v>0</v>
      </c>
      <c r="V38" s="360">
        <f t="shared" si="6"/>
        <v>0</v>
      </c>
      <c r="W38" s="361">
        <f t="shared" si="0"/>
        <v>0</v>
      </c>
      <c r="X38" s="362">
        <f t="shared" si="1"/>
        <v>0</v>
      </c>
      <c r="Y38" s="363">
        <f>LOOKUP(V38,{0,1,30,45,60},{0,"D ","C","B","A"})</f>
        <v>0</v>
      </c>
    </row>
    <row r="39" spans="1:25" ht="23.25" customHeight="1">
      <c r="A39" s="355">
        <f>Data!$B40</f>
        <v>0</v>
      </c>
      <c r="B39" s="355">
        <f>Data!C40</f>
        <v>0</v>
      </c>
      <c r="C39" s="356">
        <f>Data!E40</f>
        <v>0</v>
      </c>
      <c r="D39" s="357">
        <f>Data!G40</f>
        <v>0</v>
      </c>
      <c r="E39" s="358">
        <f>ROUND((लेखी!C38+लेखी!O38+'लेखी (2)'!G39+'लेखी (2)'!AU39)/2,0)</f>
        <v>0</v>
      </c>
      <c r="F39" s="358">
        <f>ROUND((लेखी!D38+लेखी!E38+लेखी!P38+लेखी!Q38+'लेखी (2)'!L39+'लेखी (2)'!Q39+'लेखी (2)'!AZ39+'लेखी (2)'!BE39)/2,0)</f>
        <v>0</v>
      </c>
      <c r="G39" s="358">
        <f>ROUND((लेखी!F38+लेखी!R38+'लेखी (2)'!V39+'लेखी (2)'!BJ39)/2,0)</f>
        <v>0</v>
      </c>
      <c r="H39" s="358">
        <f>ROUND((लेखी!G38+लेखी!S38+'लेखी (2)'!AE39+'लेखी (2)'!BM39)/2,0)</f>
        <v>0</v>
      </c>
      <c r="I39" s="358">
        <f>ROUND((लेखी!H38+लेखी!T38+'लेखी (2)'!AB39+'लेखी (2)'!BP39)/2,0)</f>
        <v>0</v>
      </c>
      <c r="J39" s="358">
        <f t="shared" si="2"/>
        <v>0</v>
      </c>
      <c r="K39" s="358">
        <f>ROUND((लेखी!I38+लेखी!U38+'लेखी (2)'!AE39+'लेखी (2)'!BS39)/2,0)</f>
        <v>0</v>
      </c>
      <c r="L39" s="358">
        <f>ROUND((लेखी!J38+लेखी!V38+'लेखी (2)'!AH39+'लेखी (2)'!BV39)/2,0)</f>
        <v>0</v>
      </c>
      <c r="M39" s="358">
        <f t="shared" si="3"/>
        <v>0</v>
      </c>
      <c r="N39" s="358">
        <f>ROUND((लेखी!K38+लेखी!W38+'लेखी (2)'!AK39+'लेखी (2)'!BY39)/2,0)</f>
        <v>0</v>
      </c>
      <c r="O39" s="358">
        <f>ROUND((लेखी!L38+लेखी!X38+'लेखी (2)'!AN39+'लेखी (2)'!CB39)/2,0)</f>
        <v>0</v>
      </c>
      <c r="P39" s="358">
        <f t="shared" si="4"/>
        <v>0</v>
      </c>
      <c r="Q39" s="358">
        <f>शा.शि.!F37</f>
        <v>0</v>
      </c>
      <c r="R39" s="358">
        <f>जलसुरक्षा!M39</f>
        <v>0</v>
      </c>
      <c r="S39" s="358">
        <f>'कलारसास्वाद 2'!F37</f>
        <v>0</v>
      </c>
      <c r="T39" s="358">
        <f>IF($T$3="एम.सी.सी.",VLOOKUP(A39,'स्काऊट गाईड'!$A$5:$K$77,11,0),IF($T$3="स्काऊट/गाईड",VLOOKUP(A39,'स्काऊट गाईड'!$A$5:$K$77,11,0),IF($T$3="सौरक्षण शास्त्र",VLOOKUP(A39,संरक्षणशास्त्र!$A$5:$I$77,9,0),0)))</f>
        <v>0</v>
      </c>
      <c r="U39" s="359">
        <f t="shared" si="5"/>
        <v>0</v>
      </c>
      <c r="V39" s="360">
        <f t="shared" si="6"/>
        <v>0</v>
      </c>
      <c r="W39" s="361">
        <f>COUNTIFS(E39:G39,"&gt;0",E39:G39,"&lt;35")+COUNTIFS(J39,"&gt;0",J39,"&lt;35")+COUNTIFS(M39,"&gt;0",M39,"&lt;35")+COUNTIFS(P39,"&gt;0",P39,"&lt;35")</f>
        <v>0</v>
      </c>
      <c r="X39" s="362">
        <f t="shared" si="1"/>
        <v>0</v>
      </c>
      <c r="Y39" s="363">
        <f>LOOKUP(V39,{0,1,30,45,60},{0,"D ","C","B","A"})</f>
        <v>0</v>
      </c>
    </row>
    <row r="40" spans="1:25" ht="45" customHeight="1">
      <c r="A40" s="604" t="s">
        <v>270</v>
      </c>
      <c r="B40" s="607" t="s">
        <v>4</v>
      </c>
      <c r="C40" s="610" t="s">
        <v>2</v>
      </c>
      <c r="D40" s="594" t="s">
        <v>6</v>
      </c>
      <c r="E40" s="590" t="s">
        <v>89</v>
      </c>
      <c r="F40" s="592" t="s">
        <v>339</v>
      </c>
      <c r="G40" s="590" t="s">
        <v>83</v>
      </c>
      <c r="H40" s="576" t="s">
        <v>90</v>
      </c>
      <c r="I40" s="577"/>
      <c r="J40" s="578"/>
      <c r="K40" s="579" t="s">
        <v>91</v>
      </c>
      <c r="L40" s="580"/>
      <c r="M40" s="581"/>
      <c r="N40" s="563" t="s">
        <v>277</v>
      </c>
      <c r="O40" s="564"/>
      <c r="P40" s="565"/>
      <c r="Q40" s="482" t="s">
        <v>333</v>
      </c>
      <c r="R40" s="467" t="s">
        <v>375</v>
      </c>
      <c r="S40" s="465" t="s">
        <v>332</v>
      </c>
      <c r="T40" s="551" t="str">
        <f>T3</f>
        <v>सौरक्षण शास्त्र</v>
      </c>
      <c r="U40" s="561" t="s">
        <v>0</v>
      </c>
      <c r="V40" s="583" t="s">
        <v>84</v>
      </c>
      <c r="W40" s="570" t="s">
        <v>24</v>
      </c>
      <c r="X40" s="573" t="s">
        <v>23</v>
      </c>
      <c r="Y40" s="566" t="s">
        <v>27</v>
      </c>
    </row>
    <row r="41" spans="1:25" ht="55.5" customHeight="1">
      <c r="A41" s="605"/>
      <c r="B41" s="608"/>
      <c r="C41" s="611"/>
      <c r="D41" s="595"/>
      <c r="E41" s="591"/>
      <c r="F41" s="593"/>
      <c r="G41" s="591"/>
      <c r="H41" s="270" t="s">
        <v>274</v>
      </c>
      <c r="I41" s="270" t="s">
        <v>275</v>
      </c>
      <c r="J41" s="269" t="s">
        <v>35</v>
      </c>
      <c r="K41" s="270" t="s">
        <v>274</v>
      </c>
      <c r="L41" s="270" t="s">
        <v>275</v>
      </c>
      <c r="M41" s="269" t="s">
        <v>35</v>
      </c>
      <c r="N41" s="274" t="s">
        <v>278</v>
      </c>
      <c r="O41" s="275" t="s">
        <v>279</v>
      </c>
      <c r="P41" s="269" t="s">
        <v>35</v>
      </c>
      <c r="Q41" s="483"/>
      <c r="R41" s="467"/>
      <c r="S41" s="465"/>
      <c r="T41" s="586"/>
      <c r="U41" s="562"/>
      <c r="V41" s="584"/>
      <c r="W41" s="571"/>
      <c r="X41" s="574"/>
      <c r="Y41" s="567"/>
    </row>
    <row r="42" spans="1:25" s="276" customFormat="1" ht="17.25" customHeight="1">
      <c r="A42" s="606"/>
      <c r="B42" s="609"/>
      <c r="C42" s="612"/>
      <c r="D42" s="596"/>
      <c r="E42" s="364">
        <f>E5</f>
        <v>100</v>
      </c>
      <c r="F42" s="364">
        <f t="shared" ref="F42:T42" si="7">F5</f>
        <v>100</v>
      </c>
      <c r="G42" s="364">
        <f t="shared" si="7"/>
        <v>100</v>
      </c>
      <c r="H42" s="364">
        <f t="shared" si="7"/>
        <v>50</v>
      </c>
      <c r="I42" s="364">
        <f t="shared" si="7"/>
        <v>50</v>
      </c>
      <c r="J42" s="364">
        <f t="shared" si="7"/>
        <v>100</v>
      </c>
      <c r="K42" s="364">
        <f t="shared" si="7"/>
        <v>50</v>
      </c>
      <c r="L42" s="364">
        <f t="shared" si="7"/>
        <v>50</v>
      </c>
      <c r="M42" s="364">
        <f t="shared" si="7"/>
        <v>100</v>
      </c>
      <c r="N42" s="364">
        <f t="shared" si="7"/>
        <v>50</v>
      </c>
      <c r="O42" s="364">
        <f t="shared" si="7"/>
        <v>50</v>
      </c>
      <c r="P42" s="364">
        <f t="shared" si="7"/>
        <v>100</v>
      </c>
      <c r="Q42" s="364" t="str">
        <f t="shared" ref="Q42" si="8">Q5</f>
        <v>श्रेणी</v>
      </c>
      <c r="R42" s="364" t="str">
        <f t="shared" si="7"/>
        <v>श्रेणी</v>
      </c>
      <c r="S42" s="364" t="str">
        <f t="shared" si="7"/>
        <v>श्रेणी</v>
      </c>
      <c r="T42" s="364" t="str">
        <f t="shared" si="7"/>
        <v>श्रेणी</v>
      </c>
      <c r="U42" s="354">
        <f>SUM(E42:G42)+J42+M42+P42</f>
        <v>600</v>
      </c>
      <c r="V42" s="585"/>
      <c r="W42" s="572"/>
      <c r="X42" s="575"/>
      <c r="Y42" s="568"/>
    </row>
    <row r="43" spans="1:25" ht="23.25" customHeight="1">
      <c r="A43" s="355">
        <f>Data!$B41</f>
        <v>0</v>
      </c>
      <c r="B43" s="355">
        <f>Data!C41</f>
        <v>0</v>
      </c>
      <c r="C43" s="356">
        <f>Data!E41</f>
        <v>0</v>
      </c>
      <c r="D43" s="357">
        <f>Data!G41</f>
        <v>0</v>
      </c>
      <c r="E43" s="358">
        <f>ROUND((लेखी!C42+लेखी!O42+'लेखी (2)'!G44+'लेखी (2)'!AU44)/2,0)</f>
        <v>0</v>
      </c>
      <c r="F43" s="358">
        <f>ROUND((लेखी!D42+लेखी!E42+लेखी!P42+लेखी!Q42+'लेखी (2)'!L44+'लेखी (2)'!Q44+'लेखी (2)'!AZ44+'लेखी (2)'!BE44)/2,0)</f>
        <v>0</v>
      </c>
      <c r="G43" s="358">
        <f>ROUND((लेखी!F42+लेखी!R42+'लेखी (2)'!V44+'लेखी (2)'!BJ44)/2,0)</f>
        <v>0</v>
      </c>
      <c r="H43" s="358">
        <f>ROUND((लेखी!G42+लेखी!S42+'लेखी (2)'!AE44+'लेखी (2)'!BM44)/2,0)</f>
        <v>0</v>
      </c>
      <c r="I43" s="358">
        <f>ROUND((लेखी!H42+लेखी!T42+'लेखी (2)'!AB44+'लेखी (2)'!BP44)/2,0)</f>
        <v>0</v>
      </c>
      <c r="J43" s="358">
        <f>H44+I44</f>
        <v>0</v>
      </c>
      <c r="K43" s="358">
        <f>ROUND((लेखी!I42+लेखी!U42+'लेखी (2)'!AE44+'लेखी (2)'!BS44)/2,0)</f>
        <v>0</v>
      </c>
      <c r="L43" s="358">
        <f>ROUND((लेखी!J42+लेखी!V42+'लेखी (2)'!AH44+'लेखी (2)'!BV44)/2,0)</f>
        <v>0</v>
      </c>
      <c r="M43" s="358">
        <f>K44+L44</f>
        <v>0</v>
      </c>
      <c r="N43" s="358">
        <f>ROUND((लेखी!K42+लेखी!W42+'लेखी (2)'!AK44+'लेखी (2)'!BY44)/2,0)</f>
        <v>0</v>
      </c>
      <c r="O43" s="358">
        <f>ROUND((लेखी!L42+लेखी!X42+'लेखी (2)'!AN44+'लेखी (2)'!CB44)/2,0)</f>
        <v>0</v>
      </c>
      <c r="P43" s="358">
        <f>N44+O44</f>
        <v>0</v>
      </c>
      <c r="Q43" s="358">
        <f>शा.शि.!F38</f>
        <v>0</v>
      </c>
      <c r="R43" s="358">
        <f>जलसुरक्षा!M40</f>
        <v>0</v>
      </c>
      <c r="S43" s="358">
        <f>'कलारसास्वाद 2'!F38</f>
        <v>0</v>
      </c>
      <c r="T43" s="358">
        <f>IF($T$3="एम.सी.सी.",VLOOKUP(A43,'स्काऊट गाईड'!$A$5:$K$77,11,0),IF($T$3="स्काऊट/गाईड",VLOOKUP(A43,'स्काऊट गाईड'!$A$5:$K$77,11,0),IF($T$3="सौरक्षण शास्त्र",VLOOKUP(A43,संरक्षणशास्त्र!$A$5:$I$77,9,0),0)))</f>
        <v>0</v>
      </c>
      <c r="U43" s="359">
        <f t="shared" ref="U43" si="9">E43+F43+G43+J43+M43+P43</f>
        <v>0</v>
      </c>
      <c r="V43" s="360">
        <f t="shared" ref="V43:V78" si="10">(U43/6)</f>
        <v>0</v>
      </c>
      <c r="W43" s="361">
        <f t="shared" ref="W43:W78" si="11">COUNTIFS(E43:G43,"&gt;0",E43:G43,"&lt;35")+COUNTIFS(J43,"&gt;0",J43,"&lt;35")+COUNTIFS(M43,"&gt;0",M43,"&lt;35")+COUNTIFS(P43,"&gt;0",P43,"&lt;35")</f>
        <v>0</v>
      </c>
      <c r="X43" s="362">
        <f t="shared" ref="X43:X78" si="12">IF(V43&gt;0,RANK(V43,$V$6:$V$78),0)</f>
        <v>0</v>
      </c>
      <c r="Y43" s="363">
        <f>LOOKUP(V43,{0,1,30,45,60},{0,"D ","C","B","A"})</f>
        <v>0</v>
      </c>
    </row>
    <row r="44" spans="1:25" ht="23.25" customHeight="1">
      <c r="A44" s="355">
        <f>Data!$B42</f>
        <v>0</v>
      </c>
      <c r="B44" s="355">
        <f>Data!C42</f>
        <v>0</v>
      </c>
      <c r="C44" s="356">
        <f>Data!E42</f>
        <v>0</v>
      </c>
      <c r="D44" s="357">
        <f>Data!G42</f>
        <v>0</v>
      </c>
      <c r="E44" s="358">
        <f>ROUND((लेखी!C43+लेखी!O43+'लेखी (2)'!G45+'लेखी (2)'!AU45)/2,0)</f>
        <v>0</v>
      </c>
      <c r="F44" s="358">
        <f>ROUND((लेखी!D43+लेखी!E43+लेखी!P43+लेखी!Q43+'लेखी (2)'!L45+'लेखी (2)'!Q45+'लेखी (2)'!AZ45+'लेखी (2)'!BE45)/2,0)</f>
        <v>0</v>
      </c>
      <c r="G44" s="358">
        <f>ROUND((लेखी!F43+लेखी!R43+'लेखी (2)'!V45+'लेखी (2)'!BJ45)/2,0)</f>
        <v>0</v>
      </c>
      <c r="H44" s="358">
        <f>ROUND((लेखी!G43+लेखी!S43+'लेखी (2)'!AE45+'लेखी (2)'!BM45)/2,0)</f>
        <v>0</v>
      </c>
      <c r="I44" s="358">
        <f>ROUND((लेखी!H43+लेखी!T43+'लेखी (2)'!AB45+'लेखी (2)'!BP45)/2,0)</f>
        <v>0</v>
      </c>
      <c r="J44" s="358">
        <f t="shared" ref="J44:J78" si="13">H45+I45</f>
        <v>0</v>
      </c>
      <c r="K44" s="358">
        <f>ROUND((लेखी!I43+लेखी!U43+'लेखी (2)'!AE45+'लेखी (2)'!BS45)/2,0)</f>
        <v>0</v>
      </c>
      <c r="L44" s="358">
        <f>ROUND((लेखी!J43+लेखी!V43+'लेखी (2)'!AH45+'लेखी (2)'!BV45)/2,0)</f>
        <v>0</v>
      </c>
      <c r="M44" s="358">
        <f t="shared" ref="M44:M78" si="14">K45+L45</f>
        <v>0</v>
      </c>
      <c r="N44" s="358">
        <f>ROUND((लेखी!K43+लेखी!W43+'लेखी (2)'!AK45+'लेखी (2)'!BY45)/2,0)</f>
        <v>0</v>
      </c>
      <c r="O44" s="358">
        <f>ROUND((लेखी!L43+लेखी!X43+'लेखी (2)'!AN45+'लेखी (2)'!CB45)/2,0)</f>
        <v>0</v>
      </c>
      <c r="P44" s="358">
        <f t="shared" ref="P44:P78" si="15">N45+O45</f>
        <v>0</v>
      </c>
      <c r="Q44" s="358">
        <f>शा.शि.!L4</f>
        <v>0</v>
      </c>
      <c r="R44" s="358">
        <f>जलसुरक्षा!M41</f>
        <v>0</v>
      </c>
      <c r="S44" s="358">
        <f>'कलारसास्वाद 2'!L4</f>
        <v>0</v>
      </c>
      <c r="T44" s="358">
        <f>IF($T$3="एम.सी.सी.",VLOOKUP(A44,'स्काऊट गाईड'!$A$5:$K$77,11,0),IF($T$3="स्काऊट/गाईड",VLOOKUP(A44,'स्काऊट गाईड'!$A$5:$K$77,11,0),IF($T$3="सौरक्षण शास्त्र",VLOOKUP(A44,संरक्षणशास्त्र!$A$5:$I$77,9,0),0)))</f>
        <v>0</v>
      </c>
      <c r="U44" s="359">
        <f t="shared" ref="U44:U78" si="16">E44+F44+G44+J44+M44+P44</f>
        <v>0</v>
      </c>
      <c r="V44" s="360">
        <f t="shared" si="10"/>
        <v>0</v>
      </c>
      <c r="W44" s="361">
        <f t="shared" si="11"/>
        <v>0</v>
      </c>
      <c r="X44" s="362">
        <f t="shared" si="12"/>
        <v>0</v>
      </c>
      <c r="Y44" s="363">
        <f>LOOKUP(V44,{0,1,30,45,60},{0,"D ","C","B","A"})</f>
        <v>0</v>
      </c>
    </row>
    <row r="45" spans="1:25" ht="23.25" customHeight="1">
      <c r="A45" s="355">
        <f>Data!$B43</f>
        <v>0</v>
      </c>
      <c r="B45" s="355">
        <f>Data!C43</f>
        <v>0</v>
      </c>
      <c r="C45" s="356">
        <f>Data!E43</f>
        <v>0</v>
      </c>
      <c r="D45" s="357">
        <f>Data!G43</f>
        <v>0</v>
      </c>
      <c r="E45" s="358">
        <f>ROUND((लेखी!C44+लेखी!O44+'लेखी (2)'!G46+'लेखी (2)'!AU46)/2,0)</f>
        <v>0</v>
      </c>
      <c r="F45" s="358">
        <f>ROUND((लेखी!D44+लेखी!E44+लेखी!P44+लेखी!Q44+'लेखी (2)'!L46+'लेखी (2)'!Q46+'लेखी (2)'!AZ46+'लेखी (2)'!BE46)/2,0)</f>
        <v>0</v>
      </c>
      <c r="G45" s="358">
        <f>ROUND((लेखी!F44+लेखी!R44+'लेखी (2)'!V46+'लेखी (2)'!BJ46)/2,0)</f>
        <v>0</v>
      </c>
      <c r="H45" s="358">
        <f>ROUND((लेखी!G44+लेखी!S44+'लेखी (2)'!AE46+'लेखी (2)'!BM46)/2,0)</f>
        <v>0</v>
      </c>
      <c r="I45" s="358">
        <f>ROUND((लेखी!H44+लेखी!T44+'लेखी (2)'!AB46+'लेखी (2)'!BP46)/2,0)</f>
        <v>0</v>
      </c>
      <c r="J45" s="358">
        <f t="shared" si="13"/>
        <v>0</v>
      </c>
      <c r="K45" s="358">
        <f>ROUND((लेखी!I44+लेखी!U44+'लेखी (2)'!AE46+'लेखी (2)'!BS46)/2,0)</f>
        <v>0</v>
      </c>
      <c r="L45" s="358">
        <f>ROUND((लेखी!J44+लेखी!V44+'लेखी (2)'!AH46+'लेखी (2)'!BV46)/2,0)</f>
        <v>0</v>
      </c>
      <c r="M45" s="358">
        <f t="shared" si="14"/>
        <v>0</v>
      </c>
      <c r="N45" s="358">
        <f>ROUND((लेखी!K44+लेखी!W44+'लेखी (2)'!AK46+'लेखी (2)'!BY46)/2,0)</f>
        <v>0</v>
      </c>
      <c r="O45" s="358">
        <f>ROUND((लेखी!L44+लेखी!X44+'लेखी (2)'!AN46+'लेखी (2)'!CB46)/2,0)</f>
        <v>0</v>
      </c>
      <c r="P45" s="358">
        <f t="shared" si="15"/>
        <v>0</v>
      </c>
      <c r="Q45" s="358">
        <f>शा.शि.!L5</f>
        <v>0</v>
      </c>
      <c r="R45" s="358">
        <f>जलसुरक्षा!M42</f>
        <v>0</v>
      </c>
      <c r="S45" s="358">
        <f>'कलारसास्वाद 2'!L5</f>
        <v>0</v>
      </c>
      <c r="T45" s="358">
        <f>IF($T$3="एम.सी.सी.",VLOOKUP(A45,'स्काऊट गाईड'!$A$5:$K$77,11,0),IF($T$3="स्काऊट/गाईड",VLOOKUP(A45,'स्काऊट गाईड'!$A$5:$K$77,11,0),IF($T$3="सौरक्षण शास्त्र",VLOOKUP(A45,संरक्षणशास्त्र!$A$5:$I$77,9,0),0)))</f>
        <v>0</v>
      </c>
      <c r="U45" s="359">
        <f t="shared" si="16"/>
        <v>0</v>
      </c>
      <c r="V45" s="360">
        <f t="shared" si="10"/>
        <v>0</v>
      </c>
      <c r="W45" s="361">
        <f t="shared" si="11"/>
        <v>0</v>
      </c>
      <c r="X45" s="362">
        <f t="shared" si="12"/>
        <v>0</v>
      </c>
      <c r="Y45" s="363">
        <f>LOOKUP(V45,{0,1,30,45,60},{0,"D ","C","B","A"})</f>
        <v>0</v>
      </c>
    </row>
    <row r="46" spans="1:25" ht="23.25" customHeight="1">
      <c r="A46" s="355">
        <f>Data!$B44</f>
        <v>0</v>
      </c>
      <c r="B46" s="355">
        <f>Data!C44</f>
        <v>0</v>
      </c>
      <c r="C46" s="356">
        <f>Data!E44</f>
        <v>0</v>
      </c>
      <c r="D46" s="357">
        <f>Data!G44</f>
        <v>0</v>
      </c>
      <c r="E46" s="358">
        <f>ROUND((लेखी!C45+लेखी!O45+'लेखी (2)'!G47+'लेखी (2)'!AU47)/2,0)</f>
        <v>0</v>
      </c>
      <c r="F46" s="358">
        <f>ROUND((लेखी!D45+लेखी!E45+लेखी!P45+लेखी!Q45+'लेखी (2)'!L47+'लेखी (2)'!Q47+'लेखी (2)'!AZ47+'लेखी (2)'!BE47)/2,0)</f>
        <v>0</v>
      </c>
      <c r="G46" s="358">
        <f>ROUND((लेखी!F45+लेखी!R45+'लेखी (2)'!V47+'लेखी (2)'!BJ47)/2,0)</f>
        <v>0</v>
      </c>
      <c r="H46" s="358">
        <f>ROUND((लेखी!G45+लेखी!S45+'लेखी (2)'!AE47+'लेखी (2)'!BM47)/2,0)</f>
        <v>0</v>
      </c>
      <c r="I46" s="358">
        <f>ROUND((लेखी!H45+लेखी!T45+'लेखी (2)'!AB47+'लेखी (2)'!BP47)/2,0)</f>
        <v>0</v>
      </c>
      <c r="J46" s="358">
        <f t="shared" si="13"/>
        <v>0</v>
      </c>
      <c r="K46" s="358">
        <f>ROUND((लेखी!I45+लेखी!U45+'लेखी (2)'!AE47+'लेखी (2)'!BS47)/2,0)</f>
        <v>0</v>
      </c>
      <c r="L46" s="358">
        <f>ROUND((लेखी!J45+लेखी!V45+'लेखी (2)'!AH47+'लेखी (2)'!BV47)/2,0)</f>
        <v>0</v>
      </c>
      <c r="M46" s="358">
        <f t="shared" si="14"/>
        <v>0</v>
      </c>
      <c r="N46" s="358">
        <f>ROUND((लेखी!K45+लेखी!W45+'लेखी (2)'!AK47+'लेखी (2)'!BY47)/2,0)</f>
        <v>0</v>
      </c>
      <c r="O46" s="358">
        <f>ROUND((लेखी!L45+लेखी!X45+'लेखी (2)'!AN47+'लेखी (2)'!CB47)/2,0)</f>
        <v>0</v>
      </c>
      <c r="P46" s="358">
        <f t="shared" si="15"/>
        <v>0</v>
      </c>
      <c r="Q46" s="358">
        <f>शा.शि.!L6</f>
        <v>0</v>
      </c>
      <c r="R46" s="358">
        <f>जलसुरक्षा!M43</f>
        <v>0</v>
      </c>
      <c r="S46" s="358">
        <f>'कलारसास्वाद 2'!L6</f>
        <v>0</v>
      </c>
      <c r="T46" s="358">
        <f>IF($T$3="एम.सी.सी.",VLOOKUP(A46,'स्काऊट गाईड'!$A$5:$K$77,11,0),IF($T$3="स्काऊट/गाईड",VLOOKUP(A46,'स्काऊट गाईड'!$A$5:$K$77,11,0),IF($T$3="सौरक्षण शास्त्र",VLOOKUP(A46,संरक्षणशास्त्र!$A$5:$I$77,9,0),0)))</f>
        <v>0</v>
      </c>
      <c r="U46" s="359">
        <f t="shared" si="16"/>
        <v>0</v>
      </c>
      <c r="V46" s="360">
        <f t="shared" si="10"/>
        <v>0</v>
      </c>
      <c r="W46" s="361">
        <f t="shared" si="11"/>
        <v>0</v>
      </c>
      <c r="X46" s="362">
        <f t="shared" si="12"/>
        <v>0</v>
      </c>
      <c r="Y46" s="363">
        <f>LOOKUP(V46,{0,1,30,45,60},{0,"D ","C","B","A"})</f>
        <v>0</v>
      </c>
    </row>
    <row r="47" spans="1:25" ht="23.25" customHeight="1">
      <c r="A47" s="355">
        <f>Data!$B45</f>
        <v>0</v>
      </c>
      <c r="B47" s="355">
        <f>Data!C45</f>
        <v>0</v>
      </c>
      <c r="C47" s="356">
        <f>Data!E45</f>
        <v>0</v>
      </c>
      <c r="D47" s="357">
        <f>Data!G45</f>
        <v>0</v>
      </c>
      <c r="E47" s="358">
        <f>ROUND((लेखी!C46+लेखी!O46+'लेखी (2)'!G48+'लेखी (2)'!AU48)/2,0)</f>
        <v>0</v>
      </c>
      <c r="F47" s="358">
        <f>ROUND((लेखी!D46+लेखी!E46+लेखी!P46+लेखी!Q46+'लेखी (2)'!L48+'लेखी (2)'!Q48+'लेखी (2)'!AZ48+'लेखी (2)'!BE48)/2,0)</f>
        <v>0</v>
      </c>
      <c r="G47" s="358">
        <f>ROUND((लेखी!F46+लेखी!R46+'लेखी (2)'!V48+'लेखी (2)'!BJ48)/2,0)</f>
        <v>0</v>
      </c>
      <c r="H47" s="358">
        <f>ROUND((लेखी!G46+लेखी!S46+'लेखी (2)'!AE48+'लेखी (2)'!BM48)/2,0)</f>
        <v>0</v>
      </c>
      <c r="I47" s="358">
        <f>ROUND((लेखी!H46+लेखी!T46+'लेखी (2)'!AB48+'लेखी (2)'!BP48)/2,0)</f>
        <v>0</v>
      </c>
      <c r="J47" s="358">
        <f t="shared" si="13"/>
        <v>0</v>
      </c>
      <c r="K47" s="358">
        <f>ROUND((लेखी!I46+लेखी!U46+'लेखी (2)'!AE48+'लेखी (2)'!BS48)/2,0)</f>
        <v>0</v>
      </c>
      <c r="L47" s="358">
        <f>ROUND((लेखी!J46+लेखी!V46+'लेखी (2)'!AH48+'लेखी (2)'!BV48)/2,0)</f>
        <v>0</v>
      </c>
      <c r="M47" s="358">
        <f t="shared" si="14"/>
        <v>0</v>
      </c>
      <c r="N47" s="358">
        <f>ROUND((लेखी!K46+लेखी!W46+'लेखी (2)'!AK48+'लेखी (2)'!BY48)/2,0)</f>
        <v>0</v>
      </c>
      <c r="O47" s="358">
        <f>ROUND((लेखी!L46+लेखी!X46+'लेखी (2)'!AN48+'लेखी (2)'!CB48)/2,0)</f>
        <v>0</v>
      </c>
      <c r="P47" s="358">
        <f t="shared" si="15"/>
        <v>0</v>
      </c>
      <c r="Q47" s="358">
        <f>शा.शि.!L7</f>
        <v>0</v>
      </c>
      <c r="R47" s="358">
        <f>जलसुरक्षा!M44</f>
        <v>0</v>
      </c>
      <c r="S47" s="358">
        <f>'कलारसास्वाद 2'!L7</f>
        <v>0</v>
      </c>
      <c r="T47" s="358">
        <f>IF($T$3="एम.सी.सी.",VLOOKUP(A47,'स्काऊट गाईड'!$A$5:$K$77,11,0),IF($T$3="स्काऊट/गाईड",VLOOKUP(A47,'स्काऊट गाईड'!$A$5:$K$77,11,0),IF($T$3="सौरक्षण शास्त्र",VLOOKUP(A47,संरक्षणशास्त्र!$A$5:$I$77,9,0),0)))</f>
        <v>0</v>
      </c>
      <c r="U47" s="359">
        <f t="shared" si="16"/>
        <v>0</v>
      </c>
      <c r="V47" s="360">
        <f t="shared" si="10"/>
        <v>0</v>
      </c>
      <c r="W47" s="361">
        <f t="shared" si="11"/>
        <v>0</v>
      </c>
      <c r="X47" s="362">
        <f t="shared" si="12"/>
        <v>0</v>
      </c>
      <c r="Y47" s="363">
        <f>LOOKUP(V47,{0,1,30,45,60},{0,"D ","C","B","A"})</f>
        <v>0</v>
      </c>
    </row>
    <row r="48" spans="1:25" ht="23.25" customHeight="1">
      <c r="A48" s="355">
        <f>Data!$B46</f>
        <v>0</v>
      </c>
      <c r="B48" s="355">
        <f>Data!C46</f>
        <v>0</v>
      </c>
      <c r="C48" s="356">
        <f>Data!E46</f>
        <v>0</v>
      </c>
      <c r="D48" s="357">
        <f>Data!G46</f>
        <v>0</v>
      </c>
      <c r="E48" s="358">
        <f>ROUND((लेखी!C47+लेखी!O47+'लेखी (2)'!G49+'लेखी (2)'!AU49)/2,0)</f>
        <v>0</v>
      </c>
      <c r="F48" s="358">
        <f>ROUND((लेखी!D47+लेखी!E47+लेखी!P47+लेखी!Q47+'लेखी (2)'!L49+'लेखी (2)'!Q49+'लेखी (2)'!AZ49+'लेखी (2)'!BE49)/2,0)</f>
        <v>0</v>
      </c>
      <c r="G48" s="358">
        <f>ROUND((लेखी!F47+लेखी!R47+'लेखी (2)'!V49+'लेखी (2)'!BJ49)/2,0)</f>
        <v>0</v>
      </c>
      <c r="H48" s="358">
        <f>ROUND((लेखी!G47+लेखी!S47+'लेखी (2)'!AE49+'लेखी (2)'!BM49)/2,0)</f>
        <v>0</v>
      </c>
      <c r="I48" s="358">
        <f>ROUND((लेखी!H47+लेखी!T47+'लेखी (2)'!AB49+'लेखी (2)'!BP49)/2,0)</f>
        <v>0</v>
      </c>
      <c r="J48" s="358">
        <f t="shared" si="13"/>
        <v>0</v>
      </c>
      <c r="K48" s="358">
        <f>ROUND((लेखी!I47+लेखी!U47+'लेखी (2)'!AE49+'लेखी (2)'!BS49)/2,0)</f>
        <v>0</v>
      </c>
      <c r="L48" s="358">
        <f>ROUND((लेखी!J47+लेखी!V47+'लेखी (2)'!AH49+'लेखी (2)'!BV49)/2,0)</f>
        <v>0</v>
      </c>
      <c r="M48" s="358">
        <f t="shared" si="14"/>
        <v>0</v>
      </c>
      <c r="N48" s="358">
        <f>ROUND((लेखी!K47+लेखी!W47+'लेखी (2)'!AK49+'लेखी (2)'!BY49)/2,0)</f>
        <v>0</v>
      </c>
      <c r="O48" s="358">
        <f>ROUND((लेखी!L47+लेखी!X47+'लेखी (2)'!AN49+'लेखी (2)'!CB49)/2,0)</f>
        <v>0</v>
      </c>
      <c r="P48" s="358">
        <f t="shared" si="15"/>
        <v>0</v>
      </c>
      <c r="Q48" s="358">
        <f>शा.शि.!L8</f>
        <v>0</v>
      </c>
      <c r="R48" s="358">
        <f>जलसुरक्षा!M45</f>
        <v>0</v>
      </c>
      <c r="S48" s="358">
        <f>'कलारसास्वाद 2'!L8</f>
        <v>0</v>
      </c>
      <c r="T48" s="358">
        <f>IF($T$3="एम.सी.सी.",VLOOKUP(A48,'स्काऊट गाईड'!$A$5:$K$77,11,0),IF($T$3="स्काऊट/गाईड",VLOOKUP(A48,'स्काऊट गाईड'!$A$5:$K$77,11,0),IF($T$3="सौरक्षण शास्त्र",VLOOKUP(A48,संरक्षणशास्त्र!$A$5:$I$77,9,0),0)))</f>
        <v>0</v>
      </c>
      <c r="U48" s="359">
        <f t="shared" si="16"/>
        <v>0</v>
      </c>
      <c r="V48" s="360">
        <f t="shared" si="10"/>
        <v>0</v>
      </c>
      <c r="W48" s="361">
        <f t="shared" si="11"/>
        <v>0</v>
      </c>
      <c r="X48" s="362">
        <f t="shared" si="12"/>
        <v>0</v>
      </c>
      <c r="Y48" s="363">
        <f>LOOKUP(V48,{0,1,30,45,60},{0,"D ","C","B","A"})</f>
        <v>0</v>
      </c>
    </row>
    <row r="49" spans="1:25" ht="23.25" customHeight="1">
      <c r="A49" s="355">
        <f>Data!$B47</f>
        <v>0</v>
      </c>
      <c r="B49" s="355">
        <f>Data!C47</f>
        <v>0</v>
      </c>
      <c r="C49" s="356">
        <f>Data!E47</f>
        <v>0</v>
      </c>
      <c r="D49" s="357">
        <f>Data!G47</f>
        <v>0</v>
      </c>
      <c r="E49" s="358">
        <f>ROUND((लेखी!C48+लेखी!O48+'लेखी (2)'!G50+'लेखी (2)'!AU50)/2,0)</f>
        <v>0</v>
      </c>
      <c r="F49" s="358">
        <f>ROUND((लेखी!D48+लेखी!E48+लेखी!P48+लेखी!Q48+'लेखी (2)'!L50+'लेखी (2)'!Q50+'लेखी (2)'!AZ50+'लेखी (2)'!BE50)/2,0)</f>
        <v>0</v>
      </c>
      <c r="G49" s="358">
        <f>ROUND((लेखी!F48+लेखी!R48+'लेखी (2)'!V50+'लेखी (2)'!BJ50)/2,0)</f>
        <v>0</v>
      </c>
      <c r="H49" s="358">
        <f>ROUND((लेखी!G48+लेखी!S48+'लेखी (2)'!AE50+'लेखी (2)'!BM50)/2,0)</f>
        <v>0</v>
      </c>
      <c r="I49" s="358">
        <f>ROUND((लेखी!H48+लेखी!T48+'लेखी (2)'!AB50+'लेखी (2)'!BP50)/2,0)</f>
        <v>0</v>
      </c>
      <c r="J49" s="358">
        <f t="shared" si="13"/>
        <v>0</v>
      </c>
      <c r="K49" s="358">
        <f>ROUND((लेखी!I48+लेखी!U48+'लेखी (2)'!AE50+'लेखी (2)'!BS50)/2,0)</f>
        <v>0</v>
      </c>
      <c r="L49" s="358">
        <f>ROUND((लेखी!J48+लेखी!V48+'लेखी (2)'!AH50+'लेखी (2)'!BV50)/2,0)</f>
        <v>0</v>
      </c>
      <c r="M49" s="358">
        <f t="shared" si="14"/>
        <v>0</v>
      </c>
      <c r="N49" s="358">
        <f>ROUND((लेखी!K48+लेखी!W48+'लेखी (2)'!AK50+'लेखी (2)'!BY50)/2,0)</f>
        <v>0</v>
      </c>
      <c r="O49" s="358">
        <f>ROUND((लेखी!L48+लेखी!X48+'लेखी (2)'!AN50+'लेखी (2)'!CB50)/2,0)</f>
        <v>0</v>
      </c>
      <c r="P49" s="358">
        <f t="shared" si="15"/>
        <v>0</v>
      </c>
      <c r="Q49" s="358">
        <f>शा.शि.!L9</f>
        <v>0</v>
      </c>
      <c r="R49" s="358">
        <f>जलसुरक्षा!M46</f>
        <v>0</v>
      </c>
      <c r="S49" s="358">
        <f>'कलारसास्वाद 2'!L9</f>
        <v>0</v>
      </c>
      <c r="T49" s="358">
        <f>IF($T$3="एम.सी.सी.",VLOOKUP(A49,'स्काऊट गाईड'!$A$5:$K$77,11,0),IF($T$3="स्काऊट/गाईड",VLOOKUP(A49,'स्काऊट गाईड'!$A$5:$K$77,11,0),IF($T$3="सौरक्षण शास्त्र",VLOOKUP(A49,संरक्षणशास्त्र!$A$5:$I$77,9,0),0)))</f>
        <v>0</v>
      </c>
      <c r="U49" s="359">
        <f t="shared" si="16"/>
        <v>0</v>
      </c>
      <c r="V49" s="360">
        <f t="shared" si="10"/>
        <v>0</v>
      </c>
      <c r="W49" s="361">
        <f t="shared" si="11"/>
        <v>0</v>
      </c>
      <c r="X49" s="362">
        <f t="shared" si="12"/>
        <v>0</v>
      </c>
      <c r="Y49" s="363">
        <f>LOOKUP(V49,{0,1,30,45,60},{0,"D ","C","B","A"})</f>
        <v>0</v>
      </c>
    </row>
    <row r="50" spans="1:25" ht="23.25" customHeight="1">
      <c r="A50" s="355">
        <f>Data!$B48</f>
        <v>0</v>
      </c>
      <c r="B50" s="355">
        <f>Data!C48</f>
        <v>0</v>
      </c>
      <c r="C50" s="356">
        <f>Data!E48</f>
        <v>0</v>
      </c>
      <c r="D50" s="357">
        <f>Data!G48</f>
        <v>0</v>
      </c>
      <c r="E50" s="358">
        <f>ROUND((लेखी!C49+लेखी!O49+'लेखी (2)'!G51+'लेखी (2)'!AU51)/2,0)</f>
        <v>0</v>
      </c>
      <c r="F50" s="358">
        <f>ROUND((लेखी!D49+लेखी!E49+लेखी!P49+लेखी!Q49+'लेखी (2)'!L51+'लेखी (2)'!Q51+'लेखी (2)'!AZ51+'लेखी (2)'!BE51)/2,0)</f>
        <v>0</v>
      </c>
      <c r="G50" s="358">
        <f>ROUND((लेखी!F49+लेखी!R49+'लेखी (2)'!V51+'लेखी (2)'!BJ51)/2,0)</f>
        <v>0</v>
      </c>
      <c r="H50" s="358">
        <f>ROUND((लेखी!G49+लेखी!S49+'लेखी (2)'!AE51+'लेखी (2)'!BM51)/2,0)</f>
        <v>0</v>
      </c>
      <c r="I50" s="358">
        <f>ROUND((लेखी!H49+लेखी!T49+'लेखी (2)'!AB51+'लेखी (2)'!BP51)/2,0)</f>
        <v>0</v>
      </c>
      <c r="J50" s="358">
        <f t="shared" si="13"/>
        <v>0</v>
      </c>
      <c r="K50" s="358">
        <f>ROUND((लेखी!I49+लेखी!U49+'लेखी (2)'!AE51+'लेखी (2)'!BS51)/2,0)</f>
        <v>0</v>
      </c>
      <c r="L50" s="358">
        <f>ROUND((लेखी!J49+लेखी!V49+'लेखी (2)'!AH51+'लेखी (2)'!BV51)/2,0)</f>
        <v>0</v>
      </c>
      <c r="M50" s="358">
        <f t="shared" si="14"/>
        <v>0</v>
      </c>
      <c r="N50" s="358">
        <f>ROUND((लेखी!K49+लेखी!W49+'लेखी (2)'!AK51+'लेखी (2)'!BY51)/2,0)</f>
        <v>0</v>
      </c>
      <c r="O50" s="358">
        <f>ROUND((लेखी!L49+लेखी!X49+'लेखी (2)'!AN51+'लेखी (2)'!CB51)/2,0)</f>
        <v>0</v>
      </c>
      <c r="P50" s="358">
        <f t="shared" si="15"/>
        <v>0</v>
      </c>
      <c r="Q50" s="358">
        <f>शा.शि.!L10</f>
        <v>0</v>
      </c>
      <c r="R50" s="358">
        <f>जलसुरक्षा!M47</f>
        <v>0</v>
      </c>
      <c r="S50" s="358">
        <f>'कलारसास्वाद 2'!L10</f>
        <v>0</v>
      </c>
      <c r="T50" s="358">
        <f>IF($T$3="एम.सी.सी.",VLOOKUP(A50,'स्काऊट गाईड'!$A$5:$K$77,11,0),IF($T$3="स्काऊट/गाईड",VLOOKUP(A50,'स्काऊट गाईड'!$A$5:$K$77,11,0),IF($T$3="सौरक्षण शास्त्र",VLOOKUP(A50,संरक्षणशास्त्र!$A$5:$I$77,9,0),0)))</f>
        <v>0</v>
      </c>
      <c r="U50" s="359">
        <f t="shared" si="16"/>
        <v>0</v>
      </c>
      <c r="V50" s="360">
        <f t="shared" si="10"/>
        <v>0</v>
      </c>
      <c r="W50" s="361">
        <f t="shared" si="11"/>
        <v>0</v>
      </c>
      <c r="X50" s="362">
        <f t="shared" si="12"/>
        <v>0</v>
      </c>
      <c r="Y50" s="363">
        <f>LOOKUP(V50,{0,1,30,45,60},{0,"D ","C","B","A"})</f>
        <v>0</v>
      </c>
    </row>
    <row r="51" spans="1:25" ht="23.25" customHeight="1">
      <c r="A51" s="355">
        <f>Data!$B49</f>
        <v>0</v>
      </c>
      <c r="B51" s="355">
        <f>Data!C49</f>
        <v>0</v>
      </c>
      <c r="C51" s="356">
        <f>Data!E49</f>
        <v>0</v>
      </c>
      <c r="D51" s="357">
        <f>Data!G49</f>
        <v>0</v>
      </c>
      <c r="E51" s="358">
        <f>ROUND((लेखी!C50+लेखी!O50+'लेखी (2)'!G52+'लेखी (2)'!AU52)/2,0)</f>
        <v>0</v>
      </c>
      <c r="F51" s="358">
        <f>ROUND((लेखी!D50+लेखी!E50+लेखी!P50+लेखी!Q50+'लेखी (2)'!L52+'लेखी (2)'!Q52+'लेखी (2)'!AZ52+'लेखी (2)'!BE52)/2,0)</f>
        <v>0</v>
      </c>
      <c r="G51" s="358">
        <f>ROUND((लेखी!F50+लेखी!R50+'लेखी (2)'!V52+'लेखी (2)'!BJ52)/2,0)</f>
        <v>0</v>
      </c>
      <c r="H51" s="358">
        <f>ROUND((लेखी!G50+लेखी!S50+'लेखी (2)'!AE52+'लेखी (2)'!BM52)/2,0)</f>
        <v>0</v>
      </c>
      <c r="I51" s="358">
        <f>ROUND((लेखी!H50+लेखी!T50+'लेखी (2)'!AB52+'लेखी (2)'!BP52)/2,0)</f>
        <v>0</v>
      </c>
      <c r="J51" s="358">
        <f t="shared" si="13"/>
        <v>0</v>
      </c>
      <c r="K51" s="358">
        <f>ROUND((लेखी!I50+लेखी!U50+'लेखी (2)'!AE52+'लेखी (2)'!BS52)/2,0)</f>
        <v>0</v>
      </c>
      <c r="L51" s="358">
        <f>ROUND((लेखी!J50+लेखी!V50+'लेखी (2)'!AH52+'लेखी (2)'!BV52)/2,0)</f>
        <v>0</v>
      </c>
      <c r="M51" s="358">
        <f t="shared" si="14"/>
        <v>0</v>
      </c>
      <c r="N51" s="358">
        <f>ROUND((लेखी!K50+लेखी!W50+'लेखी (2)'!AK52+'लेखी (2)'!BY52)/2,0)</f>
        <v>0</v>
      </c>
      <c r="O51" s="358">
        <f>ROUND((लेखी!L50+लेखी!X50+'लेखी (2)'!AN52+'लेखी (2)'!CB52)/2,0)</f>
        <v>0</v>
      </c>
      <c r="P51" s="358">
        <f t="shared" si="15"/>
        <v>0</v>
      </c>
      <c r="Q51" s="358">
        <f>शा.शि.!L11</f>
        <v>0</v>
      </c>
      <c r="R51" s="358">
        <f>जलसुरक्षा!M48</f>
        <v>0</v>
      </c>
      <c r="S51" s="358">
        <f>'कलारसास्वाद 2'!L11</f>
        <v>0</v>
      </c>
      <c r="T51" s="358">
        <f>IF($T$3="एम.सी.सी.",VLOOKUP(A51,'स्काऊट गाईड'!$A$5:$K$77,11,0),IF($T$3="स्काऊट/गाईड",VLOOKUP(A51,'स्काऊट गाईड'!$A$5:$K$77,11,0),IF($T$3="सौरक्षण शास्त्र",VLOOKUP(A51,संरक्षणशास्त्र!$A$5:$I$77,9,0),0)))</f>
        <v>0</v>
      </c>
      <c r="U51" s="359">
        <f t="shared" si="16"/>
        <v>0</v>
      </c>
      <c r="V51" s="360">
        <f t="shared" si="10"/>
        <v>0</v>
      </c>
      <c r="W51" s="361">
        <f t="shared" si="11"/>
        <v>0</v>
      </c>
      <c r="X51" s="362">
        <f t="shared" si="12"/>
        <v>0</v>
      </c>
      <c r="Y51" s="363">
        <f>LOOKUP(V51,{0,1,30,45,60},{0,"D ","C","B","A"})</f>
        <v>0</v>
      </c>
    </row>
    <row r="52" spans="1:25" ht="23.25" customHeight="1">
      <c r="A52" s="355">
        <f>Data!$B50</f>
        <v>0</v>
      </c>
      <c r="B52" s="355">
        <f>Data!C50</f>
        <v>0</v>
      </c>
      <c r="C52" s="356">
        <f>Data!E50</f>
        <v>0</v>
      </c>
      <c r="D52" s="357">
        <f>Data!G50</f>
        <v>0</v>
      </c>
      <c r="E52" s="358">
        <f>ROUND((लेखी!C51+लेखी!O51+'लेखी (2)'!G53+'लेखी (2)'!AU53)/2,0)</f>
        <v>0</v>
      </c>
      <c r="F52" s="358">
        <f>ROUND((लेखी!D51+लेखी!E51+लेखी!P51+लेखी!Q51+'लेखी (2)'!L53+'लेखी (2)'!Q53+'लेखी (2)'!AZ53+'लेखी (2)'!BE53)/2,0)</f>
        <v>0</v>
      </c>
      <c r="G52" s="358">
        <f>ROUND((लेखी!F51+लेखी!R51+'लेखी (2)'!V53+'लेखी (2)'!BJ53)/2,0)</f>
        <v>0</v>
      </c>
      <c r="H52" s="358">
        <f>ROUND((लेखी!G51+लेखी!S51+'लेखी (2)'!AE53+'लेखी (2)'!BM53)/2,0)</f>
        <v>0</v>
      </c>
      <c r="I52" s="358">
        <f>ROUND((लेखी!H51+लेखी!T51+'लेखी (2)'!AB53+'लेखी (2)'!BP53)/2,0)</f>
        <v>0</v>
      </c>
      <c r="J52" s="358">
        <f t="shared" si="13"/>
        <v>0</v>
      </c>
      <c r="K52" s="358">
        <f>ROUND((लेखी!I51+लेखी!U51+'लेखी (2)'!AE53+'लेखी (2)'!BS53)/2,0)</f>
        <v>0</v>
      </c>
      <c r="L52" s="358">
        <f>ROUND((लेखी!J51+लेखी!V51+'लेखी (2)'!AH53+'लेखी (2)'!BV53)/2,0)</f>
        <v>0</v>
      </c>
      <c r="M52" s="358">
        <f t="shared" si="14"/>
        <v>0</v>
      </c>
      <c r="N52" s="358">
        <f>ROUND((लेखी!K51+लेखी!W51+'लेखी (2)'!AK53+'लेखी (2)'!BY53)/2,0)</f>
        <v>0</v>
      </c>
      <c r="O52" s="358">
        <f>ROUND((लेखी!L51+लेखी!X51+'लेखी (2)'!AN53+'लेखी (2)'!CB53)/2,0)</f>
        <v>0</v>
      </c>
      <c r="P52" s="358">
        <f t="shared" si="15"/>
        <v>0</v>
      </c>
      <c r="Q52" s="358">
        <f>शा.शि.!L12</f>
        <v>0</v>
      </c>
      <c r="R52" s="358">
        <f>जलसुरक्षा!M49</f>
        <v>0</v>
      </c>
      <c r="S52" s="358">
        <f>'कलारसास्वाद 2'!L12</f>
        <v>0</v>
      </c>
      <c r="T52" s="358">
        <f>IF($T$3="एम.सी.सी.",VLOOKUP(A52,'स्काऊट गाईड'!$A$5:$K$77,11,0),IF($T$3="स्काऊट/गाईड",VLOOKUP(A52,'स्काऊट गाईड'!$A$5:$K$77,11,0),IF($T$3="सौरक्षण शास्त्र",VLOOKUP(A52,संरक्षणशास्त्र!$A$5:$I$77,9,0),0)))</f>
        <v>0</v>
      </c>
      <c r="U52" s="359">
        <f t="shared" si="16"/>
        <v>0</v>
      </c>
      <c r="V52" s="360">
        <f t="shared" si="10"/>
        <v>0</v>
      </c>
      <c r="W52" s="361">
        <f t="shared" si="11"/>
        <v>0</v>
      </c>
      <c r="X52" s="362">
        <f t="shared" si="12"/>
        <v>0</v>
      </c>
      <c r="Y52" s="363">
        <f>LOOKUP(V52,{0,1,30,45,60},{0,"D ","C","B","A"})</f>
        <v>0</v>
      </c>
    </row>
    <row r="53" spans="1:25" ht="23.25" customHeight="1">
      <c r="A53" s="355">
        <f>Data!$B51</f>
        <v>0</v>
      </c>
      <c r="B53" s="355">
        <f>Data!C51</f>
        <v>0</v>
      </c>
      <c r="C53" s="356">
        <f>Data!E51</f>
        <v>0</v>
      </c>
      <c r="D53" s="357">
        <f>Data!G51</f>
        <v>0</v>
      </c>
      <c r="E53" s="358">
        <f>ROUND((लेखी!C52+लेखी!O52+'लेखी (2)'!G54+'लेखी (2)'!AU54)/2,0)</f>
        <v>0</v>
      </c>
      <c r="F53" s="358">
        <f>ROUND((लेखी!D52+लेखी!E52+लेखी!P52+लेखी!Q52+'लेखी (2)'!L54+'लेखी (2)'!Q54+'लेखी (2)'!AZ54+'लेखी (2)'!BE54)/2,0)</f>
        <v>0</v>
      </c>
      <c r="G53" s="358">
        <f>ROUND((लेखी!F52+लेखी!R52+'लेखी (2)'!V54+'लेखी (2)'!BJ54)/2,0)</f>
        <v>0</v>
      </c>
      <c r="H53" s="358">
        <f>ROUND((लेखी!G52+लेखी!S52+'लेखी (2)'!AE54+'लेखी (2)'!BM54)/2,0)</f>
        <v>0</v>
      </c>
      <c r="I53" s="358">
        <f>ROUND((लेखी!H52+लेखी!T52+'लेखी (2)'!AB54+'लेखी (2)'!BP54)/2,0)</f>
        <v>0</v>
      </c>
      <c r="J53" s="358">
        <f t="shared" si="13"/>
        <v>0</v>
      </c>
      <c r="K53" s="358">
        <f>ROUND((लेखी!I52+लेखी!U52+'लेखी (2)'!AE54+'लेखी (2)'!BS54)/2,0)</f>
        <v>0</v>
      </c>
      <c r="L53" s="358">
        <f>ROUND((लेखी!J52+लेखी!V52+'लेखी (2)'!AH54+'लेखी (2)'!BV54)/2,0)</f>
        <v>0</v>
      </c>
      <c r="M53" s="358">
        <f t="shared" si="14"/>
        <v>0</v>
      </c>
      <c r="N53" s="358">
        <f>ROUND((लेखी!K52+लेखी!W52+'लेखी (2)'!AK54+'लेखी (2)'!BY54)/2,0)</f>
        <v>0</v>
      </c>
      <c r="O53" s="358">
        <f>ROUND((लेखी!L52+लेखी!X52+'लेखी (2)'!AN54+'लेखी (2)'!CB54)/2,0)</f>
        <v>0</v>
      </c>
      <c r="P53" s="358">
        <f t="shared" si="15"/>
        <v>0</v>
      </c>
      <c r="Q53" s="358">
        <f>शा.शि.!L13</f>
        <v>0</v>
      </c>
      <c r="R53" s="358">
        <f>जलसुरक्षा!M50</f>
        <v>0</v>
      </c>
      <c r="S53" s="358">
        <f>'कलारसास्वाद 2'!L13</f>
        <v>0</v>
      </c>
      <c r="T53" s="358">
        <f>IF($T$3="एम.सी.सी.",VLOOKUP(A53,'स्काऊट गाईड'!$A$5:$K$77,11,0),IF($T$3="स्काऊट/गाईड",VLOOKUP(A53,'स्काऊट गाईड'!$A$5:$K$77,11,0),IF($T$3="सौरक्षण शास्त्र",VLOOKUP(A53,संरक्षणशास्त्र!$A$5:$I$77,9,0),0)))</f>
        <v>0</v>
      </c>
      <c r="U53" s="359">
        <f t="shared" si="16"/>
        <v>0</v>
      </c>
      <c r="V53" s="360">
        <f t="shared" si="10"/>
        <v>0</v>
      </c>
      <c r="W53" s="361">
        <f t="shared" si="11"/>
        <v>0</v>
      </c>
      <c r="X53" s="362">
        <f t="shared" si="12"/>
        <v>0</v>
      </c>
      <c r="Y53" s="363">
        <f>LOOKUP(V53,{0,1,30,45,60},{0,"D ","C","B","A"})</f>
        <v>0</v>
      </c>
    </row>
    <row r="54" spans="1:25" ht="23.25" customHeight="1">
      <c r="A54" s="355">
        <f>Data!$B52</f>
        <v>0</v>
      </c>
      <c r="B54" s="355">
        <f>Data!C52</f>
        <v>0</v>
      </c>
      <c r="C54" s="356">
        <f>Data!E52</f>
        <v>0</v>
      </c>
      <c r="D54" s="357">
        <f>Data!G52</f>
        <v>0</v>
      </c>
      <c r="E54" s="358">
        <f>ROUND((लेखी!C53+लेखी!O53+'लेखी (2)'!G55+'लेखी (2)'!AU55)/2,0)</f>
        <v>0</v>
      </c>
      <c r="F54" s="358">
        <f>ROUND((लेखी!D53+लेखी!E53+लेखी!P53+लेखी!Q53+'लेखी (2)'!L55+'लेखी (2)'!Q55+'लेखी (2)'!AZ55+'लेखी (2)'!BE55)/2,0)</f>
        <v>0</v>
      </c>
      <c r="G54" s="358">
        <f>ROUND((लेखी!F53+लेखी!R53+'लेखी (2)'!V55+'लेखी (2)'!BJ55)/2,0)</f>
        <v>0</v>
      </c>
      <c r="H54" s="358">
        <f>ROUND((लेखी!G53+लेखी!S53+'लेखी (2)'!AE55+'लेखी (2)'!BM55)/2,0)</f>
        <v>0</v>
      </c>
      <c r="I54" s="358">
        <f>ROUND((लेखी!H53+लेखी!T53+'लेखी (2)'!AB55+'लेखी (2)'!BP55)/2,0)</f>
        <v>0</v>
      </c>
      <c r="J54" s="358">
        <f t="shared" si="13"/>
        <v>0</v>
      </c>
      <c r="K54" s="358">
        <f>ROUND((लेखी!I53+लेखी!U53+'लेखी (2)'!AE55+'लेखी (2)'!BS55)/2,0)</f>
        <v>0</v>
      </c>
      <c r="L54" s="358">
        <f>ROUND((लेखी!J53+लेखी!V53+'लेखी (2)'!AH55+'लेखी (2)'!BV55)/2,0)</f>
        <v>0</v>
      </c>
      <c r="M54" s="358">
        <f t="shared" si="14"/>
        <v>0</v>
      </c>
      <c r="N54" s="358">
        <f>ROUND((लेखी!K53+लेखी!W53+'लेखी (2)'!AK55+'लेखी (2)'!BY55)/2,0)</f>
        <v>0</v>
      </c>
      <c r="O54" s="358">
        <f>ROUND((लेखी!L53+लेखी!X53+'लेखी (2)'!AN55+'लेखी (2)'!CB55)/2,0)</f>
        <v>0</v>
      </c>
      <c r="P54" s="358">
        <f t="shared" si="15"/>
        <v>0</v>
      </c>
      <c r="Q54" s="358">
        <f>शा.शि.!L14</f>
        <v>0</v>
      </c>
      <c r="R54" s="358">
        <f>जलसुरक्षा!M51</f>
        <v>0</v>
      </c>
      <c r="S54" s="358">
        <f>'कलारसास्वाद 2'!L14</f>
        <v>0</v>
      </c>
      <c r="T54" s="358">
        <f>IF($T$3="एम.सी.सी.",VLOOKUP(A54,'स्काऊट गाईड'!$A$5:$K$77,11,0),IF($T$3="स्काऊट/गाईड",VLOOKUP(A54,'स्काऊट गाईड'!$A$5:$K$77,11,0),IF($T$3="सौरक्षण शास्त्र",VLOOKUP(A54,संरक्षणशास्त्र!$A$5:$I$77,9,0),0)))</f>
        <v>0</v>
      </c>
      <c r="U54" s="359">
        <f t="shared" si="16"/>
        <v>0</v>
      </c>
      <c r="V54" s="360">
        <f t="shared" si="10"/>
        <v>0</v>
      </c>
      <c r="W54" s="361">
        <f t="shared" si="11"/>
        <v>0</v>
      </c>
      <c r="X54" s="362">
        <f t="shared" si="12"/>
        <v>0</v>
      </c>
      <c r="Y54" s="363">
        <f>LOOKUP(V54,{0,1,30,45,60},{0,"D ","C","B","A"})</f>
        <v>0</v>
      </c>
    </row>
    <row r="55" spans="1:25" ht="23.25" customHeight="1">
      <c r="A55" s="355">
        <f>Data!$B53</f>
        <v>0</v>
      </c>
      <c r="B55" s="355">
        <f>Data!C53</f>
        <v>0</v>
      </c>
      <c r="C55" s="356">
        <f>Data!E53</f>
        <v>0</v>
      </c>
      <c r="D55" s="357">
        <f>Data!G53</f>
        <v>0</v>
      </c>
      <c r="E55" s="358">
        <f>ROUND((लेखी!C54+लेखी!O54+'लेखी (2)'!G56+'लेखी (2)'!AU56)/2,0)</f>
        <v>0</v>
      </c>
      <c r="F55" s="358">
        <f>ROUND((लेखी!D54+लेखी!E54+लेखी!P54+लेखी!Q54+'लेखी (2)'!L56+'लेखी (2)'!Q56+'लेखी (2)'!AZ56+'लेखी (2)'!BE56)/2,0)</f>
        <v>0</v>
      </c>
      <c r="G55" s="358">
        <f>ROUND((लेखी!F54+लेखी!R54+'लेखी (2)'!V56+'लेखी (2)'!BJ56)/2,0)</f>
        <v>0</v>
      </c>
      <c r="H55" s="358">
        <f>ROUND((लेखी!G54+लेखी!S54+'लेखी (2)'!AE56+'लेखी (2)'!BM56)/2,0)</f>
        <v>0</v>
      </c>
      <c r="I55" s="358">
        <f>ROUND((लेखी!H54+लेखी!T54+'लेखी (2)'!AB56+'लेखी (2)'!BP56)/2,0)</f>
        <v>0</v>
      </c>
      <c r="J55" s="358">
        <f t="shared" si="13"/>
        <v>0</v>
      </c>
      <c r="K55" s="358">
        <f>ROUND((लेखी!I54+लेखी!U54+'लेखी (2)'!AE56+'लेखी (2)'!BS56)/2,0)</f>
        <v>0</v>
      </c>
      <c r="L55" s="358">
        <f>ROUND((लेखी!J54+लेखी!V54+'लेखी (2)'!AH56+'लेखी (2)'!BV56)/2,0)</f>
        <v>0</v>
      </c>
      <c r="M55" s="358">
        <f t="shared" si="14"/>
        <v>0</v>
      </c>
      <c r="N55" s="358">
        <f>ROUND((लेखी!K54+लेखी!W54+'लेखी (2)'!AK56+'लेखी (2)'!BY56)/2,0)</f>
        <v>0</v>
      </c>
      <c r="O55" s="358">
        <f>ROUND((लेखी!L54+लेखी!X54+'लेखी (2)'!AN56+'लेखी (2)'!CB56)/2,0)</f>
        <v>0</v>
      </c>
      <c r="P55" s="358">
        <f t="shared" si="15"/>
        <v>0</v>
      </c>
      <c r="Q55" s="358">
        <f>शा.शि.!L15</f>
        <v>0</v>
      </c>
      <c r="R55" s="358">
        <f>जलसुरक्षा!M52</f>
        <v>0</v>
      </c>
      <c r="S55" s="358">
        <f>'कलारसास्वाद 2'!L15</f>
        <v>0</v>
      </c>
      <c r="T55" s="358">
        <f>IF($T$3="एम.सी.सी.",VLOOKUP(A55,'स्काऊट गाईड'!$A$5:$K$77,11,0),IF($T$3="स्काऊट/गाईड",VLOOKUP(A55,'स्काऊट गाईड'!$A$5:$K$77,11,0),IF($T$3="सौरक्षण शास्त्र",VLOOKUP(A55,संरक्षणशास्त्र!$A$5:$I$77,9,0),0)))</f>
        <v>0</v>
      </c>
      <c r="U55" s="359">
        <f t="shared" si="16"/>
        <v>0</v>
      </c>
      <c r="V55" s="360">
        <f t="shared" si="10"/>
        <v>0</v>
      </c>
      <c r="W55" s="361">
        <f t="shared" si="11"/>
        <v>0</v>
      </c>
      <c r="X55" s="362">
        <f t="shared" si="12"/>
        <v>0</v>
      </c>
      <c r="Y55" s="363">
        <f>LOOKUP(V55,{0,1,30,45,60},{0,"D ","C","B","A"})</f>
        <v>0</v>
      </c>
    </row>
    <row r="56" spans="1:25" ht="23.25" customHeight="1">
      <c r="A56" s="355">
        <f>Data!$B54</f>
        <v>0</v>
      </c>
      <c r="B56" s="355">
        <f>Data!C54</f>
        <v>0</v>
      </c>
      <c r="C56" s="356">
        <f>Data!E54</f>
        <v>0</v>
      </c>
      <c r="D56" s="357">
        <f>Data!G54</f>
        <v>0</v>
      </c>
      <c r="E56" s="358">
        <f>ROUND((लेखी!C55+लेखी!O55+'लेखी (2)'!G57+'लेखी (2)'!AU57)/2,0)</f>
        <v>0</v>
      </c>
      <c r="F56" s="358">
        <f>ROUND((लेखी!D55+लेखी!E55+लेखी!P55+लेखी!Q55+'लेखी (2)'!L57+'लेखी (2)'!Q57+'लेखी (2)'!AZ57+'लेखी (2)'!BE57)/2,0)</f>
        <v>0</v>
      </c>
      <c r="G56" s="358">
        <f>ROUND((लेखी!F55+लेखी!R55+'लेखी (2)'!V57+'लेखी (2)'!BJ57)/2,0)</f>
        <v>0</v>
      </c>
      <c r="H56" s="358">
        <f>ROUND((लेखी!G55+लेखी!S55+'लेखी (2)'!AE57+'लेखी (2)'!BM57)/2,0)</f>
        <v>0</v>
      </c>
      <c r="I56" s="358">
        <f>ROUND((लेखी!H55+लेखी!T55+'लेखी (2)'!AB57+'लेखी (2)'!BP57)/2,0)</f>
        <v>0</v>
      </c>
      <c r="J56" s="358">
        <f t="shared" si="13"/>
        <v>0</v>
      </c>
      <c r="K56" s="358">
        <f>ROUND((लेखी!I55+लेखी!U55+'लेखी (2)'!AE57+'लेखी (2)'!BS57)/2,0)</f>
        <v>0</v>
      </c>
      <c r="L56" s="358">
        <f>ROUND((लेखी!J55+लेखी!V55+'लेखी (2)'!AH57+'लेखी (2)'!BV57)/2,0)</f>
        <v>0</v>
      </c>
      <c r="M56" s="358">
        <f t="shared" si="14"/>
        <v>0</v>
      </c>
      <c r="N56" s="358">
        <f>ROUND((लेखी!K55+लेखी!W55+'लेखी (2)'!AK57+'लेखी (2)'!BY57)/2,0)</f>
        <v>0</v>
      </c>
      <c r="O56" s="358">
        <f>ROUND((लेखी!L55+लेखी!X55+'लेखी (2)'!AN57+'लेखी (2)'!CB57)/2,0)</f>
        <v>0</v>
      </c>
      <c r="P56" s="358">
        <f t="shared" si="15"/>
        <v>0</v>
      </c>
      <c r="Q56" s="358">
        <f>शा.शि.!L16</f>
        <v>0</v>
      </c>
      <c r="R56" s="358">
        <f>जलसुरक्षा!M53</f>
        <v>0</v>
      </c>
      <c r="S56" s="358">
        <f>'कलारसास्वाद 2'!L16</f>
        <v>0</v>
      </c>
      <c r="T56" s="358">
        <f>IF($T$3="एम.सी.सी.",VLOOKUP(A56,'स्काऊट गाईड'!$A$5:$K$77,11,0),IF($T$3="स्काऊट/गाईड",VLOOKUP(A56,'स्काऊट गाईड'!$A$5:$K$77,11,0),IF($T$3="सौरक्षण शास्त्र",VLOOKUP(A56,संरक्षणशास्त्र!$A$5:$I$77,9,0),0)))</f>
        <v>0</v>
      </c>
      <c r="U56" s="359">
        <f t="shared" si="16"/>
        <v>0</v>
      </c>
      <c r="V56" s="360">
        <f t="shared" si="10"/>
        <v>0</v>
      </c>
      <c r="W56" s="361">
        <f t="shared" si="11"/>
        <v>0</v>
      </c>
      <c r="X56" s="362">
        <f t="shared" si="12"/>
        <v>0</v>
      </c>
      <c r="Y56" s="363">
        <f>LOOKUP(V56,{0,1,30,45,60},{0,"D ","C","B","A"})</f>
        <v>0</v>
      </c>
    </row>
    <row r="57" spans="1:25" ht="23.25" customHeight="1">
      <c r="A57" s="355">
        <f>Data!$B55</f>
        <v>0</v>
      </c>
      <c r="B57" s="355">
        <f>Data!C55</f>
        <v>0</v>
      </c>
      <c r="C57" s="356">
        <f>Data!E55</f>
        <v>0</v>
      </c>
      <c r="D57" s="357">
        <f>Data!G55</f>
        <v>0</v>
      </c>
      <c r="E57" s="358">
        <f>ROUND((लेखी!C56+लेखी!O56+'लेखी (2)'!G58+'लेखी (2)'!AU58)/2,0)</f>
        <v>0</v>
      </c>
      <c r="F57" s="358">
        <f>ROUND((लेखी!D56+लेखी!E56+लेखी!P56+लेखी!Q56+'लेखी (2)'!L58+'लेखी (2)'!Q58+'लेखी (2)'!AZ58+'लेखी (2)'!BE58)/2,0)</f>
        <v>0</v>
      </c>
      <c r="G57" s="358">
        <f>ROUND((लेखी!F56+लेखी!R56+'लेखी (2)'!V58+'लेखी (2)'!BJ58)/2,0)</f>
        <v>0</v>
      </c>
      <c r="H57" s="358">
        <f>ROUND((लेखी!G56+लेखी!S56+'लेखी (2)'!AE58+'लेखी (2)'!BM58)/2,0)</f>
        <v>0</v>
      </c>
      <c r="I57" s="358">
        <f>ROUND((लेखी!H56+लेखी!T56+'लेखी (2)'!AB58+'लेखी (2)'!BP58)/2,0)</f>
        <v>0</v>
      </c>
      <c r="J57" s="358">
        <f t="shared" si="13"/>
        <v>0</v>
      </c>
      <c r="K57" s="358">
        <f>ROUND((लेखी!I56+लेखी!U56+'लेखी (2)'!AE58+'लेखी (2)'!BS58)/2,0)</f>
        <v>0</v>
      </c>
      <c r="L57" s="358">
        <f>ROUND((लेखी!J56+लेखी!V56+'लेखी (2)'!AH58+'लेखी (2)'!BV58)/2,0)</f>
        <v>0</v>
      </c>
      <c r="M57" s="358">
        <f t="shared" si="14"/>
        <v>0</v>
      </c>
      <c r="N57" s="358">
        <f>ROUND((लेखी!K56+लेखी!W56+'लेखी (2)'!AK58+'लेखी (2)'!BY58)/2,0)</f>
        <v>0</v>
      </c>
      <c r="O57" s="358">
        <f>ROUND((लेखी!L56+लेखी!X56+'लेखी (2)'!AN58+'लेखी (2)'!CB58)/2,0)</f>
        <v>0</v>
      </c>
      <c r="P57" s="358">
        <f t="shared" si="15"/>
        <v>0</v>
      </c>
      <c r="Q57" s="358">
        <f>शा.शि.!L17</f>
        <v>0</v>
      </c>
      <c r="R57" s="358">
        <f>जलसुरक्षा!M54</f>
        <v>0</v>
      </c>
      <c r="S57" s="358">
        <f>'कलारसास्वाद 2'!L17</f>
        <v>0</v>
      </c>
      <c r="T57" s="358">
        <f>IF($T$3="एम.सी.सी.",VLOOKUP(A57,'स्काऊट गाईड'!$A$5:$K$77,11,0),IF($T$3="स्काऊट/गाईड",VLOOKUP(A57,'स्काऊट गाईड'!$A$5:$K$77,11,0),IF($T$3="सौरक्षण शास्त्र",VLOOKUP(A57,संरक्षणशास्त्र!$A$5:$I$77,9,0),0)))</f>
        <v>0</v>
      </c>
      <c r="U57" s="359">
        <f t="shared" si="16"/>
        <v>0</v>
      </c>
      <c r="V57" s="360">
        <f t="shared" si="10"/>
        <v>0</v>
      </c>
      <c r="W57" s="361">
        <f t="shared" si="11"/>
        <v>0</v>
      </c>
      <c r="X57" s="362">
        <f t="shared" si="12"/>
        <v>0</v>
      </c>
      <c r="Y57" s="363">
        <f>LOOKUP(V57,{0,1,30,45,60},{0,"D ","C","B","A"})</f>
        <v>0</v>
      </c>
    </row>
    <row r="58" spans="1:25" ht="23.25" customHeight="1">
      <c r="A58" s="355">
        <f>Data!$B56</f>
        <v>0</v>
      </c>
      <c r="B58" s="355">
        <f>Data!C56</f>
        <v>0</v>
      </c>
      <c r="C58" s="356">
        <f>Data!E56</f>
        <v>0</v>
      </c>
      <c r="D58" s="357">
        <f>Data!G56</f>
        <v>0</v>
      </c>
      <c r="E58" s="358">
        <f>ROUND((लेखी!C57+लेखी!O57+'लेखी (2)'!G59+'लेखी (2)'!AU59)/2,0)</f>
        <v>0</v>
      </c>
      <c r="F58" s="358">
        <f>ROUND((लेखी!D57+लेखी!E57+लेखी!P57+लेखी!Q57+'लेखी (2)'!L59+'लेखी (2)'!Q59+'लेखी (2)'!AZ59+'लेखी (2)'!BE59)/2,0)</f>
        <v>0</v>
      </c>
      <c r="G58" s="358">
        <f>ROUND((लेखी!F57+लेखी!R57+'लेखी (2)'!V59+'लेखी (2)'!BJ59)/2,0)</f>
        <v>0</v>
      </c>
      <c r="H58" s="358">
        <f>ROUND((लेखी!G57+लेखी!S57+'लेखी (2)'!AE59+'लेखी (2)'!BM59)/2,0)</f>
        <v>0</v>
      </c>
      <c r="I58" s="358">
        <f>ROUND((लेखी!H57+लेखी!T57+'लेखी (2)'!AB59+'लेखी (2)'!BP59)/2,0)</f>
        <v>0</v>
      </c>
      <c r="J58" s="358">
        <f t="shared" si="13"/>
        <v>0</v>
      </c>
      <c r="K58" s="358">
        <f>ROUND((लेखी!I57+लेखी!U57+'लेखी (2)'!AE59+'लेखी (2)'!BS59)/2,0)</f>
        <v>0</v>
      </c>
      <c r="L58" s="358">
        <f>ROUND((लेखी!J57+लेखी!V57+'लेखी (2)'!AH59+'लेखी (2)'!BV59)/2,0)</f>
        <v>0</v>
      </c>
      <c r="M58" s="358">
        <f t="shared" si="14"/>
        <v>0</v>
      </c>
      <c r="N58" s="358">
        <f>ROUND((लेखी!K57+लेखी!W57+'लेखी (2)'!AK59+'लेखी (2)'!BY59)/2,0)</f>
        <v>0</v>
      </c>
      <c r="O58" s="358">
        <f>ROUND((लेखी!L57+लेखी!X57+'लेखी (2)'!AN59+'लेखी (2)'!CB59)/2,0)</f>
        <v>0</v>
      </c>
      <c r="P58" s="358">
        <f t="shared" si="15"/>
        <v>0</v>
      </c>
      <c r="Q58" s="358">
        <f>शा.शि.!L18</f>
        <v>0</v>
      </c>
      <c r="R58" s="358">
        <f>जलसुरक्षा!M55</f>
        <v>0</v>
      </c>
      <c r="S58" s="358">
        <f>'कलारसास्वाद 2'!L18</f>
        <v>0</v>
      </c>
      <c r="T58" s="358">
        <f>IF($T$3="एम.सी.सी.",VLOOKUP(A58,'स्काऊट गाईड'!$A$5:$K$77,11,0),IF($T$3="स्काऊट/गाईड",VLOOKUP(A58,'स्काऊट गाईड'!$A$5:$K$77,11,0),IF($T$3="सौरक्षण शास्त्र",VLOOKUP(A58,संरक्षणशास्त्र!$A$5:$I$77,9,0),0)))</f>
        <v>0</v>
      </c>
      <c r="U58" s="359">
        <f t="shared" si="16"/>
        <v>0</v>
      </c>
      <c r="V58" s="360">
        <f t="shared" si="10"/>
        <v>0</v>
      </c>
      <c r="W58" s="361">
        <f t="shared" si="11"/>
        <v>0</v>
      </c>
      <c r="X58" s="362">
        <f t="shared" si="12"/>
        <v>0</v>
      </c>
      <c r="Y58" s="363">
        <f>LOOKUP(V58,{0,1,30,45,60},{0,"D ","C","B","A"})</f>
        <v>0</v>
      </c>
    </row>
    <row r="59" spans="1:25" ht="23.25" customHeight="1">
      <c r="A59" s="355">
        <f>Data!$B57</f>
        <v>0</v>
      </c>
      <c r="B59" s="355">
        <f>Data!C57</f>
        <v>0</v>
      </c>
      <c r="C59" s="356">
        <f>Data!E57</f>
        <v>0</v>
      </c>
      <c r="D59" s="357">
        <f>Data!G57</f>
        <v>0</v>
      </c>
      <c r="E59" s="358">
        <f>ROUND((लेखी!C58+लेखी!O58+'लेखी (2)'!G60+'लेखी (2)'!AU60)/2,0)</f>
        <v>0</v>
      </c>
      <c r="F59" s="358">
        <f>ROUND((लेखी!D58+लेखी!E58+लेखी!P58+लेखी!Q58+'लेखी (2)'!L60+'लेखी (2)'!Q60+'लेखी (2)'!AZ60+'लेखी (2)'!BE60)/2,0)</f>
        <v>0</v>
      </c>
      <c r="G59" s="358">
        <f>ROUND((लेखी!F58+लेखी!R58+'लेखी (2)'!V60+'लेखी (2)'!BJ60)/2,0)</f>
        <v>0</v>
      </c>
      <c r="H59" s="358">
        <f>ROUND((लेखी!G58+लेखी!S58+'लेखी (2)'!AE60+'लेखी (2)'!BM60)/2,0)</f>
        <v>0</v>
      </c>
      <c r="I59" s="358">
        <f>ROUND((लेखी!H58+लेखी!T58+'लेखी (2)'!AB60+'लेखी (2)'!BP60)/2,0)</f>
        <v>0</v>
      </c>
      <c r="J59" s="358">
        <f t="shared" si="13"/>
        <v>0</v>
      </c>
      <c r="K59" s="358">
        <f>ROUND((लेखी!I58+लेखी!U58+'लेखी (2)'!AE60+'लेखी (2)'!BS60)/2,0)</f>
        <v>0</v>
      </c>
      <c r="L59" s="358">
        <f>ROUND((लेखी!J58+लेखी!V58+'लेखी (2)'!AH60+'लेखी (2)'!BV60)/2,0)</f>
        <v>0</v>
      </c>
      <c r="M59" s="358">
        <f t="shared" si="14"/>
        <v>0</v>
      </c>
      <c r="N59" s="358">
        <f>ROUND((लेखी!K58+लेखी!W58+'लेखी (2)'!AK60+'लेखी (2)'!BY60)/2,0)</f>
        <v>0</v>
      </c>
      <c r="O59" s="358">
        <f>ROUND((लेखी!L58+लेखी!X58+'लेखी (2)'!AN60+'लेखी (2)'!CB60)/2,0)</f>
        <v>0</v>
      </c>
      <c r="P59" s="358">
        <f t="shared" si="15"/>
        <v>0</v>
      </c>
      <c r="Q59" s="358">
        <f>शा.शि.!L19</f>
        <v>0</v>
      </c>
      <c r="R59" s="358">
        <f>जलसुरक्षा!M56</f>
        <v>0</v>
      </c>
      <c r="S59" s="358">
        <f>'कलारसास्वाद 2'!L19</f>
        <v>0</v>
      </c>
      <c r="T59" s="358">
        <f>IF($T$3="एम.सी.सी.",VLOOKUP(A59,'स्काऊट गाईड'!$A$5:$K$77,11,0),IF($T$3="स्काऊट/गाईड",VLOOKUP(A59,'स्काऊट गाईड'!$A$5:$K$77,11,0),IF($T$3="सौरक्षण शास्त्र",VLOOKUP(A59,संरक्षणशास्त्र!$A$5:$I$77,9,0),0)))</f>
        <v>0</v>
      </c>
      <c r="U59" s="359">
        <f t="shared" si="16"/>
        <v>0</v>
      </c>
      <c r="V59" s="360">
        <f t="shared" si="10"/>
        <v>0</v>
      </c>
      <c r="W59" s="361">
        <f t="shared" si="11"/>
        <v>0</v>
      </c>
      <c r="X59" s="362">
        <f t="shared" si="12"/>
        <v>0</v>
      </c>
      <c r="Y59" s="363">
        <f>LOOKUP(V59,{0,1,30,45,60},{0,"D ","C","B","A"})</f>
        <v>0</v>
      </c>
    </row>
    <row r="60" spans="1:25" ht="23.25" customHeight="1">
      <c r="A60" s="355">
        <f>Data!$B58</f>
        <v>0</v>
      </c>
      <c r="B60" s="355">
        <f>Data!C58</f>
        <v>0</v>
      </c>
      <c r="C60" s="356">
        <f>Data!E58</f>
        <v>0</v>
      </c>
      <c r="D60" s="357">
        <f>Data!G58</f>
        <v>0</v>
      </c>
      <c r="E60" s="358">
        <f>ROUND((लेखी!C59+लेखी!O59+'लेखी (2)'!G61+'लेखी (2)'!AU61)/2,0)</f>
        <v>0</v>
      </c>
      <c r="F60" s="358">
        <f>ROUND((लेखी!D59+लेखी!E59+लेखी!P59+लेखी!Q59+'लेखी (2)'!L61+'लेखी (2)'!Q61+'लेखी (2)'!AZ61+'लेखी (2)'!BE61)/2,0)</f>
        <v>0</v>
      </c>
      <c r="G60" s="358">
        <f>ROUND((लेखी!F59+लेखी!R59+'लेखी (2)'!V61+'लेखी (2)'!BJ61)/2,0)</f>
        <v>0</v>
      </c>
      <c r="H60" s="358">
        <f>ROUND((लेखी!G59+लेखी!S59+'लेखी (2)'!AE61+'लेखी (2)'!BM61)/2,0)</f>
        <v>0</v>
      </c>
      <c r="I60" s="358">
        <f>ROUND((लेखी!H59+लेखी!T59+'लेखी (2)'!AB61+'लेखी (2)'!BP61)/2,0)</f>
        <v>0</v>
      </c>
      <c r="J60" s="358">
        <f t="shared" si="13"/>
        <v>0</v>
      </c>
      <c r="K60" s="358">
        <f>ROUND((लेखी!I59+लेखी!U59+'लेखी (2)'!AE61+'लेखी (2)'!BS61)/2,0)</f>
        <v>0</v>
      </c>
      <c r="L60" s="358">
        <f>ROUND((लेखी!J59+लेखी!V59+'लेखी (2)'!AH61+'लेखी (2)'!BV61)/2,0)</f>
        <v>0</v>
      </c>
      <c r="M60" s="358">
        <f t="shared" si="14"/>
        <v>0</v>
      </c>
      <c r="N60" s="358">
        <f>ROUND((लेखी!K59+लेखी!W59+'लेखी (2)'!AK61+'लेखी (2)'!BY61)/2,0)</f>
        <v>0</v>
      </c>
      <c r="O60" s="358">
        <f>ROUND((लेखी!L59+लेखी!X59+'लेखी (2)'!AN61+'लेखी (2)'!CB61)/2,0)</f>
        <v>0</v>
      </c>
      <c r="P60" s="358">
        <f t="shared" si="15"/>
        <v>0</v>
      </c>
      <c r="Q60" s="358">
        <f>शा.शि.!L20</f>
        <v>0</v>
      </c>
      <c r="R60" s="358">
        <f>जलसुरक्षा!M57</f>
        <v>0</v>
      </c>
      <c r="S60" s="358">
        <f>'कलारसास्वाद 2'!L20</f>
        <v>0</v>
      </c>
      <c r="T60" s="358">
        <f>IF($T$3="एम.सी.सी.",VLOOKUP(A60,'स्काऊट गाईड'!$A$5:$K$77,11,0),IF($T$3="स्काऊट/गाईड",VLOOKUP(A60,'स्काऊट गाईड'!$A$5:$K$77,11,0),IF($T$3="सौरक्षण शास्त्र",VLOOKUP(A60,संरक्षणशास्त्र!$A$5:$I$77,9,0),0)))</f>
        <v>0</v>
      </c>
      <c r="U60" s="359">
        <f t="shared" si="16"/>
        <v>0</v>
      </c>
      <c r="V60" s="360">
        <f t="shared" si="10"/>
        <v>0</v>
      </c>
      <c r="W60" s="361">
        <f t="shared" si="11"/>
        <v>0</v>
      </c>
      <c r="X60" s="362">
        <f t="shared" si="12"/>
        <v>0</v>
      </c>
      <c r="Y60" s="363">
        <f>LOOKUP(V60,{0,1,30,45,60},{0,"D ","C","B","A"})</f>
        <v>0</v>
      </c>
    </row>
    <row r="61" spans="1:25" ht="23.25" customHeight="1">
      <c r="A61" s="355">
        <f>Data!$B59</f>
        <v>0</v>
      </c>
      <c r="B61" s="355">
        <f>Data!C59</f>
        <v>0</v>
      </c>
      <c r="C61" s="356">
        <f>Data!E59</f>
        <v>0</v>
      </c>
      <c r="D61" s="357">
        <f>Data!G59</f>
        <v>0</v>
      </c>
      <c r="E61" s="358">
        <f>ROUND((लेखी!C60+लेखी!O60+'लेखी (2)'!G62+'लेखी (2)'!AU62)/2,0)</f>
        <v>0</v>
      </c>
      <c r="F61" s="358">
        <f>ROUND((लेखी!D60+लेखी!E60+लेखी!P60+लेखी!Q60+'लेखी (2)'!L62+'लेखी (2)'!Q62+'लेखी (2)'!AZ62+'लेखी (2)'!BE62)/2,0)</f>
        <v>0</v>
      </c>
      <c r="G61" s="358">
        <f>ROUND((लेखी!F60+लेखी!R60+'लेखी (2)'!V62+'लेखी (2)'!BJ62)/2,0)</f>
        <v>0</v>
      </c>
      <c r="H61" s="358">
        <f>ROUND((लेखी!G60+लेखी!S60+'लेखी (2)'!AE62+'लेखी (2)'!BM62)/2,0)</f>
        <v>0</v>
      </c>
      <c r="I61" s="358">
        <f>ROUND((लेखी!H60+लेखी!T60+'लेखी (2)'!AB62+'लेखी (2)'!BP62)/2,0)</f>
        <v>0</v>
      </c>
      <c r="J61" s="358">
        <f t="shared" si="13"/>
        <v>0</v>
      </c>
      <c r="K61" s="358">
        <f>ROUND((लेखी!I60+लेखी!U60+'लेखी (2)'!AE62+'लेखी (2)'!BS62)/2,0)</f>
        <v>0</v>
      </c>
      <c r="L61" s="358">
        <f>ROUND((लेखी!J60+लेखी!V60+'लेखी (2)'!AH62+'लेखी (2)'!BV62)/2,0)</f>
        <v>0</v>
      </c>
      <c r="M61" s="358">
        <f t="shared" si="14"/>
        <v>0</v>
      </c>
      <c r="N61" s="358">
        <f>ROUND((लेखी!K60+लेखी!W60+'लेखी (2)'!AK62+'लेखी (2)'!BY62)/2,0)</f>
        <v>0</v>
      </c>
      <c r="O61" s="358">
        <f>ROUND((लेखी!L60+लेखी!X60+'लेखी (2)'!AN62+'लेखी (2)'!CB62)/2,0)</f>
        <v>0</v>
      </c>
      <c r="P61" s="358">
        <f t="shared" si="15"/>
        <v>0</v>
      </c>
      <c r="Q61" s="358">
        <f>शा.शि.!L21</f>
        <v>0</v>
      </c>
      <c r="R61" s="358">
        <f>जलसुरक्षा!M58</f>
        <v>0</v>
      </c>
      <c r="S61" s="358">
        <f>'कलारसास्वाद 2'!L21</f>
        <v>0</v>
      </c>
      <c r="T61" s="358">
        <f>IF($T$3="एम.सी.सी.",VLOOKUP(A61,'स्काऊट गाईड'!$A$5:$K$77,11,0),IF($T$3="स्काऊट/गाईड",VLOOKUP(A61,'स्काऊट गाईड'!$A$5:$K$77,11,0),IF($T$3="सौरक्षण शास्त्र",VLOOKUP(A61,संरक्षणशास्त्र!$A$5:$I$77,9,0),0)))</f>
        <v>0</v>
      </c>
      <c r="U61" s="359">
        <f t="shared" si="16"/>
        <v>0</v>
      </c>
      <c r="V61" s="360">
        <f t="shared" si="10"/>
        <v>0</v>
      </c>
      <c r="W61" s="361">
        <f t="shared" si="11"/>
        <v>0</v>
      </c>
      <c r="X61" s="362">
        <f t="shared" si="12"/>
        <v>0</v>
      </c>
      <c r="Y61" s="363">
        <f>LOOKUP(V61,{0,1,30,45,60},{0,"D ","C","B","A"})</f>
        <v>0</v>
      </c>
    </row>
    <row r="62" spans="1:25" ht="23.25" customHeight="1">
      <c r="A62" s="355">
        <f>Data!$B60</f>
        <v>0</v>
      </c>
      <c r="B62" s="355">
        <f>Data!C60</f>
        <v>0</v>
      </c>
      <c r="C62" s="356">
        <f>Data!E60</f>
        <v>0</v>
      </c>
      <c r="D62" s="357">
        <f>Data!G60</f>
        <v>0</v>
      </c>
      <c r="E62" s="358">
        <f>ROUND((लेखी!C61+लेखी!O61+'लेखी (2)'!G63+'लेखी (2)'!AU63)/2,0)</f>
        <v>0</v>
      </c>
      <c r="F62" s="358">
        <f>ROUND((लेखी!D61+लेखी!E61+लेखी!P61+लेखी!Q61+'लेखी (2)'!L63+'लेखी (2)'!Q63+'लेखी (2)'!AZ63+'लेखी (2)'!BE63)/2,0)</f>
        <v>0</v>
      </c>
      <c r="G62" s="358">
        <f>ROUND((लेखी!F61+लेखी!R61+'लेखी (2)'!V63+'लेखी (2)'!BJ63)/2,0)</f>
        <v>0</v>
      </c>
      <c r="H62" s="358">
        <f>ROUND((लेखी!G61+लेखी!S61+'लेखी (2)'!AE63+'लेखी (2)'!BM63)/2,0)</f>
        <v>0</v>
      </c>
      <c r="I62" s="358">
        <f>ROUND((लेखी!H61+लेखी!T61+'लेखी (2)'!AB63+'लेखी (2)'!BP63)/2,0)</f>
        <v>0</v>
      </c>
      <c r="J62" s="358">
        <f t="shared" si="13"/>
        <v>0</v>
      </c>
      <c r="K62" s="358">
        <f>ROUND((लेखी!I61+लेखी!U61+'लेखी (2)'!AE63+'लेखी (2)'!BS63)/2,0)</f>
        <v>0</v>
      </c>
      <c r="L62" s="358">
        <f>ROUND((लेखी!J61+लेखी!V61+'लेखी (2)'!AH63+'लेखी (2)'!BV63)/2,0)</f>
        <v>0</v>
      </c>
      <c r="M62" s="358">
        <f t="shared" si="14"/>
        <v>0</v>
      </c>
      <c r="N62" s="358">
        <f>ROUND((लेखी!K61+लेखी!W61+'लेखी (2)'!AK63+'लेखी (2)'!BY63)/2,0)</f>
        <v>0</v>
      </c>
      <c r="O62" s="358">
        <f>ROUND((लेखी!L61+लेखी!X61+'लेखी (2)'!AN63+'लेखी (2)'!CB63)/2,0)</f>
        <v>0</v>
      </c>
      <c r="P62" s="358">
        <f t="shared" si="15"/>
        <v>0</v>
      </c>
      <c r="Q62" s="358">
        <f>शा.शि.!L22</f>
        <v>0</v>
      </c>
      <c r="R62" s="358">
        <f>जलसुरक्षा!M59</f>
        <v>0</v>
      </c>
      <c r="S62" s="358">
        <f>'कलारसास्वाद 2'!L22</f>
        <v>0</v>
      </c>
      <c r="T62" s="358">
        <f>IF($T$3="एम.सी.सी.",VLOOKUP(A62,'स्काऊट गाईड'!$A$5:$K$77,11,0),IF($T$3="स्काऊट/गाईड",VLOOKUP(A62,'स्काऊट गाईड'!$A$5:$K$77,11,0),IF($T$3="सौरक्षण शास्त्र",VLOOKUP(A62,संरक्षणशास्त्र!$A$5:$I$77,9,0),0)))</f>
        <v>0</v>
      </c>
      <c r="U62" s="359">
        <f t="shared" si="16"/>
        <v>0</v>
      </c>
      <c r="V62" s="360">
        <f t="shared" si="10"/>
        <v>0</v>
      </c>
      <c r="W62" s="361">
        <f t="shared" si="11"/>
        <v>0</v>
      </c>
      <c r="X62" s="362">
        <f t="shared" si="12"/>
        <v>0</v>
      </c>
      <c r="Y62" s="363">
        <f>LOOKUP(V62,{0,1,30,45,60},{0,"D ","C","B","A"})</f>
        <v>0</v>
      </c>
    </row>
    <row r="63" spans="1:25" ht="23.25" customHeight="1">
      <c r="A63" s="355">
        <f>Data!$B61</f>
        <v>0</v>
      </c>
      <c r="B63" s="355">
        <f>Data!C61</f>
        <v>0</v>
      </c>
      <c r="C63" s="356">
        <f>Data!E61</f>
        <v>0</v>
      </c>
      <c r="D63" s="357">
        <f>Data!G61</f>
        <v>0</v>
      </c>
      <c r="E63" s="358">
        <f>ROUND((लेखी!C62+लेखी!O62+'लेखी (2)'!G64+'लेखी (2)'!AU64)/2,0)</f>
        <v>0</v>
      </c>
      <c r="F63" s="358">
        <f>ROUND((लेखी!D62+लेखी!E62+लेखी!P62+लेखी!Q62+'लेखी (2)'!L64+'लेखी (2)'!Q64+'लेखी (2)'!AZ64+'लेखी (2)'!BE64)/2,0)</f>
        <v>0</v>
      </c>
      <c r="G63" s="358">
        <f>ROUND((लेखी!F62+लेखी!R62+'लेखी (2)'!V64+'लेखी (2)'!BJ64)/2,0)</f>
        <v>0</v>
      </c>
      <c r="H63" s="358">
        <f>ROUND((लेखी!G62+लेखी!S62+'लेखी (2)'!AE64+'लेखी (2)'!BM64)/2,0)</f>
        <v>0</v>
      </c>
      <c r="I63" s="358">
        <f>ROUND((लेखी!H62+लेखी!T62+'लेखी (2)'!AB64+'लेखी (2)'!BP64)/2,0)</f>
        <v>0</v>
      </c>
      <c r="J63" s="358">
        <f t="shared" si="13"/>
        <v>0</v>
      </c>
      <c r="K63" s="358">
        <f>ROUND((लेखी!I62+लेखी!U62+'लेखी (2)'!AE64+'लेखी (2)'!BS64)/2,0)</f>
        <v>0</v>
      </c>
      <c r="L63" s="358">
        <f>ROUND((लेखी!J62+लेखी!V62+'लेखी (2)'!AH64+'लेखी (2)'!BV64)/2,0)</f>
        <v>0</v>
      </c>
      <c r="M63" s="358">
        <f t="shared" si="14"/>
        <v>0</v>
      </c>
      <c r="N63" s="358">
        <f>ROUND((लेखी!K62+लेखी!W62+'लेखी (2)'!AK64+'लेखी (2)'!BY64)/2,0)</f>
        <v>0</v>
      </c>
      <c r="O63" s="358">
        <f>ROUND((लेखी!L62+लेखी!X62+'लेखी (2)'!AN64+'लेखी (2)'!CB64)/2,0)</f>
        <v>0</v>
      </c>
      <c r="P63" s="358">
        <f t="shared" si="15"/>
        <v>0</v>
      </c>
      <c r="Q63" s="358">
        <f>शा.शि.!L23</f>
        <v>0</v>
      </c>
      <c r="R63" s="358">
        <f>जलसुरक्षा!M60</f>
        <v>0</v>
      </c>
      <c r="S63" s="358">
        <f>'कलारसास्वाद 2'!L23</f>
        <v>0</v>
      </c>
      <c r="T63" s="358">
        <f>IF($T$3="एम.सी.सी.",VLOOKUP(A63,'स्काऊट गाईड'!$A$5:$K$77,11,0),IF($T$3="स्काऊट/गाईड",VLOOKUP(A63,'स्काऊट गाईड'!$A$5:$K$77,11,0),IF($T$3="सौरक्षण शास्त्र",VLOOKUP(A63,संरक्षणशास्त्र!$A$5:$I$77,9,0),0)))</f>
        <v>0</v>
      </c>
      <c r="U63" s="359">
        <f t="shared" si="16"/>
        <v>0</v>
      </c>
      <c r="V63" s="360">
        <f t="shared" si="10"/>
        <v>0</v>
      </c>
      <c r="W63" s="361">
        <f t="shared" si="11"/>
        <v>0</v>
      </c>
      <c r="X63" s="362">
        <f t="shared" si="12"/>
        <v>0</v>
      </c>
      <c r="Y63" s="363">
        <f>LOOKUP(V63,{0,1,30,45,60},{0,"D ","C","B","A"})</f>
        <v>0</v>
      </c>
    </row>
    <row r="64" spans="1:25" ht="23.25" customHeight="1">
      <c r="A64" s="355">
        <f>Data!$B62</f>
        <v>0</v>
      </c>
      <c r="B64" s="355">
        <f>Data!C62</f>
        <v>0</v>
      </c>
      <c r="C64" s="356">
        <f>Data!E62</f>
        <v>0</v>
      </c>
      <c r="D64" s="357">
        <f>Data!G62</f>
        <v>0</v>
      </c>
      <c r="E64" s="358">
        <f>ROUND((लेखी!C63+लेखी!O63+'लेखी (2)'!G65+'लेखी (2)'!AU65)/2,0)</f>
        <v>0</v>
      </c>
      <c r="F64" s="358">
        <f>ROUND((लेखी!D63+लेखी!E63+लेखी!P63+लेखी!Q63+'लेखी (2)'!L65+'लेखी (2)'!Q65+'लेखी (2)'!AZ65+'लेखी (2)'!BE65)/2,0)</f>
        <v>0</v>
      </c>
      <c r="G64" s="358">
        <f>ROUND((लेखी!F63+लेखी!R63+'लेखी (2)'!V65+'लेखी (2)'!BJ65)/2,0)</f>
        <v>0</v>
      </c>
      <c r="H64" s="358">
        <f>ROUND((लेखी!G63+लेखी!S63+'लेखी (2)'!AE65+'लेखी (2)'!BM65)/2,0)</f>
        <v>0</v>
      </c>
      <c r="I64" s="358">
        <f>ROUND((लेखी!H63+लेखी!T63+'लेखी (2)'!AB65+'लेखी (2)'!BP65)/2,0)</f>
        <v>0</v>
      </c>
      <c r="J64" s="358">
        <f t="shared" si="13"/>
        <v>0</v>
      </c>
      <c r="K64" s="358">
        <f>ROUND((लेखी!I63+लेखी!U63+'लेखी (2)'!AE65+'लेखी (2)'!BS65)/2,0)</f>
        <v>0</v>
      </c>
      <c r="L64" s="358">
        <f>ROUND((लेखी!J63+लेखी!V63+'लेखी (2)'!AH65+'लेखी (2)'!BV65)/2,0)</f>
        <v>0</v>
      </c>
      <c r="M64" s="358">
        <f t="shared" si="14"/>
        <v>0</v>
      </c>
      <c r="N64" s="358">
        <f>ROUND((लेखी!K63+लेखी!W63+'लेखी (2)'!AK65+'लेखी (2)'!BY65)/2,0)</f>
        <v>0</v>
      </c>
      <c r="O64" s="358">
        <f>ROUND((लेखी!L63+लेखी!X63+'लेखी (2)'!AN65+'लेखी (2)'!CB65)/2,0)</f>
        <v>0</v>
      </c>
      <c r="P64" s="358">
        <f t="shared" si="15"/>
        <v>0</v>
      </c>
      <c r="Q64" s="358">
        <f>शा.शि.!L24</f>
        <v>0</v>
      </c>
      <c r="R64" s="358">
        <f>जलसुरक्षा!M61</f>
        <v>0</v>
      </c>
      <c r="S64" s="358">
        <f>'कलारसास्वाद 2'!L24</f>
        <v>0</v>
      </c>
      <c r="T64" s="358">
        <f>IF($T$3="एम.सी.सी.",VLOOKUP(A64,'स्काऊट गाईड'!$A$5:$K$77,11,0),IF($T$3="स्काऊट/गाईड",VLOOKUP(A64,'स्काऊट गाईड'!$A$5:$K$77,11,0),IF($T$3="सौरक्षण शास्त्र",VLOOKUP(A64,संरक्षणशास्त्र!$A$5:$I$77,9,0),0)))</f>
        <v>0</v>
      </c>
      <c r="U64" s="359">
        <f t="shared" si="16"/>
        <v>0</v>
      </c>
      <c r="V64" s="360">
        <f t="shared" si="10"/>
        <v>0</v>
      </c>
      <c r="W64" s="361">
        <f t="shared" si="11"/>
        <v>0</v>
      </c>
      <c r="X64" s="362">
        <f t="shared" si="12"/>
        <v>0</v>
      </c>
      <c r="Y64" s="363">
        <f>LOOKUP(V64,{0,1,30,45,60},{0,"D ","C","B","A"})</f>
        <v>0</v>
      </c>
    </row>
    <row r="65" spans="1:25" ht="23.25" customHeight="1">
      <c r="A65" s="355">
        <f>Data!$B63</f>
        <v>0</v>
      </c>
      <c r="B65" s="355">
        <f>Data!C63</f>
        <v>0</v>
      </c>
      <c r="C65" s="356">
        <f>Data!E63</f>
        <v>0</v>
      </c>
      <c r="D65" s="357">
        <f>Data!G63</f>
        <v>0</v>
      </c>
      <c r="E65" s="358">
        <f>ROUND((लेखी!C64+लेखी!O64+'लेखी (2)'!G66+'लेखी (2)'!AU66)/2,0)</f>
        <v>0</v>
      </c>
      <c r="F65" s="358">
        <f>ROUND((लेखी!D64+लेखी!E64+लेखी!P64+लेखी!Q64+'लेखी (2)'!L66+'लेखी (2)'!Q66+'लेखी (2)'!AZ66+'लेखी (2)'!BE66)/2,0)</f>
        <v>0</v>
      </c>
      <c r="G65" s="358">
        <f>ROUND((लेखी!F64+लेखी!R64+'लेखी (2)'!V66+'लेखी (2)'!BJ66)/2,0)</f>
        <v>0</v>
      </c>
      <c r="H65" s="358">
        <f>ROUND((लेखी!G64+लेखी!S64+'लेखी (2)'!AE66+'लेखी (2)'!BM66)/2,0)</f>
        <v>0</v>
      </c>
      <c r="I65" s="358">
        <f>ROUND((लेखी!H64+लेखी!T64+'लेखी (2)'!AB66+'लेखी (2)'!BP66)/2,0)</f>
        <v>0</v>
      </c>
      <c r="J65" s="358">
        <f t="shared" si="13"/>
        <v>0</v>
      </c>
      <c r="K65" s="358">
        <f>ROUND((लेखी!I64+लेखी!U64+'लेखी (2)'!AE66+'लेखी (2)'!BS66)/2,0)</f>
        <v>0</v>
      </c>
      <c r="L65" s="358">
        <f>ROUND((लेखी!J64+लेखी!V64+'लेखी (2)'!AH66+'लेखी (2)'!BV66)/2,0)</f>
        <v>0</v>
      </c>
      <c r="M65" s="358">
        <f t="shared" si="14"/>
        <v>0</v>
      </c>
      <c r="N65" s="358">
        <f>ROUND((लेखी!K64+लेखी!W64+'लेखी (2)'!AK66+'लेखी (2)'!BY66)/2,0)</f>
        <v>0</v>
      </c>
      <c r="O65" s="358">
        <f>ROUND((लेखी!L64+लेखी!X64+'लेखी (2)'!AN66+'लेखी (2)'!CB66)/2,0)</f>
        <v>0</v>
      </c>
      <c r="P65" s="358">
        <f t="shared" si="15"/>
        <v>0</v>
      </c>
      <c r="Q65" s="358">
        <f>शा.शि.!L25</f>
        <v>0</v>
      </c>
      <c r="R65" s="358">
        <f>जलसुरक्षा!M62</f>
        <v>0</v>
      </c>
      <c r="S65" s="358">
        <f>'कलारसास्वाद 2'!L25</f>
        <v>0</v>
      </c>
      <c r="T65" s="358">
        <f>IF($T$3="एम.सी.सी.",VLOOKUP(A65,'स्काऊट गाईड'!$A$5:$K$77,11,0),IF($T$3="स्काऊट/गाईड",VLOOKUP(A65,'स्काऊट गाईड'!$A$5:$K$77,11,0),IF($T$3="सौरक्षण शास्त्र",VLOOKUP(A65,संरक्षणशास्त्र!$A$5:$I$77,9,0),0)))</f>
        <v>0</v>
      </c>
      <c r="U65" s="359">
        <f t="shared" si="16"/>
        <v>0</v>
      </c>
      <c r="V65" s="360">
        <f t="shared" si="10"/>
        <v>0</v>
      </c>
      <c r="W65" s="361">
        <f t="shared" si="11"/>
        <v>0</v>
      </c>
      <c r="X65" s="362">
        <f t="shared" si="12"/>
        <v>0</v>
      </c>
      <c r="Y65" s="363">
        <f>LOOKUP(V65,{0,1,30,45,60},{0,"D ","C","B","A"})</f>
        <v>0</v>
      </c>
    </row>
    <row r="66" spans="1:25" ht="23.25" customHeight="1">
      <c r="A66" s="355">
        <f>Data!$B64</f>
        <v>0</v>
      </c>
      <c r="B66" s="355">
        <f>Data!C64</f>
        <v>0</v>
      </c>
      <c r="C66" s="356">
        <f>Data!E64</f>
        <v>0</v>
      </c>
      <c r="D66" s="357">
        <f>Data!G64</f>
        <v>0</v>
      </c>
      <c r="E66" s="358">
        <f>ROUND((लेखी!C65+लेखी!O65+'लेखी (2)'!G67+'लेखी (2)'!AU67)/2,0)</f>
        <v>0</v>
      </c>
      <c r="F66" s="358">
        <f>ROUND((लेखी!D65+लेखी!E65+लेखी!P65+लेखी!Q65+'लेखी (2)'!L67+'लेखी (2)'!Q67+'लेखी (2)'!AZ67+'लेखी (2)'!BE67)/2,0)</f>
        <v>0</v>
      </c>
      <c r="G66" s="358">
        <f>ROUND((लेखी!F65+लेखी!R65+'लेखी (2)'!V67+'लेखी (2)'!BJ67)/2,0)</f>
        <v>0</v>
      </c>
      <c r="H66" s="358">
        <f>ROUND((लेखी!G65+लेखी!S65+'लेखी (2)'!AE67+'लेखी (2)'!BM67)/2,0)</f>
        <v>0</v>
      </c>
      <c r="I66" s="358">
        <f>ROUND((लेखी!H65+लेखी!T65+'लेखी (2)'!AB67+'लेखी (2)'!BP67)/2,0)</f>
        <v>0</v>
      </c>
      <c r="J66" s="358">
        <f t="shared" si="13"/>
        <v>0</v>
      </c>
      <c r="K66" s="358">
        <f>ROUND((लेखी!I65+लेखी!U65+'लेखी (2)'!AE67+'लेखी (2)'!BS67)/2,0)</f>
        <v>0</v>
      </c>
      <c r="L66" s="358">
        <f>ROUND((लेखी!J65+लेखी!V65+'लेखी (2)'!AH67+'लेखी (2)'!BV67)/2,0)</f>
        <v>0</v>
      </c>
      <c r="M66" s="358">
        <f t="shared" si="14"/>
        <v>0</v>
      </c>
      <c r="N66" s="358">
        <f>ROUND((लेखी!K65+लेखी!W65+'लेखी (2)'!AK67+'लेखी (2)'!BY67)/2,0)</f>
        <v>0</v>
      </c>
      <c r="O66" s="358">
        <f>ROUND((लेखी!L65+लेखी!X65+'लेखी (2)'!AN67+'लेखी (2)'!CB67)/2,0)</f>
        <v>0</v>
      </c>
      <c r="P66" s="358">
        <f t="shared" si="15"/>
        <v>0</v>
      </c>
      <c r="Q66" s="358">
        <f>शा.शि.!L26</f>
        <v>0</v>
      </c>
      <c r="R66" s="358">
        <f>जलसुरक्षा!M63</f>
        <v>0</v>
      </c>
      <c r="S66" s="358">
        <f>'कलारसास्वाद 2'!L26</f>
        <v>0</v>
      </c>
      <c r="T66" s="358">
        <f>IF($T$3="एम.सी.सी.",VLOOKUP(A66,'स्काऊट गाईड'!$A$5:$K$77,11,0),IF($T$3="स्काऊट/गाईड",VLOOKUP(A66,'स्काऊट गाईड'!$A$5:$K$77,11,0),IF($T$3="सौरक्षण शास्त्र",VLOOKUP(A66,संरक्षणशास्त्र!$A$5:$I$77,9,0),0)))</f>
        <v>0</v>
      </c>
      <c r="U66" s="359">
        <f t="shared" si="16"/>
        <v>0</v>
      </c>
      <c r="V66" s="360">
        <f t="shared" si="10"/>
        <v>0</v>
      </c>
      <c r="W66" s="361">
        <f t="shared" si="11"/>
        <v>0</v>
      </c>
      <c r="X66" s="362">
        <f t="shared" si="12"/>
        <v>0</v>
      </c>
      <c r="Y66" s="363">
        <f>LOOKUP(V66,{0,1,30,45,60},{0,"D ","C","B","A"})</f>
        <v>0</v>
      </c>
    </row>
    <row r="67" spans="1:25" ht="23.25" customHeight="1">
      <c r="A67" s="355">
        <f>Data!$B65</f>
        <v>0</v>
      </c>
      <c r="B67" s="355">
        <f>Data!C65</f>
        <v>0</v>
      </c>
      <c r="C67" s="356">
        <f>Data!E65</f>
        <v>0</v>
      </c>
      <c r="D67" s="357">
        <f>Data!G65</f>
        <v>0</v>
      </c>
      <c r="E67" s="358">
        <f>ROUND((लेखी!C66+लेखी!O66+'लेखी (2)'!G68+'लेखी (2)'!AU68)/2,0)</f>
        <v>0</v>
      </c>
      <c r="F67" s="358">
        <f>ROUND((लेखी!D66+लेखी!E66+लेखी!P66+लेखी!Q66+'लेखी (2)'!L68+'लेखी (2)'!Q68+'लेखी (2)'!AZ68+'लेखी (2)'!BE68)/2,0)</f>
        <v>0</v>
      </c>
      <c r="G67" s="358">
        <f>ROUND((लेखी!F66+लेखी!R66+'लेखी (2)'!V68+'लेखी (2)'!BJ68)/2,0)</f>
        <v>0</v>
      </c>
      <c r="H67" s="358">
        <f>ROUND((लेखी!G66+लेखी!S66+'लेखी (2)'!AE68+'लेखी (2)'!BM68)/2,0)</f>
        <v>0</v>
      </c>
      <c r="I67" s="358">
        <f>ROUND((लेखी!H66+लेखी!T66+'लेखी (2)'!AB68+'लेखी (2)'!BP68)/2,0)</f>
        <v>0</v>
      </c>
      <c r="J67" s="358">
        <f t="shared" si="13"/>
        <v>0</v>
      </c>
      <c r="K67" s="358">
        <f>ROUND((लेखी!I66+लेखी!U66+'लेखी (2)'!AE68+'लेखी (2)'!BS68)/2,0)</f>
        <v>0</v>
      </c>
      <c r="L67" s="358">
        <f>ROUND((लेखी!J66+लेखी!V66+'लेखी (2)'!AH68+'लेखी (2)'!BV68)/2,0)</f>
        <v>0</v>
      </c>
      <c r="M67" s="358">
        <f t="shared" si="14"/>
        <v>0</v>
      </c>
      <c r="N67" s="358">
        <f>ROUND((लेखी!K66+लेखी!W66+'लेखी (2)'!AK68+'लेखी (2)'!BY68)/2,0)</f>
        <v>0</v>
      </c>
      <c r="O67" s="358">
        <f>ROUND((लेखी!L66+लेखी!X66+'लेखी (2)'!AN68+'लेखी (2)'!CB68)/2,0)</f>
        <v>0</v>
      </c>
      <c r="P67" s="358">
        <f t="shared" si="15"/>
        <v>0</v>
      </c>
      <c r="Q67" s="358">
        <f>शा.शि.!L27</f>
        <v>0</v>
      </c>
      <c r="R67" s="358">
        <f>जलसुरक्षा!M64</f>
        <v>0</v>
      </c>
      <c r="S67" s="358">
        <f>'कलारसास्वाद 2'!L27</f>
        <v>0</v>
      </c>
      <c r="T67" s="358">
        <f>IF($T$3="एम.सी.सी.",VLOOKUP(A67,'स्काऊट गाईड'!$A$5:$K$77,11,0),IF($T$3="स्काऊट/गाईड",VLOOKUP(A67,'स्काऊट गाईड'!$A$5:$K$77,11,0),IF($T$3="सौरक्षण शास्त्र",VLOOKUP(A67,संरक्षणशास्त्र!$A$5:$I$77,9,0),0)))</f>
        <v>0</v>
      </c>
      <c r="U67" s="359">
        <f t="shared" si="16"/>
        <v>0</v>
      </c>
      <c r="V67" s="360">
        <f t="shared" si="10"/>
        <v>0</v>
      </c>
      <c r="W67" s="361">
        <f t="shared" si="11"/>
        <v>0</v>
      </c>
      <c r="X67" s="362">
        <f t="shared" si="12"/>
        <v>0</v>
      </c>
      <c r="Y67" s="363">
        <f>LOOKUP(V67,{0,1,30,45,60},{0,"D ","C","B","A"})</f>
        <v>0</v>
      </c>
    </row>
    <row r="68" spans="1:25" ht="23.25" customHeight="1">
      <c r="A68" s="355">
        <f>Data!$B66</f>
        <v>0</v>
      </c>
      <c r="B68" s="355">
        <f>Data!C66</f>
        <v>0</v>
      </c>
      <c r="C68" s="356">
        <f>Data!E66</f>
        <v>0</v>
      </c>
      <c r="D68" s="357">
        <f>Data!G66</f>
        <v>0</v>
      </c>
      <c r="E68" s="358">
        <f>ROUND((लेखी!C67+लेखी!O67+'लेखी (2)'!G69+'लेखी (2)'!AU69)/2,0)</f>
        <v>0</v>
      </c>
      <c r="F68" s="358">
        <f>ROUND((लेखी!D67+लेखी!E67+लेखी!P67+लेखी!Q67+'लेखी (2)'!L69+'लेखी (2)'!Q69+'लेखी (2)'!AZ69+'लेखी (2)'!BE69)/2,0)</f>
        <v>0</v>
      </c>
      <c r="G68" s="358">
        <f>ROUND((लेखी!F67+लेखी!R67+'लेखी (2)'!V69+'लेखी (2)'!BJ69)/2,0)</f>
        <v>0</v>
      </c>
      <c r="H68" s="358">
        <f>ROUND((लेखी!G67+लेखी!S67+'लेखी (2)'!AE69+'लेखी (2)'!BM69)/2,0)</f>
        <v>0</v>
      </c>
      <c r="I68" s="358">
        <f>ROUND((लेखी!H67+लेखी!T67+'लेखी (2)'!AB69+'लेखी (2)'!BP69)/2,0)</f>
        <v>0</v>
      </c>
      <c r="J68" s="358">
        <f t="shared" si="13"/>
        <v>0</v>
      </c>
      <c r="K68" s="358">
        <f>ROUND((लेखी!I67+लेखी!U67+'लेखी (2)'!AE69+'लेखी (2)'!BS69)/2,0)</f>
        <v>0</v>
      </c>
      <c r="L68" s="358">
        <f>ROUND((लेखी!J67+लेखी!V67+'लेखी (2)'!AH69+'लेखी (2)'!BV69)/2,0)</f>
        <v>0</v>
      </c>
      <c r="M68" s="358">
        <f t="shared" si="14"/>
        <v>0</v>
      </c>
      <c r="N68" s="358">
        <f>ROUND((लेखी!K67+लेखी!W67+'लेखी (2)'!AK69+'लेखी (2)'!BY69)/2,0)</f>
        <v>0</v>
      </c>
      <c r="O68" s="358">
        <f>ROUND((लेखी!L67+लेखी!X67+'लेखी (2)'!AN69+'लेखी (2)'!CB69)/2,0)</f>
        <v>0</v>
      </c>
      <c r="P68" s="358">
        <f t="shared" si="15"/>
        <v>0</v>
      </c>
      <c r="Q68" s="358">
        <f>शा.शि.!L28</f>
        <v>0</v>
      </c>
      <c r="R68" s="358">
        <f>जलसुरक्षा!M65</f>
        <v>0</v>
      </c>
      <c r="S68" s="358">
        <f>'कलारसास्वाद 2'!L28</f>
        <v>0</v>
      </c>
      <c r="T68" s="358">
        <f>IF($T$3="एम.सी.सी.",VLOOKUP(A68,'स्काऊट गाईड'!$A$5:$K$77,11,0),IF($T$3="स्काऊट/गाईड",VLOOKUP(A68,'स्काऊट गाईड'!$A$5:$K$77,11,0),IF($T$3="सौरक्षण शास्त्र",VLOOKUP(A68,संरक्षणशास्त्र!$A$5:$I$77,9,0),0)))</f>
        <v>0</v>
      </c>
      <c r="U68" s="359">
        <f t="shared" si="16"/>
        <v>0</v>
      </c>
      <c r="V68" s="360">
        <f t="shared" si="10"/>
        <v>0</v>
      </c>
      <c r="W68" s="361">
        <f t="shared" si="11"/>
        <v>0</v>
      </c>
      <c r="X68" s="362">
        <f t="shared" si="12"/>
        <v>0</v>
      </c>
      <c r="Y68" s="363">
        <f>LOOKUP(V68,{0,1,30,45,60},{0,"D ","C","B","A"})</f>
        <v>0</v>
      </c>
    </row>
    <row r="69" spans="1:25" ht="23.25" customHeight="1">
      <c r="A69" s="355">
        <f>Data!$B67</f>
        <v>0</v>
      </c>
      <c r="B69" s="355">
        <f>Data!C67</f>
        <v>0</v>
      </c>
      <c r="C69" s="356">
        <f>Data!E67</f>
        <v>0</v>
      </c>
      <c r="D69" s="357">
        <f>Data!G67</f>
        <v>0</v>
      </c>
      <c r="E69" s="358">
        <f>ROUND((लेखी!C68+लेखी!O68+'लेखी (2)'!G70+'लेखी (2)'!AU70)/2,0)</f>
        <v>0</v>
      </c>
      <c r="F69" s="358">
        <f>ROUND((लेखी!D68+लेखी!E68+लेखी!P68+लेखी!Q68+'लेखी (2)'!L70+'लेखी (2)'!Q70+'लेखी (2)'!AZ70+'लेखी (2)'!BE70)/2,0)</f>
        <v>0</v>
      </c>
      <c r="G69" s="358">
        <f>ROUND((लेखी!F68+लेखी!R68+'लेखी (2)'!V70+'लेखी (2)'!BJ70)/2,0)</f>
        <v>0</v>
      </c>
      <c r="H69" s="358">
        <f>ROUND((लेखी!G68+लेखी!S68+'लेखी (2)'!AE70+'लेखी (2)'!BM70)/2,0)</f>
        <v>0</v>
      </c>
      <c r="I69" s="358">
        <f>ROUND((लेखी!H68+लेखी!T68+'लेखी (2)'!AB70+'लेखी (2)'!BP70)/2,0)</f>
        <v>0</v>
      </c>
      <c r="J69" s="358">
        <f t="shared" si="13"/>
        <v>0</v>
      </c>
      <c r="K69" s="358">
        <f>ROUND((लेखी!I68+लेखी!U68+'लेखी (2)'!AE70+'लेखी (2)'!BS70)/2,0)</f>
        <v>0</v>
      </c>
      <c r="L69" s="358">
        <f>ROUND((लेखी!J68+लेखी!V68+'लेखी (2)'!AH70+'लेखी (2)'!BV70)/2,0)</f>
        <v>0</v>
      </c>
      <c r="M69" s="358">
        <f t="shared" si="14"/>
        <v>0</v>
      </c>
      <c r="N69" s="358">
        <f>ROUND((लेखी!K68+लेखी!W68+'लेखी (2)'!AK70+'लेखी (2)'!BY70)/2,0)</f>
        <v>0</v>
      </c>
      <c r="O69" s="358">
        <f>ROUND((लेखी!L68+लेखी!X68+'लेखी (2)'!AN70+'लेखी (2)'!CB70)/2,0)</f>
        <v>0</v>
      </c>
      <c r="P69" s="358">
        <f t="shared" si="15"/>
        <v>0</v>
      </c>
      <c r="Q69" s="358">
        <f>शा.शि.!L29</f>
        <v>0</v>
      </c>
      <c r="R69" s="358">
        <f>जलसुरक्षा!M66</f>
        <v>0</v>
      </c>
      <c r="S69" s="358">
        <f>'कलारसास्वाद 2'!L29</f>
        <v>0</v>
      </c>
      <c r="T69" s="358">
        <f>IF($T$3="एम.सी.सी.",VLOOKUP(A69,'स्काऊट गाईड'!$A$5:$K$77,11,0),IF($T$3="स्काऊट/गाईड",VLOOKUP(A69,'स्काऊट गाईड'!$A$5:$K$77,11,0),IF($T$3="सौरक्षण शास्त्र",VLOOKUP(A69,संरक्षणशास्त्र!$A$5:$I$77,9,0),0)))</f>
        <v>0</v>
      </c>
      <c r="U69" s="359">
        <f t="shared" si="16"/>
        <v>0</v>
      </c>
      <c r="V69" s="360">
        <f t="shared" si="10"/>
        <v>0</v>
      </c>
      <c r="W69" s="361">
        <f t="shared" si="11"/>
        <v>0</v>
      </c>
      <c r="X69" s="362">
        <f t="shared" si="12"/>
        <v>0</v>
      </c>
      <c r="Y69" s="363">
        <f>LOOKUP(V69,{0,1,30,45,60},{0,"D ","C","B","A"})</f>
        <v>0</v>
      </c>
    </row>
    <row r="70" spans="1:25" ht="23.25" customHeight="1">
      <c r="A70" s="355">
        <f>Data!$B68</f>
        <v>0</v>
      </c>
      <c r="B70" s="355">
        <f>Data!C68</f>
        <v>0</v>
      </c>
      <c r="C70" s="356">
        <f>Data!E68</f>
        <v>0</v>
      </c>
      <c r="D70" s="357">
        <f>Data!G68</f>
        <v>0</v>
      </c>
      <c r="E70" s="358">
        <f>ROUND((लेखी!C69+लेखी!O69+'लेखी (2)'!G71+'लेखी (2)'!AU71)/2,0)</f>
        <v>0</v>
      </c>
      <c r="F70" s="358">
        <f>ROUND((लेखी!D69+लेखी!E69+लेखी!P69+लेखी!Q69+'लेखी (2)'!L71+'लेखी (2)'!Q71+'लेखी (2)'!AZ71+'लेखी (2)'!BE71)/2,0)</f>
        <v>0</v>
      </c>
      <c r="G70" s="358">
        <f>ROUND((लेखी!F69+लेखी!R69+'लेखी (2)'!V71+'लेखी (2)'!BJ71)/2,0)</f>
        <v>0</v>
      </c>
      <c r="H70" s="358">
        <f>ROUND((लेखी!G69+लेखी!S69+'लेखी (2)'!AE71+'लेखी (2)'!BM71)/2,0)</f>
        <v>0</v>
      </c>
      <c r="I70" s="358">
        <f>ROUND((लेखी!H69+लेखी!T69+'लेखी (2)'!AB71+'लेखी (2)'!BP71)/2,0)</f>
        <v>0</v>
      </c>
      <c r="J70" s="358">
        <f t="shared" si="13"/>
        <v>0</v>
      </c>
      <c r="K70" s="358">
        <f>ROUND((लेखी!I69+लेखी!U69+'लेखी (2)'!AE71+'लेखी (2)'!BS71)/2,0)</f>
        <v>0</v>
      </c>
      <c r="L70" s="358">
        <f>ROUND((लेखी!J69+लेखी!V69+'लेखी (2)'!AH71+'लेखी (2)'!BV71)/2,0)</f>
        <v>0</v>
      </c>
      <c r="M70" s="358">
        <f t="shared" si="14"/>
        <v>0</v>
      </c>
      <c r="N70" s="358">
        <f>ROUND((लेखी!K69+लेखी!W69+'लेखी (2)'!AK71+'लेखी (2)'!BY71)/2,0)</f>
        <v>0</v>
      </c>
      <c r="O70" s="358">
        <f>ROUND((लेखी!L69+लेखी!X69+'लेखी (2)'!AN71+'लेखी (2)'!CB71)/2,0)</f>
        <v>0</v>
      </c>
      <c r="P70" s="358">
        <f t="shared" si="15"/>
        <v>0</v>
      </c>
      <c r="Q70" s="358">
        <f>शा.शि.!L30</f>
        <v>0</v>
      </c>
      <c r="R70" s="358">
        <f>जलसुरक्षा!M67</f>
        <v>0</v>
      </c>
      <c r="S70" s="358">
        <f>'कलारसास्वाद 2'!L30</f>
        <v>0</v>
      </c>
      <c r="T70" s="358">
        <f>IF($T$3="एम.सी.सी.",VLOOKUP(A70,'स्काऊट गाईड'!$A$5:$K$77,11,0),IF($T$3="स्काऊट/गाईड",VLOOKUP(A70,'स्काऊट गाईड'!$A$5:$K$77,11,0),IF($T$3="सौरक्षण शास्त्र",VLOOKUP(A70,संरक्षणशास्त्र!$A$5:$I$77,9,0),0)))</f>
        <v>0</v>
      </c>
      <c r="U70" s="359">
        <f t="shared" si="16"/>
        <v>0</v>
      </c>
      <c r="V70" s="360">
        <f t="shared" si="10"/>
        <v>0</v>
      </c>
      <c r="W70" s="361">
        <f t="shared" si="11"/>
        <v>0</v>
      </c>
      <c r="X70" s="362">
        <f t="shared" si="12"/>
        <v>0</v>
      </c>
      <c r="Y70" s="363">
        <f>LOOKUP(V70,{0,1,30,45,60},{0,"D ","C","B","A"})</f>
        <v>0</v>
      </c>
    </row>
    <row r="71" spans="1:25" ht="23.25" customHeight="1">
      <c r="A71" s="355">
        <f>Data!$B69</f>
        <v>0</v>
      </c>
      <c r="B71" s="355">
        <f>Data!C69</f>
        <v>0</v>
      </c>
      <c r="C71" s="356">
        <f>Data!E69</f>
        <v>0</v>
      </c>
      <c r="D71" s="357">
        <f>Data!G69</f>
        <v>0</v>
      </c>
      <c r="E71" s="358">
        <f>ROUND((लेखी!C70+लेखी!O70+'लेखी (2)'!G72+'लेखी (2)'!AU72)/2,0)</f>
        <v>0</v>
      </c>
      <c r="F71" s="358">
        <f>ROUND((लेखी!D70+लेखी!E70+लेखी!P70+लेखी!Q70+'लेखी (2)'!L72+'लेखी (2)'!Q72+'लेखी (2)'!AZ72+'लेखी (2)'!BE72)/2,0)</f>
        <v>0</v>
      </c>
      <c r="G71" s="358">
        <f>ROUND((लेखी!F70+लेखी!R70+'लेखी (2)'!V72+'लेखी (2)'!BJ72)/2,0)</f>
        <v>0</v>
      </c>
      <c r="H71" s="358">
        <f>ROUND((लेखी!G70+लेखी!S70+'लेखी (2)'!AE72+'लेखी (2)'!BM72)/2,0)</f>
        <v>0</v>
      </c>
      <c r="I71" s="358">
        <f>ROUND((लेखी!H70+लेखी!T70+'लेखी (2)'!AB72+'लेखी (2)'!BP72)/2,0)</f>
        <v>0</v>
      </c>
      <c r="J71" s="358">
        <f t="shared" si="13"/>
        <v>0</v>
      </c>
      <c r="K71" s="358">
        <f>ROUND((लेखी!I70+लेखी!U70+'लेखी (2)'!AE72+'लेखी (2)'!BS72)/2,0)</f>
        <v>0</v>
      </c>
      <c r="L71" s="358">
        <f>ROUND((लेखी!J70+लेखी!V70+'लेखी (2)'!AH72+'लेखी (2)'!BV72)/2,0)</f>
        <v>0</v>
      </c>
      <c r="M71" s="358">
        <f t="shared" si="14"/>
        <v>0</v>
      </c>
      <c r="N71" s="358">
        <f>ROUND((लेखी!K70+लेखी!W70+'लेखी (2)'!AK72+'लेखी (2)'!BY72)/2,0)</f>
        <v>0</v>
      </c>
      <c r="O71" s="358">
        <f>ROUND((लेखी!L70+लेखी!X70+'लेखी (2)'!AN72+'लेखी (2)'!CB72)/2,0)</f>
        <v>0</v>
      </c>
      <c r="P71" s="358">
        <f t="shared" si="15"/>
        <v>0</v>
      </c>
      <c r="Q71" s="358">
        <f>शा.शि.!L31</f>
        <v>0</v>
      </c>
      <c r="R71" s="358">
        <f>जलसुरक्षा!M68</f>
        <v>0</v>
      </c>
      <c r="S71" s="358">
        <f>'कलारसास्वाद 2'!L31</f>
        <v>0</v>
      </c>
      <c r="T71" s="358">
        <f>IF($T$3="एम.सी.सी.",VLOOKUP(A71,'स्काऊट गाईड'!$A$5:$K$77,11,0),IF($T$3="स्काऊट/गाईड",VLOOKUP(A71,'स्काऊट गाईड'!$A$5:$K$77,11,0),IF($T$3="सौरक्षण शास्त्र",VLOOKUP(A71,संरक्षणशास्त्र!$A$5:$I$77,9,0),0)))</f>
        <v>0</v>
      </c>
      <c r="U71" s="359">
        <f t="shared" si="16"/>
        <v>0</v>
      </c>
      <c r="V71" s="360">
        <f t="shared" si="10"/>
        <v>0</v>
      </c>
      <c r="W71" s="361">
        <f t="shared" si="11"/>
        <v>0</v>
      </c>
      <c r="X71" s="362">
        <f t="shared" si="12"/>
        <v>0</v>
      </c>
      <c r="Y71" s="363">
        <f>LOOKUP(V71,{0,1,30,45,60},{0,"D ","C","B","A"})</f>
        <v>0</v>
      </c>
    </row>
    <row r="72" spans="1:25" ht="23.25" customHeight="1">
      <c r="A72" s="355">
        <f>Data!$B70</f>
        <v>0</v>
      </c>
      <c r="B72" s="355">
        <f>Data!C70</f>
        <v>0</v>
      </c>
      <c r="C72" s="356">
        <f>Data!E70</f>
        <v>0</v>
      </c>
      <c r="D72" s="357">
        <f>Data!G70</f>
        <v>0</v>
      </c>
      <c r="E72" s="358">
        <f>ROUND((लेखी!C71+लेखी!O71+'लेखी (2)'!G73+'लेखी (2)'!AU73)/2,0)</f>
        <v>0</v>
      </c>
      <c r="F72" s="358">
        <f>ROUND((लेखी!D71+लेखी!E71+लेखी!P71+लेखी!Q71+'लेखी (2)'!L73+'लेखी (2)'!Q73+'लेखी (2)'!AZ73+'लेखी (2)'!BE73)/2,0)</f>
        <v>0</v>
      </c>
      <c r="G72" s="358">
        <f>ROUND((लेखी!F71+लेखी!R71+'लेखी (2)'!V73+'लेखी (2)'!BJ73)/2,0)</f>
        <v>0</v>
      </c>
      <c r="H72" s="358">
        <f>ROUND((लेखी!G71+लेखी!S71+'लेखी (2)'!AE73+'लेखी (2)'!BM73)/2,0)</f>
        <v>0</v>
      </c>
      <c r="I72" s="358">
        <f>ROUND((लेखी!H71+लेखी!T71+'लेखी (2)'!AB73+'लेखी (2)'!BP73)/2,0)</f>
        <v>0</v>
      </c>
      <c r="J72" s="358">
        <f t="shared" si="13"/>
        <v>0</v>
      </c>
      <c r="K72" s="358">
        <f>ROUND((लेखी!I71+लेखी!U71+'लेखी (2)'!AE73+'लेखी (2)'!BS73)/2,0)</f>
        <v>0</v>
      </c>
      <c r="L72" s="358">
        <f>ROUND((लेखी!J71+लेखी!V71+'लेखी (2)'!AH73+'लेखी (2)'!BV73)/2,0)</f>
        <v>0</v>
      </c>
      <c r="M72" s="358">
        <f t="shared" si="14"/>
        <v>0</v>
      </c>
      <c r="N72" s="358">
        <f>ROUND((लेखी!K71+लेखी!W71+'लेखी (2)'!AK73+'लेखी (2)'!BY73)/2,0)</f>
        <v>0</v>
      </c>
      <c r="O72" s="358">
        <f>ROUND((लेखी!L71+लेखी!X71+'लेखी (2)'!AN73+'लेखी (2)'!CB73)/2,0)</f>
        <v>0</v>
      </c>
      <c r="P72" s="358">
        <f t="shared" si="15"/>
        <v>0</v>
      </c>
      <c r="Q72" s="358">
        <f>शा.शि.!L32</f>
        <v>0</v>
      </c>
      <c r="R72" s="358">
        <f>जलसुरक्षा!M69</f>
        <v>0</v>
      </c>
      <c r="S72" s="358">
        <f>'कलारसास्वाद 2'!L32</f>
        <v>0</v>
      </c>
      <c r="T72" s="358">
        <f>IF($T$3="एम.सी.सी.",VLOOKUP(A72,'स्काऊट गाईड'!$A$5:$K$77,11,0),IF($T$3="स्काऊट/गाईड",VLOOKUP(A72,'स्काऊट गाईड'!$A$5:$K$77,11,0),IF($T$3="सौरक्षण शास्त्र",VLOOKUP(A72,संरक्षणशास्त्र!$A$5:$I$77,9,0),0)))</f>
        <v>0</v>
      </c>
      <c r="U72" s="359">
        <f t="shared" si="16"/>
        <v>0</v>
      </c>
      <c r="V72" s="360">
        <f t="shared" si="10"/>
        <v>0</v>
      </c>
      <c r="W72" s="361">
        <f t="shared" si="11"/>
        <v>0</v>
      </c>
      <c r="X72" s="362">
        <f t="shared" si="12"/>
        <v>0</v>
      </c>
      <c r="Y72" s="363">
        <f>LOOKUP(V72,{0,1,30,45,60},{0,"D ","C","B","A"})</f>
        <v>0</v>
      </c>
    </row>
    <row r="73" spans="1:25" ht="23.25" customHeight="1">
      <c r="A73" s="355">
        <f>Data!$B71</f>
        <v>0</v>
      </c>
      <c r="B73" s="355">
        <f>Data!C71</f>
        <v>0</v>
      </c>
      <c r="C73" s="356">
        <f>Data!E71</f>
        <v>0</v>
      </c>
      <c r="D73" s="357">
        <f>Data!G71</f>
        <v>0</v>
      </c>
      <c r="E73" s="358">
        <f>ROUND((लेखी!C72+लेखी!O72+'लेखी (2)'!G74+'लेखी (2)'!AU74)/2,0)</f>
        <v>0</v>
      </c>
      <c r="F73" s="358">
        <f>ROUND((लेखी!D72+लेखी!E72+लेखी!P72+लेखी!Q72+'लेखी (2)'!L74+'लेखी (2)'!Q74+'लेखी (2)'!AZ74+'लेखी (2)'!BE74)/2,0)</f>
        <v>0</v>
      </c>
      <c r="G73" s="358">
        <f>ROUND((लेखी!F72+लेखी!R72+'लेखी (2)'!V74+'लेखी (2)'!BJ74)/2,0)</f>
        <v>0</v>
      </c>
      <c r="H73" s="358">
        <f>ROUND((लेखी!G72+लेखी!S72+'लेखी (2)'!AE74+'लेखी (2)'!BM74)/2,0)</f>
        <v>0</v>
      </c>
      <c r="I73" s="358">
        <f>ROUND((लेखी!H72+लेखी!T72+'लेखी (2)'!AB74+'लेखी (2)'!BP74)/2,0)</f>
        <v>0</v>
      </c>
      <c r="J73" s="358">
        <f t="shared" si="13"/>
        <v>0</v>
      </c>
      <c r="K73" s="358">
        <f>ROUND((लेखी!I72+लेखी!U72+'लेखी (2)'!AE74+'लेखी (2)'!BS74)/2,0)</f>
        <v>0</v>
      </c>
      <c r="L73" s="358">
        <f>ROUND((लेखी!J72+लेखी!V72+'लेखी (2)'!AH74+'लेखी (2)'!BV74)/2,0)</f>
        <v>0</v>
      </c>
      <c r="M73" s="358">
        <f t="shared" si="14"/>
        <v>0</v>
      </c>
      <c r="N73" s="358">
        <f>ROUND((लेखी!K72+लेखी!W72+'लेखी (2)'!AK74+'लेखी (2)'!BY74)/2,0)</f>
        <v>0</v>
      </c>
      <c r="O73" s="358">
        <f>ROUND((लेखी!L72+लेखी!X72+'लेखी (2)'!AN74+'लेखी (2)'!CB74)/2,0)</f>
        <v>0</v>
      </c>
      <c r="P73" s="358">
        <f t="shared" si="15"/>
        <v>0</v>
      </c>
      <c r="Q73" s="358">
        <f>शा.शि.!L33</f>
        <v>0</v>
      </c>
      <c r="R73" s="358">
        <f>जलसुरक्षा!M70</f>
        <v>0</v>
      </c>
      <c r="S73" s="358">
        <f>'कलारसास्वाद 2'!L33</f>
        <v>0</v>
      </c>
      <c r="T73" s="358">
        <f>IF($T$3="एम.सी.सी.",VLOOKUP(A73,'स्काऊट गाईड'!$A$5:$K$77,11,0),IF($T$3="स्काऊट/गाईड",VLOOKUP(A73,'स्काऊट गाईड'!$A$5:$K$77,11,0),IF($T$3="सौरक्षण शास्त्र",VLOOKUP(A73,संरक्षणशास्त्र!$A$5:$I$77,9,0),0)))</f>
        <v>0</v>
      </c>
      <c r="U73" s="359">
        <f t="shared" si="16"/>
        <v>0</v>
      </c>
      <c r="V73" s="360">
        <f t="shared" si="10"/>
        <v>0</v>
      </c>
      <c r="W73" s="361">
        <f t="shared" si="11"/>
        <v>0</v>
      </c>
      <c r="X73" s="362">
        <f t="shared" si="12"/>
        <v>0</v>
      </c>
      <c r="Y73" s="363">
        <f>LOOKUP(V73,{0,1,30,45,60},{0,"D ","C","B","A"})</f>
        <v>0</v>
      </c>
    </row>
    <row r="74" spans="1:25" ht="23.25" customHeight="1">
      <c r="A74" s="355">
        <f>Data!$B72</f>
        <v>0</v>
      </c>
      <c r="B74" s="355">
        <f>Data!C72</f>
        <v>0</v>
      </c>
      <c r="C74" s="356">
        <f>Data!E72</f>
        <v>0</v>
      </c>
      <c r="D74" s="357">
        <f>Data!G72</f>
        <v>0</v>
      </c>
      <c r="E74" s="358">
        <f>ROUND((लेखी!C73+लेखी!O73+'लेखी (2)'!G75+'लेखी (2)'!AU75)/2,0)</f>
        <v>0</v>
      </c>
      <c r="F74" s="358">
        <f>ROUND((लेखी!D73+लेखी!E73+लेखी!P73+लेखी!Q73+'लेखी (2)'!L75+'लेखी (2)'!Q75+'लेखी (2)'!AZ75+'लेखी (2)'!BE75)/2,0)</f>
        <v>0</v>
      </c>
      <c r="G74" s="358">
        <f>ROUND((लेखी!F73+लेखी!R73+'लेखी (2)'!V75+'लेखी (2)'!BJ75)/2,0)</f>
        <v>0</v>
      </c>
      <c r="H74" s="358">
        <f>ROUND((लेखी!G73+लेखी!S73+'लेखी (2)'!AE75+'लेखी (2)'!BM75)/2,0)</f>
        <v>0</v>
      </c>
      <c r="I74" s="358">
        <f>ROUND((लेखी!H73+लेखी!T73+'लेखी (2)'!AB75+'लेखी (2)'!BP75)/2,0)</f>
        <v>0</v>
      </c>
      <c r="J74" s="358">
        <f t="shared" si="13"/>
        <v>0</v>
      </c>
      <c r="K74" s="358">
        <f>ROUND((लेखी!I73+लेखी!U73+'लेखी (2)'!AE75+'लेखी (2)'!BS75)/2,0)</f>
        <v>0</v>
      </c>
      <c r="L74" s="358">
        <f>ROUND((लेखी!J73+लेखी!V73+'लेखी (2)'!AH75+'लेखी (2)'!BV75)/2,0)</f>
        <v>0</v>
      </c>
      <c r="M74" s="358">
        <f t="shared" si="14"/>
        <v>0</v>
      </c>
      <c r="N74" s="358">
        <f>ROUND((लेखी!K73+लेखी!W73+'लेखी (2)'!AK75+'लेखी (2)'!BY75)/2,0)</f>
        <v>0</v>
      </c>
      <c r="O74" s="358">
        <f>ROUND((लेखी!L73+लेखी!X73+'लेखी (2)'!AN75+'लेखी (2)'!CB75)/2,0)</f>
        <v>0</v>
      </c>
      <c r="P74" s="358">
        <f t="shared" si="15"/>
        <v>0</v>
      </c>
      <c r="Q74" s="358">
        <f>शा.शि.!L34</f>
        <v>0</v>
      </c>
      <c r="R74" s="358">
        <f>जलसुरक्षा!M71</f>
        <v>0</v>
      </c>
      <c r="S74" s="358">
        <f>'कलारसास्वाद 2'!L34</f>
        <v>0</v>
      </c>
      <c r="T74" s="358">
        <f>IF($T$3="एम.सी.सी.",VLOOKUP(A74,'स्काऊट गाईड'!$A$5:$K$77,11,0),IF($T$3="स्काऊट/गाईड",VLOOKUP(A74,'स्काऊट गाईड'!$A$5:$K$77,11,0),IF($T$3="सौरक्षण शास्त्र",VLOOKUP(A74,संरक्षणशास्त्र!$A$5:$I$77,9,0),0)))</f>
        <v>0</v>
      </c>
      <c r="U74" s="359">
        <f t="shared" si="16"/>
        <v>0</v>
      </c>
      <c r="V74" s="360">
        <f t="shared" si="10"/>
        <v>0</v>
      </c>
      <c r="W74" s="361">
        <f t="shared" si="11"/>
        <v>0</v>
      </c>
      <c r="X74" s="362">
        <f t="shared" si="12"/>
        <v>0</v>
      </c>
      <c r="Y74" s="363">
        <f>LOOKUP(V74,{0,1,30,45,60},{0,"D ","C","B","A"})</f>
        <v>0</v>
      </c>
    </row>
    <row r="75" spans="1:25" ht="23.25" customHeight="1">
      <c r="A75" s="355">
        <f>Data!$B73</f>
        <v>0</v>
      </c>
      <c r="B75" s="355">
        <f>Data!C73</f>
        <v>0</v>
      </c>
      <c r="C75" s="356">
        <f>Data!E73</f>
        <v>0</v>
      </c>
      <c r="D75" s="357">
        <f>Data!G73</f>
        <v>0</v>
      </c>
      <c r="E75" s="358">
        <f>ROUND((लेखी!C74+लेखी!O74+'लेखी (2)'!G76+'लेखी (2)'!AU76)/2,0)</f>
        <v>0</v>
      </c>
      <c r="F75" s="358">
        <f>ROUND((लेखी!D74+लेखी!E74+लेखी!P74+लेखी!Q74+'लेखी (2)'!L76+'लेखी (2)'!Q76+'लेखी (2)'!AZ76+'लेखी (2)'!BE76)/2,0)</f>
        <v>0</v>
      </c>
      <c r="G75" s="358">
        <f>ROUND((लेखी!F74+लेखी!R74+'लेखी (2)'!V76+'लेखी (2)'!BJ76)/2,0)</f>
        <v>0</v>
      </c>
      <c r="H75" s="358">
        <f>ROUND((लेखी!G74+लेखी!S74+'लेखी (2)'!AE76+'लेखी (2)'!BM76)/2,0)</f>
        <v>0</v>
      </c>
      <c r="I75" s="358">
        <f>ROUND((लेखी!H74+लेखी!T74+'लेखी (2)'!AB76+'लेखी (2)'!BP76)/2,0)</f>
        <v>0</v>
      </c>
      <c r="J75" s="358">
        <f t="shared" si="13"/>
        <v>0</v>
      </c>
      <c r="K75" s="358">
        <f>ROUND((लेखी!I74+लेखी!U74+'लेखी (2)'!AE76+'लेखी (2)'!BS76)/2,0)</f>
        <v>0</v>
      </c>
      <c r="L75" s="358">
        <f>ROUND((लेखी!J74+लेखी!V74+'लेखी (2)'!AH76+'लेखी (2)'!BV76)/2,0)</f>
        <v>0</v>
      </c>
      <c r="M75" s="358">
        <f t="shared" si="14"/>
        <v>0</v>
      </c>
      <c r="N75" s="358">
        <f>ROUND((लेखी!K74+लेखी!W74+'लेखी (2)'!AK76+'लेखी (2)'!BY76)/2,0)</f>
        <v>0</v>
      </c>
      <c r="O75" s="358">
        <f>ROUND((लेखी!L74+लेखी!X74+'लेखी (2)'!AN76+'लेखी (2)'!CB76)/2,0)</f>
        <v>0</v>
      </c>
      <c r="P75" s="358">
        <f t="shared" si="15"/>
        <v>0</v>
      </c>
      <c r="Q75" s="358">
        <f>शा.शि.!L35</f>
        <v>0</v>
      </c>
      <c r="R75" s="358">
        <f>जलसुरक्षा!M72</f>
        <v>0</v>
      </c>
      <c r="S75" s="358">
        <f>'कलारसास्वाद 2'!L35</f>
        <v>0</v>
      </c>
      <c r="T75" s="358">
        <f>IF($T$3="एम.सी.सी.",VLOOKUP(A75,'स्काऊट गाईड'!$A$5:$K$77,11,0),IF($T$3="स्काऊट/गाईड",VLOOKUP(A75,'स्काऊट गाईड'!$A$5:$K$77,11,0),IF($T$3="सौरक्षण शास्त्र",VLOOKUP(A75,संरक्षणशास्त्र!$A$5:$I$77,9,0),0)))</f>
        <v>0</v>
      </c>
      <c r="U75" s="359">
        <f t="shared" si="16"/>
        <v>0</v>
      </c>
      <c r="V75" s="360">
        <f t="shared" si="10"/>
        <v>0</v>
      </c>
      <c r="W75" s="361">
        <f t="shared" si="11"/>
        <v>0</v>
      </c>
      <c r="X75" s="362">
        <f t="shared" si="12"/>
        <v>0</v>
      </c>
      <c r="Y75" s="363">
        <f>LOOKUP(V75,{0,1,30,45,60},{0,"D ","C","B","A"})</f>
        <v>0</v>
      </c>
    </row>
    <row r="76" spans="1:25" ht="23.25" customHeight="1">
      <c r="A76" s="355">
        <f>Data!$B74</f>
        <v>0</v>
      </c>
      <c r="B76" s="355">
        <f>Data!C74</f>
        <v>0</v>
      </c>
      <c r="C76" s="356">
        <f>Data!E74</f>
        <v>0</v>
      </c>
      <c r="D76" s="357">
        <f>Data!G74</f>
        <v>0</v>
      </c>
      <c r="E76" s="358">
        <f>ROUND((लेखी!C75+लेखी!O75+'लेखी (2)'!G77+'लेखी (2)'!AU77)/2,0)</f>
        <v>0</v>
      </c>
      <c r="F76" s="358">
        <f>ROUND((लेखी!D75+लेखी!E75+लेखी!P75+लेखी!Q75+'लेखी (2)'!L77+'लेखी (2)'!Q77+'लेखी (2)'!AZ77+'लेखी (2)'!BE77)/2,0)</f>
        <v>0</v>
      </c>
      <c r="G76" s="358">
        <f>ROUND((लेखी!F75+लेखी!R75+'लेखी (2)'!V77+'लेखी (2)'!BJ77)/2,0)</f>
        <v>0</v>
      </c>
      <c r="H76" s="358">
        <f>ROUND((लेखी!G75+लेखी!S75+'लेखी (2)'!AE77+'लेखी (2)'!BM77)/2,0)</f>
        <v>0</v>
      </c>
      <c r="I76" s="358">
        <f>ROUND((लेखी!H75+लेखी!T75+'लेखी (2)'!AB77+'लेखी (2)'!BP77)/2,0)</f>
        <v>0</v>
      </c>
      <c r="J76" s="358">
        <f t="shared" si="13"/>
        <v>0</v>
      </c>
      <c r="K76" s="358">
        <f>ROUND((लेखी!I75+लेखी!U75+'लेखी (2)'!AE77+'लेखी (2)'!BS77)/2,0)</f>
        <v>0</v>
      </c>
      <c r="L76" s="358">
        <f>ROUND((लेखी!J75+लेखी!V75+'लेखी (2)'!AH77+'लेखी (2)'!BV77)/2,0)</f>
        <v>0</v>
      </c>
      <c r="M76" s="358">
        <f t="shared" si="14"/>
        <v>0</v>
      </c>
      <c r="N76" s="358">
        <f>ROUND((लेखी!K75+लेखी!W75+'लेखी (2)'!AK77+'लेखी (2)'!BY77)/2,0)</f>
        <v>0</v>
      </c>
      <c r="O76" s="358">
        <f>ROUND((लेखी!L75+लेखी!X75+'लेखी (2)'!AN77+'लेखी (2)'!CB77)/2,0)</f>
        <v>0</v>
      </c>
      <c r="P76" s="358">
        <f t="shared" si="15"/>
        <v>0</v>
      </c>
      <c r="Q76" s="358">
        <f>शा.शि.!L36</f>
        <v>0</v>
      </c>
      <c r="R76" s="358">
        <f>जलसुरक्षा!M73</f>
        <v>0</v>
      </c>
      <c r="S76" s="358">
        <f>'कलारसास्वाद 2'!L36</f>
        <v>0</v>
      </c>
      <c r="T76" s="358">
        <f>IF($T$3="एम.सी.सी.",VLOOKUP(A76,'स्काऊट गाईड'!$A$5:$K$77,11,0),IF($T$3="स्काऊट/गाईड",VLOOKUP(A76,'स्काऊट गाईड'!$A$5:$K$77,11,0),IF($T$3="सौरक्षण शास्त्र",VLOOKUP(A76,संरक्षणशास्त्र!$A$5:$I$77,9,0),0)))</f>
        <v>0</v>
      </c>
      <c r="U76" s="359">
        <f t="shared" si="16"/>
        <v>0</v>
      </c>
      <c r="V76" s="360">
        <f t="shared" si="10"/>
        <v>0</v>
      </c>
      <c r="W76" s="361">
        <f t="shared" si="11"/>
        <v>0</v>
      </c>
      <c r="X76" s="362">
        <f t="shared" si="12"/>
        <v>0</v>
      </c>
      <c r="Y76" s="363">
        <f>LOOKUP(V76,{0,1,30,45,60},{0,"D ","C","B","A"})</f>
        <v>0</v>
      </c>
    </row>
    <row r="77" spans="1:25" ht="23.25" customHeight="1">
      <c r="A77" s="355">
        <f>Data!$B75</f>
        <v>0</v>
      </c>
      <c r="B77" s="355">
        <f>Data!C75</f>
        <v>0</v>
      </c>
      <c r="C77" s="356">
        <f>Data!E75</f>
        <v>0</v>
      </c>
      <c r="D77" s="357">
        <f>Data!G75</f>
        <v>0</v>
      </c>
      <c r="E77" s="358">
        <f>ROUND((लेखी!C76+लेखी!O76+'लेखी (2)'!G78+'लेखी (2)'!AU78)/2,0)</f>
        <v>0</v>
      </c>
      <c r="F77" s="358">
        <f>ROUND((लेखी!D76+लेखी!E76+लेखी!P76+लेखी!Q76+'लेखी (2)'!L78+'लेखी (2)'!Q78+'लेखी (2)'!AZ78+'लेखी (2)'!BE78)/2,0)</f>
        <v>0</v>
      </c>
      <c r="G77" s="358">
        <f>ROUND((लेखी!F76+लेखी!R76+'लेखी (2)'!V78+'लेखी (2)'!BJ78)/2,0)</f>
        <v>0</v>
      </c>
      <c r="H77" s="358">
        <f>ROUND((लेखी!G76+लेखी!S76+'लेखी (2)'!AE78+'लेखी (2)'!BM78)/2,0)</f>
        <v>0</v>
      </c>
      <c r="I77" s="358">
        <f>ROUND((लेखी!H76+लेखी!T76+'लेखी (2)'!AB78+'लेखी (2)'!BP78)/2,0)</f>
        <v>0</v>
      </c>
      <c r="J77" s="358">
        <f t="shared" si="13"/>
        <v>0</v>
      </c>
      <c r="K77" s="358">
        <f>ROUND((लेखी!I76+लेखी!U76+'लेखी (2)'!AE78+'लेखी (2)'!BS78)/2,0)</f>
        <v>0</v>
      </c>
      <c r="L77" s="358">
        <f>ROUND((लेखी!J76+लेखी!V76+'लेखी (2)'!AH78+'लेखी (2)'!BV78)/2,0)</f>
        <v>0</v>
      </c>
      <c r="M77" s="358">
        <f t="shared" si="14"/>
        <v>0</v>
      </c>
      <c r="N77" s="358">
        <f>ROUND((लेखी!K76+लेखी!W76+'लेखी (2)'!AK78+'लेखी (2)'!BY78)/2,0)</f>
        <v>0</v>
      </c>
      <c r="O77" s="358">
        <f>ROUND((लेखी!L76+लेखी!X76+'लेखी (2)'!AN78+'लेखी (2)'!CB78)/2,0)</f>
        <v>0</v>
      </c>
      <c r="P77" s="358">
        <f t="shared" si="15"/>
        <v>0</v>
      </c>
      <c r="Q77" s="358">
        <f>शा.शि.!L37</f>
        <v>0</v>
      </c>
      <c r="R77" s="358">
        <f>जलसुरक्षा!M74</f>
        <v>0</v>
      </c>
      <c r="S77" s="358">
        <f>'कलारसास्वाद 2'!L37</f>
        <v>0</v>
      </c>
      <c r="T77" s="358">
        <f>IF($T$3="एम.सी.सी.",VLOOKUP(A77,'स्काऊट गाईड'!$A$5:$K$77,11,0),IF($T$3="स्काऊट/गाईड",VLOOKUP(A77,'स्काऊट गाईड'!$A$5:$K$77,11,0),IF($T$3="सौरक्षण शास्त्र",VLOOKUP(A77,संरक्षणशास्त्र!$A$5:$I$77,9,0),0)))</f>
        <v>0</v>
      </c>
      <c r="U77" s="359">
        <f t="shared" si="16"/>
        <v>0</v>
      </c>
      <c r="V77" s="360">
        <f t="shared" si="10"/>
        <v>0</v>
      </c>
      <c r="W77" s="361">
        <f t="shared" si="11"/>
        <v>0</v>
      </c>
      <c r="X77" s="362">
        <f t="shared" si="12"/>
        <v>0</v>
      </c>
      <c r="Y77" s="363">
        <f>LOOKUP(V77,{0,1,30,45,60},{0,"D ","C","B","A"})</f>
        <v>0</v>
      </c>
    </row>
    <row r="78" spans="1:25" ht="23.25" customHeight="1">
      <c r="A78" s="355">
        <f>Data!$B76</f>
        <v>0</v>
      </c>
      <c r="B78" s="355">
        <f>Data!C76</f>
        <v>0</v>
      </c>
      <c r="C78" s="356">
        <f>Data!E76</f>
        <v>0</v>
      </c>
      <c r="D78" s="357">
        <f>Data!G76</f>
        <v>0</v>
      </c>
      <c r="E78" s="358">
        <f>ROUND((लेखी!C77+लेखी!O77+'लेखी (2)'!G79+'लेखी (2)'!AU79)/2,0)</f>
        <v>0</v>
      </c>
      <c r="F78" s="358">
        <f>ROUND((लेखी!D77+लेखी!E77+लेखी!P77+लेखी!Q77+'लेखी (2)'!L79+'लेखी (2)'!Q79+'लेखी (2)'!AZ79+'लेखी (2)'!BE79)/2,0)</f>
        <v>0</v>
      </c>
      <c r="G78" s="358">
        <f>ROUND((लेखी!F77+लेखी!R77+'लेखी (2)'!V79+'लेखी (2)'!BJ79)/2,0)</f>
        <v>0</v>
      </c>
      <c r="H78" s="358">
        <f>ROUND((लेखी!G77+लेखी!S77+'लेखी (2)'!AE79+'लेखी (2)'!BM79)/2,0)</f>
        <v>0</v>
      </c>
      <c r="I78" s="358">
        <f>ROUND((लेखी!H77+लेखी!T77+'लेखी (2)'!AB79+'लेखी (2)'!BP79)/2,0)</f>
        <v>0</v>
      </c>
      <c r="J78" s="358">
        <f t="shared" si="13"/>
        <v>0</v>
      </c>
      <c r="K78" s="358">
        <f>ROUND((लेखी!I77+लेखी!U77+'लेखी (2)'!AE79+'लेखी (2)'!BS79)/2,0)</f>
        <v>0</v>
      </c>
      <c r="L78" s="358">
        <f>ROUND((लेखी!J77+लेखी!V77+'लेखी (2)'!AH79+'लेखी (2)'!BV79)/2,0)</f>
        <v>0</v>
      </c>
      <c r="M78" s="358">
        <f t="shared" si="14"/>
        <v>0</v>
      </c>
      <c r="N78" s="358">
        <f>ROUND((लेखी!K77+लेखी!W77+'लेखी (2)'!AK79+'लेखी (2)'!BY79)/2,0)</f>
        <v>0</v>
      </c>
      <c r="O78" s="358">
        <f>ROUND((लेखी!L77+लेखी!X77+'लेखी (2)'!AN79+'लेखी (2)'!CB79)/2,0)</f>
        <v>0</v>
      </c>
      <c r="P78" s="358">
        <f t="shared" si="15"/>
        <v>0</v>
      </c>
      <c r="Q78" s="358">
        <f>शा.शि.!L38</f>
        <v>0</v>
      </c>
      <c r="R78" s="358">
        <f>जलसुरक्षा!M75</f>
        <v>0</v>
      </c>
      <c r="S78" s="358">
        <f>'कलारसास्वाद 2'!L38</f>
        <v>0</v>
      </c>
      <c r="T78" s="358">
        <f>IF($T$3="एम.सी.सी.",VLOOKUP(A78,'स्काऊट गाईड'!$A$5:$K$77,11,0),IF($T$3="स्काऊट/गाईड",VLOOKUP(A78,'स्काऊट गाईड'!$A$5:$K$77,11,0),IF($T$3="सौरक्षण शास्त्र",VLOOKUP(A78,संरक्षणशास्त्र!$A$5:$I$77,9,0),0)))</f>
        <v>0</v>
      </c>
      <c r="U78" s="359">
        <f t="shared" si="16"/>
        <v>0</v>
      </c>
      <c r="V78" s="360">
        <f t="shared" si="10"/>
        <v>0</v>
      </c>
      <c r="W78" s="361">
        <f t="shared" si="11"/>
        <v>0</v>
      </c>
      <c r="X78" s="362">
        <f t="shared" si="12"/>
        <v>0</v>
      </c>
      <c r="Y78" s="363">
        <f>LOOKUP(V78,{0,1,30,45,60},{0,"D ","C","B","A"})</f>
        <v>0</v>
      </c>
    </row>
  </sheetData>
  <sheetProtection algorithmName="SHA-512" hashValue="f3U882jt3peY1PyM5VU7Z7CBMfOcylqjvacyiU/fH7ycIbufc5LnljZMZZSbPYWbJprLXvmuYCEr+v2INZQPbQ==" saltValue="Ug2DN0z+GXGFngO1Bd/B4w==" spinCount="100000" sheet="1" scenarios="1" formatCells="0" formatColumns="0" formatRows="0"/>
  <mergeCells count="42">
    <mergeCell ref="A1:J1"/>
    <mergeCell ref="K1:Y1"/>
    <mergeCell ref="K2:Y2"/>
    <mergeCell ref="A40:A42"/>
    <mergeCell ref="B40:B42"/>
    <mergeCell ref="C40:C42"/>
    <mergeCell ref="D40:D42"/>
    <mergeCell ref="E40:E41"/>
    <mergeCell ref="F40:F41"/>
    <mergeCell ref="G40:G41"/>
    <mergeCell ref="H40:J40"/>
    <mergeCell ref="K40:M40"/>
    <mergeCell ref="G3:G4"/>
    <mergeCell ref="D3:D5"/>
    <mergeCell ref="Q3:Q4"/>
    <mergeCell ref="Q40:Q41"/>
    <mergeCell ref="V40:V42"/>
    <mergeCell ref="A2:J2"/>
    <mergeCell ref="W3:W5"/>
    <mergeCell ref="X3:X5"/>
    <mergeCell ref="H3:J3"/>
    <mergeCell ref="K3:M3"/>
    <mergeCell ref="N3:P3"/>
    <mergeCell ref="R3:R4"/>
    <mergeCell ref="S3:S4"/>
    <mergeCell ref="T3:T4"/>
    <mergeCell ref="U3:U4"/>
    <mergeCell ref="V3:V5"/>
    <mergeCell ref="A3:A5"/>
    <mergeCell ref="B3:B5"/>
    <mergeCell ref="C3:C5"/>
    <mergeCell ref="E3:E4"/>
    <mergeCell ref="F3:F4"/>
    <mergeCell ref="U40:U41"/>
    <mergeCell ref="S40:S41"/>
    <mergeCell ref="R40:R41"/>
    <mergeCell ref="N40:P40"/>
    <mergeCell ref="Y3:Y5"/>
    <mergeCell ref="T40:T41"/>
    <mergeCell ref="W40:W42"/>
    <mergeCell ref="X40:X42"/>
    <mergeCell ref="Y40:Y42"/>
  </mergeCells>
  <conditionalFormatting sqref="E5:P5 R5:U5">
    <cfRule type="containsText" dxfId="14" priority="93" stopIfTrue="1" operator="containsText" text="Sun">
      <formula>NOT(ISERROR(SEARCH("Sun",E5)))</formula>
    </cfRule>
  </conditionalFormatting>
  <conditionalFormatting sqref="E42:P42 R42:T42">
    <cfRule type="containsText" dxfId="13" priority="4" stopIfTrue="1" operator="containsText" text="Sun">
      <formula>NOT(ISERROR(SEARCH("Sun",E42)))</formula>
    </cfRule>
  </conditionalFormatting>
  <conditionalFormatting sqref="U42">
    <cfRule type="containsText" dxfId="12" priority="3" stopIfTrue="1" operator="containsText" text="Sun">
      <formula>NOT(ISERROR(SEARCH("Sun",U42)))</formula>
    </cfRule>
  </conditionalFormatting>
  <conditionalFormatting sqref="Q5">
    <cfRule type="containsText" dxfId="11" priority="2" stopIfTrue="1" operator="containsText" text="Sun">
      <formula>NOT(ISERROR(SEARCH("Sun",Q5)))</formula>
    </cfRule>
  </conditionalFormatting>
  <conditionalFormatting sqref="Q42">
    <cfRule type="containsText" dxfId="10" priority="1" stopIfTrue="1" operator="containsText" text="Sun">
      <formula>NOT(ISERROR(SEARCH("Sun",Q42)))</formula>
    </cfRule>
  </conditionalFormatting>
  <dataValidations count="1">
    <dataValidation type="list" allowBlank="1" showInputMessage="1" showErrorMessage="1" sqref="T3:T4 T40:T41">
      <formula1>"एम.सी.सी.,स्काऊट/गाईड,सौरक्षण शास्त्र"</formula1>
    </dataValidation>
  </dataValidations>
  <pageMargins left="0.55118110236220474" right="0.55118110236220474" top="0.31496062992125984" bottom="0.31496062992125984" header="0" footer="0"/>
  <pageSetup paperSize="5" orientation="portrait" r:id="rId1"/>
  <ignoredErrors>
    <ignoredError sqref="J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view="pageLayout" workbookViewId="0">
      <selection sqref="A1:I2"/>
    </sheetView>
  </sheetViews>
  <sheetFormatPr defaultRowHeight="12.75"/>
  <cols>
    <col min="1" max="1" width="21.140625" style="32" bestFit="1" customWidth="1"/>
    <col min="2" max="9" width="9.42578125" style="32" customWidth="1"/>
    <col min="10" max="26" width="5.42578125" style="32" customWidth="1"/>
    <col min="27" max="16384" width="9.140625" style="32"/>
  </cols>
  <sheetData>
    <row r="1" spans="1:26" ht="12.75" customHeight="1">
      <c r="A1" s="613" t="str">
        <f>Links!E3</f>
        <v>सौ.एस.पी.पाटील माध्यमिक विद्यामंदिर आमडदे, ता. भडगाव, जि. जळगाव.</v>
      </c>
      <c r="B1" s="613"/>
      <c r="C1" s="613"/>
      <c r="D1" s="613"/>
      <c r="E1" s="613"/>
      <c r="F1" s="613"/>
      <c r="G1" s="613"/>
      <c r="H1" s="613"/>
      <c r="I1" s="613"/>
      <c r="J1" s="618" t="str">
        <f>Links!E3</f>
        <v>सौ.एस.पी.पाटील माध्यमिक विद्यामंदिर आमडदे, ता. भडगाव, जि. जळगाव.</v>
      </c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</row>
    <row r="2" spans="1:26" ht="12.75" customHeight="1">
      <c r="A2" s="613"/>
      <c r="B2" s="613"/>
      <c r="C2" s="613"/>
      <c r="D2" s="613"/>
      <c r="E2" s="613"/>
      <c r="F2" s="613"/>
      <c r="G2" s="613"/>
      <c r="H2" s="613"/>
      <c r="I2" s="613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</row>
    <row r="3" spans="1:26" ht="18.75" customHeight="1">
      <c r="A3" s="616" t="s">
        <v>352</v>
      </c>
      <c r="B3" s="616"/>
      <c r="C3" s="616"/>
      <c r="D3" s="616"/>
      <c r="E3" s="616"/>
      <c r="F3" s="616"/>
      <c r="G3" s="616"/>
      <c r="H3" s="616"/>
      <c r="I3" s="616"/>
      <c r="J3" s="621" t="s">
        <v>345</v>
      </c>
      <c r="K3" s="622"/>
      <c r="L3" s="623"/>
      <c r="M3" s="614" t="s">
        <v>356</v>
      </c>
      <c r="N3" s="614"/>
      <c r="O3" s="614" t="s">
        <v>356</v>
      </c>
      <c r="P3" s="614"/>
      <c r="Q3" s="614" t="s">
        <v>356</v>
      </c>
      <c r="R3" s="614"/>
      <c r="S3" s="614" t="s">
        <v>356</v>
      </c>
      <c r="T3" s="614"/>
      <c r="U3" s="614" t="s">
        <v>356</v>
      </c>
      <c r="V3" s="614"/>
      <c r="W3" s="614" t="s">
        <v>356</v>
      </c>
      <c r="X3" s="614"/>
      <c r="Y3" s="614" t="s">
        <v>356</v>
      </c>
      <c r="Z3" s="614"/>
    </row>
    <row r="4" spans="1:26" ht="18.75" customHeight="1">
      <c r="A4" s="617" t="s">
        <v>353</v>
      </c>
      <c r="B4" s="617"/>
      <c r="C4" s="617"/>
      <c r="D4" s="617"/>
      <c r="E4" s="617"/>
      <c r="F4" s="617"/>
      <c r="G4" s="617"/>
      <c r="H4" s="617"/>
      <c r="I4" s="617"/>
      <c r="J4" s="624"/>
      <c r="K4" s="625"/>
      <c r="L4" s="626"/>
      <c r="M4" s="289" t="s">
        <v>354</v>
      </c>
      <c r="N4" s="289" t="s">
        <v>355</v>
      </c>
      <c r="O4" s="289" t="s">
        <v>354</v>
      </c>
      <c r="P4" s="289" t="s">
        <v>355</v>
      </c>
      <c r="Q4" s="289" t="s">
        <v>354</v>
      </c>
      <c r="R4" s="289" t="s">
        <v>355</v>
      </c>
      <c r="S4" s="289" t="s">
        <v>354</v>
      </c>
      <c r="T4" s="289" t="s">
        <v>355</v>
      </c>
      <c r="U4" s="289" t="s">
        <v>354</v>
      </c>
      <c r="V4" s="289" t="s">
        <v>355</v>
      </c>
      <c r="W4" s="289" t="s">
        <v>354</v>
      </c>
      <c r="X4" s="289" t="s">
        <v>355</v>
      </c>
      <c r="Y4" s="289" t="s">
        <v>354</v>
      </c>
      <c r="Z4" s="289" t="s">
        <v>355</v>
      </c>
    </row>
    <row r="5" spans="1:26" ht="18">
      <c r="E5" s="35"/>
      <c r="F5" s="35"/>
      <c r="G5" s="35"/>
      <c r="H5" s="35"/>
      <c r="I5" s="35"/>
      <c r="J5" s="627" t="s">
        <v>346</v>
      </c>
      <c r="K5" s="628"/>
      <c r="L5" s="629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</row>
    <row r="6" spans="1:26" ht="21.75" customHeight="1">
      <c r="J6" s="627" t="s">
        <v>347</v>
      </c>
      <c r="K6" s="628"/>
      <c r="L6" s="629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</row>
    <row r="7" spans="1:26" ht="21.75" customHeight="1">
      <c r="A7" s="614" t="s">
        <v>345</v>
      </c>
      <c r="B7" s="614" t="s">
        <v>89</v>
      </c>
      <c r="C7" s="614" t="s">
        <v>26</v>
      </c>
      <c r="D7" s="614" t="s">
        <v>83</v>
      </c>
      <c r="E7" s="614" t="s">
        <v>90</v>
      </c>
      <c r="F7" s="614"/>
      <c r="G7" s="614" t="s">
        <v>276</v>
      </c>
      <c r="J7" s="627" t="s">
        <v>357</v>
      </c>
      <c r="K7" s="628"/>
      <c r="L7" s="629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</row>
    <row r="8" spans="1:26" ht="21.75" customHeight="1">
      <c r="A8" s="614"/>
      <c r="B8" s="614"/>
      <c r="C8" s="614"/>
      <c r="D8" s="614"/>
      <c r="E8" s="33" t="s">
        <v>274</v>
      </c>
      <c r="F8" s="33" t="s">
        <v>275</v>
      </c>
      <c r="G8" s="614"/>
      <c r="J8" s="627" t="s">
        <v>358</v>
      </c>
      <c r="K8" s="628"/>
      <c r="L8" s="629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</row>
    <row r="9" spans="1:26" ht="21.75" customHeight="1">
      <c r="A9" s="290" t="s">
        <v>346</v>
      </c>
      <c r="B9" s="291"/>
      <c r="C9" s="291"/>
      <c r="D9" s="291"/>
      <c r="E9" s="291"/>
      <c r="F9" s="291"/>
      <c r="G9" s="291"/>
      <c r="J9" s="630" t="s">
        <v>359</v>
      </c>
      <c r="K9" s="631"/>
      <c r="L9" s="632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</row>
    <row r="10" spans="1:26" ht="21.75" customHeight="1">
      <c r="A10" s="290" t="s">
        <v>347</v>
      </c>
      <c r="B10" s="291"/>
      <c r="C10" s="291"/>
      <c r="D10" s="291"/>
      <c r="E10" s="291"/>
      <c r="F10" s="291"/>
      <c r="G10" s="291"/>
      <c r="J10" s="633" t="s">
        <v>360</v>
      </c>
      <c r="K10" s="634"/>
      <c r="L10" s="635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</row>
    <row r="11" spans="1:26" ht="21.75" customHeight="1">
      <c r="A11" s="290" t="s">
        <v>348</v>
      </c>
      <c r="B11" s="291"/>
      <c r="C11" s="291"/>
      <c r="D11" s="291"/>
      <c r="E11" s="291"/>
      <c r="F11" s="291"/>
      <c r="G11" s="291"/>
    </row>
    <row r="12" spans="1:26" ht="21.75" customHeight="1">
      <c r="A12" s="290" t="s">
        <v>349</v>
      </c>
      <c r="B12" s="291"/>
      <c r="C12" s="291"/>
      <c r="D12" s="291"/>
      <c r="E12" s="291"/>
      <c r="F12" s="291"/>
      <c r="G12" s="291"/>
    </row>
    <row r="13" spans="1:26" ht="21.75" customHeight="1">
      <c r="J13" s="636" t="s">
        <v>85</v>
      </c>
      <c r="K13" s="636"/>
      <c r="L13" s="636"/>
      <c r="M13" s="636"/>
      <c r="N13" s="636"/>
      <c r="O13" s="636"/>
      <c r="P13" s="636"/>
      <c r="Q13" s="636"/>
      <c r="R13" s="636"/>
      <c r="S13" s="636"/>
      <c r="T13" s="636"/>
      <c r="U13" s="636"/>
      <c r="V13" s="636"/>
      <c r="W13" s="636"/>
      <c r="X13" s="636"/>
      <c r="Y13" s="636"/>
      <c r="Z13" s="636"/>
    </row>
    <row r="14" spans="1:26" ht="21.75" customHeight="1">
      <c r="A14" s="614" t="s">
        <v>345</v>
      </c>
      <c r="B14" s="614" t="s">
        <v>89</v>
      </c>
      <c r="C14" s="614" t="s">
        <v>26</v>
      </c>
      <c r="D14" s="614" t="s">
        <v>83</v>
      </c>
      <c r="E14" s="614" t="s">
        <v>90</v>
      </c>
      <c r="F14" s="614"/>
      <c r="G14" s="614" t="s">
        <v>276</v>
      </c>
      <c r="J14" s="619" t="s">
        <v>361</v>
      </c>
      <c r="K14" s="619"/>
      <c r="L14" s="619"/>
      <c r="M14" s="619"/>
      <c r="N14" s="619"/>
      <c r="O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</row>
    <row r="15" spans="1:26" ht="21.75" customHeight="1">
      <c r="A15" s="614"/>
      <c r="B15" s="614"/>
      <c r="C15" s="614"/>
      <c r="D15" s="614"/>
      <c r="E15" s="33" t="s">
        <v>274</v>
      </c>
      <c r="F15" s="33" t="s">
        <v>275</v>
      </c>
      <c r="G15" s="614"/>
      <c r="J15" s="619"/>
      <c r="K15" s="619"/>
      <c r="L15" s="619"/>
      <c r="M15" s="619"/>
      <c r="N15" s="619"/>
      <c r="O15" s="619"/>
      <c r="P15" s="619"/>
      <c r="Q15" s="619"/>
      <c r="R15" s="619"/>
      <c r="S15" s="619"/>
      <c r="T15" s="619"/>
      <c r="U15" s="619"/>
      <c r="V15" s="619"/>
      <c r="W15" s="619"/>
      <c r="X15" s="619"/>
      <c r="Y15" s="619"/>
      <c r="Z15" s="619"/>
    </row>
    <row r="16" spans="1:26" ht="21.75" customHeight="1">
      <c r="A16" s="290" t="s">
        <v>346</v>
      </c>
      <c r="B16" s="291"/>
      <c r="C16" s="291"/>
      <c r="D16" s="291"/>
      <c r="E16" s="291"/>
      <c r="F16" s="291"/>
      <c r="G16" s="291"/>
      <c r="J16" s="619"/>
      <c r="K16" s="619"/>
      <c r="L16" s="619"/>
      <c r="M16" s="619"/>
      <c r="N16" s="619"/>
      <c r="O16" s="619"/>
      <c r="P16" s="619"/>
      <c r="Q16" s="619"/>
      <c r="R16" s="619"/>
      <c r="S16" s="619"/>
      <c r="T16" s="619"/>
      <c r="U16" s="619"/>
      <c r="V16" s="619"/>
      <c r="W16" s="619"/>
      <c r="X16" s="619"/>
      <c r="Y16" s="619"/>
      <c r="Z16" s="619"/>
    </row>
    <row r="17" spans="1:26" ht="21.75" customHeight="1" thickBot="1">
      <c r="A17" s="290" t="s">
        <v>347</v>
      </c>
      <c r="B17" s="291"/>
      <c r="C17" s="291"/>
      <c r="D17" s="291"/>
      <c r="E17" s="291"/>
      <c r="F17" s="291"/>
      <c r="G17" s="291"/>
      <c r="J17" s="620"/>
      <c r="K17" s="620"/>
      <c r="L17" s="620"/>
      <c r="M17" s="620"/>
      <c r="N17" s="620"/>
      <c r="O17" s="620"/>
      <c r="P17" s="620"/>
      <c r="Q17" s="620"/>
      <c r="R17" s="620"/>
      <c r="S17" s="620"/>
      <c r="T17" s="620"/>
      <c r="U17" s="620"/>
      <c r="V17" s="620"/>
      <c r="W17" s="620"/>
      <c r="X17" s="620"/>
      <c r="Y17" s="620"/>
      <c r="Z17" s="620"/>
    </row>
    <row r="18" spans="1:26" ht="21.75" customHeight="1" thickBot="1">
      <c r="A18" s="290" t="s">
        <v>348</v>
      </c>
      <c r="B18" s="291"/>
      <c r="C18" s="291"/>
      <c r="D18" s="291"/>
      <c r="E18" s="291"/>
      <c r="F18" s="291"/>
      <c r="G18" s="291"/>
      <c r="J18" s="292" t="s">
        <v>28</v>
      </c>
      <c r="K18" s="637" t="s">
        <v>86</v>
      </c>
      <c r="L18" s="637"/>
      <c r="M18" s="637"/>
      <c r="N18" s="637"/>
      <c r="O18" s="637"/>
      <c r="P18" s="637"/>
      <c r="Q18" s="637"/>
      <c r="R18" s="637"/>
      <c r="S18" s="637"/>
      <c r="T18" s="642" t="s">
        <v>87</v>
      </c>
      <c r="U18" s="643"/>
      <c r="V18" s="643"/>
      <c r="W18" s="644"/>
      <c r="X18" s="637" t="s">
        <v>88</v>
      </c>
      <c r="Y18" s="637"/>
      <c r="Z18" s="638"/>
    </row>
    <row r="19" spans="1:26" ht="21.75" customHeight="1">
      <c r="A19" s="290" t="s">
        <v>349</v>
      </c>
      <c r="B19" s="291"/>
      <c r="C19" s="291"/>
      <c r="D19" s="291"/>
      <c r="E19" s="291"/>
      <c r="F19" s="291"/>
      <c r="G19" s="291"/>
      <c r="J19" s="81">
        <v>1</v>
      </c>
      <c r="K19" s="639"/>
      <c r="L19" s="639"/>
      <c r="M19" s="639"/>
      <c r="N19" s="639"/>
      <c r="O19" s="639"/>
      <c r="P19" s="639"/>
      <c r="Q19" s="639"/>
      <c r="R19" s="639"/>
      <c r="S19" s="639"/>
      <c r="T19" s="645"/>
      <c r="U19" s="646"/>
      <c r="V19" s="646"/>
      <c r="W19" s="647"/>
      <c r="X19" s="640"/>
      <c r="Y19" s="640"/>
      <c r="Z19" s="641"/>
    </row>
    <row r="20" spans="1:26" ht="21.75" customHeight="1">
      <c r="J20" s="82">
        <v>2</v>
      </c>
      <c r="K20" s="650"/>
      <c r="L20" s="650"/>
      <c r="M20" s="650"/>
      <c r="N20" s="650"/>
      <c r="O20" s="650"/>
      <c r="P20" s="650"/>
      <c r="Q20" s="650"/>
      <c r="R20" s="650"/>
      <c r="S20" s="650"/>
      <c r="T20" s="651"/>
      <c r="U20" s="652"/>
      <c r="V20" s="652"/>
      <c r="W20" s="653"/>
      <c r="X20" s="648"/>
      <c r="Y20" s="648"/>
      <c r="Z20" s="649"/>
    </row>
    <row r="21" spans="1:26" ht="21.75" customHeight="1">
      <c r="J21" s="82">
        <v>3</v>
      </c>
      <c r="K21" s="650"/>
      <c r="L21" s="650"/>
      <c r="M21" s="650"/>
      <c r="N21" s="650"/>
      <c r="O21" s="650"/>
      <c r="P21" s="650"/>
      <c r="Q21" s="650"/>
      <c r="R21" s="650"/>
      <c r="S21" s="650"/>
      <c r="T21" s="651"/>
      <c r="U21" s="652"/>
      <c r="V21" s="652"/>
      <c r="W21" s="653"/>
      <c r="X21" s="648"/>
      <c r="Y21" s="648"/>
      <c r="Z21" s="649"/>
    </row>
    <row r="22" spans="1:26" ht="21.75" customHeight="1">
      <c r="J22" s="82">
        <v>4</v>
      </c>
      <c r="K22" s="664"/>
      <c r="L22" s="664"/>
      <c r="M22" s="664"/>
      <c r="N22" s="664"/>
      <c r="O22" s="664"/>
      <c r="P22" s="664"/>
      <c r="Q22" s="664"/>
      <c r="R22" s="664"/>
      <c r="S22" s="664"/>
      <c r="T22" s="658"/>
      <c r="U22" s="659"/>
      <c r="V22" s="659"/>
      <c r="W22" s="660"/>
      <c r="X22" s="648"/>
      <c r="Y22" s="648"/>
      <c r="Z22" s="649"/>
    </row>
    <row r="23" spans="1:26" ht="21.75" customHeight="1" thickBot="1">
      <c r="A23" s="615" t="s">
        <v>351</v>
      </c>
      <c r="B23" s="615"/>
      <c r="C23" s="615"/>
      <c r="D23" s="615"/>
      <c r="E23" s="615"/>
      <c r="F23" s="615"/>
      <c r="G23" s="615"/>
      <c r="H23" s="615"/>
      <c r="I23" s="615"/>
      <c r="J23" s="83">
        <v>5</v>
      </c>
      <c r="K23" s="655"/>
      <c r="L23" s="655"/>
      <c r="M23" s="655"/>
      <c r="N23" s="655"/>
      <c r="O23" s="655"/>
      <c r="P23" s="655"/>
      <c r="Q23" s="655"/>
      <c r="R23" s="655"/>
      <c r="S23" s="655"/>
      <c r="T23" s="661"/>
      <c r="U23" s="662"/>
      <c r="V23" s="662"/>
      <c r="W23" s="663"/>
      <c r="X23" s="656"/>
      <c r="Y23" s="656"/>
      <c r="Z23" s="657"/>
    </row>
    <row r="24" spans="1:26" ht="21.75" customHeight="1"/>
    <row r="25" spans="1:26" ht="21.75" customHeight="1">
      <c r="A25" s="614" t="s">
        <v>345</v>
      </c>
      <c r="B25" s="614" t="s">
        <v>89</v>
      </c>
      <c r="C25" s="614" t="s">
        <v>26</v>
      </c>
      <c r="D25" s="614" t="s">
        <v>83</v>
      </c>
      <c r="E25" s="614" t="s">
        <v>90</v>
      </c>
      <c r="F25" s="614"/>
      <c r="G25" s="614" t="s">
        <v>276</v>
      </c>
      <c r="H25" s="614" t="s">
        <v>350</v>
      </c>
      <c r="I25" s="614" t="s">
        <v>279</v>
      </c>
    </row>
    <row r="26" spans="1:26" ht="21.75" customHeight="1">
      <c r="A26" s="614"/>
      <c r="B26" s="614"/>
      <c r="C26" s="614"/>
      <c r="D26" s="614"/>
      <c r="E26" s="33" t="s">
        <v>274</v>
      </c>
      <c r="F26" s="33" t="s">
        <v>275</v>
      </c>
      <c r="G26" s="614"/>
      <c r="H26" s="614"/>
      <c r="I26" s="614"/>
    </row>
    <row r="27" spans="1:26" ht="21.75" customHeight="1">
      <c r="A27" s="290" t="s">
        <v>346</v>
      </c>
      <c r="B27" s="291"/>
      <c r="C27" s="291"/>
      <c r="D27" s="291"/>
      <c r="E27" s="291"/>
      <c r="F27" s="291"/>
      <c r="G27" s="291"/>
      <c r="H27" s="291"/>
      <c r="I27" s="291"/>
    </row>
    <row r="28" spans="1:26" ht="21.75" customHeight="1">
      <c r="A28" s="290" t="s">
        <v>347</v>
      </c>
      <c r="B28" s="291"/>
      <c r="C28" s="291"/>
      <c r="D28" s="291"/>
      <c r="E28" s="291"/>
      <c r="F28" s="291"/>
      <c r="G28" s="291"/>
      <c r="H28" s="291"/>
      <c r="I28" s="291"/>
    </row>
    <row r="29" spans="1:26" ht="21.75" customHeight="1">
      <c r="A29" s="290" t="s">
        <v>348</v>
      </c>
      <c r="B29" s="291"/>
      <c r="C29" s="291"/>
      <c r="D29" s="291"/>
      <c r="E29" s="291"/>
      <c r="F29" s="291"/>
      <c r="G29" s="291"/>
      <c r="H29" s="291"/>
      <c r="I29" s="291"/>
    </row>
    <row r="30" spans="1:26" ht="21.75" customHeight="1">
      <c r="A30" s="290" t="s">
        <v>349</v>
      </c>
      <c r="B30" s="291"/>
      <c r="C30" s="291"/>
      <c r="D30" s="291"/>
      <c r="E30" s="291"/>
      <c r="F30" s="291"/>
      <c r="G30" s="291"/>
      <c r="H30" s="291"/>
      <c r="I30" s="291"/>
      <c r="K30" s="654" t="s">
        <v>248</v>
      </c>
      <c r="L30" s="654"/>
      <c r="M30" s="654"/>
      <c r="W30" s="654" t="s">
        <v>249</v>
      </c>
      <c r="X30" s="654"/>
      <c r="Y30" s="654"/>
    </row>
    <row r="31" spans="1:26" ht="21.75" customHeight="1"/>
    <row r="32" spans="1:26" ht="21.75" customHeight="1">
      <c r="A32" s="614" t="s">
        <v>345</v>
      </c>
      <c r="B32" s="614" t="s">
        <v>89</v>
      </c>
      <c r="C32" s="614" t="s">
        <v>26</v>
      </c>
      <c r="D32" s="614" t="s">
        <v>83</v>
      </c>
      <c r="E32" s="614" t="s">
        <v>90</v>
      </c>
      <c r="F32" s="614"/>
      <c r="G32" s="614" t="s">
        <v>276</v>
      </c>
      <c r="H32" s="614" t="s">
        <v>350</v>
      </c>
      <c r="I32" s="614" t="s">
        <v>279</v>
      </c>
    </row>
    <row r="33" spans="1:9" ht="21.75" customHeight="1">
      <c r="A33" s="614"/>
      <c r="B33" s="614"/>
      <c r="C33" s="614"/>
      <c r="D33" s="614"/>
      <c r="E33" s="33" t="s">
        <v>274</v>
      </c>
      <c r="F33" s="33" t="s">
        <v>275</v>
      </c>
      <c r="G33" s="614"/>
      <c r="H33" s="614"/>
      <c r="I33" s="614"/>
    </row>
    <row r="34" spans="1:9" ht="21.75" customHeight="1">
      <c r="A34" s="290" t="s">
        <v>346</v>
      </c>
      <c r="B34" s="291"/>
      <c r="C34" s="291"/>
      <c r="D34" s="291"/>
      <c r="E34" s="291"/>
      <c r="F34" s="291"/>
      <c r="G34" s="291"/>
      <c r="H34" s="291"/>
      <c r="I34" s="291"/>
    </row>
    <row r="35" spans="1:9" ht="21.75" customHeight="1">
      <c r="A35" s="290" t="s">
        <v>347</v>
      </c>
      <c r="B35" s="291"/>
      <c r="C35" s="291"/>
      <c r="D35" s="291"/>
      <c r="E35" s="291"/>
      <c r="F35" s="291"/>
      <c r="G35" s="291"/>
      <c r="H35" s="291"/>
      <c r="I35" s="291"/>
    </row>
    <row r="36" spans="1:9" ht="21.75" customHeight="1">
      <c r="A36" s="290" t="s">
        <v>348</v>
      </c>
      <c r="B36" s="291"/>
      <c r="C36" s="291"/>
      <c r="D36" s="291"/>
      <c r="E36" s="291"/>
      <c r="F36" s="291"/>
      <c r="G36" s="291"/>
      <c r="H36" s="291"/>
      <c r="I36" s="291"/>
    </row>
    <row r="37" spans="1:9" ht="21.75" customHeight="1">
      <c r="A37" s="290" t="s">
        <v>349</v>
      </c>
      <c r="B37" s="291"/>
      <c r="C37" s="291"/>
      <c r="D37" s="291"/>
      <c r="E37" s="291"/>
      <c r="F37" s="291"/>
      <c r="G37" s="291"/>
      <c r="H37" s="291"/>
      <c r="I37" s="291"/>
    </row>
  </sheetData>
  <sheetProtection algorithmName="SHA-512" hashValue="n67eVy/KCqA6okY8pzUaslS2ilFvEy9SGEROpr2IChka25R4mt1hKecqIeHQ5yEU3nTCcDufcAKZsao0wNETkw==" saltValue="xDTPeYwN0H9/V1WmUH07hg==" spinCount="100000" sheet="1" scenarios="1" formatCells="0" formatColumns="0" formatRows="0"/>
  <mergeCells count="69">
    <mergeCell ref="K30:M30"/>
    <mergeCell ref="W30:Y30"/>
    <mergeCell ref="X22:Z22"/>
    <mergeCell ref="K23:S23"/>
    <mergeCell ref="X23:Z23"/>
    <mergeCell ref="T22:W22"/>
    <mergeCell ref="T23:W23"/>
    <mergeCell ref="K22:S22"/>
    <mergeCell ref="X20:Z20"/>
    <mergeCell ref="K21:S21"/>
    <mergeCell ref="X21:Z21"/>
    <mergeCell ref="T20:W20"/>
    <mergeCell ref="T21:W21"/>
    <mergeCell ref="K20:S20"/>
    <mergeCell ref="X18:Z18"/>
    <mergeCell ref="K19:S19"/>
    <mergeCell ref="X19:Z19"/>
    <mergeCell ref="T18:W18"/>
    <mergeCell ref="T19:W19"/>
    <mergeCell ref="K18:S18"/>
    <mergeCell ref="J14:Z17"/>
    <mergeCell ref="J3:L4"/>
    <mergeCell ref="J5:L5"/>
    <mergeCell ref="J6:L6"/>
    <mergeCell ref="J7:L7"/>
    <mergeCell ref="J8:L8"/>
    <mergeCell ref="J9:L9"/>
    <mergeCell ref="J10:L10"/>
    <mergeCell ref="J13:Z13"/>
    <mergeCell ref="U3:V3"/>
    <mergeCell ref="W3:X3"/>
    <mergeCell ref="Y3:Z3"/>
    <mergeCell ref="J1:Z2"/>
    <mergeCell ref="M3:N3"/>
    <mergeCell ref="O3:P3"/>
    <mergeCell ref="Q3:R3"/>
    <mergeCell ref="S3:T3"/>
    <mergeCell ref="A32:A33"/>
    <mergeCell ref="A14:A15"/>
    <mergeCell ref="B14:B15"/>
    <mergeCell ref="A3:I3"/>
    <mergeCell ref="A4:I4"/>
    <mergeCell ref="A7:A8"/>
    <mergeCell ref="B7:B8"/>
    <mergeCell ref="C7:C8"/>
    <mergeCell ref="D7:D8"/>
    <mergeCell ref="A25:A26"/>
    <mergeCell ref="B25:B26"/>
    <mergeCell ref="C14:C15"/>
    <mergeCell ref="D14:D15"/>
    <mergeCell ref="E14:F14"/>
    <mergeCell ref="G14:G15"/>
    <mergeCell ref="E7:F7"/>
    <mergeCell ref="A1:I2"/>
    <mergeCell ref="H25:H26"/>
    <mergeCell ref="I25:I26"/>
    <mergeCell ref="H32:H33"/>
    <mergeCell ref="I32:I33"/>
    <mergeCell ref="A23:I23"/>
    <mergeCell ref="C25:C26"/>
    <mergeCell ref="D25:D26"/>
    <mergeCell ref="E25:F25"/>
    <mergeCell ref="G25:G26"/>
    <mergeCell ref="B32:B33"/>
    <mergeCell ref="C32:C33"/>
    <mergeCell ref="D32:D33"/>
    <mergeCell ref="E32:F32"/>
    <mergeCell ref="G32:G33"/>
    <mergeCell ref="G7:G8"/>
  </mergeCells>
  <conditionalFormatting sqref="W30">
    <cfRule type="containsText" dxfId="9" priority="1" stopIfTrue="1" operator="containsText" text="SP">
      <formula>NOT(ISERROR(SEARCH("SP",W30)))</formula>
    </cfRule>
  </conditionalFormatting>
  <conditionalFormatting sqref="W30">
    <cfRule type="containsText" dxfId="8" priority="2" stopIfTrue="1" operator="containsText" text="HW">
      <formula>NOT(ISERROR(SEARCH("HW",W30)))</formula>
    </cfRule>
    <cfRule type="containsText" dxfId="7" priority="3" stopIfTrue="1" operator="containsText" text="A">
      <formula>NOT(ISERROR(SEARCH("A",W30)))</formula>
    </cfRule>
    <cfRule type="containsText" dxfId="6" priority="4" stopIfTrue="1" operator="containsText" text="H">
      <formula>NOT(ISERROR(SEARCH("H",W30)))</formula>
    </cfRule>
    <cfRule type="containsText" dxfId="5" priority="5" stopIfTrue="1" operator="containsText" text="LWP">
      <formula>NOT(ISERROR(SEARCH("LWP",W30)))</formula>
    </cfRule>
    <cfRule type="containsText" dxfId="4" priority="6" stopIfTrue="1" operator="containsText" text="EL">
      <formula>NOT(ISERROR(SEARCH("EL",W30)))</formula>
    </cfRule>
    <cfRule type="containsText" dxfId="3" priority="7" stopIfTrue="1" operator="containsText" text="CL">
      <formula>NOT(ISERROR(SEARCH("CL",W30)))</formula>
    </cfRule>
    <cfRule type="containsText" dxfId="2" priority="8" stopIfTrue="1" operator="containsText" text="SL">
      <formula>NOT(ISERROR(SEARCH("SL",W30)))</formula>
    </cfRule>
    <cfRule type="containsText" dxfId="1" priority="9" stopIfTrue="1" operator="containsText" text="Off">
      <formula>NOT(ISERROR(SEARCH("Off",W30)))</formula>
    </cfRule>
    <cfRule type="containsText" dxfId="0" priority="10" stopIfTrue="1" operator="containsText" text="P">
      <formula>NOT(ISERROR(SEARCH("P",W30)))</formula>
    </cfRule>
  </conditionalFormatting>
  <pageMargins left="0.47244094488188981" right="0.47244094488188981" top="0.74803149606299213" bottom="0.74803149606299213" header="0" footer="0"/>
  <pageSetup paperSize="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showZeros="0" view="pageLayout" zoomScaleNormal="100" zoomScaleSheetLayoutView="100" workbookViewId="0">
      <selection activeCell="L7" sqref="L7"/>
    </sheetView>
  </sheetViews>
  <sheetFormatPr defaultRowHeight="12"/>
  <cols>
    <col min="1" max="1" width="3.140625" style="37" bestFit="1" customWidth="1"/>
    <col min="2" max="2" width="18.5703125" style="37" customWidth="1"/>
    <col min="3" max="5" width="8.7109375" style="37" customWidth="1"/>
    <col min="6" max="6" width="8.7109375" style="38" customWidth="1"/>
    <col min="7" max="15" width="8.7109375" style="39" customWidth="1"/>
    <col min="16" max="16384" width="9.140625" style="39"/>
  </cols>
  <sheetData>
    <row r="1" spans="1:15" ht="33" customHeight="1">
      <c r="A1" s="665"/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7"/>
    </row>
    <row r="2" spans="1:15" ht="42.75" customHeight="1">
      <c r="A2" s="678" t="s">
        <v>135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79"/>
      <c r="N2" s="679"/>
      <c r="O2" s="680"/>
    </row>
    <row r="3" spans="1:15" ht="42.75" customHeight="1">
      <c r="A3" s="681" t="str">
        <f>Links!E2</f>
        <v>कर्मवीर तात्यासाहेब हरी रावजी पाटील किसान शिक्षण संस्था भडगाव संचलित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3"/>
    </row>
    <row r="4" spans="1:15" ht="27.75" customHeight="1">
      <c r="A4" s="684" t="str">
        <f>Links!E3</f>
        <v>सौ.एस.पी.पाटील माध्यमिक विद्यामंदिर आमडदे, ता. भडगाव, जि. जळगाव.</v>
      </c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  <c r="O4" s="686"/>
    </row>
    <row r="5" spans="1:15" ht="27.75" customHeight="1">
      <c r="A5" s="687" t="s">
        <v>258</v>
      </c>
      <c r="B5" s="688"/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689"/>
    </row>
    <row r="6" spans="1:15" ht="48" customHeight="1">
      <c r="A6" s="690" t="str">
        <f>"वार्षिक परीक्षा निकालपत्रक"&amp;"
"&amp;Links!O2</f>
        <v>वार्षिक परीक्षा निकालपत्रक
सन:- 2023-24</v>
      </c>
      <c r="B6" s="691"/>
      <c r="C6" s="691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2"/>
    </row>
    <row r="7" spans="1:15" ht="48" customHeight="1">
      <c r="A7" s="303" t="s">
        <v>33</v>
      </c>
      <c r="B7" s="40" t="s">
        <v>133</v>
      </c>
      <c r="C7" s="365" t="str">
        <f>VLOOKUP(L7,Data!B6:AJ368,4,0)</f>
        <v>सायली निंबा पाटील</v>
      </c>
      <c r="D7" s="293"/>
      <c r="E7" s="293"/>
      <c r="F7" s="301"/>
      <c r="G7" s="302"/>
      <c r="H7" s="668" t="s">
        <v>137</v>
      </c>
      <c r="I7" s="668"/>
      <c r="J7" s="668"/>
      <c r="K7" s="668"/>
      <c r="L7" s="300">
        <v>1</v>
      </c>
      <c r="M7" s="302"/>
      <c r="N7" s="302"/>
      <c r="O7" s="304"/>
    </row>
    <row r="8" spans="1:15" ht="48" customHeight="1">
      <c r="A8" s="303" t="s">
        <v>33</v>
      </c>
      <c r="B8" s="41" t="s">
        <v>132</v>
      </c>
      <c r="C8" s="365" t="str">
        <f>VLOOKUP(L7,Data!B6:AH368,5,0)</f>
        <v>9वी (अ)</v>
      </c>
      <c r="D8" s="288"/>
      <c r="E8" s="293"/>
      <c r="F8" s="301"/>
      <c r="G8" s="302"/>
      <c r="H8" s="668" t="s">
        <v>261</v>
      </c>
      <c r="I8" s="668"/>
      <c r="J8" s="668"/>
      <c r="K8" s="668"/>
      <c r="L8" s="366">
        <f>VLOOKUP(L7,Data!B6:AJ368,3,0)</f>
        <v>1</v>
      </c>
      <c r="M8" s="302"/>
      <c r="N8" s="302"/>
      <c r="O8" s="304"/>
    </row>
    <row r="9" spans="1:15" ht="48" customHeight="1">
      <c r="A9" s="303"/>
      <c r="B9" s="294"/>
      <c r="C9" s="295" t="s">
        <v>89</v>
      </c>
      <c r="D9" s="295" t="s">
        <v>26</v>
      </c>
      <c r="E9" s="295" t="s">
        <v>83</v>
      </c>
      <c r="F9" s="296" t="s">
        <v>90</v>
      </c>
      <c r="G9" s="297" t="s">
        <v>276</v>
      </c>
      <c r="H9" s="297" t="s">
        <v>362</v>
      </c>
      <c r="I9" s="312" t="s">
        <v>333</v>
      </c>
      <c r="J9" s="312" t="s">
        <v>375</v>
      </c>
      <c r="K9" s="297" t="s">
        <v>332</v>
      </c>
      <c r="L9" s="367" t="str">
        <f>गुणपत्रक!T3</f>
        <v>सौरक्षण शास्त्र</v>
      </c>
      <c r="M9" s="297" t="s">
        <v>35</v>
      </c>
      <c r="N9" s="297" t="s">
        <v>335</v>
      </c>
      <c r="O9" s="305" t="s">
        <v>23</v>
      </c>
    </row>
    <row r="10" spans="1:15" ht="37.5" customHeight="1">
      <c r="A10" s="303"/>
      <c r="B10" s="298" t="s">
        <v>363</v>
      </c>
      <c r="C10" s="368">
        <f>VLOOKUP(L7,गुणपत्रक!A6:Y78,5,0)</f>
        <v>0</v>
      </c>
      <c r="D10" s="369">
        <f>VLOOKUP(L7,गुणपत्रक!A6:Y78,6,0)</f>
        <v>0</v>
      </c>
      <c r="E10" s="370">
        <f>VLOOKUP(L7,गुणपत्रक!A6:Y78,7,0)</f>
        <v>0</v>
      </c>
      <c r="F10" s="370">
        <f>VLOOKUP(L7,गुणपत्रक!A6:Y78,10,0)</f>
        <v>0</v>
      </c>
      <c r="G10" s="371">
        <f>VLOOKUP(L7,गुणपत्रक!A6:Y78,13,0)</f>
        <v>0</v>
      </c>
      <c r="H10" s="371">
        <f>VLOOKUP(L7,गुणपत्रक!A6:Y78,16,0)</f>
        <v>0</v>
      </c>
      <c r="I10" s="371">
        <f>VLOOKUP(L7,गुणपत्रक!A6:Y78,17,0)</f>
        <v>0</v>
      </c>
      <c r="J10" s="371">
        <f>VLOOKUP(L7,गुणपत्रक!A6:Y78,18,0)</f>
        <v>0</v>
      </c>
      <c r="K10" s="371">
        <f>VLOOKUP(L7,गुणपत्रक!A6:Y78,19,0)</f>
        <v>0</v>
      </c>
      <c r="L10" s="371">
        <f>VLOOKUP(L7,गुणपत्रक!A6:Y78,20,0)</f>
        <v>0</v>
      </c>
      <c r="M10" s="672">
        <f>VLOOKUP(L7,गुणपत्रक!A6:Y78,21,0)+SUM(C11:L11)</f>
        <v>0</v>
      </c>
      <c r="N10" s="672">
        <f>VLOOKUP(L7,गुणपत्रक!A6:Y78,22,0)</f>
        <v>0</v>
      </c>
      <c r="O10" s="675">
        <f>VLOOKUP(L7,गुणपत्रक!A6:Y78,23,0)</f>
        <v>0</v>
      </c>
    </row>
    <row r="11" spans="1:15" ht="37.5" customHeight="1">
      <c r="A11" s="303"/>
      <c r="B11" s="299" t="s">
        <v>331</v>
      </c>
      <c r="C11" s="315"/>
      <c r="D11" s="316"/>
      <c r="E11" s="317"/>
      <c r="F11" s="317"/>
      <c r="G11" s="318"/>
      <c r="H11" s="318"/>
      <c r="I11" s="318"/>
      <c r="J11" s="318"/>
      <c r="K11" s="318"/>
      <c r="L11" s="318"/>
      <c r="M11" s="673"/>
      <c r="N11" s="674"/>
      <c r="O11" s="676"/>
    </row>
    <row r="12" spans="1:15" ht="37.5" customHeight="1">
      <c r="A12" s="303"/>
      <c r="B12" s="299" t="s">
        <v>364</v>
      </c>
      <c r="C12" s="319">
        <v>100</v>
      </c>
      <c r="D12" s="313"/>
      <c r="E12" s="320"/>
      <c r="F12" s="321"/>
      <c r="G12" s="314"/>
      <c r="H12" s="314"/>
      <c r="I12" s="314"/>
      <c r="J12" s="314"/>
      <c r="K12" s="314"/>
      <c r="L12" s="314"/>
      <c r="M12" s="314"/>
      <c r="N12" s="673"/>
      <c r="O12" s="677"/>
    </row>
    <row r="13" spans="1:15" ht="37.5" customHeight="1">
      <c r="A13" s="303"/>
      <c r="B13" s="169"/>
      <c r="C13" s="288"/>
      <c r="D13" s="168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4"/>
    </row>
    <row r="14" spans="1:15" ht="37.5" customHeight="1" thickBot="1">
      <c r="A14" s="310"/>
      <c r="B14" s="671" t="s">
        <v>366</v>
      </c>
      <c r="C14" s="671"/>
      <c r="D14" s="311"/>
      <c r="E14" s="306"/>
      <c r="F14" s="669" t="s">
        <v>365</v>
      </c>
      <c r="G14" s="669"/>
      <c r="H14" s="669"/>
      <c r="I14" s="306"/>
      <c r="J14" s="306"/>
      <c r="K14" s="306"/>
      <c r="L14" s="306"/>
      <c r="M14" s="669" t="s">
        <v>367</v>
      </c>
      <c r="N14" s="669"/>
      <c r="O14" s="670"/>
    </row>
    <row r="15" spans="1:15" ht="12" customHeight="1">
      <c r="B15" s="309"/>
      <c r="C15" s="309"/>
      <c r="D15" s="307"/>
      <c r="E15" s="307"/>
      <c r="F15" s="308"/>
      <c r="G15" s="302"/>
      <c r="H15" s="302"/>
      <c r="I15" s="302"/>
      <c r="J15" s="302"/>
      <c r="K15" s="302"/>
      <c r="L15" s="302"/>
      <c r="M15" s="42"/>
      <c r="N15" s="42"/>
      <c r="O15" s="42"/>
    </row>
  </sheetData>
  <sheetProtection algorithmName="SHA-512" hashValue="d7y3yH/yyRoU6GfHPuhzSwpDZlLXdIuQi+8wg5GB+Nu/CG/FdibJ0/Agb+TI/spAWFszX2UUFW7SbJFmUhHLLA==" saltValue="i15k23w6jzhC52TvBfyDeQ==" spinCount="100000" sheet="1" scenarios="1" formatCells="0" formatColumns="0" formatRows="0"/>
  <mergeCells count="14">
    <mergeCell ref="A1:O1"/>
    <mergeCell ref="H7:K7"/>
    <mergeCell ref="H8:K8"/>
    <mergeCell ref="F14:H14"/>
    <mergeCell ref="M14:O14"/>
    <mergeCell ref="B14:C14"/>
    <mergeCell ref="M10:M11"/>
    <mergeCell ref="N10:N12"/>
    <mergeCell ref="O10:O12"/>
    <mergeCell ref="A2:O2"/>
    <mergeCell ref="A3:O3"/>
    <mergeCell ref="A4:O4"/>
    <mergeCell ref="A5:O5"/>
    <mergeCell ref="A6:O6"/>
  </mergeCells>
  <dataValidations count="1">
    <dataValidation type="list" allowBlank="1" showInputMessage="1" showErrorMessage="1" sqref="L7">
      <formula1>RollNo</formula1>
    </dataValidation>
  </dataValidations>
  <pageMargins left="0.31496062992125984" right="0.31496062992125984" top="0.31496062992125984" bottom="0.31496062992125984" header="0" footer="0"/>
  <pageSetup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6" sqref="B6:J6"/>
    </sheetView>
  </sheetViews>
  <sheetFormatPr defaultRowHeight="12.75"/>
  <cols>
    <col min="1" max="1" width="5.7109375" customWidth="1"/>
  </cols>
  <sheetData>
    <row r="1" spans="1:10" ht="30" customHeight="1"/>
    <row r="2" spans="1:10" ht="45">
      <c r="A2" s="445" t="s">
        <v>75</v>
      </c>
      <c r="B2" s="445"/>
      <c r="C2" s="445"/>
      <c r="D2" s="445"/>
      <c r="E2" s="445"/>
      <c r="F2" s="445"/>
      <c r="G2" s="445"/>
      <c r="H2" s="445"/>
      <c r="I2" s="445"/>
      <c r="J2" s="445"/>
    </row>
    <row r="3" spans="1:10" ht="28.5" customHeight="1">
      <c r="A3" s="446">
        <v>1</v>
      </c>
      <c r="B3" s="451" t="s">
        <v>267</v>
      </c>
      <c r="C3" s="451"/>
      <c r="D3" s="451"/>
      <c r="E3" s="451"/>
      <c r="F3" s="451"/>
      <c r="G3" s="451"/>
      <c r="H3" s="451"/>
      <c r="I3" s="451"/>
      <c r="J3" s="451"/>
    </row>
    <row r="4" spans="1:10" ht="28.5" customHeight="1">
      <c r="A4" s="446"/>
      <c r="B4" s="449" t="s">
        <v>268</v>
      </c>
      <c r="C4" s="450"/>
      <c r="D4" s="450"/>
      <c r="E4" s="450"/>
      <c r="F4" s="450"/>
      <c r="G4" s="450"/>
      <c r="H4" s="450"/>
      <c r="I4" s="450"/>
      <c r="J4" s="450"/>
    </row>
    <row r="5" spans="1:10" ht="28.5" customHeight="1">
      <c r="A5" s="28">
        <v>2</v>
      </c>
      <c r="B5" s="442" t="s">
        <v>74</v>
      </c>
      <c r="C5" s="442"/>
      <c r="D5" s="442"/>
      <c r="E5" s="442"/>
      <c r="F5" s="442"/>
      <c r="G5" s="442"/>
      <c r="H5" s="442"/>
      <c r="I5" s="442"/>
      <c r="J5" s="442"/>
    </row>
    <row r="6" spans="1:10" ht="28.5" customHeight="1">
      <c r="A6" s="28">
        <v>3</v>
      </c>
      <c r="B6" s="452" t="s">
        <v>250</v>
      </c>
      <c r="C6" s="452"/>
      <c r="D6" s="452"/>
      <c r="E6" s="452"/>
      <c r="F6" s="452"/>
      <c r="G6" s="452"/>
      <c r="H6" s="452"/>
      <c r="I6" s="452"/>
      <c r="J6" s="452"/>
    </row>
    <row r="7" spans="1:10" ht="28.5" customHeight="1">
      <c r="A7" s="28">
        <v>4</v>
      </c>
      <c r="B7" s="453" t="s">
        <v>252</v>
      </c>
      <c r="C7" s="453"/>
      <c r="D7" s="453"/>
      <c r="E7" s="453"/>
      <c r="F7" s="453"/>
      <c r="G7" s="453"/>
      <c r="H7" s="453"/>
      <c r="I7" s="453"/>
      <c r="J7" s="453"/>
    </row>
    <row r="8" spans="1:10" ht="28.5" customHeight="1">
      <c r="A8" s="28">
        <v>5</v>
      </c>
      <c r="B8" s="447" t="s">
        <v>263</v>
      </c>
      <c r="C8" s="447"/>
      <c r="D8" s="447"/>
      <c r="E8" s="447"/>
      <c r="F8" s="447"/>
      <c r="G8" s="447"/>
      <c r="H8" s="447"/>
      <c r="I8" s="447"/>
      <c r="J8" s="447"/>
    </row>
    <row r="9" spans="1:10" ht="28.5" customHeight="1">
      <c r="A9" s="28">
        <v>6</v>
      </c>
      <c r="B9" s="448" t="s">
        <v>269</v>
      </c>
      <c r="C9" s="448"/>
      <c r="D9" s="448"/>
      <c r="E9" s="448"/>
      <c r="F9" s="448"/>
      <c r="G9" s="448"/>
      <c r="H9" s="448"/>
      <c r="I9" s="448"/>
      <c r="J9" s="448"/>
    </row>
    <row r="10" spans="1:10" ht="28.5" customHeight="1">
      <c r="A10" s="28">
        <v>7</v>
      </c>
      <c r="B10" s="440" t="s">
        <v>253</v>
      </c>
      <c r="C10" s="440"/>
      <c r="D10" s="440"/>
      <c r="E10" s="440"/>
      <c r="F10" s="440"/>
      <c r="G10" s="440"/>
      <c r="H10" s="440"/>
      <c r="I10" s="440"/>
      <c r="J10" s="440"/>
    </row>
    <row r="11" spans="1:10" ht="28.5" customHeight="1">
      <c r="A11" s="28">
        <v>8</v>
      </c>
      <c r="B11" s="441" t="s">
        <v>77</v>
      </c>
      <c r="C11" s="441"/>
      <c r="D11" s="441"/>
      <c r="E11" s="441"/>
      <c r="F11" s="441"/>
      <c r="G11" s="441"/>
      <c r="H11" s="441"/>
      <c r="I11" s="441"/>
      <c r="J11" s="441"/>
    </row>
    <row r="12" spans="1:10" ht="28.5" customHeight="1">
      <c r="A12" s="28">
        <v>9</v>
      </c>
      <c r="B12" s="442" t="s">
        <v>179</v>
      </c>
      <c r="C12" s="442"/>
      <c r="D12" s="442"/>
      <c r="E12" s="442"/>
      <c r="F12" s="442"/>
      <c r="G12" s="442"/>
      <c r="H12" s="442"/>
      <c r="I12" s="442"/>
      <c r="J12" s="442"/>
    </row>
    <row r="13" spans="1:10" ht="28.5" customHeight="1">
      <c r="A13" s="28">
        <v>10</v>
      </c>
      <c r="B13" s="443" t="s">
        <v>76</v>
      </c>
      <c r="C13" s="443"/>
      <c r="D13" s="443"/>
      <c r="E13" s="443"/>
      <c r="F13" s="443"/>
      <c r="G13" s="443"/>
      <c r="H13" s="443"/>
      <c r="I13" s="443"/>
      <c r="J13" s="443"/>
    </row>
    <row r="14" spans="1:10" ht="28.5" customHeight="1">
      <c r="A14" s="28">
        <v>11</v>
      </c>
      <c r="B14" s="444" t="s">
        <v>251</v>
      </c>
      <c r="C14" s="444"/>
      <c r="D14" s="444"/>
      <c r="E14" s="444"/>
      <c r="F14" s="444"/>
      <c r="G14" s="444"/>
      <c r="H14" s="444"/>
      <c r="I14" s="444"/>
      <c r="J14" s="444"/>
    </row>
    <row r="15" spans="1:10" ht="28.5" customHeight="1">
      <c r="A15" s="28">
        <v>12</v>
      </c>
      <c r="B15" s="438" t="s">
        <v>78</v>
      </c>
      <c r="C15" s="438"/>
      <c r="D15" s="438"/>
      <c r="E15" s="438"/>
      <c r="F15" s="438"/>
      <c r="G15" s="438"/>
      <c r="H15" s="438"/>
      <c r="I15" s="438"/>
      <c r="J15" s="438"/>
    </row>
    <row r="16" spans="1:10" ht="28.5" customHeight="1">
      <c r="A16" s="28">
        <v>13</v>
      </c>
      <c r="B16" s="439" t="s">
        <v>80</v>
      </c>
      <c r="C16" s="439"/>
      <c r="D16" s="439"/>
      <c r="E16" s="439"/>
      <c r="F16" s="439"/>
      <c r="G16" s="439"/>
      <c r="H16" s="439"/>
      <c r="I16" s="439"/>
      <c r="J16" s="439"/>
    </row>
  </sheetData>
  <sheetProtection algorithmName="SHA-512" hashValue="r/sC92onI6fzpw67LjJR2aarj+ZZ6rzlsJQn47Y0SUVbE603QIxcgaLWPqCW0cQU6ubNQ+4GZ4JDFw2QuP+pkA==" saltValue="ozuxqy0URAG+F33nBxm4Sg==" spinCount="100000" sheet="1" objects="1" scenarios="1" selectLockedCells="1" selectUnlockedCells="1"/>
  <mergeCells count="16">
    <mergeCell ref="A2:J2"/>
    <mergeCell ref="A3:A4"/>
    <mergeCell ref="B8:J8"/>
    <mergeCell ref="B9:J9"/>
    <mergeCell ref="B5:J5"/>
    <mergeCell ref="B4:J4"/>
    <mergeCell ref="B3:J3"/>
    <mergeCell ref="B6:J6"/>
    <mergeCell ref="B7:J7"/>
    <mergeCell ref="B15:J15"/>
    <mergeCell ref="B16:J16"/>
    <mergeCell ref="B10:J10"/>
    <mergeCell ref="B11:J11"/>
    <mergeCell ref="B12:J12"/>
    <mergeCell ref="B13:J13"/>
    <mergeCell ref="B14:J14"/>
  </mergeCells>
  <hyperlinks>
    <hyperlink ref="B4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354"/>
  <sheetViews>
    <sheetView showZeros="0" workbookViewId="0">
      <pane xSplit="5" ySplit="5" topLeftCell="F6" activePane="bottomRight" state="frozen"/>
      <selection pane="topRight" activeCell="E1" sqref="E1"/>
      <selection pane="bottomLeft" activeCell="A8" sqref="A8"/>
      <selection pane="bottomRight" activeCell="E7" sqref="E7"/>
    </sheetView>
  </sheetViews>
  <sheetFormatPr defaultRowHeight="12"/>
  <cols>
    <col min="1" max="1" width="6.28515625" style="190" customWidth="1"/>
    <col min="2" max="2" width="5.7109375" style="190" customWidth="1"/>
    <col min="3" max="3" width="8.7109375" style="201" customWidth="1"/>
    <col min="4" max="4" width="5.5703125" style="190" customWidth="1"/>
    <col min="5" max="5" width="25.5703125" style="201" customWidth="1"/>
    <col min="6" max="6" width="9" style="190" customWidth="1"/>
    <col min="7" max="7" width="6.140625" style="190" customWidth="1"/>
    <col min="8" max="8" width="9.140625" style="190" customWidth="1"/>
    <col min="9" max="9" width="10.42578125" style="252" customWidth="1"/>
    <col min="10" max="10" width="10" style="190" customWidth="1"/>
    <col min="11" max="11" width="9.7109375" style="4" customWidth="1"/>
    <col min="12" max="12" width="9.140625" style="190" customWidth="1"/>
    <col min="13" max="13" width="10.42578125" style="190" customWidth="1"/>
    <col min="14" max="14" width="14" style="190" bestFit="1" customWidth="1"/>
    <col min="15" max="15" width="22" style="190" customWidth="1"/>
    <col min="16" max="16" width="14.28515625" style="190" customWidth="1"/>
    <col min="17" max="17" width="15" style="190" customWidth="1"/>
    <col min="18" max="18" width="14.7109375" style="253" customWidth="1"/>
    <col min="19" max="20" width="8.85546875" style="190" customWidth="1"/>
    <col min="21" max="21" width="7.7109375" style="190" customWidth="1"/>
    <col min="22" max="22" width="7.140625" style="254" customWidth="1"/>
    <col min="23" max="23" width="6.85546875" style="190" customWidth="1"/>
    <col min="24" max="26" width="7.7109375" style="256" customWidth="1"/>
    <col min="27" max="27" width="10.42578125" style="190" customWidth="1"/>
    <col min="28" max="28" width="17.28515625" style="190" customWidth="1"/>
    <col min="29" max="29" width="33.42578125" style="190" customWidth="1"/>
    <col min="30" max="30" width="22.42578125" style="190" customWidth="1"/>
    <col min="31" max="31" width="27.7109375" style="190" customWidth="1"/>
    <col min="32" max="32" width="34.42578125" style="190" bestFit="1" customWidth="1"/>
    <col min="33" max="33" width="19.28515625" style="190" bestFit="1" customWidth="1"/>
    <col min="34" max="34" width="30.5703125" style="190" bestFit="1" customWidth="1"/>
    <col min="35" max="35" width="12.85546875" style="190" customWidth="1"/>
    <col min="36" max="16384" width="9.140625" style="190"/>
  </cols>
  <sheetData>
    <row r="1" spans="1:41" s="176" customFormat="1" ht="13.5" customHeight="1">
      <c r="A1" s="173"/>
      <c r="B1" s="173"/>
      <c r="C1" s="173"/>
      <c r="D1" s="173"/>
      <c r="E1" s="173"/>
      <c r="F1" s="173"/>
      <c r="G1" s="173"/>
      <c r="H1" s="173"/>
      <c r="I1" s="174"/>
      <c r="J1" s="173"/>
      <c r="K1" s="133"/>
      <c r="L1" s="173"/>
      <c r="M1" s="173"/>
      <c r="N1" s="173"/>
      <c r="O1" s="173"/>
      <c r="P1" s="173"/>
      <c r="Q1" s="173"/>
      <c r="R1" s="175"/>
      <c r="S1" s="173"/>
      <c r="T1" s="173"/>
      <c r="U1" s="173"/>
      <c r="V1" s="173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73"/>
      <c r="AJ1" s="173"/>
      <c r="AK1" s="173"/>
      <c r="AL1" s="173"/>
      <c r="AM1" s="173"/>
      <c r="AN1" s="173"/>
      <c r="AO1" s="173"/>
    </row>
    <row r="2" spans="1:41" s="176" customFormat="1" ht="23.25" customHeight="1">
      <c r="A2" s="173"/>
      <c r="B2" s="173"/>
      <c r="C2" s="173"/>
      <c r="D2" s="173"/>
      <c r="E2" s="173"/>
      <c r="F2" s="454" t="str">
        <f>Links!E3</f>
        <v>सौ.एस.पी.पाटील माध्यमिक विद्यामंदिर आमडदे, ता. भडगाव, जि. जळगाव.</v>
      </c>
      <c r="G2" s="454"/>
      <c r="H2" s="454"/>
      <c r="I2" s="454"/>
      <c r="J2" s="454"/>
      <c r="K2" s="454"/>
      <c r="L2" s="173"/>
      <c r="M2" s="327">
        <f ca="1">TODAY()</f>
        <v>45164</v>
      </c>
      <c r="N2" s="173"/>
      <c r="O2" s="173"/>
      <c r="P2" s="173"/>
      <c r="Q2" s="173"/>
      <c r="R2" s="175"/>
      <c r="S2" s="173"/>
      <c r="T2" s="173"/>
      <c r="U2" s="173"/>
      <c r="V2" s="173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73"/>
      <c r="AJ2" s="173"/>
      <c r="AK2" s="173"/>
      <c r="AL2" s="173"/>
      <c r="AM2" s="173"/>
      <c r="AN2" s="173"/>
      <c r="AO2" s="173"/>
    </row>
    <row r="3" spans="1:41" s="176" customFormat="1" ht="30.75" customHeight="1">
      <c r="A3" s="173"/>
      <c r="B3" s="173"/>
      <c r="C3" s="173"/>
      <c r="D3" s="173"/>
      <c r="E3" s="173"/>
      <c r="F3" s="173"/>
      <c r="G3" s="173"/>
      <c r="H3" s="173"/>
      <c r="I3" s="174"/>
      <c r="J3" s="173"/>
      <c r="K3" s="133"/>
      <c r="L3" s="173"/>
      <c r="M3" s="177"/>
      <c r="N3" s="173"/>
      <c r="O3" s="173"/>
      <c r="P3" s="173"/>
      <c r="Q3" s="173"/>
      <c r="R3" s="175"/>
      <c r="S3" s="173"/>
      <c r="T3" s="173"/>
      <c r="U3" s="173"/>
      <c r="V3" s="173"/>
      <c r="W3" s="459" t="s">
        <v>21</v>
      </c>
      <c r="X3" s="459"/>
      <c r="Y3" s="459" t="s">
        <v>22</v>
      </c>
      <c r="Z3" s="459"/>
      <c r="AA3" s="136"/>
      <c r="AB3" s="135"/>
      <c r="AC3" s="457" t="s">
        <v>21</v>
      </c>
      <c r="AD3" s="457"/>
      <c r="AE3" s="457"/>
      <c r="AF3" s="458" t="s">
        <v>22</v>
      </c>
      <c r="AG3" s="458"/>
      <c r="AH3" s="458"/>
      <c r="AI3" s="178"/>
      <c r="AJ3" s="173"/>
      <c r="AK3" s="173"/>
      <c r="AL3" s="173"/>
      <c r="AM3" s="173"/>
      <c r="AN3" s="173"/>
      <c r="AO3" s="173"/>
    </row>
    <row r="4" spans="1:41" s="144" customFormat="1" ht="30" customHeight="1" thickBot="1">
      <c r="A4" s="133"/>
      <c r="B4" s="137" t="s">
        <v>32</v>
      </c>
      <c r="C4" s="137" t="s">
        <v>4</v>
      </c>
      <c r="D4" s="137" t="s">
        <v>3</v>
      </c>
      <c r="E4" s="137" t="s">
        <v>2</v>
      </c>
      <c r="F4" s="138" t="s">
        <v>11</v>
      </c>
      <c r="G4" s="132" t="s">
        <v>6</v>
      </c>
      <c r="H4" s="132" t="s">
        <v>5</v>
      </c>
      <c r="I4" s="139" t="s">
        <v>7</v>
      </c>
      <c r="J4" s="132" t="s">
        <v>8</v>
      </c>
      <c r="K4" s="132" t="s">
        <v>9</v>
      </c>
      <c r="L4" s="132" t="s">
        <v>79</v>
      </c>
      <c r="M4" s="132" t="s">
        <v>10</v>
      </c>
      <c r="N4" s="132" t="s">
        <v>138</v>
      </c>
      <c r="O4" s="132" t="s">
        <v>259</v>
      </c>
      <c r="P4" s="132" t="s">
        <v>260</v>
      </c>
      <c r="Q4" s="132" t="s">
        <v>12</v>
      </c>
      <c r="R4" s="140" t="s">
        <v>13</v>
      </c>
      <c r="S4" s="132" t="s">
        <v>166</v>
      </c>
      <c r="T4" s="132" t="s">
        <v>143</v>
      </c>
      <c r="U4" s="132" t="s">
        <v>14</v>
      </c>
      <c r="V4" s="132" t="s">
        <v>15</v>
      </c>
      <c r="W4" s="141" t="s">
        <v>16</v>
      </c>
      <c r="X4" s="141" t="s">
        <v>17</v>
      </c>
      <c r="Y4" s="141" t="s">
        <v>16</v>
      </c>
      <c r="Z4" s="141" t="s">
        <v>17</v>
      </c>
      <c r="AA4" s="132" t="s">
        <v>18</v>
      </c>
      <c r="AB4" s="132" t="s">
        <v>19</v>
      </c>
      <c r="AC4" s="142" t="s">
        <v>29</v>
      </c>
      <c r="AD4" s="142" t="s">
        <v>30</v>
      </c>
      <c r="AE4" s="142" t="s">
        <v>31</v>
      </c>
      <c r="AF4" s="142" t="s">
        <v>29</v>
      </c>
      <c r="AG4" s="142" t="s">
        <v>30</v>
      </c>
      <c r="AH4" s="142" t="s">
        <v>31</v>
      </c>
      <c r="AI4" s="143" t="s">
        <v>1</v>
      </c>
      <c r="AJ4" s="133"/>
      <c r="AK4" s="133"/>
      <c r="AL4" s="133"/>
      <c r="AM4" s="133"/>
      <c r="AN4" s="133"/>
      <c r="AO4" s="133"/>
    </row>
    <row r="5" spans="1:41" s="145" customFormat="1" ht="13.5" customHeight="1">
      <c r="A5" s="133"/>
      <c r="B5" s="133">
        <v>1</v>
      </c>
      <c r="C5" s="133">
        <v>2</v>
      </c>
      <c r="D5" s="133">
        <v>3</v>
      </c>
      <c r="E5" s="133">
        <v>4</v>
      </c>
      <c r="F5" s="133">
        <v>5</v>
      </c>
      <c r="G5" s="133">
        <v>6</v>
      </c>
      <c r="H5" s="133">
        <v>7</v>
      </c>
      <c r="I5" s="133">
        <v>8</v>
      </c>
      <c r="J5" s="133">
        <v>9</v>
      </c>
      <c r="K5" s="133">
        <v>10</v>
      </c>
      <c r="L5" s="133">
        <v>11</v>
      </c>
      <c r="M5" s="133">
        <v>12</v>
      </c>
      <c r="N5" s="133">
        <v>13</v>
      </c>
      <c r="O5" s="133">
        <v>14</v>
      </c>
      <c r="P5" s="133">
        <v>15</v>
      </c>
      <c r="Q5" s="133">
        <v>16</v>
      </c>
      <c r="R5" s="133">
        <v>17</v>
      </c>
      <c r="S5" s="133">
        <v>18</v>
      </c>
      <c r="T5" s="133">
        <v>19</v>
      </c>
      <c r="U5" s="133">
        <v>20</v>
      </c>
      <c r="V5" s="133">
        <v>21</v>
      </c>
      <c r="W5" s="133">
        <v>22</v>
      </c>
      <c r="X5" s="133">
        <v>23</v>
      </c>
      <c r="Y5" s="133">
        <v>24</v>
      </c>
      <c r="Z5" s="133">
        <v>25</v>
      </c>
      <c r="AA5" s="133">
        <v>26</v>
      </c>
      <c r="AB5" s="133">
        <v>27</v>
      </c>
      <c r="AC5" s="133">
        <v>28</v>
      </c>
      <c r="AD5" s="133">
        <v>29</v>
      </c>
      <c r="AE5" s="133">
        <v>30</v>
      </c>
      <c r="AF5" s="133">
        <v>31</v>
      </c>
      <c r="AG5" s="133">
        <v>32</v>
      </c>
      <c r="AH5" s="133">
        <v>33</v>
      </c>
      <c r="AI5" s="133">
        <v>35</v>
      </c>
      <c r="AJ5" s="133"/>
      <c r="AK5" s="133"/>
      <c r="AL5" s="133"/>
      <c r="AM5" s="133"/>
      <c r="AN5" s="133"/>
      <c r="AO5" s="133"/>
    </row>
    <row r="6" spans="1:41" s="144" customFormat="1" ht="17.25" customHeight="1" thickBot="1">
      <c r="A6" s="133"/>
      <c r="B6" s="133"/>
      <c r="C6" s="133"/>
      <c r="D6" s="133"/>
      <c r="E6" s="148" t="s">
        <v>254</v>
      </c>
      <c r="F6" s="133"/>
      <c r="G6" s="133"/>
      <c r="H6" s="133"/>
      <c r="I6" s="146"/>
      <c r="J6" s="133"/>
      <c r="K6" s="133"/>
      <c r="L6" s="133"/>
      <c r="M6" s="133"/>
      <c r="N6" s="133"/>
      <c r="O6" s="133"/>
      <c r="P6" s="133"/>
      <c r="Q6" s="133"/>
      <c r="R6" s="147"/>
      <c r="S6" s="146"/>
      <c r="T6" s="146"/>
      <c r="U6" s="146"/>
      <c r="V6" s="133"/>
      <c r="W6" s="133"/>
      <c r="X6" s="146"/>
      <c r="Y6" s="146"/>
      <c r="Z6" s="146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455"/>
      <c r="AL6" s="456"/>
      <c r="AM6" s="133"/>
      <c r="AN6" s="133"/>
      <c r="AO6" s="133"/>
    </row>
    <row r="7" spans="1:41" s="4" customFormat="1" ht="75.75" customHeight="1" thickBot="1">
      <c r="A7" s="8">
        <v>1</v>
      </c>
      <c r="B7" s="170">
        <v>1</v>
      </c>
      <c r="C7" s="85" t="s">
        <v>243</v>
      </c>
      <c r="D7" s="171">
        <v>1</v>
      </c>
      <c r="E7" s="99" t="s">
        <v>255</v>
      </c>
      <c r="F7" s="331" t="str">
        <f>Links!X4</f>
        <v>9वी (अ)</v>
      </c>
      <c r="G7" s="103" t="s">
        <v>20</v>
      </c>
      <c r="H7" s="149" t="s">
        <v>245</v>
      </c>
      <c r="I7" s="179" t="s">
        <v>244</v>
      </c>
      <c r="J7" s="179"/>
      <c r="K7" s="180" t="s">
        <v>246</v>
      </c>
      <c r="L7" s="126" t="s">
        <v>92</v>
      </c>
      <c r="M7" s="180"/>
      <c r="N7" s="150" t="s">
        <v>247</v>
      </c>
      <c r="O7" s="150" t="s">
        <v>264</v>
      </c>
      <c r="P7" s="181"/>
      <c r="Q7" s="181"/>
      <c r="R7" s="182" t="s">
        <v>262</v>
      </c>
      <c r="S7" s="151" t="s">
        <v>256</v>
      </c>
      <c r="T7" s="152" t="s">
        <v>257</v>
      </c>
      <c r="U7" s="153" t="s">
        <v>25</v>
      </c>
      <c r="V7" s="328">
        <f t="shared" ref="V7:V70" ca="1" si="0">IF(I7&lt;&gt;"",DATEDIF(I7,TODAY(),"y"),"")</f>
        <v>17</v>
      </c>
      <c r="W7" s="25">
        <v>29</v>
      </c>
      <c r="X7" s="154">
        <v>152</v>
      </c>
      <c r="Y7" s="154">
        <v>30</v>
      </c>
      <c r="Z7" s="154">
        <v>154</v>
      </c>
      <c r="AA7" s="10"/>
      <c r="AB7" s="128" t="s">
        <v>167</v>
      </c>
      <c r="AC7" s="183" t="s">
        <v>58</v>
      </c>
      <c r="AD7" s="183" t="s">
        <v>97</v>
      </c>
      <c r="AE7" s="183" t="s">
        <v>117</v>
      </c>
      <c r="AF7" s="129" t="s">
        <v>181</v>
      </c>
      <c r="AG7" s="183" t="s">
        <v>97</v>
      </c>
      <c r="AH7" s="183" t="s">
        <v>182</v>
      </c>
      <c r="AI7" s="130"/>
      <c r="AJ7" s="84"/>
      <c r="AK7" s="8"/>
      <c r="AL7" s="8"/>
      <c r="AM7" s="8"/>
      <c r="AN7" s="8"/>
      <c r="AO7" s="8"/>
    </row>
    <row r="8" spans="1:41" s="4" customFormat="1" ht="75.75" customHeight="1" thickBot="1">
      <c r="A8" s="8">
        <v>2</v>
      </c>
      <c r="B8" s="329">
        <f>IF(E8&gt;0,B7+1,0)</f>
        <v>0</v>
      </c>
      <c r="C8" s="85"/>
      <c r="D8" s="330">
        <f>IF(E8&gt;0,D7+1,0)</f>
        <v>0</v>
      </c>
      <c r="E8" s="99"/>
      <c r="F8" s="331">
        <f>IF(E8&gt;0,F7,0)</f>
        <v>0</v>
      </c>
      <c r="G8" s="104"/>
      <c r="H8" s="155"/>
      <c r="I8" s="105"/>
      <c r="J8" s="184"/>
      <c r="K8" s="185"/>
      <c r="L8" s="126"/>
      <c r="M8" s="185"/>
      <c r="N8" s="150"/>
      <c r="O8" s="150"/>
      <c r="P8" s="181"/>
      <c r="Q8" s="181"/>
      <c r="R8" s="156"/>
      <c r="S8" s="151"/>
      <c r="T8" s="152"/>
      <c r="U8" s="153"/>
      <c r="V8" s="328" t="str">
        <f t="shared" ca="1" si="0"/>
        <v/>
      </c>
      <c r="W8" s="25"/>
      <c r="X8" s="154"/>
      <c r="Y8" s="154"/>
      <c r="Z8" s="154"/>
      <c r="AA8" s="10"/>
      <c r="AB8" s="128" t="s">
        <v>144</v>
      </c>
      <c r="AC8" s="183" t="s">
        <v>62</v>
      </c>
      <c r="AD8" s="183" t="s">
        <v>93</v>
      </c>
      <c r="AE8" s="183" t="s">
        <v>43</v>
      </c>
      <c r="AF8" s="183" t="s">
        <v>183</v>
      </c>
      <c r="AG8" s="183" t="s">
        <v>93</v>
      </c>
      <c r="AH8" s="183" t="s">
        <v>184</v>
      </c>
      <c r="AI8" s="130"/>
      <c r="AJ8" s="84"/>
      <c r="AK8" s="8"/>
      <c r="AL8" s="8"/>
      <c r="AM8" s="8"/>
      <c r="AN8" s="8"/>
      <c r="AO8" s="8"/>
    </row>
    <row r="9" spans="1:41" s="4" customFormat="1" ht="75.75" customHeight="1" thickBot="1">
      <c r="A9" s="8">
        <v>3</v>
      </c>
      <c r="B9" s="329">
        <f t="shared" ref="B9:B72" si="1">IF(E9&gt;0,B8+1,0)</f>
        <v>0</v>
      </c>
      <c r="C9" s="85"/>
      <c r="D9" s="330">
        <f t="shared" ref="D9:D72" si="2">IF(E9&gt;0,D8+1,0)</f>
        <v>0</v>
      </c>
      <c r="E9" s="99"/>
      <c r="F9" s="331">
        <f t="shared" ref="F9:F72" si="3">IF(E9&gt;0,F8,0)</f>
        <v>0</v>
      </c>
      <c r="G9" s="103"/>
      <c r="H9" s="149"/>
      <c r="I9" s="179"/>
      <c r="J9" s="179"/>
      <c r="K9" s="180"/>
      <c r="L9" s="126"/>
      <c r="M9" s="180"/>
      <c r="N9" s="150"/>
      <c r="O9" s="150"/>
      <c r="P9" s="181"/>
      <c r="Q9" s="181"/>
      <c r="R9" s="156"/>
      <c r="S9" s="151"/>
      <c r="T9" s="152"/>
      <c r="U9" s="153"/>
      <c r="V9" s="328" t="str">
        <f t="shared" ca="1" si="0"/>
        <v/>
      </c>
      <c r="W9" s="25"/>
      <c r="X9" s="154"/>
      <c r="Y9" s="154"/>
      <c r="Z9" s="154"/>
      <c r="AA9" s="10"/>
      <c r="AB9" s="128" t="s">
        <v>145</v>
      </c>
      <c r="AC9" s="183" t="s">
        <v>57</v>
      </c>
      <c r="AD9" s="183" t="s">
        <v>98</v>
      </c>
      <c r="AE9" s="183" t="s">
        <v>37</v>
      </c>
      <c r="AF9" s="183" t="s">
        <v>185</v>
      </c>
      <c r="AG9" s="183" t="s">
        <v>98</v>
      </c>
      <c r="AH9" s="183" t="s">
        <v>186</v>
      </c>
      <c r="AI9" s="130"/>
      <c r="AJ9" s="84"/>
      <c r="AK9" s="8"/>
      <c r="AL9" s="8"/>
      <c r="AM9" s="8"/>
      <c r="AN9" s="8"/>
      <c r="AO9" s="8"/>
    </row>
    <row r="10" spans="1:41" s="4" customFormat="1" ht="75.75" customHeight="1" thickBot="1">
      <c r="A10" s="8">
        <v>4</v>
      </c>
      <c r="B10" s="329">
        <f t="shared" si="1"/>
        <v>0</v>
      </c>
      <c r="C10" s="85"/>
      <c r="D10" s="330">
        <f t="shared" si="2"/>
        <v>0</v>
      </c>
      <c r="E10" s="99"/>
      <c r="F10" s="331">
        <f t="shared" si="3"/>
        <v>0</v>
      </c>
      <c r="G10" s="104"/>
      <c r="H10" s="155"/>
      <c r="I10" s="105"/>
      <c r="J10" s="184"/>
      <c r="K10" s="185"/>
      <c r="L10" s="126"/>
      <c r="M10" s="185"/>
      <c r="N10" s="150"/>
      <c r="O10" s="150"/>
      <c r="P10" s="181"/>
      <c r="Q10" s="181"/>
      <c r="R10" s="156"/>
      <c r="S10" s="151"/>
      <c r="T10" s="152"/>
      <c r="U10" s="153"/>
      <c r="V10" s="328" t="str">
        <f t="shared" ca="1" si="0"/>
        <v/>
      </c>
      <c r="W10" s="25"/>
      <c r="X10" s="154"/>
      <c r="Y10" s="154"/>
      <c r="Z10" s="154"/>
      <c r="AA10" s="10"/>
      <c r="AB10" s="128" t="s">
        <v>146</v>
      </c>
      <c r="AC10" s="183" t="s">
        <v>56</v>
      </c>
      <c r="AD10" s="183" t="s">
        <v>99</v>
      </c>
      <c r="AE10" s="183" t="s">
        <v>42</v>
      </c>
      <c r="AF10" s="183" t="s">
        <v>187</v>
      </c>
      <c r="AG10" s="183" t="s">
        <v>99</v>
      </c>
      <c r="AH10" s="183" t="s">
        <v>188</v>
      </c>
      <c r="AI10" s="130"/>
      <c r="AJ10" s="84"/>
      <c r="AK10" s="8"/>
      <c r="AL10" s="8"/>
      <c r="AM10" s="8"/>
      <c r="AN10" s="8"/>
      <c r="AO10" s="8"/>
    </row>
    <row r="11" spans="1:41" s="4" customFormat="1" ht="75.75" customHeight="1" thickBot="1">
      <c r="A11" s="8">
        <v>5</v>
      </c>
      <c r="B11" s="329">
        <f t="shared" si="1"/>
        <v>0</v>
      </c>
      <c r="C11" s="85"/>
      <c r="D11" s="330">
        <f t="shared" si="2"/>
        <v>0</v>
      </c>
      <c r="E11" s="99"/>
      <c r="F11" s="331">
        <f t="shared" si="3"/>
        <v>0</v>
      </c>
      <c r="G11" s="103"/>
      <c r="H11" s="149"/>
      <c r="I11" s="179"/>
      <c r="J11" s="179"/>
      <c r="K11" s="180"/>
      <c r="L11" s="126"/>
      <c r="M11" s="180"/>
      <c r="N11" s="150"/>
      <c r="O11" s="150"/>
      <c r="P11" s="157"/>
      <c r="Q11" s="157"/>
      <c r="R11" s="156"/>
      <c r="S11" s="151"/>
      <c r="T11" s="152"/>
      <c r="U11" s="153"/>
      <c r="V11" s="328" t="str">
        <f t="shared" ca="1" si="0"/>
        <v/>
      </c>
      <c r="W11" s="25"/>
      <c r="X11" s="154"/>
      <c r="Y11" s="154"/>
      <c r="Z11" s="154"/>
      <c r="AA11" s="10"/>
      <c r="AB11" s="128" t="s">
        <v>148</v>
      </c>
      <c r="AC11" s="183" t="s">
        <v>59</v>
      </c>
      <c r="AD11" s="183" t="s">
        <v>94</v>
      </c>
      <c r="AE11" s="183" t="s">
        <v>39</v>
      </c>
      <c r="AF11" s="183" t="s">
        <v>189</v>
      </c>
      <c r="AG11" s="183" t="s">
        <v>94</v>
      </c>
      <c r="AH11" s="183" t="s">
        <v>184</v>
      </c>
      <c r="AI11" s="130"/>
      <c r="AJ11" s="84"/>
      <c r="AK11" s="8"/>
      <c r="AL11" s="8"/>
      <c r="AM11" s="8"/>
      <c r="AN11" s="8"/>
      <c r="AO11" s="8"/>
    </row>
    <row r="12" spans="1:41" s="4" customFormat="1" ht="75.75" customHeight="1" thickBot="1">
      <c r="A12" s="8">
        <v>6</v>
      </c>
      <c r="B12" s="329">
        <f t="shared" si="1"/>
        <v>0</v>
      </c>
      <c r="C12" s="85"/>
      <c r="D12" s="330">
        <f t="shared" si="2"/>
        <v>0</v>
      </c>
      <c r="E12" s="99"/>
      <c r="F12" s="331">
        <f t="shared" si="3"/>
        <v>0</v>
      </c>
      <c r="G12" s="104"/>
      <c r="H12" s="155"/>
      <c r="I12" s="105"/>
      <c r="J12" s="184"/>
      <c r="K12" s="185"/>
      <c r="L12" s="126"/>
      <c r="M12" s="185"/>
      <c r="N12" s="150"/>
      <c r="O12" s="150"/>
      <c r="P12" s="181"/>
      <c r="Q12" s="181"/>
      <c r="R12" s="156"/>
      <c r="S12" s="151"/>
      <c r="T12" s="152"/>
      <c r="U12" s="153"/>
      <c r="V12" s="328" t="str">
        <f t="shared" ca="1" si="0"/>
        <v/>
      </c>
      <c r="W12" s="25"/>
      <c r="X12" s="154"/>
      <c r="Y12" s="154"/>
      <c r="Z12" s="154"/>
      <c r="AA12" s="10"/>
      <c r="AB12" s="128" t="s">
        <v>149</v>
      </c>
      <c r="AC12" s="183" t="s">
        <v>58</v>
      </c>
      <c r="AD12" s="183" t="s">
        <v>100</v>
      </c>
      <c r="AE12" s="183" t="s">
        <v>117</v>
      </c>
      <c r="AF12" s="183" t="s">
        <v>190</v>
      </c>
      <c r="AG12" s="183" t="s">
        <v>100</v>
      </c>
      <c r="AH12" s="183" t="s">
        <v>191</v>
      </c>
      <c r="AI12" s="130"/>
      <c r="AJ12" s="84"/>
      <c r="AK12" s="8"/>
      <c r="AL12" s="8"/>
      <c r="AM12" s="8"/>
      <c r="AN12" s="8"/>
      <c r="AO12" s="8"/>
    </row>
    <row r="13" spans="1:41" s="4" customFormat="1" ht="75.75" customHeight="1" thickBot="1">
      <c r="A13" s="8">
        <v>7</v>
      </c>
      <c r="B13" s="329">
        <f t="shared" si="1"/>
        <v>0</v>
      </c>
      <c r="C13" s="85"/>
      <c r="D13" s="330">
        <f t="shared" si="2"/>
        <v>0</v>
      </c>
      <c r="E13" s="99"/>
      <c r="F13" s="331">
        <f t="shared" si="3"/>
        <v>0</v>
      </c>
      <c r="G13" s="103"/>
      <c r="H13" s="149"/>
      <c r="I13" s="179"/>
      <c r="J13" s="179"/>
      <c r="K13" s="180"/>
      <c r="L13" s="126"/>
      <c r="M13" s="180"/>
      <c r="N13" s="150"/>
      <c r="O13" s="150"/>
      <c r="P13" s="181"/>
      <c r="Q13" s="181"/>
      <c r="R13" s="182"/>
      <c r="S13" s="151"/>
      <c r="T13" s="152"/>
      <c r="U13" s="153"/>
      <c r="V13" s="328" t="str">
        <f t="shared" ca="1" si="0"/>
        <v/>
      </c>
      <c r="W13" s="25"/>
      <c r="X13" s="154"/>
      <c r="Y13" s="154"/>
      <c r="Z13" s="154"/>
      <c r="AA13" s="10"/>
      <c r="AB13" s="128" t="s">
        <v>150</v>
      </c>
      <c r="AC13" s="183" t="s">
        <v>54</v>
      </c>
      <c r="AD13" s="183" t="s">
        <v>97</v>
      </c>
      <c r="AE13" s="183" t="s">
        <v>43</v>
      </c>
      <c r="AF13" s="183" t="s">
        <v>185</v>
      </c>
      <c r="AG13" s="183" t="s">
        <v>97</v>
      </c>
      <c r="AH13" s="183" t="s">
        <v>192</v>
      </c>
      <c r="AI13" s="130"/>
      <c r="AJ13" s="84"/>
      <c r="AK13" s="8"/>
      <c r="AL13" s="8"/>
      <c r="AM13" s="8"/>
      <c r="AN13" s="8"/>
      <c r="AO13" s="8"/>
    </row>
    <row r="14" spans="1:41" s="4" customFormat="1" ht="75.75" customHeight="1" thickBot="1">
      <c r="A14" s="8">
        <v>8</v>
      </c>
      <c r="B14" s="329">
        <f t="shared" si="1"/>
        <v>0</v>
      </c>
      <c r="C14" s="85"/>
      <c r="D14" s="330">
        <f t="shared" si="2"/>
        <v>0</v>
      </c>
      <c r="E14" s="99"/>
      <c r="F14" s="331">
        <f t="shared" si="3"/>
        <v>0</v>
      </c>
      <c r="G14" s="104"/>
      <c r="H14" s="155"/>
      <c r="I14" s="105"/>
      <c r="J14" s="184"/>
      <c r="K14" s="185"/>
      <c r="L14" s="126"/>
      <c r="M14" s="185"/>
      <c r="N14" s="150"/>
      <c r="O14" s="150"/>
      <c r="P14" s="181"/>
      <c r="Q14" s="181"/>
      <c r="R14" s="182"/>
      <c r="S14" s="151"/>
      <c r="T14" s="152"/>
      <c r="U14" s="153"/>
      <c r="V14" s="328" t="str">
        <f t="shared" ca="1" si="0"/>
        <v/>
      </c>
      <c r="W14" s="25"/>
      <c r="X14" s="154"/>
      <c r="Y14" s="154"/>
      <c r="Z14" s="154"/>
      <c r="AA14" s="10"/>
      <c r="AB14" s="128" t="s">
        <v>147</v>
      </c>
      <c r="AC14" s="183" t="s">
        <v>55</v>
      </c>
      <c r="AD14" s="183" t="s">
        <v>97</v>
      </c>
      <c r="AE14" s="183" t="s">
        <v>44</v>
      </c>
      <c r="AF14" s="183" t="s">
        <v>193</v>
      </c>
      <c r="AG14" s="183" t="s">
        <v>97</v>
      </c>
      <c r="AH14" s="183" t="s">
        <v>194</v>
      </c>
      <c r="AI14" s="130"/>
      <c r="AJ14" s="84"/>
      <c r="AK14" s="8"/>
      <c r="AL14" s="8"/>
      <c r="AM14" s="8"/>
      <c r="AN14" s="8"/>
      <c r="AO14" s="8"/>
    </row>
    <row r="15" spans="1:41" s="4" customFormat="1" ht="75.75" customHeight="1" thickBot="1">
      <c r="A15" s="8">
        <v>9</v>
      </c>
      <c r="B15" s="329">
        <f t="shared" si="1"/>
        <v>0</v>
      </c>
      <c r="C15" s="85"/>
      <c r="D15" s="330">
        <f t="shared" si="2"/>
        <v>0</v>
      </c>
      <c r="E15" s="99"/>
      <c r="F15" s="331">
        <f t="shared" si="3"/>
        <v>0</v>
      </c>
      <c r="G15" s="103"/>
      <c r="H15" s="149"/>
      <c r="I15" s="179"/>
      <c r="J15" s="179"/>
      <c r="K15" s="180"/>
      <c r="L15" s="126"/>
      <c r="M15" s="180"/>
      <c r="N15" s="150"/>
      <c r="O15" s="150"/>
      <c r="P15" s="181"/>
      <c r="Q15" s="181"/>
      <c r="R15" s="156"/>
      <c r="S15" s="151"/>
      <c r="T15" s="152"/>
      <c r="U15" s="153"/>
      <c r="V15" s="328" t="str">
        <f t="shared" ca="1" si="0"/>
        <v/>
      </c>
      <c r="W15" s="25"/>
      <c r="X15" s="154"/>
      <c r="Y15" s="154"/>
      <c r="Z15" s="154"/>
      <c r="AA15" s="10"/>
      <c r="AB15" s="128" t="s">
        <v>168</v>
      </c>
      <c r="AC15" s="183" t="s">
        <v>59</v>
      </c>
      <c r="AD15" s="183" t="s">
        <v>99</v>
      </c>
      <c r="AE15" s="183" t="s">
        <v>46</v>
      </c>
      <c r="AF15" s="183" t="s">
        <v>195</v>
      </c>
      <c r="AG15" s="183" t="s">
        <v>99</v>
      </c>
      <c r="AH15" s="183" t="s">
        <v>196</v>
      </c>
      <c r="AI15" s="130"/>
      <c r="AJ15" s="84"/>
      <c r="AK15" s="8"/>
      <c r="AL15" s="8"/>
      <c r="AM15" s="8"/>
      <c r="AN15" s="8"/>
      <c r="AO15" s="8"/>
    </row>
    <row r="16" spans="1:41" s="4" customFormat="1" ht="75.75" customHeight="1" thickBot="1">
      <c r="A16" s="8">
        <v>10</v>
      </c>
      <c r="B16" s="329">
        <f t="shared" si="1"/>
        <v>0</v>
      </c>
      <c r="C16" s="85"/>
      <c r="D16" s="330">
        <f t="shared" si="2"/>
        <v>0</v>
      </c>
      <c r="E16" s="99"/>
      <c r="F16" s="331">
        <f t="shared" si="3"/>
        <v>0</v>
      </c>
      <c r="G16" s="104"/>
      <c r="H16" s="155"/>
      <c r="I16" s="105"/>
      <c r="J16" s="184"/>
      <c r="K16" s="185"/>
      <c r="L16" s="126"/>
      <c r="M16" s="185"/>
      <c r="N16" s="150"/>
      <c r="O16" s="150"/>
      <c r="P16" s="157"/>
      <c r="Q16" s="157"/>
      <c r="R16" s="156"/>
      <c r="S16" s="151"/>
      <c r="T16" s="152"/>
      <c r="U16" s="153"/>
      <c r="V16" s="328" t="str">
        <f t="shared" ca="1" si="0"/>
        <v/>
      </c>
      <c r="W16" s="25"/>
      <c r="X16" s="154"/>
      <c r="Y16" s="154"/>
      <c r="Z16" s="154"/>
      <c r="AA16" s="10"/>
      <c r="AB16" s="128" t="s">
        <v>169</v>
      </c>
      <c r="AC16" s="183" t="s">
        <v>60</v>
      </c>
      <c r="AD16" s="183" t="s">
        <v>40</v>
      </c>
      <c r="AE16" s="183" t="s">
        <v>47</v>
      </c>
      <c r="AF16" s="183" t="s">
        <v>197</v>
      </c>
      <c r="AG16" s="183" t="s">
        <v>40</v>
      </c>
      <c r="AH16" s="183" t="s">
        <v>198</v>
      </c>
      <c r="AI16" s="130"/>
      <c r="AJ16" s="84"/>
      <c r="AK16" s="8"/>
      <c r="AL16" s="8"/>
      <c r="AM16" s="8"/>
      <c r="AN16" s="8"/>
      <c r="AO16" s="8"/>
    </row>
    <row r="17" spans="1:41" s="4" customFormat="1" ht="75.75" customHeight="1" thickBot="1">
      <c r="A17" s="8">
        <v>11</v>
      </c>
      <c r="B17" s="329">
        <f t="shared" si="1"/>
        <v>0</v>
      </c>
      <c r="C17" s="85"/>
      <c r="D17" s="330">
        <f t="shared" si="2"/>
        <v>0</v>
      </c>
      <c r="E17" s="99"/>
      <c r="F17" s="331">
        <f t="shared" si="3"/>
        <v>0</v>
      </c>
      <c r="G17" s="103"/>
      <c r="H17" s="149"/>
      <c r="I17" s="179"/>
      <c r="J17" s="179"/>
      <c r="K17" s="180"/>
      <c r="L17" s="126"/>
      <c r="M17" s="180"/>
      <c r="N17" s="150"/>
      <c r="O17" s="150"/>
      <c r="P17" s="181"/>
      <c r="Q17" s="181"/>
      <c r="R17" s="156"/>
      <c r="S17" s="151"/>
      <c r="T17" s="152"/>
      <c r="U17" s="153"/>
      <c r="V17" s="328" t="str">
        <f t="shared" ca="1" si="0"/>
        <v/>
      </c>
      <c r="W17" s="25"/>
      <c r="X17" s="154"/>
      <c r="Y17" s="154"/>
      <c r="Z17" s="154"/>
      <c r="AA17" s="10"/>
      <c r="AB17" s="128" t="s">
        <v>151</v>
      </c>
      <c r="AC17" s="183" t="s">
        <v>61</v>
      </c>
      <c r="AD17" s="183" t="s">
        <v>45</v>
      </c>
      <c r="AE17" s="183" t="s">
        <v>46</v>
      </c>
      <c r="AF17" s="183" t="s">
        <v>190</v>
      </c>
      <c r="AG17" s="183" t="s">
        <v>45</v>
      </c>
      <c r="AH17" s="183" t="s">
        <v>199</v>
      </c>
      <c r="AI17" s="130"/>
      <c r="AJ17" s="84"/>
      <c r="AK17" s="8"/>
      <c r="AL17" s="8"/>
      <c r="AM17" s="8"/>
      <c r="AN17" s="8"/>
      <c r="AO17" s="8"/>
    </row>
    <row r="18" spans="1:41" s="4" customFormat="1" ht="75.75" customHeight="1" thickBot="1">
      <c r="A18" s="8">
        <v>12</v>
      </c>
      <c r="B18" s="329">
        <f t="shared" si="1"/>
        <v>0</v>
      </c>
      <c r="C18" s="85"/>
      <c r="D18" s="330">
        <f t="shared" si="2"/>
        <v>0</v>
      </c>
      <c r="E18" s="99"/>
      <c r="F18" s="331">
        <f t="shared" si="3"/>
        <v>0</v>
      </c>
      <c r="G18" s="104"/>
      <c r="H18" s="155"/>
      <c r="I18" s="105"/>
      <c r="J18" s="184"/>
      <c r="K18" s="185"/>
      <c r="L18" s="126"/>
      <c r="M18" s="185"/>
      <c r="N18" s="150"/>
      <c r="O18" s="150"/>
      <c r="P18" s="181"/>
      <c r="Q18" s="181"/>
      <c r="R18" s="156"/>
      <c r="S18" s="151"/>
      <c r="T18" s="152"/>
      <c r="U18" s="153"/>
      <c r="V18" s="328" t="str">
        <f t="shared" ca="1" si="0"/>
        <v/>
      </c>
      <c r="W18" s="25"/>
      <c r="X18" s="154"/>
      <c r="Y18" s="154"/>
      <c r="Z18" s="154"/>
      <c r="AA18" s="10"/>
      <c r="AB18" s="128" t="s">
        <v>152</v>
      </c>
      <c r="AC18" s="183" t="s">
        <v>63</v>
      </c>
      <c r="AD18" s="183" t="s">
        <v>94</v>
      </c>
      <c r="AE18" s="183" t="s">
        <v>47</v>
      </c>
      <c r="AF18" s="183" t="s">
        <v>200</v>
      </c>
      <c r="AG18" s="183" t="s">
        <v>94</v>
      </c>
      <c r="AH18" s="183" t="s">
        <v>201</v>
      </c>
      <c r="AI18" s="130"/>
      <c r="AJ18" s="84"/>
      <c r="AK18" s="8"/>
      <c r="AL18" s="8"/>
      <c r="AM18" s="8"/>
      <c r="AN18" s="8"/>
      <c r="AO18" s="8"/>
    </row>
    <row r="19" spans="1:41" s="4" customFormat="1" ht="75.75" customHeight="1" thickBot="1">
      <c r="A19" s="8">
        <v>13</v>
      </c>
      <c r="B19" s="329">
        <f t="shared" si="1"/>
        <v>0</v>
      </c>
      <c r="C19" s="85"/>
      <c r="D19" s="330">
        <f t="shared" si="2"/>
        <v>0</v>
      </c>
      <c r="E19" s="99"/>
      <c r="F19" s="331">
        <f t="shared" si="3"/>
        <v>0</v>
      </c>
      <c r="G19" s="103"/>
      <c r="H19" s="149"/>
      <c r="I19" s="179"/>
      <c r="J19" s="179"/>
      <c r="K19" s="180"/>
      <c r="L19" s="126"/>
      <c r="M19" s="180"/>
      <c r="N19" s="150"/>
      <c r="O19" s="150"/>
      <c r="P19" s="181"/>
      <c r="Q19" s="181"/>
      <c r="R19" s="156"/>
      <c r="S19" s="151"/>
      <c r="T19" s="152"/>
      <c r="U19" s="153"/>
      <c r="V19" s="328" t="str">
        <f t="shared" ca="1" si="0"/>
        <v/>
      </c>
      <c r="W19" s="25"/>
      <c r="X19" s="154"/>
      <c r="Y19" s="154"/>
      <c r="Z19" s="154"/>
      <c r="AA19" s="10"/>
      <c r="AB19" s="128" t="s">
        <v>145</v>
      </c>
      <c r="AC19" s="183" t="s">
        <v>54</v>
      </c>
      <c r="AD19" s="183" t="s">
        <v>99</v>
      </c>
      <c r="AE19" s="183" t="s">
        <v>48</v>
      </c>
      <c r="AF19" s="183" t="s">
        <v>202</v>
      </c>
      <c r="AG19" s="183" t="s">
        <v>99</v>
      </c>
      <c r="AH19" s="183" t="s">
        <v>203</v>
      </c>
      <c r="AI19" s="130"/>
      <c r="AJ19" s="84"/>
      <c r="AK19" s="8"/>
      <c r="AL19" s="8"/>
      <c r="AM19" s="8"/>
      <c r="AN19" s="8"/>
      <c r="AO19" s="8"/>
    </row>
    <row r="20" spans="1:41" s="4" customFormat="1" ht="75.75" customHeight="1" thickBot="1">
      <c r="A20" s="8">
        <v>14</v>
      </c>
      <c r="B20" s="329">
        <f t="shared" si="1"/>
        <v>0</v>
      </c>
      <c r="C20" s="85"/>
      <c r="D20" s="330">
        <f t="shared" si="2"/>
        <v>0</v>
      </c>
      <c r="E20" s="99"/>
      <c r="F20" s="331">
        <f t="shared" si="3"/>
        <v>0</v>
      </c>
      <c r="G20" s="104"/>
      <c r="H20" s="155"/>
      <c r="I20" s="105"/>
      <c r="J20" s="184"/>
      <c r="K20" s="185"/>
      <c r="L20" s="126"/>
      <c r="M20" s="185"/>
      <c r="N20" s="150"/>
      <c r="O20" s="150"/>
      <c r="P20" s="181"/>
      <c r="Q20" s="181"/>
      <c r="R20" s="182"/>
      <c r="S20" s="151"/>
      <c r="T20" s="152"/>
      <c r="U20" s="153"/>
      <c r="V20" s="328" t="str">
        <f t="shared" ca="1" si="0"/>
        <v/>
      </c>
      <c r="W20" s="25"/>
      <c r="X20" s="154"/>
      <c r="Y20" s="154"/>
      <c r="Z20" s="154"/>
      <c r="AA20" s="10"/>
      <c r="AB20" s="128" t="s">
        <v>145</v>
      </c>
      <c r="AC20" s="183" t="s">
        <v>63</v>
      </c>
      <c r="AD20" s="183" t="s">
        <v>40</v>
      </c>
      <c r="AE20" s="183" t="s">
        <v>118</v>
      </c>
      <c r="AF20" s="183" t="s">
        <v>187</v>
      </c>
      <c r="AG20" s="183" t="s">
        <v>40</v>
      </c>
      <c r="AH20" s="186" t="s">
        <v>204</v>
      </c>
      <c r="AI20" s="130"/>
      <c r="AJ20" s="84"/>
      <c r="AK20" s="8"/>
      <c r="AL20" s="8"/>
      <c r="AM20" s="8"/>
      <c r="AN20" s="8"/>
      <c r="AO20" s="8"/>
    </row>
    <row r="21" spans="1:41" s="4" customFormat="1" ht="75.75" customHeight="1" thickBot="1">
      <c r="A21" s="8">
        <v>15</v>
      </c>
      <c r="B21" s="329">
        <f t="shared" si="1"/>
        <v>0</v>
      </c>
      <c r="C21" s="85"/>
      <c r="D21" s="330">
        <f t="shared" si="2"/>
        <v>0</v>
      </c>
      <c r="E21" s="99"/>
      <c r="F21" s="331">
        <f t="shared" si="3"/>
        <v>0</v>
      </c>
      <c r="G21" s="103"/>
      <c r="H21" s="149"/>
      <c r="I21" s="179"/>
      <c r="J21" s="179"/>
      <c r="K21" s="180"/>
      <c r="L21" s="126"/>
      <c r="M21" s="180"/>
      <c r="N21" s="150"/>
      <c r="O21" s="150"/>
      <c r="P21" s="157"/>
      <c r="Q21" s="157"/>
      <c r="R21" s="154"/>
      <c r="S21" s="151"/>
      <c r="T21" s="152"/>
      <c r="U21" s="153"/>
      <c r="V21" s="328" t="str">
        <f t="shared" ca="1" si="0"/>
        <v/>
      </c>
      <c r="W21" s="25"/>
      <c r="X21" s="154"/>
      <c r="Y21" s="154"/>
      <c r="Z21" s="154"/>
      <c r="AA21" s="10"/>
      <c r="AB21" s="128" t="s">
        <v>144</v>
      </c>
      <c r="AC21" s="183" t="s">
        <v>63</v>
      </c>
      <c r="AD21" s="183" t="s">
        <v>100</v>
      </c>
      <c r="AE21" s="183" t="s">
        <v>43</v>
      </c>
      <c r="AF21" s="186" t="s">
        <v>205</v>
      </c>
      <c r="AG21" s="183" t="s">
        <v>100</v>
      </c>
      <c r="AH21" s="186" t="s">
        <v>206</v>
      </c>
      <c r="AI21" s="130"/>
      <c r="AJ21" s="84"/>
      <c r="AK21" s="8"/>
      <c r="AL21" s="8"/>
      <c r="AM21" s="8"/>
      <c r="AN21" s="8"/>
      <c r="AO21" s="8"/>
    </row>
    <row r="22" spans="1:41" s="4" customFormat="1" ht="75.75" customHeight="1" thickBot="1">
      <c r="A22" s="8">
        <v>16</v>
      </c>
      <c r="B22" s="329">
        <f t="shared" si="1"/>
        <v>0</v>
      </c>
      <c r="C22" s="85"/>
      <c r="D22" s="330">
        <f t="shared" si="2"/>
        <v>0</v>
      </c>
      <c r="E22" s="99"/>
      <c r="F22" s="331">
        <f t="shared" si="3"/>
        <v>0</v>
      </c>
      <c r="G22" s="104"/>
      <c r="H22" s="155"/>
      <c r="I22" s="105"/>
      <c r="J22" s="184"/>
      <c r="K22" s="185"/>
      <c r="L22" s="126"/>
      <c r="M22" s="185"/>
      <c r="N22" s="150"/>
      <c r="O22" s="150"/>
      <c r="P22" s="181"/>
      <c r="Q22" s="181"/>
      <c r="R22" s="156"/>
      <c r="S22" s="151"/>
      <c r="T22" s="152"/>
      <c r="U22" s="153"/>
      <c r="V22" s="328" t="str">
        <f t="shared" ca="1" si="0"/>
        <v/>
      </c>
      <c r="W22" s="25"/>
      <c r="X22" s="154"/>
      <c r="Y22" s="154"/>
      <c r="Z22" s="154"/>
      <c r="AA22" s="10"/>
      <c r="AB22" s="128" t="s">
        <v>153</v>
      </c>
      <c r="AC22" s="183" t="s">
        <v>128</v>
      </c>
      <c r="AD22" s="183" t="s">
        <v>101</v>
      </c>
      <c r="AE22" s="183" t="s">
        <v>49</v>
      </c>
      <c r="AF22" s="186" t="s">
        <v>207</v>
      </c>
      <c r="AG22" s="183" t="s">
        <v>101</v>
      </c>
      <c r="AH22" s="183" t="s">
        <v>199</v>
      </c>
      <c r="AI22" s="130"/>
      <c r="AJ22" s="84"/>
      <c r="AK22" s="8"/>
      <c r="AL22" s="8"/>
      <c r="AM22" s="8"/>
      <c r="AN22" s="8"/>
      <c r="AO22" s="8"/>
    </row>
    <row r="23" spans="1:41" s="4" customFormat="1" ht="75.75" customHeight="1" thickBot="1">
      <c r="A23" s="8">
        <v>17</v>
      </c>
      <c r="B23" s="329">
        <f t="shared" si="1"/>
        <v>0</v>
      </c>
      <c r="C23" s="85"/>
      <c r="D23" s="330">
        <f t="shared" si="2"/>
        <v>0</v>
      </c>
      <c r="E23" s="99"/>
      <c r="F23" s="331">
        <f t="shared" si="3"/>
        <v>0</v>
      </c>
      <c r="G23" s="103"/>
      <c r="H23" s="149"/>
      <c r="I23" s="179"/>
      <c r="J23" s="179"/>
      <c r="K23" s="180"/>
      <c r="L23" s="126"/>
      <c r="M23" s="180"/>
      <c r="N23" s="150"/>
      <c r="O23" s="150"/>
      <c r="P23" s="181"/>
      <c r="Q23" s="181"/>
      <c r="R23" s="156"/>
      <c r="S23" s="151"/>
      <c r="T23" s="152"/>
      <c r="U23" s="153"/>
      <c r="V23" s="328" t="str">
        <f t="shared" ca="1" si="0"/>
        <v/>
      </c>
      <c r="W23" s="25"/>
      <c r="X23" s="154"/>
      <c r="Y23" s="154"/>
      <c r="Z23" s="154"/>
      <c r="AA23" s="10"/>
      <c r="AB23" s="128" t="s">
        <v>152</v>
      </c>
      <c r="AC23" s="183" t="s">
        <v>96</v>
      </c>
      <c r="AD23" s="183" t="s">
        <v>102</v>
      </c>
      <c r="AE23" s="183" t="s">
        <v>41</v>
      </c>
      <c r="AF23" s="186" t="s">
        <v>197</v>
      </c>
      <c r="AG23" s="183" t="s">
        <v>102</v>
      </c>
      <c r="AH23" s="186" t="s">
        <v>208</v>
      </c>
      <c r="AI23" s="130"/>
      <c r="AJ23" s="84"/>
      <c r="AK23" s="8"/>
      <c r="AL23" s="8"/>
      <c r="AM23" s="8"/>
      <c r="AN23" s="8"/>
      <c r="AO23" s="8"/>
    </row>
    <row r="24" spans="1:41" s="4" customFormat="1" ht="75.75" customHeight="1" thickBot="1">
      <c r="A24" s="8">
        <v>18</v>
      </c>
      <c r="B24" s="329">
        <f t="shared" si="1"/>
        <v>0</v>
      </c>
      <c r="C24" s="85"/>
      <c r="D24" s="330">
        <f t="shared" si="2"/>
        <v>0</v>
      </c>
      <c r="E24" s="99"/>
      <c r="F24" s="331">
        <f t="shared" si="3"/>
        <v>0</v>
      </c>
      <c r="G24" s="104"/>
      <c r="H24" s="155"/>
      <c r="I24" s="105"/>
      <c r="J24" s="184"/>
      <c r="K24" s="185"/>
      <c r="L24" s="126"/>
      <c r="M24" s="185"/>
      <c r="N24" s="150"/>
      <c r="O24" s="150"/>
      <c r="P24" s="181"/>
      <c r="Q24" s="181"/>
      <c r="R24" s="156"/>
      <c r="S24" s="151"/>
      <c r="T24" s="152"/>
      <c r="U24" s="153"/>
      <c r="V24" s="328" t="str">
        <f t="shared" ca="1" si="0"/>
        <v/>
      </c>
      <c r="W24" s="25"/>
      <c r="X24" s="154"/>
      <c r="Y24" s="154"/>
      <c r="Z24" s="154"/>
      <c r="AA24" s="10"/>
      <c r="AB24" s="128" t="s">
        <v>174</v>
      </c>
      <c r="AC24" s="183" t="s">
        <v>119</v>
      </c>
      <c r="AD24" s="183" t="s">
        <v>102</v>
      </c>
      <c r="AE24" s="183" t="s">
        <v>42</v>
      </c>
      <c r="AF24" s="186" t="s">
        <v>209</v>
      </c>
      <c r="AG24" s="183" t="s">
        <v>102</v>
      </c>
      <c r="AH24" s="186" t="s">
        <v>210</v>
      </c>
      <c r="AI24" s="130"/>
      <c r="AJ24" s="84"/>
      <c r="AK24" s="8"/>
      <c r="AL24" s="8"/>
      <c r="AM24" s="8"/>
      <c r="AN24" s="8"/>
      <c r="AO24" s="8"/>
    </row>
    <row r="25" spans="1:41" s="4" customFormat="1" ht="75.75" customHeight="1" thickBot="1">
      <c r="A25" s="8">
        <v>19</v>
      </c>
      <c r="B25" s="329">
        <f t="shared" si="1"/>
        <v>0</v>
      </c>
      <c r="C25" s="85"/>
      <c r="D25" s="330">
        <f t="shared" si="2"/>
        <v>0</v>
      </c>
      <c r="E25" s="99"/>
      <c r="F25" s="331">
        <f t="shared" si="3"/>
        <v>0</v>
      </c>
      <c r="G25" s="103"/>
      <c r="H25" s="149"/>
      <c r="I25" s="179"/>
      <c r="J25" s="179"/>
      <c r="K25" s="180"/>
      <c r="L25" s="126"/>
      <c r="M25" s="180"/>
      <c r="N25" s="150"/>
      <c r="O25" s="150"/>
      <c r="P25" s="181"/>
      <c r="Q25" s="181"/>
      <c r="R25" s="156"/>
      <c r="S25" s="151"/>
      <c r="T25" s="152"/>
      <c r="U25" s="153"/>
      <c r="V25" s="328" t="str">
        <f t="shared" ca="1" si="0"/>
        <v/>
      </c>
      <c r="W25" s="25"/>
      <c r="X25" s="154"/>
      <c r="Y25" s="154"/>
      <c r="Z25" s="154"/>
      <c r="AA25" s="10"/>
      <c r="AB25" s="128" t="s">
        <v>170</v>
      </c>
      <c r="AC25" s="183" t="s">
        <v>120</v>
      </c>
      <c r="AD25" s="183" t="s">
        <v>102</v>
      </c>
      <c r="AE25" s="183" t="s">
        <v>43</v>
      </c>
      <c r="AF25" s="186" t="s">
        <v>211</v>
      </c>
      <c r="AG25" s="183" t="s">
        <v>102</v>
      </c>
      <c r="AH25" s="186" t="s">
        <v>212</v>
      </c>
      <c r="AI25" s="130"/>
      <c r="AJ25" s="84"/>
      <c r="AK25" s="8"/>
      <c r="AL25" s="8"/>
      <c r="AM25" s="8"/>
      <c r="AN25" s="8"/>
      <c r="AO25" s="8"/>
    </row>
    <row r="26" spans="1:41" s="4" customFormat="1" ht="75.75" customHeight="1" thickBot="1">
      <c r="A26" s="8">
        <v>20</v>
      </c>
      <c r="B26" s="329">
        <f t="shared" si="1"/>
        <v>0</v>
      </c>
      <c r="C26" s="85"/>
      <c r="D26" s="330">
        <f t="shared" si="2"/>
        <v>0</v>
      </c>
      <c r="E26" s="99"/>
      <c r="F26" s="331">
        <f t="shared" si="3"/>
        <v>0</v>
      </c>
      <c r="G26" s="104"/>
      <c r="H26" s="155"/>
      <c r="I26" s="105"/>
      <c r="J26" s="184"/>
      <c r="K26" s="185"/>
      <c r="L26" s="126"/>
      <c r="M26" s="185"/>
      <c r="N26" s="150"/>
      <c r="O26" s="150"/>
      <c r="P26" s="157"/>
      <c r="Q26" s="157"/>
      <c r="R26" s="156"/>
      <c r="S26" s="151"/>
      <c r="T26" s="152"/>
      <c r="U26" s="153"/>
      <c r="V26" s="328" t="str">
        <f t="shared" ca="1" si="0"/>
        <v/>
      </c>
      <c r="W26" s="25"/>
      <c r="X26" s="154"/>
      <c r="Y26" s="154"/>
      <c r="Z26" s="154"/>
      <c r="AA26" s="10"/>
      <c r="AB26" s="128" t="s">
        <v>152</v>
      </c>
      <c r="AC26" s="183" t="s">
        <v>96</v>
      </c>
      <c r="AD26" s="183" t="s">
        <v>97</v>
      </c>
      <c r="AE26" s="183" t="s">
        <v>37</v>
      </c>
      <c r="AF26" s="186" t="s">
        <v>213</v>
      </c>
      <c r="AG26" s="183" t="s">
        <v>97</v>
      </c>
      <c r="AH26" s="186" t="s">
        <v>214</v>
      </c>
      <c r="AI26" s="130"/>
      <c r="AJ26" s="84"/>
      <c r="AK26" s="8"/>
      <c r="AL26" s="8"/>
      <c r="AM26" s="8"/>
      <c r="AN26" s="8"/>
      <c r="AO26" s="8"/>
    </row>
    <row r="27" spans="1:41" s="4" customFormat="1" ht="75.75" customHeight="1" thickBot="1">
      <c r="A27" s="8">
        <v>21</v>
      </c>
      <c r="B27" s="329">
        <f t="shared" si="1"/>
        <v>0</v>
      </c>
      <c r="C27" s="85"/>
      <c r="D27" s="330">
        <f t="shared" si="2"/>
        <v>0</v>
      </c>
      <c r="E27" s="99"/>
      <c r="F27" s="331">
        <f t="shared" si="3"/>
        <v>0</v>
      </c>
      <c r="G27" s="103"/>
      <c r="H27" s="149"/>
      <c r="I27" s="179"/>
      <c r="J27" s="179"/>
      <c r="K27" s="180"/>
      <c r="L27" s="126"/>
      <c r="M27" s="180"/>
      <c r="N27" s="150"/>
      <c r="O27" s="150"/>
      <c r="P27" s="181"/>
      <c r="Q27" s="181"/>
      <c r="R27" s="182"/>
      <c r="S27" s="151"/>
      <c r="T27" s="152"/>
      <c r="U27" s="153"/>
      <c r="V27" s="328" t="str">
        <f t="shared" ca="1" si="0"/>
        <v/>
      </c>
      <c r="W27" s="25"/>
      <c r="X27" s="154"/>
      <c r="Y27" s="154"/>
      <c r="Z27" s="154"/>
      <c r="AA27" s="10"/>
      <c r="AB27" s="128" t="s">
        <v>152</v>
      </c>
      <c r="AC27" s="183" t="s">
        <v>95</v>
      </c>
      <c r="AD27" s="183" t="s">
        <v>50</v>
      </c>
      <c r="AE27" s="183" t="s">
        <v>47</v>
      </c>
      <c r="AF27" s="186" t="s">
        <v>215</v>
      </c>
      <c r="AG27" s="183" t="s">
        <v>50</v>
      </c>
      <c r="AH27" s="186" t="s">
        <v>210</v>
      </c>
      <c r="AI27" s="130"/>
      <c r="AJ27" s="84"/>
      <c r="AK27" s="8"/>
      <c r="AL27" s="8"/>
      <c r="AM27" s="8"/>
      <c r="AN27" s="8"/>
      <c r="AO27" s="8"/>
    </row>
    <row r="28" spans="1:41" s="4" customFormat="1" ht="75.75" customHeight="1" thickBot="1">
      <c r="A28" s="8">
        <v>22</v>
      </c>
      <c r="B28" s="329">
        <f t="shared" si="1"/>
        <v>0</v>
      </c>
      <c r="C28" s="85"/>
      <c r="D28" s="330">
        <f t="shared" si="2"/>
        <v>0</v>
      </c>
      <c r="E28" s="99"/>
      <c r="F28" s="331">
        <f t="shared" si="3"/>
        <v>0</v>
      </c>
      <c r="G28" s="104"/>
      <c r="H28" s="155"/>
      <c r="I28" s="105"/>
      <c r="J28" s="184"/>
      <c r="K28" s="185"/>
      <c r="L28" s="126"/>
      <c r="M28" s="185"/>
      <c r="N28" s="150"/>
      <c r="O28" s="150"/>
      <c r="P28" s="158"/>
      <c r="Q28" s="158"/>
      <c r="R28" s="156"/>
      <c r="S28" s="151"/>
      <c r="T28" s="152"/>
      <c r="U28" s="153"/>
      <c r="V28" s="328" t="str">
        <f t="shared" ca="1" si="0"/>
        <v/>
      </c>
      <c r="W28" s="25"/>
      <c r="X28" s="154"/>
      <c r="Y28" s="154"/>
      <c r="Z28" s="154"/>
      <c r="AA28" s="107"/>
      <c r="AB28" s="128" t="s">
        <v>154</v>
      </c>
      <c r="AC28" s="183" t="s">
        <v>54</v>
      </c>
      <c r="AD28" s="183" t="s">
        <v>103</v>
      </c>
      <c r="AE28" s="183" t="s">
        <v>36</v>
      </c>
      <c r="AF28" s="186" t="s">
        <v>213</v>
      </c>
      <c r="AG28" s="183" t="s">
        <v>103</v>
      </c>
      <c r="AH28" s="186" t="s">
        <v>214</v>
      </c>
      <c r="AI28" s="130"/>
      <c r="AJ28" s="84"/>
      <c r="AK28" s="8"/>
      <c r="AL28" s="8"/>
      <c r="AM28" s="8"/>
      <c r="AN28" s="8"/>
      <c r="AO28" s="8"/>
    </row>
    <row r="29" spans="1:41" s="4" customFormat="1" ht="75.75" customHeight="1" thickBot="1">
      <c r="A29" s="8">
        <v>23</v>
      </c>
      <c r="B29" s="329">
        <f t="shared" si="1"/>
        <v>0</v>
      </c>
      <c r="C29" s="85"/>
      <c r="D29" s="330">
        <f t="shared" si="2"/>
        <v>0</v>
      </c>
      <c r="E29" s="99"/>
      <c r="F29" s="331">
        <f t="shared" si="3"/>
        <v>0</v>
      </c>
      <c r="G29" s="103"/>
      <c r="H29" s="149"/>
      <c r="I29" s="179"/>
      <c r="J29" s="179"/>
      <c r="K29" s="180"/>
      <c r="L29" s="126"/>
      <c r="M29" s="180"/>
      <c r="N29" s="150"/>
      <c r="O29" s="150"/>
      <c r="P29" s="158"/>
      <c r="Q29" s="158"/>
      <c r="R29" s="156"/>
      <c r="S29" s="151"/>
      <c r="T29" s="152"/>
      <c r="U29" s="153"/>
      <c r="V29" s="328" t="str">
        <f t="shared" ca="1" si="0"/>
        <v/>
      </c>
      <c r="W29" s="25"/>
      <c r="X29" s="154"/>
      <c r="Y29" s="154"/>
      <c r="Z29" s="154"/>
      <c r="AA29" s="107"/>
      <c r="AB29" s="128" t="s">
        <v>155</v>
      </c>
      <c r="AC29" s="183" t="s">
        <v>64</v>
      </c>
      <c r="AD29" s="183" t="s">
        <v>102</v>
      </c>
      <c r="AE29" s="183" t="s">
        <v>118</v>
      </c>
      <c r="AF29" s="186" t="s">
        <v>216</v>
      </c>
      <c r="AG29" s="183" t="s">
        <v>102</v>
      </c>
      <c r="AH29" s="186" t="s">
        <v>217</v>
      </c>
      <c r="AI29" s="130"/>
      <c r="AJ29" s="84"/>
      <c r="AK29" s="8"/>
      <c r="AL29" s="8"/>
      <c r="AM29" s="8"/>
      <c r="AN29" s="8"/>
      <c r="AO29" s="8"/>
    </row>
    <row r="30" spans="1:41" s="4" customFormat="1" ht="75.75" customHeight="1" thickBot="1">
      <c r="A30" s="8">
        <v>24</v>
      </c>
      <c r="B30" s="329">
        <f t="shared" si="1"/>
        <v>0</v>
      </c>
      <c r="C30" s="85"/>
      <c r="D30" s="330">
        <f t="shared" si="2"/>
        <v>0</v>
      </c>
      <c r="E30" s="99"/>
      <c r="F30" s="331">
        <f t="shared" si="3"/>
        <v>0</v>
      </c>
      <c r="G30" s="104"/>
      <c r="H30" s="155"/>
      <c r="I30" s="105"/>
      <c r="J30" s="184"/>
      <c r="K30" s="185"/>
      <c r="L30" s="126"/>
      <c r="M30" s="185"/>
      <c r="N30" s="150"/>
      <c r="O30" s="150"/>
      <c r="P30" s="158"/>
      <c r="Q30" s="158"/>
      <c r="R30" s="156"/>
      <c r="S30" s="151"/>
      <c r="T30" s="152"/>
      <c r="U30" s="153"/>
      <c r="V30" s="328" t="str">
        <f t="shared" ca="1" si="0"/>
        <v/>
      </c>
      <c r="W30" s="25"/>
      <c r="X30" s="154"/>
      <c r="Y30" s="154"/>
      <c r="Z30" s="154"/>
      <c r="AA30" s="107"/>
      <c r="AB30" s="128" t="s">
        <v>155</v>
      </c>
      <c r="AC30" s="183" t="s">
        <v>96</v>
      </c>
      <c r="AD30" s="183" t="s">
        <v>50</v>
      </c>
      <c r="AE30" s="183" t="s">
        <v>39</v>
      </c>
      <c r="AF30" s="186" t="s">
        <v>125</v>
      </c>
      <c r="AG30" s="183" t="s">
        <v>50</v>
      </c>
      <c r="AH30" s="186" t="s">
        <v>206</v>
      </c>
      <c r="AI30" s="130"/>
      <c r="AJ30" s="84"/>
      <c r="AK30" s="8"/>
      <c r="AL30" s="8"/>
      <c r="AM30" s="8"/>
      <c r="AN30" s="8"/>
      <c r="AO30" s="8"/>
    </row>
    <row r="31" spans="1:41" s="4" customFormat="1" ht="75.75" customHeight="1" thickBot="1">
      <c r="A31" s="8">
        <v>25</v>
      </c>
      <c r="B31" s="329">
        <f t="shared" si="1"/>
        <v>0</v>
      </c>
      <c r="C31" s="85"/>
      <c r="D31" s="330">
        <f t="shared" si="2"/>
        <v>0</v>
      </c>
      <c r="E31" s="99"/>
      <c r="F31" s="331">
        <f t="shared" si="3"/>
        <v>0</v>
      </c>
      <c r="G31" s="103"/>
      <c r="H31" s="149"/>
      <c r="I31" s="179"/>
      <c r="J31" s="179"/>
      <c r="K31" s="180"/>
      <c r="L31" s="126"/>
      <c r="M31" s="180"/>
      <c r="N31" s="150"/>
      <c r="O31" s="150"/>
      <c r="P31" s="158"/>
      <c r="Q31" s="158"/>
      <c r="R31" s="156"/>
      <c r="S31" s="151"/>
      <c r="T31" s="152"/>
      <c r="U31" s="153"/>
      <c r="V31" s="328" t="str">
        <f t="shared" ca="1" si="0"/>
        <v/>
      </c>
      <c r="W31" s="25"/>
      <c r="X31" s="154"/>
      <c r="Y31" s="154"/>
      <c r="Z31" s="154"/>
      <c r="AA31" s="107"/>
      <c r="AB31" s="128" t="s">
        <v>156</v>
      </c>
      <c r="AC31" s="183" t="s">
        <v>65</v>
      </c>
      <c r="AD31" s="183" t="s">
        <v>102</v>
      </c>
      <c r="AE31" s="183" t="s">
        <v>51</v>
      </c>
      <c r="AF31" s="186" t="s">
        <v>213</v>
      </c>
      <c r="AG31" s="183" t="s">
        <v>102</v>
      </c>
      <c r="AH31" s="186" t="s">
        <v>214</v>
      </c>
      <c r="AI31" s="130"/>
      <c r="AJ31" s="84"/>
      <c r="AK31" s="8"/>
      <c r="AL31" s="8"/>
      <c r="AM31" s="8"/>
      <c r="AN31" s="8"/>
      <c r="AO31" s="8"/>
    </row>
    <row r="32" spans="1:41" s="4" customFormat="1" ht="75.75" customHeight="1" thickBot="1">
      <c r="A32" s="8">
        <v>26</v>
      </c>
      <c r="B32" s="329">
        <f t="shared" si="1"/>
        <v>0</v>
      </c>
      <c r="C32" s="85"/>
      <c r="D32" s="330">
        <f t="shared" si="2"/>
        <v>0</v>
      </c>
      <c r="E32" s="99"/>
      <c r="F32" s="331">
        <f t="shared" si="3"/>
        <v>0</v>
      </c>
      <c r="G32" s="104"/>
      <c r="H32" s="155"/>
      <c r="I32" s="105"/>
      <c r="J32" s="184"/>
      <c r="K32" s="185"/>
      <c r="L32" s="126"/>
      <c r="M32" s="185"/>
      <c r="N32" s="150"/>
      <c r="O32" s="150"/>
      <c r="P32" s="158"/>
      <c r="Q32" s="158"/>
      <c r="R32" s="156"/>
      <c r="S32" s="151"/>
      <c r="T32" s="152"/>
      <c r="U32" s="153"/>
      <c r="V32" s="328" t="str">
        <f t="shared" ca="1" si="0"/>
        <v/>
      </c>
      <c r="W32" s="25"/>
      <c r="X32" s="154"/>
      <c r="Y32" s="154"/>
      <c r="Z32" s="154"/>
      <c r="AA32" s="107"/>
      <c r="AB32" s="128" t="s">
        <v>152</v>
      </c>
      <c r="AC32" s="183" t="s">
        <v>66</v>
      </c>
      <c r="AD32" s="183" t="s">
        <v>50</v>
      </c>
      <c r="AE32" s="183" t="s">
        <v>41</v>
      </c>
      <c r="AF32" s="186" t="s">
        <v>218</v>
      </c>
      <c r="AG32" s="183" t="s">
        <v>50</v>
      </c>
      <c r="AH32" s="186" t="s">
        <v>217</v>
      </c>
      <c r="AI32" s="130"/>
      <c r="AJ32" s="84"/>
      <c r="AK32" s="8"/>
      <c r="AL32" s="8"/>
      <c r="AM32" s="8"/>
      <c r="AN32" s="8"/>
      <c r="AO32" s="8"/>
    </row>
    <row r="33" spans="1:41" s="4" customFormat="1" ht="75.75" customHeight="1" thickBot="1">
      <c r="A33" s="8">
        <v>27</v>
      </c>
      <c r="B33" s="329">
        <f t="shared" si="1"/>
        <v>0</v>
      </c>
      <c r="C33" s="85"/>
      <c r="D33" s="330">
        <f t="shared" si="2"/>
        <v>0</v>
      </c>
      <c r="E33" s="99"/>
      <c r="F33" s="331">
        <f t="shared" si="3"/>
        <v>0</v>
      </c>
      <c r="G33" s="103"/>
      <c r="H33" s="149"/>
      <c r="I33" s="179"/>
      <c r="J33" s="179"/>
      <c r="K33" s="180"/>
      <c r="L33" s="126"/>
      <c r="M33" s="180"/>
      <c r="N33" s="150"/>
      <c r="O33" s="150"/>
      <c r="P33" s="157"/>
      <c r="Q33" s="157"/>
      <c r="R33" s="156"/>
      <c r="S33" s="151"/>
      <c r="T33" s="152"/>
      <c r="U33" s="153"/>
      <c r="V33" s="328" t="str">
        <f t="shared" ca="1" si="0"/>
        <v/>
      </c>
      <c r="W33" s="25"/>
      <c r="X33" s="154"/>
      <c r="Y33" s="154"/>
      <c r="Z33" s="154"/>
      <c r="AA33" s="10"/>
      <c r="AB33" s="128" t="s">
        <v>168</v>
      </c>
      <c r="AC33" s="183" t="s">
        <v>65</v>
      </c>
      <c r="AD33" s="183" t="s">
        <v>52</v>
      </c>
      <c r="AE33" s="183" t="s">
        <v>43</v>
      </c>
      <c r="AF33" s="186" t="s">
        <v>219</v>
      </c>
      <c r="AG33" s="183" t="s">
        <v>52</v>
      </c>
      <c r="AH33" s="186" t="s">
        <v>204</v>
      </c>
      <c r="AI33" s="130"/>
      <c r="AJ33" s="84"/>
      <c r="AK33" s="8"/>
      <c r="AL33" s="8"/>
      <c r="AM33" s="8"/>
      <c r="AN33" s="8"/>
      <c r="AO33" s="8"/>
    </row>
    <row r="34" spans="1:41" s="4" customFormat="1" ht="75.75" customHeight="1" thickBot="1">
      <c r="A34" s="8">
        <v>28</v>
      </c>
      <c r="B34" s="329">
        <f t="shared" si="1"/>
        <v>0</v>
      </c>
      <c r="C34" s="85"/>
      <c r="D34" s="330">
        <f t="shared" si="2"/>
        <v>0</v>
      </c>
      <c r="E34" s="99"/>
      <c r="F34" s="331">
        <f t="shared" si="3"/>
        <v>0</v>
      </c>
      <c r="G34" s="104"/>
      <c r="H34" s="155"/>
      <c r="I34" s="105"/>
      <c r="J34" s="184"/>
      <c r="K34" s="185"/>
      <c r="L34" s="126"/>
      <c r="M34" s="185"/>
      <c r="N34" s="150"/>
      <c r="O34" s="150"/>
      <c r="P34" s="181"/>
      <c r="Q34" s="181"/>
      <c r="R34" s="156"/>
      <c r="S34" s="151"/>
      <c r="T34" s="152"/>
      <c r="U34" s="153"/>
      <c r="V34" s="328" t="str">
        <f t="shared" ca="1" si="0"/>
        <v/>
      </c>
      <c r="W34" s="25"/>
      <c r="X34" s="154"/>
      <c r="Y34" s="154"/>
      <c r="Z34" s="154"/>
      <c r="AA34" s="10"/>
      <c r="AB34" s="128" t="s">
        <v>157</v>
      </c>
      <c r="AC34" s="183" t="s">
        <v>67</v>
      </c>
      <c r="AD34" s="183" t="s">
        <v>104</v>
      </c>
      <c r="AE34" s="183" t="s">
        <v>41</v>
      </c>
      <c r="AF34" s="186" t="s">
        <v>220</v>
      </c>
      <c r="AG34" s="183" t="s">
        <v>104</v>
      </c>
      <c r="AH34" s="186" t="s">
        <v>204</v>
      </c>
      <c r="AI34" s="130"/>
      <c r="AJ34" s="84"/>
      <c r="AK34" s="8"/>
      <c r="AL34" s="8"/>
      <c r="AM34" s="8"/>
      <c r="AN34" s="8"/>
      <c r="AO34" s="8"/>
    </row>
    <row r="35" spans="1:41" s="4" customFormat="1" ht="75.75" customHeight="1" thickBot="1">
      <c r="A35" s="8">
        <v>29</v>
      </c>
      <c r="B35" s="329">
        <f t="shared" si="1"/>
        <v>0</v>
      </c>
      <c r="C35" s="85"/>
      <c r="D35" s="330">
        <f t="shared" si="2"/>
        <v>0</v>
      </c>
      <c r="E35" s="99"/>
      <c r="F35" s="331">
        <f t="shared" si="3"/>
        <v>0</v>
      </c>
      <c r="G35" s="103"/>
      <c r="H35" s="149"/>
      <c r="I35" s="179"/>
      <c r="J35" s="179"/>
      <c r="K35" s="180"/>
      <c r="L35" s="126"/>
      <c r="M35" s="180"/>
      <c r="N35" s="150"/>
      <c r="O35" s="150"/>
      <c r="P35" s="181"/>
      <c r="Q35" s="181"/>
      <c r="R35" s="156"/>
      <c r="S35" s="151"/>
      <c r="T35" s="152"/>
      <c r="U35" s="153"/>
      <c r="V35" s="328" t="str">
        <f t="shared" ca="1" si="0"/>
        <v/>
      </c>
      <c r="W35" s="25"/>
      <c r="X35" s="154"/>
      <c r="Y35" s="154"/>
      <c r="Z35" s="154"/>
      <c r="AA35" s="10"/>
      <c r="AB35" s="128" t="s">
        <v>144</v>
      </c>
      <c r="AC35" s="183" t="s">
        <v>70</v>
      </c>
      <c r="AD35" s="183" t="s">
        <v>104</v>
      </c>
      <c r="AE35" s="183" t="s">
        <v>42</v>
      </c>
      <c r="AF35" s="183" t="s">
        <v>183</v>
      </c>
      <c r="AG35" s="183" t="s">
        <v>104</v>
      </c>
      <c r="AH35" s="183" t="s">
        <v>184</v>
      </c>
      <c r="AI35" s="130"/>
      <c r="AJ35" s="84"/>
      <c r="AK35" s="8"/>
      <c r="AL35" s="8"/>
      <c r="AM35" s="8"/>
      <c r="AN35" s="8"/>
      <c r="AO35" s="8"/>
    </row>
    <row r="36" spans="1:41" s="4" customFormat="1" ht="75.75" customHeight="1" thickBot="1">
      <c r="A36" s="8">
        <v>30</v>
      </c>
      <c r="B36" s="329">
        <f t="shared" si="1"/>
        <v>0</v>
      </c>
      <c r="C36" s="85"/>
      <c r="D36" s="330">
        <f t="shared" si="2"/>
        <v>0</v>
      </c>
      <c r="E36" s="99"/>
      <c r="F36" s="331">
        <f t="shared" si="3"/>
        <v>0</v>
      </c>
      <c r="G36" s="104"/>
      <c r="H36" s="155"/>
      <c r="I36" s="105"/>
      <c r="J36" s="184"/>
      <c r="K36" s="185"/>
      <c r="L36" s="126"/>
      <c r="M36" s="185"/>
      <c r="N36" s="150"/>
      <c r="O36" s="150"/>
      <c r="P36" s="181"/>
      <c r="Q36" s="181"/>
      <c r="R36" s="182"/>
      <c r="S36" s="151"/>
      <c r="T36" s="152"/>
      <c r="U36" s="153"/>
      <c r="V36" s="328" t="str">
        <f t="shared" ca="1" si="0"/>
        <v/>
      </c>
      <c r="W36" s="25"/>
      <c r="X36" s="154"/>
      <c r="Y36" s="154"/>
      <c r="Z36" s="154"/>
      <c r="AA36" s="10"/>
      <c r="AB36" s="128" t="s">
        <v>145</v>
      </c>
      <c r="AC36" s="183" t="s">
        <v>69</v>
      </c>
      <c r="AD36" s="183" t="s">
        <v>105</v>
      </c>
      <c r="AE36" s="183" t="s">
        <v>43</v>
      </c>
      <c r="AF36" s="186" t="s">
        <v>221</v>
      </c>
      <c r="AG36" s="183" t="s">
        <v>105</v>
      </c>
      <c r="AH36" s="186" t="s">
        <v>214</v>
      </c>
      <c r="AI36" s="130"/>
      <c r="AJ36" s="84"/>
      <c r="AK36" s="8"/>
      <c r="AL36" s="8"/>
      <c r="AM36" s="8"/>
      <c r="AN36" s="8"/>
      <c r="AO36" s="8"/>
    </row>
    <row r="37" spans="1:41" s="4" customFormat="1" ht="75.75" customHeight="1" thickBot="1">
      <c r="A37" s="8">
        <v>31</v>
      </c>
      <c r="B37" s="329">
        <f t="shared" si="1"/>
        <v>0</v>
      </c>
      <c r="C37" s="85"/>
      <c r="D37" s="330">
        <f t="shared" si="2"/>
        <v>0</v>
      </c>
      <c r="E37" s="99"/>
      <c r="F37" s="331">
        <f t="shared" si="3"/>
        <v>0</v>
      </c>
      <c r="G37" s="103"/>
      <c r="H37" s="149"/>
      <c r="I37" s="179"/>
      <c r="J37" s="179"/>
      <c r="K37" s="180"/>
      <c r="L37" s="126"/>
      <c r="M37" s="180"/>
      <c r="N37" s="150"/>
      <c r="O37" s="150"/>
      <c r="P37" s="181"/>
      <c r="Q37" s="181"/>
      <c r="R37" s="182"/>
      <c r="S37" s="151"/>
      <c r="T37" s="152"/>
      <c r="U37" s="153"/>
      <c r="V37" s="328" t="str">
        <f t="shared" ca="1" si="0"/>
        <v/>
      </c>
      <c r="W37" s="25"/>
      <c r="X37" s="154"/>
      <c r="Y37" s="154"/>
      <c r="Z37" s="154"/>
      <c r="AA37" s="10"/>
      <c r="AB37" s="128" t="s">
        <v>158</v>
      </c>
      <c r="AC37" s="183" t="s">
        <v>71</v>
      </c>
      <c r="AD37" s="183" t="s">
        <v>102</v>
      </c>
      <c r="AE37" s="183" t="s">
        <v>48</v>
      </c>
      <c r="AF37" s="186" t="s">
        <v>222</v>
      </c>
      <c r="AG37" s="183" t="s">
        <v>102</v>
      </c>
      <c r="AH37" s="186" t="s">
        <v>223</v>
      </c>
      <c r="AI37" s="130"/>
      <c r="AJ37" s="84"/>
      <c r="AK37" s="8"/>
      <c r="AL37" s="8"/>
      <c r="AM37" s="8"/>
      <c r="AN37" s="8"/>
      <c r="AO37" s="8"/>
    </row>
    <row r="38" spans="1:41" s="4" customFormat="1" ht="75.75" customHeight="1" thickBot="1">
      <c r="A38" s="8">
        <v>32</v>
      </c>
      <c r="B38" s="329">
        <f t="shared" si="1"/>
        <v>0</v>
      </c>
      <c r="C38" s="85"/>
      <c r="D38" s="330">
        <f t="shared" si="2"/>
        <v>0</v>
      </c>
      <c r="E38" s="99"/>
      <c r="F38" s="331">
        <f t="shared" si="3"/>
        <v>0</v>
      </c>
      <c r="G38" s="104"/>
      <c r="H38" s="155"/>
      <c r="I38" s="105"/>
      <c r="J38" s="184"/>
      <c r="K38" s="185"/>
      <c r="L38" s="126"/>
      <c r="M38" s="185"/>
      <c r="N38" s="150"/>
      <c r="O38" s="150"/>
      <c r="P38" s="157"/>
      <c r="Q38" s="157"/>
      <c r="R38" s="154"/>
      <c r="S38" s="151"/>
      <c r="T38" s="152"/>
      <c r="U38" s="153"/>
      <c r="V38" s="328" t="str">
        <f t="shared" ca="1" si="0"/>
        <v/>
      </c>
      <c r="W38" s="25"/>
      <c r="X38" s="154"/>
      <c r="Y38" s="154"/>
      <c r="Z38" s="154"/>
      <c r="AA38" s="10"/>
      <c r="AB38" s="128" t="s">
        <v>170</v>
      </c>
      <c r="AC38" s="183" t="s">
        <v>71</v>
      </c>
      <c r="AD38" s="183" t="s">
        <v>99</v>
      </c>
      <c r="AE38" s="183" t="s">
        <v>48</v>
      </c>
      <c r="AF38" s="186" t="s">
        <v>215</v>
      </c>
      <c r="AG38" s="183" t="s">
        <v>99</v>
      </c>
      <c r="AH38" s="186" t="s">
        <v>206</v>
      </c>
      <c r="AI38" s="130"/>
      <c r="AJ38" s="84"/>
      <c r="AK38" s="8"/>
      <c r="AL38" s="8"/>
      <c r="AM38" s="8"/>
      <c r="AN38" s="8"/>
      <c r="AO38" s="8"/>
    </row>
    <row r="39" spans="1:41" ht="75.75" customHeight="1" thickBot="1">
      <c r="A39" s="8">
        <v>33</v>
      </c>
      <c r="B39" s="329">
        <f t="shared" si="1"/>
        <v>0</v>
      </c>
      <c r="C39" s="85"/>
      <c r="D39" s="330">
        <f t="shared" si="2"/>
        <v>0</v>
      </c>
      <c r="E39" s="99"/>
      <c r="F39" s="331">
        <f t="shared" si="3"/>
        <v>0</v>
      </c>
      <c r="G39" s="103"/>
      <c r="H39" s="149"/>
      <c r="I39" s="179"/>
      <c r="J39" s="179"/>
      <c r="K39" s="180"/>
      <c r="L39" s="126"/>
      <c r="M39" s="180"/>
      <c r="N39" s="187"/>
      <c r="O39" s="187"/>
      <c r="P39" s="181"/>
      <c r="Q39" s="181"/>
      <c r="R39" s="182"/>
      <c r="S39" s="151"/>
      <c r="T39" s="152"/>
      <c r="U39" s="153"/>
      <c r="V39" s="328" t="str">
        <f t="shared" ca="1" si="0"/>
        <v/>
      </c>
      <c r="W39" s="25"/>
      <c r="X39" s="154"/>
      <c r="Y39" s="154"/>
      <c r="Z39" s="154"/>
      <c r="AA39" s="10"/>
      <c r="AB39" s="128" t="s">
        <v>159</v>
      </c>
      <c r="AC39" s="183" t="s">
        <v>72</v>
      </c>
      <c r="AD39" s="183" t="s">
        <v>38</v>
      </c>
      <c r="AE39" s="183" t="s">
        <v>53</v>
      </c>
      <c r="AF39" s="186" t="s">
        <v>224</v>
      </c>
      <c r="AG39" s="183" t="s">
        <v>38</v>
      </c>
      <c r="AH39" s="186" t="s">
        <v>225</v>
      </c>
      <c r="AI39" s="130"/>
      <c r="AJ39" s="188"/>
      <c r="AK39" s="189"/>
      <c r="AL39" s="189"/>
      <c r="AM39" s="189"/>
      <c r="AN39" s="189"/>
      <c r="AO39" s="189"/>
    </row>
    <row r="40" spans="1:41" ht="75.75" customHeight="1" thickBot="1">
      <c r="A40" s="8">
        <v>34</v>
      </c>
      <c r="B40" s="329">
        <f t="shared" si="1"/>
        <v>0</v>
      </c>
      <c r="C40" s="85"/>
      <c r="D40" s="330">
        <f t="shared" si="2"/>
        <v>0</v>
      </c>
      <c r="E40" s="99"/>
      <c r="F40" s="331">
        <f t="shared" si="3"/>
        <v>0</v>
      </c>
      <c r="G40" s="104"/>
      <c r="H40" s="155"/>
      <c r="I40" s="105"/>
      <c r="J40" s="184"/>
      <c r="K40" s="185"/>
      <c r="L40" s="126"/>
      <c r="M40" s="185"/>
      <c r="N40" s="187"/>
      <c r="O40" s="187"/>
      <c r="P40" s="159"/>
      <c r="Q40" s="160"/>
      <c r="R40" s="156"/>
      <c r="S40" s="151"/>
      <c r="T40" s="152"/>
      <c r="U40" s="153"/>
      <c r="V40" s="328" t="str">
        <f t="shared" ca="1" si="0"/>
        <v/>
      </c>
      <c r="W40" s="191"/>
      <c r="X40" s="161"/>
      <c r="Y40" s="182"/>
      <c r="Z40" s="161"/>
      <c r="AA40" s="131"/>
      <c r="AB40" s="128" t="s">
        <v>159</v>
      </c>
      <c r="AC40" s="183" t="s">
        <v>73</v>
      </c>
      <c r="AD40" s="183" t="s">
        <v>106</v>
      </c>
      <c r="AE40" s="183" t="s">
        <v>41</v>
      </c>
      <c r="AF40" s="186" t="s">
        <v>215</v>
      </c>
      <c r="AG40" s="183" t="s">
        <v>106</v>
      </c>
      <c r="AH40" s="186" t="s">
        <v>182</v>
      </c>
      <c r="AI40" s="130"/>
      <c r="AJ40" s="188"/>
      <c r="AK40" s="189"/>
      <c r="AL40" s="189"/>
      <c r="AM40" s="189"/>
      <c r="AN40" s="189"/>
      <c r="AO40" s="189"/>
    </row>
    <row r="41" spans="1:41" ht="75.75" customHeight="1" thickBot="1">
      <c r="A41" s="8">
        <v>35</v>
      </c>
      <c r="B41" s="329">
        <f t="shared" si="1"/>
        <v>0</v>
      </c>
      <c r="C41" s="85"/>
      <c r="D41" s="330">
        <f t="shared" si="2"/>
        <v>0</v>
      </c>
      <c r="E41" s="99"/>
      <c r="F41" s="331">
        <f t="shared" si="3"/>
        <v>0</v>
      </c>
      <c r="G41" s="103"/>
      <c r="H41" s="149"/>
      <c r="I41" s="179"/>
      <c r="J41" s="179"/>
      <c r="K41" s="180"/>
      <c r="L41" s="126"/>
      <c r="M41" s="180"/>
      <c r="N41" s="187"/>
      <c r="O41" s="187"/>
      <c r="P41" s="159"/>
      <c r="Q41" s="160"/>
      <c r="R41" s="156"/>
      <c r="S41" s="151"/>
      <c r="T41" s="152"/>
      <c r="U41" s="153"/>
      <c r="V41" s="328" t="str">
        <f t="shared" ca="1" si="0"/>
        <v/>
      </c>
      <c r="W41" s="191"/>
      <c r="X41" s="161"/>
      <c r="Y41" s="182"/>
      <c r="Z41" s="161"/>
      <c r="AA41" s="131"/>
      <c r="AB41" s="128" t="s">
        <v>171</v>
      </c>
      <c r="AC41" s="183" t="s">
        <v>64</v>
      </c>
      <c r="AD41" s="183" t="s">
        <v>107</v>
      </c>
      <c r="AE41" s="183" t="s">
        <v>36</v>
      </c>
      <c r="AF41" s="186" t="s">
        <v>227</v>
      </c>
      <c r="AG41" s="183" t="s">
        <v>107</v>
      </c>
      <c r="AH41" s="186" t="s">
        <v>226</v>
      </c>
      <c r="AI41" s="130"/>
      <c r="AJ41" s="188"/>
      <c r="AK41" s="189"/>
      <c r="AL41" s="189"/>
      <c r="AM41" s="189"/>
      <c r="AN41" s="189"/>
      <c r="AO41" s="189"/>
    </row>
    <row r="42" spans="1:41" ht="75.75" customHeight="1" thickBot="1">
      <c r="A42" s="8">
        <v>36</v>
      </c>
      <c r="B42" s="329">
        <f t="shared" si="1"/>
        <v>0</v>
      </c>
      <c r="C42" s="85"/>
      <c r="D42" s="330">
        <f t="shared" si="2"/>
        <v>0</v>
      </c>
      <c r="E42" s="99"/>
      <c r="F42" s="331">
        <f t="shared" si="3"/>
        <v>0</v>
      </c>
      <c r="G42" s="104"/>
      <c r="H42" s="155"/>
      <c r="I42" s="105"/>
      <c r="J42" s="184"/>
      <c r="K42" s="185"/>
      <c r="L42" s="126"/>
      <c r="M42" s="185"/>
      <c r="N42" s="187"/>
      <c r="O42" s="187"/>
      <c r="P42" s="159"/>
      <c r="Q42" s="160"/>
      <c r="R42" s="156"/>
      <c r="S42" s="151"/>
      <c r="T42" s="152"/>
      <c r="U42" s="153"/>
      <c r="V42" s="328" t="str">
        <f t="shared" ca="1" si="0"/>
        <v/>
      </c>
      <c r="W42" s="191"/>
      <c r="X42" s="161"/>
      <c r="Y42" s="182"/>
      <c r="Z42" s="161"/>
      <c r="AA42" s="131"/>
      <c r="AB42" s="128" t="s">
        <v>160</v>
      </c>
      <c r="AC42" s="183" t="s">
        <v>72</v>
      </c>
      <c r="AD42" s="183" t="s">
        <v>108</v>
      </c>
      <c r="AE42" s="183" t="s">
        <v>48</v>
      </c>
      <c r="AF42" s="186" t="s">
        <v>228</v>
      </c>
      <c r="AG42" s="183" t="s">
        <v>108</v>
      </c>
      <c r="AH42" s="183" t="s">
        <v>191</v>
      </c>
      <c r="AI42" s="130"/>
      <c r="AJ42" s="188"/>
      <c r="AK42" s="189"/>
      <c r="AL42" s="189"/>
      <c r="AM42" s="189"/>
      <c r="AN42" s="189"/>
      <c r="AO42" s="189"/>
    </row>
    <row r="43" spans="1:41" ht="75.75" customHeight="1" thickBot="1">
      <c r="A43" s="8">
        <v>37</v>
      </c>
      <c r="B43" s="329">
        <f t="shared" si="1"/>
        <v>0</v>
      </c>
      <c r="C43" s="85"/>
      <c r="D43" s="330">
        <f t="shared" si="2"/>
        <v>0</v>
      </c>
      <c r="E43" s="99"/>
      <c r="F43" s="331">
        <f t="shared" si="3"/>
        <v>0</v>
      </c>
      <c r="G43" s="103"/>
      <c r="H43" s="149"/>
      <c r="I43" s="179"/>
      <c r="J43" s="179"/>
      <c r="K43" s="180"/>
      <c r="L43" s="126"/>
      <c r="M43" s="180"/>
      <c r="N43" s="187"/>
      <c r="O43" s="187"/>
      <c r="P43" s="159"/>
      <c r="Q43" s="160"/>
      <c r="R43" s="156"/>
      <c r="S43" s="151"/>
      <c r="T43" s="152"/>
      <c r="U43" s="153"/>
      <c r="V43" s="328" t="str">
        <f t="shared" ca="1" si="0"/>
        <v/>
      </c>
      <c r="W43" s="191"/>
      <c r="X43" s="161"/>
      <c r="Y43" s="182"/>
      <c r="Z43" s="161"/>
      <c r="AA43" s="131"/>
      <c r="AB43" s="128" t="s">
        <v>168</v>
      </c>
      <c r="AC43" s="183" t="s">
        <v>69</v>
      </c>
      <c r="AD43" s="183" t="s">
        <v>50</v>
      </c>
      <c r="AE43" s="183" t="s">
        <v>42</v>
      </c>
      <c r="AF43" s="186" t="s">
        <v>229</v>
      </c>
      <c r="AG43" s="183" t="s">
        <v>50</v>
      </c>
      <c r="AH43" s="186" t="s">
        <v>184</v>
      </c>
      <c r="AI43" s="130"/>
      <c r="AJ43" s="188"/>
      <c r="AK43" s="189"/>
      <c r="AL43" s="189"/>
      <c r="AM43" s="189"/>
      <c r="AN43" s="189"/>
      <c r="AO43" s="189"/>
    </row>
    <row r="44" spans="1:41" ht="75.75" customHeight="1" thickBot="1">
      <c r="A44" s="8">
        <v>38</v>
      </c>
      <c r="B44" s="329">
        <f t="shared" si="1"/>
        <v>0</v>
      </c>
      <c r="C44" s="85"/>
      <c r="D44" s="330">
        <f t="shared" si="2"/>
        <v>0</v>
      </c>
      <c r="E44" s="99"/>
      <c r="F44" s="331">
        <f t="shared" si="3"/>
        <v>0</v>
      </c>
      <c r="G44" s="104"/>
      <c r="H44" s="155"/>
      <c r="I44" s="105"/>
      <c r="J44" s="184"/>
      <c r="K44" s="185"/>
      <c r="L44" s="126"/>
      <c r="M44" s="185"/>
      <c r="N44" s="187"/>
      <c r="O44" s="187"/>
      <c r="P44" s="159"/>
      <c r="Q44" s="160"/>
      <c r="R44" s="156"/>
      <c r="S44" s="151"/>
      <c r="T44" s="152"/>
      <c r="U44" s="153"/>
      <c r="V44" s="328" t="str">
        <f t="shared" ca="1" si="0"/>
        <v/>
      </c>
      <c r="W44" s="191"/>
      <c r="X44" s="161"/>
      <c r="Y44" s="182"/>
      <c r="Z44" s="161"/>
      <c r="AA44" s="131"/>
      <c r="AB44" s="128" t="s">
        <v>149</v>
      </c>
      <c r="AC44" s="183" t="s">
        <v>64</v>
      </c>
      <c r="AD44" s="183" t="s">
        <v>109</v>
      </c>
      <c r="AE44" s="183" t="s">
        <v>44</v>
      </c>
      <c r="AF44" s="186" t="s">
        <v>230</v>
      </c>
      <c r="AG44" s="183" t="s">
        <v>109</v>
      </c>
      <c r="AH44" s="186" t="s">
        <v>217</v>
      </c>
      <c r="AI44" s="130"/>
      <c r="AJ44" s="188"/>
      <c r="AK44" s="189"/>
      <c r="AL44" s="189"/>
      <c r="AM44" s="189"/>
      <c r="AN44" s="189"/>
      <c r="AO44" s="189"/>
    </row>
    <row r="45" spans="1:41" ht="75.75" customHeight="1" thickBot="1">
      <c r="A45" s="8">
        <v>39</v>
      </c>
      <c r="B45" s="329">
        <f t="shared" si="1"/>
        <v>0</v>
      </c>
      <c r="C45" s="85"/>
      <c r="D45" s="330">
        <f t="shared" si="2"/>
        <v>0</v>
      </c>
      <c r="E45" s="99"/>
      <c r="F45" s="331">
        <f t="shared" si="3"/>
        <v>0</v>
      </c>
      <c r="G45" s="103"/>
      <c r="H45" s="149"/>
      <c r="I45" s="179"/>
      <c r="J45" s="179"/>
      <c r="K45" s="180"/>
      <c r="L45" s="126"/>
      <c r="M45" s="180"/>
      <c r="N45" s="187"/>
      <c r="O45" s="187"/>
      <c r="P45" s="159"/>
      <c r="Q45" s="160"/>
      <c r="R45" s="156"/>
      <c r="S45" s="151"/>
      <c r="T45" s="152"/>
      <c r="U45" s="153"/>
      <c r="V45" s="328" t="str">
        <f t="shared" ca="1" si="0"/>
        <v/>
      </c>
      <c r="W45" s="191"/>
      <c r="X45" s="161"/>
      <c r="Y45" s="182"/>
      <c r="Z45" s="161"/>
      <c r="AA45" s="131"/>
      <c r="AB45" s="128" t="s">
        <v>150</v>
      </c>
      <c r="AC45" s="183" t="s">
        <v>69</v>
      </c>
      <c r="AD45" s="183" t="s">
        <v>97</v>
      </c>
      <c r="AE45" s="183" t="s">
        <v>43</v>
      </c>
      <c r="AF45" s="186" t="s">
        <v>213</v>
      </c>
      <c r="AG45" s="183" t="s">
        <v>97</v>
      </c>
      <c r="AH45" s="186" t="s">
        <v>210</v>
      </c>
      <c r="AI45" s="130"/>
      <c r="AJ45" s="188"/>
      <c r="AK45" s="189"/>
      <c r="AL45" s="189"/>
      <c r="AM45" s="189"/>
      <c r="AN45" s="189"/>
      <c r="AO45" s="189"/>
    </row>
    <row r="46" spans="1:41" ht="75.75" customHeight="1" thickBot="1">
      <c r="A46" s="8">
        <v>40</v>
      </c>
      <c r="B46" s="329">
        <f t="shared" si="1"/>
        <v>0</v>
      </c>
      <c r="C46" s="85"/>
      <c r="D46" s="330">
        <f t="shared" si="2"/>
        <v>0</v>
      </c>
      <c r="E46" s="99"/>
      <c r="F46" s="331">
        <f t="shared" si="3"/>
        <v>0</v>
      </c>
      <c r="G46" s="104"/>
      <c r="H46" s="155"/>
      <c r="I46" s="105"/>
      <c r="J46" s="184"/>
      <c r="K46" s="185"/>
      <c r="L46" s="126"/>
      <c r="M46" s="185"/>
      <c r="N46" s="187"/>
      <c r="O46" s="187"/>
      <c r="P46" s="159"/>
      <c r="Q46" s="160"/>
      <c r="R46" s="162"/>
      <c r="S46" s="151"/>
      <c r="T46" s="152"/>
      <c r="U46" s="153"/>
      <c r="V46" s="328" t="str">
        <f t="shared" ca="1" si="0"/>
        <v/>
      </c>
      <c r="W46" s="191"/>
      <c r="X46" s="161"/>
      <c r="Y46" s="182"/>
      <c r="Z46" s="161"/>
      <c r="AA46" s="131"/>
      <c r="AB46" s="128" t="s">
        <v>155</v>
      </c>
      <c r="AC46" s="183" t="s">
        <v>67</v>
      </c>
      <c r="AD46" s="183" t="s">
        <v>50</v>
      </c>
      <c r="AE46" s="183" t="s">
        <v>48</v>
      </c>
      <c r="AF46" s="186" t="s">
        <v>231</v>
      </c>
      <c r="AG46" s="183" t="s">
        <v>50</v>
      </c>
      <c r="AH46" s="186" t="s">
        <v>210</v>
      </c>
      <c r="AI46" s="130"/>
      <c r="AJ46" s="188"/>
      <c r="AK46" s="189"/>
      <c r="AL46" s="189"/>
      <c r="AM46" s="189"/>
      <c r="AN46" s="189"/>
      <c r="AO46" s="189"/>
    </row>
    <row r="47" spans="1:41" ht="75.75" customHeight="1" thickBot="1">
      <c r="A47" s="8">
        <v>41</v>
      </c>
      <c r="B47" s="329">
        <f t="shared" si="1"/>
        <v>0</v>
      </c>
      <c r="C47" s="85"/>
      <c r="D47" s="330">
        <f t="shared" si="2"/>
        <v>0</v>
      </c>
      <c r="E47" s="99"/>
      <c r="F47" s="331">
        <f t="shared" si="3"/>
        <v>0</v>
      </c>
      <c r="G47" s="103"/>
      <c r="H47" s="149"/>
      <c r="I47" s="179"/>
      <c r="J47" s="179"/>
      <c r="K47" s="180"/>
      <c r="L47" s="126"/>
      <c r="M47" s="180"/>
      <c r="N47" s="187"/>
      <c r="O47" s="187"/>
      <c r="P47" s="159"/>
      <c r="Q47" s="160"/>
      <c r="R47" s="156"/>
      <c r="S47" s="151"/>
      <c r="T47" s="152"/>
      <c r="U47" s="153"/>
      <c r="V47" s="328" t="str">
        <f t="shared" ca="1" si="0"/>
        <v/>
      </c>
      <c r="W47" s="191"/>
      <c r="X47" s="161"/>
      <c r="Y47" s="182"/>
      <c r="Z47" s="161"/>
      <c r="AA47" s="131"/>
      <c r="AB47" s="128" t="s">
        <v>168</v>
      </c>
      <c r="AC47" s="183" t="s">
        <v>64</v>
      </c>
      <c r="AD47" s="183" t="s">
        <v>110</v>
      </c>
      <c r="AE47" s="183" t="s">
        <v>42</v>
      </c>
      <c r="AF47" s="186" t="s">
        <v>215</v>
      </c>
      <c r="AG47" s="183" t="s">
        <v>110</v>
      </c>
      <c r="AH47" s="186" t="s">
        <v>206</v>
      </c>
      <c r="AI47" s="130"/>
      <c r="AJ47" s="188"/>
      <c r="AK47" s="189"/>
      <c r="AL47" s="189"/>
      <c r="AM47" s="189"/>
      <c r="AN47" s="189"/>
      <c r="AO47" s="189"/>
    </row>
    <row r="48" spans="1:41" ht="75.75" customHeight="1" thickBot="1">
      <c r="A48" s="8">
        <v>42</v>
      </c>
      <c r="B48" s="329">
        <f t="shared" si="1"/>
        <v>0</v>
      </c>
      <c r="C48" s="85"/>
      <c r="D48" s="330">
        <f t="shared" si="2"/>
        <v>0</v>
      </c>
      <c r="E48" s="99"/>
      <c r="F48" s="331">
        <f t="shared" si="3"/>
        <v>0</v>
      </c>
      <c r="G48" s="104"/>
      <c r="H48" s="155"/>
      <c r="I48" s="105"/>
      <c r="J48" s="184"/>
      <c r="K48" s="185"/>
      <c r="L48" s="126"/>
      <c r="M48" s="185"/>
      <c r="N48" s="187"/>
      <c r="O48" s="187"/>
      <c r="P48" s="159"/>
      <c r="Q48" s="160"/>
      <c r="R48" s="156"/>
      <c r="S48" s="151"/>
      <c r="T48" s="152"/>
      <c r="U48" s="153"/>
      <c r="V48" s="328" t="str">
        <f t="shared" ca="1" si="0"/>
        <v/>
      </c>
      <c r="W48" s="191"/>
      <c r="X48" s="161"/>
      <c r="Y48" s="182"/>
      <c r="Z48" s="161"/>
      <c r="AA48" s="131"/>
      <c r="AB48" s="128" t="s">
        <v>158</v>
      </c>
      <c r="AC48" s="183" t="s">
        <v>121</v>
      </c>
      <c r="AD48" s="183" t="s">
        <v>108</v>
      </c>
      <c r="AE48" s="183" t="s">
        <v>46</v>
      </c>
      <c r="AF48" s="186" t="s">
        <v>232</v>
      </c>
      <c r="AG48" s="183" t="s">
        <v>108</v>
      </c>
      <c r="AH48" s="186" t="s">
        <v>233</v>
      </c>
      <c r="AI48" s="130"/>
      <c r="AJ48" s="188"/>
      <c r="AK48" s="189"/>
      <c r="AL48" s="189"/>
      <c r="AM48" s="189"/>
      <c r="AN48" s="189"/>
      <c r="AO48" s="189"/>
    </row>
    <row r="49" spans="1:41" ht="75.75" customHeight="1" thickBot="1">
      <c r="A49" s="8">
        <v>43</v>
      </c>
      <c r="B49" s="329">
        <f t="shared" si="1"/>
        <v>0</v>
      </c>
      <c r="C49" s="85"/>
      <c r="D49" s="330">
        <f t="shared" si="2"/>
        <v>0</v>
      </c>
      <c r="E49" s="99"/>
      <c r="F49" s="331">
        <f t="shared" si="3"/>
        <v>0</v>
      </c>
      <c r="G49" s="103"/>
      <c r="H49" s="149"/>
      <c r="I49" s="179"/>
      <c r="J49" s="179"/>
      <c r="K49" s="180"/>
      <c r="L49" s="126"/>
      <c r="M49" s="180"/>
      <c r="N49" s="187"/>
      <c r="O49" s="187"/>
      <c r="P49" s="159"/>
      <c r="Q49" s="160"/>
      <c r="R49" s="156"/>
      <c r="S49" s="151"/>
      <c r="T49" s="152"/>
      <c r="U49" s="153"/>
      <c r="V49" s="328" t="str">
        <f t="shared" ca="1" si="0"/>
        <v/>
      </c>
      <c r="W49" s="191"/>
      <c r="X49" s="161"/>
      <c r="Y49" s="182"/>
      <c r="Z49" s="161"/>
      <c r="AA49" s="131"/>
      <c r="AB49" s="128" t="s">
        <v>170</v>
      </c>
      <c r="AC49" s="183" t="s">
        <v>122</v>
      </c>
      <c r="AD49" s="183" t="s">
        <v>50</v>
      </c>
      <c r="AE49" s="183" t="s">
        <v>47</v>
      </c>
      <c r="AF49" s="186" t="s">
        <v>237</v>
      </c>
      <c r="AG49" s="183" t="s">
        <v>50</v>
      </c>
      <c r="AH49" s="183" t="s">
        <v>191</v>
      </c>
      <c r="AI49" s="130"/>
      <c r="AJ49" s="188"/>
      <c r="AK49" s="189"/>
      <c r="AL49" s="189"/>
      <c r="AM49" s="189"/>
      <c r="AN49" s="189"/>
      <c r="AO49" s="189"/>
    </row>
    <row r="50" spans="1:41" ht="75.75" customHeight="1" thickBot="1">
      <c r="A50" s="8">
        <v>44</v>
      </c>
      <c r="B50" s="329">
        <f t="shared" si="1"/>
        <v>0</v>
      </c>
      <c r="C50" s="85"/>
      <c r="D50" s="330">
        <f t="shared" si="2"/>
        <v>0</v>
      </c>
      <c r="E50" s="99"/>
      <c r="F50" s="331">
        <f t="shared" si="3"/>
        <v>0</v>
      </c>
      <c r="G50" s="104"/>
      <c r="H50" s="155"/>
      <c r="I50" s="105"/>
      <c r="J50" s="184"/>
      <c r="K50" s="185"/>
      <c r="L50" s="126"/>
      <c r="M50" s="185"/>
      <c r="N50" s="187"/>
      <c r="O50" s="187"/>
      <c r="P50" s="159"/>
      <c r="Q50" s="160"/>
      <c r="R50" s="156"/>
      <c r="S50" s="151"/>
      <c r="T50" s="152"/>
      <c r="U50" s="153"/>
      <c r="V50" s="328" t="str">
        <f t="shared" ca="1" si="0"/>
        <v/>
      </c>
      <c r="W50" s="191"/>
      <c r="X50" s="161"/>
      <c r="Y50" s="182"/>
      <c r="Z50" s="161"/>
      <c r="AA50" s="131"/>
      <c r="AB50" s="128" t="s">
        <v>146</v>
      </c>
      <c r="AC50" s="183" t="s">
        <v>64</v>
      </c>
      <c r="AD50" s="183" t="s">
        <v>106</v>
      </c>
      <c r="AE50" s="183" t="s">
        <v>48</v>
      </c>
      <c r="AF50" s="186" t="s">
        <v>234</v>
      </c>
      <c r="AG50" s="183" t="s">
        <v>106</v>
      </c>
      <c r="AH50" s="186" t="s">
        <v>214</v>
      </c>
      <c r="AI50" s="130"/>
      <c r="AJ50" s="188"/>
      <c r="AK50" s="189"/>
      <c r="AL50" s="189"/>
      <c r="AM50" s="189"/>
      <c r="AN50" s="189"/>
      <c r="AO50" s="189"/>
    </row>
    <row r="51" spans="1:41" ht="75.75" customHeight="1" thickBot="1">
      <c r="A51" s="8">
        <v>45</v>
      </c>
      <c r="B51" s="329">
        <f t="shared" si="1"/>
        <v>0</v>
      </c>
      <c r="C51" s="85"/>
      <c r="D51" s="330">
        <f t="shared" si="2"/>
        <v>0</v>
      </c>
      <c r="E51" s="99"/>
      <c r="F51" s="331">
        <f t="shared" si="3"/>
        <v>0</v>
      </c>
      <c r="G51" s="103"/>
      <c r="H51" s="149"/>
      <c r="I51" s="179"/>
      <c r="J51" s="179"/>
      <c r="K51" s="180"/>
      <c r="L51" s="126"/>
      <c r="M51" s="180"/>
      <c r="N51" s="187"/>
      <c r="O51" s="187"/>
      <c r="P51" s="159"/>
      <c r="Q51" s="160"/>
      <c r="R51" s="156"/>
      <c r="S51" s="151"/>
      <c r="T51" s="151"/>
      <c r="U51" s="153"/>
      <c r="V51" s="328" t="str">
        <f t="shared" ca="1" si="0"/>
        <v/>
      </c>
      <c r="W51" s="191"/>
      <c r="X51" s="161"/>
      <c r="Y51" s="182"/>
      <c r="Z51" s="161"/>
      <c r="AA51" s="131"/>
      <c r="AB51" s="128" t="s">
        <v>165</v>
      </c>
      <c r="AC51" s="183" t="s">
        <v>123</v>
      </c>
      <c r="AD51" s="183" t="s">
        <v>99</v>
      </c>
      <c r="AE51" s="183" t="s">
        <v>118</v>
      </c>
      <c r="AF51" s="186" t="s">
        <v>213</v>
      </c>
      <c r="AG51" s="183" t="s">
        <v>99</v>
      </c>
      <c r="AH51" s="186" t="s">
        <v>206</v>
      </c>
      <c r="AI51" s="130"/>
      <c r="AJ51" s="188"/>
      <c r="AK51" s="189"/>
      <c r="AL51" s="189"/>
      <c r="AM51" s="189"/>
      <c r="AN51" s="189"/>
      <c r="AO51" s="189"/>
    </row>
    <row r="52" spans="1:41" ht="75.75" customHeight="1" thickBot="1">
      <c r="A52" s="8">
        <v>46</v>
      </c>
      <c r="B52" s="329">
        <f t="shared" si="1"/>
        <v>0</v>
      </c>
      <c r="C52" s="85"/>
      <c r="D52" s="330">
        <f t="shared" si="2"/>
        <v>0</v>
      </c>
      <c r="E52" s="99"/>
      <c r="F52" s="331">
        <f t="shared" si="3"/>
        <v>0</v>
      </c>
      <c r="G52" s="104"/>
      <c r="H52" s="155"/>
      <c r="I52" s="105"/>
      <c r="J52" s="184"/>
      <c r="K52" s="185"/>
      <c r="L52" s="126"/>
      <c r="M52" s="185"/>
      <c r="N52" s="187"/>
      <c r="O52" s="187"/>
      <c r="P52" s="159"/>
      <c r="Q52" s="160"/>
      <c r="R52" s="163"/>
      <c r="S52" s="151"/>
      <c r="T52" s="152"/>
      <c r="U52" s="153"/>
      <c r="V52" s="328" t="str">
        <f t="shared" ca="1" si="0"/>
        <v/>
      </c>
      <c r="W52" s="191"/>
      <c r="X52" s="161"/>
      <c r="Y52" s="182"/>
      <c r="Z52" s="161"/>
      <c r="AA52" s="131"/>
      <c r="AB52" s="128" t="s">
        <v>161</v>
      </c>
      <c r="AC52" s="183" t="s">
        <v>96</v>
      </c>
      <c r="AD52" s="183" t="s">
        <v>101</v>
      </c>
      <c r="AE52" s="183" t="s">
        <v>43</v>
      </c>
      <c r="AF52" s="186" t="s">
        <v>235</v>
      </c>
      <c r="AG52" s="183" t="s">
        <v>101</v>
      </c>
      <c r="AH52" s="186" t="s">
        <v>182</v>
      </c>
      <c r="AI52" s="130"/>
      <c r="AJ52" s="188"/>
      <c r="AK52" s="189"/>
      <c r="AL52" s="189"/>
      <c r="AM52" s="189"/>
      <c r="AN52" s="189"/>
      <c r="AO52" s="189"/>
    </row>
    <row r="53" spans="1:41" ht="75.75" customHeight="1" thickBot="1">
      <c r="A53" s="8">
        <v>47</v>
      </c>
      <c r="B53" s="329">
        <f t="shared" si="1"/>
        <v>0</v>
      </c>
      <c r="C53" s="85"/>
      <c r="D53" s="330">
        <f t="shared" si="2"/>
        <v>0</v>
      </c>
      <c r="E53" s="99"/>
      <c r="F53" s="331">
        <f t="shared" si="3"/>
        <v>0</v>
      </c>
      <c r="G53" s="103"/>
      <c r="H53" s="149"/>
      <c r="I53" s="179"/>
      <c r="J53" s="179"/>
      <c r="K53" s="180"/>
      <c r="L53" s="126"/>
      <c r="M53" s="180"/>
      <c r="N53" s="187"/>
      <c r="O53" s="187"/>
      <c r="P53" s="159"/>
      <c r="Q53" s="160"/>
      <c r="R53" s="162"/>
      <c r="S53" s="151"/>
      <c r="T53" s="152"/>
      <c r="U53" s="153"/>
      <c r="V53" s="328" t="str">
        <f t="shared" ca="1" si="0"/>
        <v/>
      </c>
      <c r="W53" s="191"/>
      <c r="X53" s="161"/>
      <c r="Y53" s="182"/>
      <c r="Z53" s="161"/>
      <c r="AA53" s="131"/>
      <c r="AB53" s="128" t="s">
        <v>170</v>
      </c>
      <c r="AC53" s="183" t="s">
        <v>67</v>
      </c>
      <c r="AD53" s="183" t="s">
        <v>50</v>
      </c>
      <c r="AE53" s="183" t="s">
        <v>49</v>
      </c>
      <c r="AF53" s="186" t="s">
        <v>232</v>
      </c>
      <c r="AG53" s="183" t="s">
        <v>50</v>
      </c>
      <c r="AH53" s="186" t="s">
        <v>214</v>
      </c>
      <c r="AI53" s="130"/>
      <c r="AJ53" s="188"/>
      <c r="AK53" s="189"/>
      <c r="AL53" s="189"/>
      <c r="AM53" s="189"/>
      <c r="AN53" s="189"/>
      <c r="AO53" s="189"/>
    </row>
    <row r="54" spans="1:41" ht="75.75" customHeight="1" thickBot="1">
      <c r="A54" s="8">
        <v>48</v>
      </c>
      <c r="B54" s="329">
        <f t="shared" si="1"/>
        <v>0</v>
      </c>
      <c r="C54" s="85"/>
      <c r="D54" s="330">
        <f t="shared" si="2"/>
        <v>0</v>
      </c>
      <c r="E54" s="99"/>
      <c r="F54" s="331">
        <f t="shared" si="3"/>
        <v>0</v>
      </c>
      <c r="G54" s="104"/>
      <c r="H54" s="155"/>
      <c r="I54" s="105"/>
      <c r="J54" s="184"/>
      <c r="K54" s="185"/>
      <c r="L54" s="126"/>
      <c r="M54" s="185"/>
      <c r="N54" s="187"/>
      <c r="O54" s="187"/>
      <c r="P54" s="159"/>
      <c r="Q54" s="160"/>
      <c r="R54" s="156"/>
      <c r="S54" s="151"/>
      <c r="T54" s="151"/>
      <c r="U54" s="153"/>
      <c r="V54" s="328" t="str">
        <f t="shared" ca="1" si="0"/>
        <v/>
      </c>
      <c r="W54" s="191"/>
      <c r="X54" s="161"/>
      <c r="Y54" s="182"/>
      <c r="Z54" s="161"/>
      <c r="AA54" s="131"/>
      <c r="AB54" s="128" t="s">
        <v>162</v>
      </c>
      <c r="AC54" s="183" t="s">
        <v>121</v>
      </c>
      <c r="AD54" s="183" t="s">
        <v>111</v>
      </c>
      <c r="AE54" s="183" t="s">
        <v>48</v>
      </c>
      <c r="AF54" s="186" t="s">
        <v>219</v>
      </c>
      <c r="AG54" s="183" t="s">
        <v>111</v>
      </c>
      <c r="AH54" s="186" t="s">
        <v>203</v>
      </c>
      <c r="AI54" s="130"/>
      <c r="AJ54" s="188"/>
      <c r="AK54" s="189"/>
      <c r="AL54" s="189"/>
      <c r="AM54" s="189"/>
      <c r="AN54" s="189"/>
      <c r="AO54" s="189"/>
    </row>
    <row r="55" spans="1:41" ht="75.75" customHeight="1" thickBot="1">
      <c r="A55" s="8">
        <v>49</v>
      </c>
      <c r="B55" s="329">
        <f t="shared" si="1"/>
        <v>0</v>
      </c>
      <c r="C55" s="85"/>
      <c r="D55" s="330">
        <f t="shared" si="2"/>
        <v>0</v>
      </c>
      <c r="E55" s="99"/>
      <c r="F55" s="331">
        <f t="shared" si="3"/>
        <v>0</v>
      </c>
      <c r="G55" s="103"/>
      <c r="H55" s="149"/>
      <c r="I55" s="179"/>
      <c r="J55" s="179"/>
      <c r="K55" s="180"/>
      <c r="L55" s="126"/>
      <c r="M55" s="180"/>
      <c r="N55" s="187"/>
      <c r="O55" s="187"/>
      <c r="P55" s="159"/>
      <c r="Q55" s="160"/>
      <c r="R55" s="156"/>
      <c r="S55" s="151"/>
      <c r="T55" s="152"/>
      <c r="U55" s="153"/>
      <c r="V55" s="328" t="str">
        <f t="shared" ca="1" si="0"/>
        <v/>
      </c>
      <c r="W55" s="191"/>
      <c r="X55" s="161"/>
      <c r="Y55" s="182"/>
      <c r="Z55" s="161"/>
      <c r="AA55" s="131"/>
      <c r="AB55" s="128" t="s">
        <v>146</v>
      </c>
      <c r="AC55" s="183" t="s">
        <v>69</v>
      </c>
      <c r="AD55" s="183" t="s">
        <v>108</v>
      </c>
      <c r="AE55" s="183" t="s">
        <v>42</v>
      </c>
      <c r="AF55" s="186" t="s">
        <v>121</v>
      </c>
      <c r="AG55" s="183" t="s">
        <v>108</v>
      </c>
      <c r="AH55" s="186" t="s">
        <v>236</v>
      </c>
      <c r="AI55" s="130"/>
      <c r="AJ55" s="188"/>
      <c r="AK55" s="189"/>
      <c r="AL55" s="189"/>
      <c r="AM55" s="189"/>
      <c r="AN55" s="189"/>
      <c r="AO55" s="189"/>
    </row>
    <row r="56" spans="1:41" ht="75.75" customHeight="1" thickBot="1">
      <c r="A56" s="8">
        <v>50</v>
      </c>
      <c r="B56" s="329">
        <f t="shared" si="1"/>
        <v>0</v>
      </c>
      <c r="C56" s="85"/>
      <c r="D56" s="330">
        <f t="shared" si="2"/>
        <v>0</v>
      </c>
      <c r="E56" s="99"/>
      <c r="F56" s="331">
        <f t="shared" si="3"/>
        <v>0</v>
      </c>
      <c r="G56" s="104"/>
      <c r="H56" s="155"/>
      <c r="I56" s="105"/>
      <c r="J56" s="184"/>
      <c r="K56" s="185"/>
      <c r="L56" s="126"/>
      <c r="M56" s="185"/>
      <c r="N56" s="187"/>
      <c r="O56" s="187"/>
      <c r="P56" s="159"/>
      <c r="Q56" s="160"/>
      <c r="R56" s="156"/>
      <c r="S56" s="151"/>
      <c r="T56" s="152"/>
      <c r="U56" s="153"/>
      <c r="V56" s="328" t="str">
        <f t="shared" ca="1" si="0"/>
        <v/>
      </c>
      <c r="W56" s="191"/>
      <c r="X56" s="161"/>
      <c r="Y56" s="182"/>
      <c r="Z56" s="161"/>
      <c r="AA56" s="131"/>
      <c r="AB56" s="128" t="s">
        <v>150</v>
      </c>
      <c r="AC56" s="183" t="s">
        <v>124</v>
      </c>
      <c r="AD56" s="183" t="s">
        <v>50</v>
      </c>
      <c r="AE56" s="183" t="s">
        <v>43</v>
      </c>
      <c r="AF56" s="186" t="s">
        <v>227</v>
      </c>
      <c r="AG56" s="183" t="s">
        <v>50</v>
      </c>
      <c r="AH56" s="186" t="s">
        <v>210</v>
      </c>
      <c r="AI56" s="130"/>
      <c r="AJ56" s="188"/>
      <c r="AK56" s="189"/>
      <c r="AL56" s="189"/>
      <c r="AM56" s="189"/>
      <c r="AN56" s="189"/>
      <c r="AO56" s="189"/>
    </row>
    <row r="57" spans="1:41" ht="75.75" customHeight="1" thickBot="1">
      <c r="A57" s="8">
        <v>51</v>
      </c>
      <c r="B57" s="329">
        <f t="shared" si="1"/>
        <v>0</v>
      </c>
      <c r="C57" s="85"/>
      <c r="D57" s="330">
        <f t="shared" si="2"/>
        <v>0</v>
      </c>
      <c r="E57" s="99"/>
      <c r="F57" s="331">
        <f t="shared" si="3"/>
        <v>0</v>
      </c>
      <c r="G57" s="103"/>
      <c r="H57" s="149"/>
      <c r="I57" s="179"/>
      <c r="J57" s="179"/>
      <c r="K57" s="180"/>
      <c r="L57" s="126"/>
      <c r="M57" s="180"/>
      <c r="N57" s="187"/>
      <c r="O57" s="187"/>
      <c r="P57" s="159"/>
      <c r="Q57" s="160"/>
      <c r="R57" s="156"/>
      <c r="S57" s="151"/>
      <c r="T57" s="152"/>
      <c r="U57" s="153"/>
      <c r="V57" s="328" t="str">
        <f t="shared" ca="1" si="0"/>
        <v/>
      </c>
      <c r="W57" s="191"/>
      <c r="X57" s="161"/>
      <c r="Y57" s="182"/>
      <c r="Z57" s="161"/>
      <c r="AA57" s="131"/>
      <c r="AB57" s="128" t="s">
        <v>172</v>
      </c>
      <c r="AC57" s="183" t="s">
        <v>125</v>
      </c>
      <c r="AD57" s="183" t="s">
        <v>102</v>
      </c>
      <c r="AE57" s="183" t="s">
        <v>126</v>
      </c>
      <c r="AF57" s="186" t="s">
        <v>237</v>
      </c>
      <c r="AG57" s="183" t="s">
        <v>102</v>
      </c>
      <c r="AH57" s="186" t="s">
        <v>238</v>
      </c>
      <c r="AI57" s="130"/>
      <c r="AJ57" s="188"/>
      <c r="AK57" s="189"/>
      <c r="AL57" s="189"/>
      <c r="AM57" s="189"/>
      <c r="AN57" s="189"/>
      <c r="AO57" s="189"/>
    </row>
    <row r="58" spans="1:41" ht="75.75" customHeight="1" thickBot="1">
      <c r="A58" s="8">
        <v>52</v>
      </c>
      <c r="B58" s="329">
        <f t="shared" si="1"/>
        <v>0</v>
      </c>
      <c r="C58" s="85"/>
      <c r="D58" s="330">
        <f t="shared" si="2"/>
        <v>0</v>
      </c>
      <c r="E58" s="99"/>
      <c r="F58" s="331">
        <f t="shared" si="3"/>
        <v>0</v>
      </c>
      <c r="G58" s="104"/>
      <c r="H58" s="149"/>
      <c r="I58" s="105"/>
      <c r="J58" s="179"/>
      <c r="K58" s="180"/>
      <c r="L58" s="126"/>
      <c r="M58" s="180"/>
      <c r="N58" s="187"/>
      <c r="O58" s="187"/>
      <c r="P58" s="159"/>
      <c r="Q58" s="192"/>
      <c r="R58" s="156"/>
      <c r="S58" s="151"/>
      <c r="T58" s="152"/>
      <c r="U58" s="153"/>
      <c r="V58" s="328" t="str">
        <f t="shared" ca="1" si="0"/>
        <v/>
      </c>
      <c r="W58" s="191"/>
      <c r="X58" s="161"/>
      <c r="Y58" s="182"/>
      <c r="Z58" s="161"/>
      <c r="AA58" s="131"/>
      <c r="AB58" s="128" t="s">
        <v>175</v>
      </c>
      <c r="AC58" s="183" t="s">
        <v>96</v>
      </c>
      <c r="AD58" s="183" t="s">
        <v>112</v>
      </c>
      <c r="AE58" s="183" t="s">
        <v>126</v>
      </c>
      <c r="AF58" s="186" t="s">
        <v>213</v>
      </c>
      <c r="AG58" s="183" t="s">
        <v>112</v>
      </c>
      <c r="AH58" s="186" t="s">
        <v>206</v>
      </c>
      <c r="AI58" s="130"/>
      <c r="AJ58" s="188"/>
      <c r="AK58" s="189"/>
      <c r="AL58" s="189"/>
      <c r="AM58" s="189"/>
      <c r="AN58" s="189"/>
      <c r="AO58" s="189"/>
    </row>
    <row r="59" spans="1:41" ht="75.75" customHeight="1" thickBot="1">
      <c r="A59" s="8">
        <v>53</v>
      </c>
      <c r="B59" s="329">
        <f t="shared" si="1"/>
        <v>0</v>
      </c>
      <c r="C59" s="85"/>
      <c r="D59" s="330">
        <f t="shared" si="2"/>
        <v>0</v>
      </c>
      <c r="E59" s="99"/>
      <c r="F59" s="331">
        <f t="shared" si="3"/>
        <v>0</v>
      </c>
      <c r="G59" s="103"/>
      <c r="H59" s="155"/>
      <c r="I59" s="179"/>
      <c r="J59" s="184"/>
      <c r="K59" s="185"/>
      <c r="L59" s="126"/>
      <c r="M59" s="185"/>
      <c r="N59" s="187"/>
      <c r="O59" s="187"/>
      <c r="P59" s="159"/>
      <c r="Q59" s="192"/>
      <c r="R59" s="156"/>
      <c r="S59" s="151"/>
      <c r="T59" s="152"/>
      <c r="U59" s="153"/>
      <c r="V59" s="328" t="str">
        <f t="shared" ca="1" si="0"/>
        <v/>
      </c>
      <c r="W59" s="191"/>
      <c r="X59" s="161"/>
      <c r="Y59" s="182"/>
      <c r="Z59" s="161"/>
      <c r="AA59" s="131"/>
      <c r="AB59" s="128" t="s">
        <v>176</v>
      </c>
      <c r="AC59" s="183" t="s">
        <v>67</v>
      </c>
      <c r="AD59" s="183" t="s">
        <v>113</v>
      </c>
      <c r="AE59" s="183" t="s">
        <v>47</v>
      </c>
      <c r="AF59" s="186" t="s">
        <v>239</v>
      </c>
      <c r="AG59" s="183" t="s">
        <v>113</v>
      </c>
      <c r="AH59" s="186" t="s">
        <v>199</v>
      </c>
      <c r="AI59" s="130"/>
      <c r="AJ59" s="188"/>
      <c r="AK59" s="189"/>
      <c r="AL59" s="189"/>
      <c r="AM59" s="189"/>
      <c r="AN59" s="189"/>
      <c r="AO59" s="189"/>
    </row>
    <row r="60" spans="1:41" ht="75.75" customHeight="1" thickBot="1">
      <c r="A60" s="8">
        <v>54</v>
      </c>
      <c r="B60" s="329">
        <f t="shared" si="1"/>
        <v>0</v>
      </c>
      <c r="C60" s="85"/>
      <c r="D60" s="330">
        <f t="shared" si="2"/>
        <v>0</v>
      </c>
      <c r="E60" s="99"/>
      <c r="F60" s="331">
        <f t="shared" si="3"/>
        <v>0</v>
      </c>
      <c r="G60" s="104"/>
      <c r="H60" s="149"/>
      <c r="I60" s="105"/>
      <c r="J60" s="179"/>
      <c r="K60" s="180"/>
      <c r="L60" s="126"/>
      <c r="M60" s="180"/>
      <c r="N60" s="187"/>
      <c r="O60" s="187"/>
      <c r="P60" s="159"/>
      <c r="Q60" s="192"/>
      <c r="R60" s="156"/>
      <c r="S60" s="151"/>
      <c r="T60" s="151"/>
      <c r="U60" s="153"/>
      <c r="V60" s="328" t="str">
        <f t="shared" ca="1" si="0"/>
        <v/>
      </c>
      <c r="W60" s="191"/>
      <c r="X60" s="161"/>
      <c r="Y60" s="182"/>
      <c r="Z60" s="161"/>
      <c r="AA60" s="131"/>
      <c r="AB60" s="128" t="s">
        <v>165</v>
      </c>
      <c r="AC60" s="183" t="s">
        <v>121</v>
      </c>
      <c r="AD60" s="183" t="s">
        <v>102</v>
      </c>
      <c r="AE60" s="183" t="s">
        <v>118</v>
      </c>
      <c r="AF60" s="186" t="s">
        <v>227</v>
      </c>
      <c r="AG60" s="183" t="s">
        <v>102</v>
      </c>
      <c r="AH60" s="186" t="s">
        <v>204</v>
      </c>
      <c r="AI60" s="130"/>
      <c r="AJ60" s="188"/>
      <c r="AK60" s="189"/>
      <c r="AL60" s="189"/>
      <c r="AM60" s="189"/>
      <c r="AN60" s="189"/>
      <c r="AO60" s="189"/>
    </row>
    <row r="61" spans="1:41" ht="75.75" customHeight="1" thickBot="1">
      <c r="A61" s="8">
        <v>55</v>
      </c>
      <c r="B61" s="329">
        <f t="shared" si="1"/>
        <v>0</v>
      </c>
      <c r="C61" s="85"/>
      <c r="D61" s="330">
        <f t="shared" si="2"/>
        <v>0</v>
      </c>
      <c r="E61" s="99"/>
      <c r="F61" s="331">
        <f t="shared" si="3"/>
        <v>0</v>
      </c>
      <c r="G61" s="103"/>
      <c r="H61" s="126"/>
      <c r="I61" s="179"/>
      <c r="J61" s="184"/>
      <c r="K61" s="185"/>
      <c r="L61" s="126"/>
      <c r="M61" s="185"/>
      <c r="N61" s="187"/>
      <c r="O61" s="187"/>
      <c r="P61" s="159"/>
      <c r="Q61" s="192"/>
      <c r="R61" s="156"/>
      <c r="S61" s="151"/>
      <c r="T61" s="151"/>
      <c r="U61" s="153"/>
      <c r="V61" s="328" t="str">
        <f t="shared" ca="1" si="0"/>
        <v/>
      </c>
      <c r="W61" s="191"/>
      <c r="X61" s="161"/>
      <c r="Y61" s="182"/>
      <c r="Z61" s="161"/>
      <c r="AA61" s="131"/>
      <c r="AB61" s="128" t="s">
        <v>170</v>
      </c>
      <c r="AC61" s="183" t="s">
        <v>66</v>
      </c>
      <c r="AD61" s="183" t="s">
        <v>102</v>
      </c>
      <c r="AE61" s="183" t="s">
        <v>118</v>
      </c>
      <c r="AF61" s="186" t="s">
        <v>235</v>
      </c>
      <c r="AG61" s="183" t="s">
        <v>102</v>
      </c>
      <c r="AH61" s="186" t="s">
        <v>194</v>
      </c>
      <c r="AI61" s="130"/>
      <c r="AJ61" s="188"/>
      <c r="AK61" s="189"/>
      <c r="AL61" s="189"/>
      <c r="AM61" s="189"/>
      <c r="AN61" s="189"/>
      <c r="AO61" s="189"/>
    </row>
    <row r="62" spans="1:41" ht="75.75" customHeight="1" thickBot="1">
      <c r="A62" s="8">
        <v>56</v>
      </c>
      <c r="B62" s="329">
        <f t="shared" si="1"/>
        <v>0</v>
      </c>
      <c r="C62" s="85"/>
      <c r="D62" s="330">
        <f t="shared" si="2"/>
        <v>0</v>
      </c>
      <c r="E62" s="99"/>
      <c r="F62" s="331">
        <f t="shared" si="3"/>
        <v>0</v>
      </c>
      <c r="G62" s="104"/>
      <c r="H62" s="127"/>
      <c r="I62" s="105"/>
      <c r="J62" s="179"/>
      <c r="K62" s="180"/>
      <c r="L62" s="126"/>
      <c r="M62" s="180"/>
      <c r="N62" s="187"/>
      <c r="O62" s="187"/>
      <c r="P62" s="159"/>
      <c r="Q62" s="192"/>
      <c r="R62" s="156"/>
      <c r="S62" s="151"/>
      <c r="T62" s="151"/>
      <c r="U62" s="153"/>
      <c r="V62" s="328" t="str">
        <f t="shared" ca="1" si="0"/>
        <v/>
      </c>
      <c r="W62" s="191"/>
      <c r="X62" s="161"/>
      <c r="Y62" s="182"/>
      <c r="Z62" s="161"/>
      <c r="AA62" s="131"/>
      <c r="AB62" s="128" t="s">
        <v>163</v>
      </c>
      <c r="AC62" s="183" t="s">
        <v>120</v>
      </c>
      <c r="AD62" s="183" t="s">
        <v>102</v>
      </c>
      <c r="AE62" s="183" t="s">
        <v>118</v>
      </c>
      <c r="AF62" s="186" t="s">
        <v>215</v>
      </c>
      <c r="AG62" s="183" t="s">
        <v>102</v>
      </c>
      <c r="AH62" s="186" t="s">
        <v>188</v>
      </c>
      <c r="AI62" s="130"/>
      <c r="AJ62" s="188"/>
      <c r="AK62" s="189"/>
      <c r="AL62" s="189"/>
      <c r="AM62" s="189"/>
      <c r="AN62" s="189"/>
      <c r="AO62" s="189"/>
    </row>
    <row r="63" spans="1:41" ht="75.75" customHeight="1" thickBot="1">
      <c r="A63" s="8">
        <v>57</v>
      </c>
      <c r="B63" s="329">
        <f t="shared" si="1"/>
        <v>0</v>
      </c>
      <c r="C63" s="85"/>
      <c r="D63" s="330">
        <f t="shared" si="2"/>
        <v>0</v>
      </c>
      <c r="E63" s="99"/>
      <c r="F63" s="331">
        <f t="shared" si="3"/>
        <v>0</v>
      </c>
      <c r="G63" s="103"/>
      <c r="H63" s="126"/>
      <c r="I63" s="179"/>
      <c r="J63" s="184"/>
      <c r="K63" s="185"/>
      <c r="L63" s="126"/>
      <c r="M63" s="185"/>
      <c r="N63" s="187"/>
      <c r="O63" s="187"/>
      <c r="P63" s="159"/>
      <c r="Q63" s="192"/>
      <c r="R63" s="156"/>
      <c r="S63" s="151"/>
      <c r="T63" s="152"/>
      <c r="U63" s="153"/>
      <c r="V63" s="328" t="str">
        <f t="shared" ca="1" si="0"/>
        <v/>
      </c>
      <c r="W63" s="191"/>
      <c r="X63" s="161"/>
      <c r="Y63" s="182"/>
      <c r="Z63" s="161"/>
      <c r="AA63" s="131"/>
      <c r="AB63" s="128" t="s">
        <v>173</v>
      </c>
      <c r="AC63" s="183" t="s">
        <v>121</v>
      </c>
      <c r="AD63" s="183" t="s">
        <v>50</v>
      </c>
      <c r="AE63" s="183" t="s">
        <v>46</v>
      </c>
      <c r="AF63" s="186" t="s">
        <v>219</v>
      </c>
      <c r="AG63" s="183" t="s">
        <v>50</v>
      </c>
      <c r="AH63" s="186" t="s">
        <v>210</v>
      </c>
      <c r="AI63" s="130"/>
      <c r="AJ63" s="188"/>
      <c r="AK63" s="189"/>
      <c r="AL63" s="189"/>
      <c r="AM63" s="189"/>
      <c r="AN63" s="189"/>
      <c r="AO63" s="189"/>
    </row>
    <row r="64" spans="1:41" ht="75.75" customHeight="1" thickBot="1">
      <c r="A64" s="8">
        <v>58</v>
      </c>
      <c r="B64" s="329">
        <f t="shared" si="1"/>
        <v>0</v>
      </c>
      <c r="C64" s="85"/>
      <c r="D64" s="330">
        <f t="shared" si="2"/>
        <v>0</v>
      </c>
      <c r="E64" s="99"/>
      <c r="F64" s="331">
        <f t="shared" si="3"/>
        <v>0</v>
      </c>
      <c r="G64" s="104"/>
      <c r="H64" s="127"/>
      <c r="I64" s="105"/>
      <c r="J64" s="179"/>
      <c r="K64" s="180"/>
      <c r="L64" s="126"/>
      <c r="M64" s="180"/>
      <c r="N64" s="187"/>
      <c r="O64" s="187"/>
      <c r="P64" s="159"/>
      <c r="Q64" s="192"/>
      <c r="R64" s="156"/>
      <c r="S64" s="151"/>
      <c r="T64" s="151"/>
      <c r="U64" s="153"/>
      <c r="V64" s="328" t="str">
        <f t="shared" ca="1" si="0"/>
        <v/>
      </c>
      <c r="W64" s="191"/>
      <c r="X64" s="161"/>
      <c r="Y64" s="182"/>
      <c r="Z64" s="161"/>
      <c r="AA64" s="131"/>
      <c r="AB64" s="128" t="s">
        <v>163</v>
      </c>
      <c r="AC64" s="183" t="s">
        <v>96</v>
      </c>
      <c r="AD64" s="183" t="s">
        <v>50</v>
      </c>
      <c r="AE64" s="183" t="s">
        <v>47</v>
      </c>
      <c r="AF64" s="186" t="s">
        <v>213</v>
      </c>
      <c r="AG64" s="183" t="s">
        <v>50</v>
      </c>
      <c r="AH64" s="186" t="s">
        <v>204</v>
      </c>
      <c r="AI64" s="130"/>
      <c r="AJ64" s="188"/>
      <c r="AK64" s="189"/>
      <c r="AL64" s="189"/>
      <c r="AM64" s="189"/>
      <c r="AN64" s="189"/>
      <c r="AO64" s="189"/>
    </row>
    <row r="65" spans="1:41" ht="75.75" customHeight="1" thickBot="1">
      <c r="A65" s="8">
        <v>59</v>
      </c>
      <c r="B65" s="329">
        <f t="shared" si="1"/>
        <v>0</v>
      </c>
      <c r="C65" s="85"/>
      <c r="D65" s="330">
        <f t="shared" si="2"/>
        <v>0</v>
      </c>
      <c r="E65" s="99"/>
      <c r="F65" s="331">
        <f t="shared" si="3"/>
        <v>0</v>
      </c>
      <c r="G65" s="103"/>
      <c r="H65" s="126"/>
      <c r="I65" s="179"/>
      <c r="J65" s="184"/>
      <c r="K65" s="185"/>
      <c r="L65" s="126"/>
      <c r="M65" s="185"/>
      <c r="N65" s="187"/>
      <c r="O65" s="187"/>
      <c r="P65" s="159"/>
      <c r="Q65" s="192"/>
      <c r="R65" s="156"/>
      <c r="S65" s="151"/>
      <c r="T65" s="152"/>
      <c r="U65" s="153"/>
      <c r="V65" s="328" t="str">
        <f t="shared" ca="1" si="0"/>
        <v/>
      </c>
      <c r="W65" s="191"/>
      <c r="X65" s="161"/>
      <c r="Y65" s="182"/>
      <c r="Z65" s="161"/>
      <c r="AA65" s="131"/>
      <c r="AB65" s="128" t="s">
        <v>145</v>
      </c>
      <c r="AC65" s="183" t="s">
        <v>127</v>
      </c>
      <c r="AD65" s="193" t="s">
        <v>114</v>
      </c>
      <c r="AE65" s="183" t="s">
        <v>48</v>
      </c>
      <c r="AF65" s="186" t="s">
        <v>229</v>
      </c>
      <c r="AG65" s="193" t="s">
        <v>114</v>
      </c>
      <c r="AH65" s="186" t="s">
        <v>184</v>
      </c>
      <c r="AI65" s="130"/>
      <c r="AJ65" s="188"/>
      <c r="AK65" s="189"/>
      <c r="AL65" s="189"/>
      <c r="AM65" s="189"/>
      <c r="AN65" s="189"/>
      <c r="AO65" s="189"/>
    </row>
    <row r="66" spans="1:41" ht="75.75" customHeight="1" thickBot="1">
      <c r="A66" s="8">
        <v>60</v>
      </c>
      <c r="B66" s="329">
        <f t="shared" si="1"/>
        <v>0</v>
      </c>
      <c r="C66" s="85"/>
      <c r="D66" s="330">
        <f t="shared" si="2"/>
        <v>0</v>
      </c>
      <c r="E66" s="99"/>
      <c r="F66" s="331">
        <f t="shared" si="3"/>
        <v>0</v>
      </c>
      <c r="G66" s="104"/>
      <c r="H66" s="127"/>
      <c r="I66" s="105"/>
      <c r="J66" s="179"/>
      <c r="K66" s="180"/>
      <c r="L66" s="126"/>
      <c r="M66" s="180"/>
      <c r="N66" s="187"/>
      <c r="O66" s="187"/>
      <c r="P66" s="159"/>
      <c r="Q66" s="192"/>
      <c r="R66" s="156"/>
      <c r="S66" s="151"/>
      <c r="T66" s="152"/>
      <c r="U66" s="153"/>
      <c r="V66" s="328" t="str">
        <f t="shared" ca="1" si="0"/>
        <v/>
      </c>
      <c r="W66" s="191"/>
      <c r="X66" s="161"/>
      <c r="Y66" s="182"/>
      <c r="Z66" s="161"/>
      <c r="AA66" s="131"/>
      <c r="AB66" s="128" t="s">
        <v>162</v>
      </c>
      <c r="AC66" s="183" t="s">
        <v>120</v>
      </c>
      <c r="AD66" s="183" t="s">
        <v>50</v>
      </c>
      <c r="AE66" s="183" t="s">
        <v>118</v>
      </c>
      <c r="AF66" s="186" t="s">
        <v>213</v>
      </c>
      <c r="AG66" s="183" t="s">
        <v>50</v>
      </c>
      <c r="AH66" s="186" t="s">
        <v>191</v>
      </c>
      <c r="AI66" s="130"/>
      <c r="AJ66" s="188"/>
      <c r="AK66" s="189"/>
      <c r="AL66" s="189"/>
      <c r="AM66" s="189"/>
      <c r="AN66" s="189"/>
      <c r="AO66" s="189"/>
    </row>
    <row r="67" spans="1:41" ht="75.75" customHeight="1" thickBot="1">
      <c r="A67" s="8">
        <v>61</v>
      </c>
      <c r="B67" s="329">
        <f t="shared" si="1"/>
        <v>0</v>
      </c>
      <c r="C67" s="85"/>
      <c r="D67" s="330">
        <f t="shared" si="2"/>
        <v>0</v>
      </c>
      <c r="E67" s="99"/>
      <c r="F67" s="331">
        <f t="shared" si="3"/>
        <v>0</v>
      </c>
      <c r="G67" s="103"/>
      <c r="H67" s="126"/>
      <c r="I67" s="179"/>
      <c r="J67" s="184"/>
      <c r="K67" s="185"/>
      <c r="L67" s="126"/>
      <c r="M67" s="185"/>
      <c r="N67" s="187"/>
      <c r="O67" s="187"/>
      <c r="P67" s="159"/>
      <c r="Q67" s="192"/>
      <c r="R67" s="156"/>
      <c r="S67" s="151"/>
      <c r="T67" s="152"/>
      <c r="U67" s="153"/>
      <c r="V67" s="328" t="str">
        <f t="shared" ca="1" si="0"/>
        <v/>
      </c>
      <c r="W67" s="191"/>
      <c r="X67" s="161"/>
      <c r="Y67" s="182"/>
      <c r="Z67" s="161"/>
      <c r="AA67" s="131"/>
      <c r="AB67" s="128" t="s">
        <v>164</v>
      </c>
      <c r="AC67" s="183" t="s">
        <v>67</v>
      </c>
      <c r="AD67" s="193" t="s">
        <v>115</v>
      </c>
      <c r="AE67" s="183" t="s">
        <v>41</v>
      </c>
      <c r="AF67" s="186" t="s">
        <v>235</v>
      </c>
      <c r="AG67" s="193" t="s">
        <v>115</v>
      </c>
      <c r="AH67" s="186" t="s">
        <v>184</v>
      </c>
      <c r="AI67" s="130"/>
      <c r="AJ67" s="188"/>
      <c r="AK67" s="189"/>
      <c r="AL67" s="189"/>
      <c r="AM67" s="189"/>
      <c r="AN67" s="189"/>
      <c r="AO67" s="189"/>
    </row>
    <row r="68" spans="1:41" ht="75.75" customHeight="1" thickBot="1">
      <c r="A68" s="8">
        <v>62</v>
      </c>
      <c r="B68" s="329">
        <f t="shared" si="1"/>
        <v>0</v>
      </c>
      <c r="C68" s="85"/>
      <c r="D68" s="330">
        <f t="shared" si="2"/>
        <v>0</v>
      </c>
      <c r="E68" s="99"/>
      <c r="F68" s="331">
        <f t="shared" si="3"/>
        <v>0</v>
      </c>
      <c r="G68" s="104"/>
      <c r="H68" s="127"/>
      <c r="I68" s="105"/>
      <c r="J68" s="179"/>
      <c r="K68" s="180"/>
      <c r="L68" s="126"/>
      <c r="M68" s="180"/>
      <c r="N68" s="187"/>
      <c r="O68" s="187"/>
      <c r="P68" s="159"/>
      <c r="Q68" s="192"/>
      <c r="R68" s="156"/>
      <c r="S68" s="151"/>
      <c r="T68" s="152"/>
      <c r="U68" s="153"/>
      <c r="V68" s="328" t="str">
        <f t="shared" ca="1" si="0"/>
        <v/>
      </c>
      <c r="W68" s="191"/>
      <c r="X68" s="161"/>
      <c r="Y68" s="182"/>
      <c r="Z68" s="161"/>
      <c r="AA68" s="131"/>
      <c r="AB68" s="128" t="s">
        <v>162</v>
      </c>
      <c r="AC68" s="183" t="s">
        <v>121</v>
      </c>
      <c r="AD68" s="193" t="s">
        <v>108</v>
      </c>
      <c r="AE68" s="183" t="s">
        <v>48</v>
      </c>
      <c r="AF68" s="186" t="s">
        <v>240</v>
      </c>
      <c r="AG68" s="193" t="s">
        <v>108</v>
      </c>
      <c r="AH68" s="186" t="s">
        <v>198</v>
      </c>
      <c r="AI68" s="130"/>
      <c r="AJ68" s="188"/>
      <c r="AK68" s="189"/>
      <c r="AL68" s="189"/>
      <c r="AM68" s="189"/>
      <c r="AN68" s="189"/>
      <c r="AO68" s="189"/>
    </row>
    <row r="69" spans="1:41" ht="75.75" customHeight="1" thickBot="1">
      <c r="A69" s="8">
        <v>63</v>
      </c>
      <c r="B69" s="329">
        <f t="shared" si="1"/>
        <v>0</v>
      </c>
      <c r="C69" s="85"/>
      <c r="D69" s="330">
        <f t="shared" si="2"/>
        <v>0</v>
      </c>
      <c r="E69" s="99"/>
      <c r="F69" s="331">
        <f t="shared" si="3"/>
        <v>0</v>
      </c>
      <c r="G69" s="103"/>
      <c r="H69" s="126"/>
      <c r="I69" s="179"/>
      <c r="J69" s="184"/>
      <c r="K69" s="185"/>
      <c r="L69" s="126"/>
      <c r="M69" s="185"/>
      <c r="N69" s="187"/>
      <c r="O69" s="187"/>
      <c r="P69" s="159"/>
      <c r="Q69" s="192"/>
      <c r="R69" s="156"/>
      <c r="S69" s="151"/>
      <c r="T69" s="152"/>
      <c r="U69" s="153"/>
      <c r="V69" s="328" t="str">
        <f t="shared" ca="1" si="0"/>
        <v/>
      </c>
      <c r="W69" s="191"/>
      <c r="X69" s="161"/>
      <c r="Y69" s="182"/>
      <c r="Z69" s="161"/>
      <c r="AA69" s="131"/>
      <c r="AB69" s="128" t="s">
        <v>147</v>
      </c>
      <c r="AC69" s="183" t="s">
        <v>120</v>
      </c>
      <c r="AD69" s="193" t="s">
        <v>98</v>
      </c>
      <c r="AE69" s="183" t="s">
        <v>41</v>
      </c>
      <c r="AF69" s="186" t="s">
        <v>180</v>
      </c>
      <c r="AG69" s="193" t="s">
        <v>98</v>
      </c>
      <c r="AH69" s="186" t="s">
        <v>206</v>
      </c>
      <c r="AI69" s="130"/>
      <c r="AJ69" s="188"/>
      <c r="AK69" s="189"/>
      <c r="AL69" s="189"/>
      <c r="AM69" s="189"/>
      <c r="AN69" s="189"/>
      <c r="AO69" s="189"/>
    </row>
    <row r="70" spans="1:41" ht="75.75" customHeight="1" thickBot="1">
      <c r="A70" s="8">
        <v>64</v>
      </c>
      <c r="B70" s="329">
        <f t="shared" si="1"/>
        <v>0</v>
      </c>
      <c r="C70" s="85"/>
      <c r="D70" s="330">
        <f t="shared" si="2"/>
        <v>0</v>
      </c>
      <c r="E70" s="99"/>
      <c r="F70" s="331">
        <f t="shared" si="3"/>
        <v>0</v>
      </c>
      <c r="G70" s="104"/>
      <c r="H70" s="127"/>
      <c r="I70" s="105"/>
      <c r="J70" s="179"/>
      <c r="K70" s="180"/>
      <c r="L70" s="126"/>
      <c r="M70" s="180"/>
      <c r="N70" s="187"/>
      <c r="O70" s="187"/>
      <c r="P70" s="159"/>
      <c r="Q70" s="192"/>
      <c r="R70" s="156"/>
      <c r="S70" s="151"/>
      <c r="T70" s="152"/>
      <c r="U70" s="153"/>
      <c r="V70" s="328" t="str">
        <f t="shared" ca="1" si="0"/>
        <v/>
      </c>
      <c r="W70" s="191"/>
      <c r="X70" s="161"/>
      <c r="Y70" s="182"/>
      <c r="Z70" s="161"/>
      <c r="AA70" s="131"/>
      <c r="AB70" s="128" t="s">
        <v>147</v>
      </c>
      <c r="AC70" s="183" t="s">
        <v>64</v>
      </c>
      <c r="AD70" s="183" t="s">
        <v>102</v>
      </c>
      <c r="AE70" s="183" t="s">
        <v>43</v>
      </c>
      <c r="AF70" s="186" t="s">
        <v>213</v>
      </c>
      <c r="AG70" s="183" t="s">
        <v>102</v>
      </c>
      <c r="AH70" s="186" t="s">
        <v>214</v>
      </c>
      <c r="AI70" s="130"/>
      <c r="AJ70" s="188"/>
      <c r="AK70" s="189"/>
      <c r="AL70" s="189"/>
      <c r="AM70" s="189"/>
      <c r="AN70" s="189"/>
      <c r="AO70" s="189"/>
    </row>
    <row r="71" spans="1:41" ht="75.75" customHeight="1" thickBot="1">
      <c r="A71" s="8">
        <v>65</v>
      </c>
      <c r="B71" s="329">
        <f t="shared" si="1"/>
        <v>0</v>
      </c>
      <c r="C71" s="85"/>
      <c r="D71" s="330">
        <f t="shared" si="2"/>
        <v>0</v>
      </c>
      <c r="E71" s="99"/>
      <c r="F71" s="331">
        <f t="shared" si="3"/>
        <v>0</v>
      </c>
      <c r="G71" s="103"/>
      <c r="H71" s="126"/>
      <c r="I71" s="179"/>
      <c r="J71" s="184"/>
      <c r="K71" s="185"/>
      <c r="L71" s="126"/>
      <c r="M71" s="185"/>
      <c r="N71" s="187"/>
      <c r="O71" s="187"/>
      <c r="P71" s="159"/>
      <c r="Q71" s="192"/>
      <c r="R71" s="156"/>
      <c r="S71" s="151"/>
      <c r="T71" s="152"/>
      <c r="U71" s="153"/>
      <c r="V71" s="328" t="str">
        <f t="shared" ref="V71:V73" ca="1" si="4">IF(I71&lt;&gt;"",DATEDIF(I71,TODAY(),"y"),"")</f>
        <v/>
      </c>
      <c r="W71" s="191"/>
      <c r="X71" s="161"/>
      <c r="Y71" s="182"/>
      <c r="Z71" s="161"/>
      <c r="AA71" s="131"/>
      <c r="AB71" s="128" t="s">
        <v>148</v>
      </c>
      <c r="AC71" s="183" t="s">
        <v>68</v>
      </c>
      <c r="AD71" s="193" t="s">
        <v>97</v>
      </c>
      <c r="AE71" s="183" t="s">
        <v>42</v>
      </c>
      <c r="AF71" s="186" t="s">
        <v>235</v>
      </c>
      <c r="AG71" s="193" t="s">
        <v>97</v>
      </c>
      <c r="AH71" s="186" t="s">
        <v>184</v>
      </c>
      <c r="AI71" s="130"/>
      <c r="AJ71" s="188"/>
      <c r="AK71" s="189"/>
      <c r="AL71" s="189"/>
      <c r="AM71" s="189"/>
      <c r="AN71" s="189"/>
      <c r="AO71" s="189"/>
    </row>
    <row r="72" spans="1:41" ht="75.75" customHeight="1" thickBot="1">
      <c r="A72" s="8">
        <v>66</v>
      </c>
      <c r="B72" s="329">
        <f t="shared" si="1"/>
        <v>0</v>
      </c>
      <c r="C72" s="85"/>
      <c r="D72" s="330">
        <f t="shared" si="2"/>
        <v>0</v>
      </c>
      <c r="E72" s="99"/>
      <c r="F72" s="331">
        <f t="shared" si="3"/>
        <v>0</v>
      </c>
      <c r="G72" s="104"/>
      <c r="H72" s="127"/>
      <c r="I72" s="105"/>
      <c r="J72" s="179"/>
      <c r="K72" s="180"/>
      <c r="L72" s="126"/>
      <c r="M72" s="180"/>
      <c r="N72" s="187"/>
      <c r="O72" s="187"/>
      <c r="P72" s="159"/>
      <c r="Q72" s="192"/>
      <c r="R72" s="156"/>
      <c r="S72" s="151"/>
      <c r="T72" s="152"/>
      <c r="U72" s="153"/>
      <c r="V72" s="328" t="str">
        <f t="shared" ca="1" si="4"/>
        <v/>
      </c>
      <c r="W72" s="191"/>
      <c r="X72" s="161"/>
      <c r="Y72" s="182"/>
      <c r="Z72" s="161"/>
      <c r="AA72" s="131"/>
      <c r="AB72" s="128" t="s">
        <v>177</v>
      </c>
      <c r="AC72" s="183" t="s">
        <v>65</v>
      </c>
      <c r="AD72" s="183" t="s">
        <v>102</v>
      </c>
      <c r="AE72" s="183" t="s">
        <v>37</v>
      </c>
      <c r="AF72" s="186" t="s">
        <v>180</v>
      </c>
      <c r="AG72" s="183" t="s">
        <v>102</v>
      </c>
      <c r="AH72" s="186" t="s">
        <v>241</v>
      </c>
      <c r="AI72" s="130"/>
      <c r="AJ72" s="188"/>
      <c r="AK72" s="189"/>
      <c r="AL72" s="189"/>
      <c r="AM72" s="189"/>
      <c r="AN72" s="189"/>
      <c r="AO72" s="189"/>
    </row>
    <row r="73" spans="1:41" ht="75.75" customHeight="1" thickBot="1">
      <c r="A73" s="8">
        <v>67</v>
      </c>
      <c r="B73" s="329">
        <f t="shared" ref="B73:B76" si="5">IF(E73&gt;0,B72+1,0)</f>
        <v>0</v>
      </c>
      <c r="C73" s="85"/>
      <c r="D73" s="330">
        <f t="shared" ref="D73:D76" si="6">IF(E73&gt;0,D72+1,0)</f>
        <v>0</v>
      </c>
      <c r="E73" s="99"/>
      <c r="F73" s="331">
        <f t="shared" ref="F73:F76" si="7">IF(E73&gt;0,F72,0)</f>
        <v>0</v>
      </c>
      <c r="G73" s="103"/>
      <c r="H73" s="126"/>
      <c r="I73" s="179"/>
      <c r="J73" s="184"/>
      <c r="K73" s="185"/>
      <c r="L73" s="126"/>
      <c r="M73" s="185"/>
      <c r="N73" s="187"/>
      <c r="O73" s="187"/>
      <c r="P73" s="159"/>
      <c r="Q73" s="192"/>
      <c r="R73" s="156"/>
      <c r="S73" s="151"/>
      <c r="T73" s="152"/>
      <c r="U73" s="153"/>
      <c r="V73" s="328" t="str">
        <f t="shared" ca="1" si="4"/>
        <v/>
      </c>
      <c r="W73" s="191"/>
      <c r="X73" s="161"/>
      <c r="Y73" s="182"/>
      <c r="Z73" s="161"/>
      <c r="AA73" s="131"/>
      <c r="AB73" s="128" t="s">
        <v>159</v>
      </c>
      <c r="AC73" s="183" t="s">
        <v>65</v>
      </c>
      <c r="AD73" s="193" t="s">
        <v>116</v>
      </c>
      <c r="AE73" s="183" t="s">
        <v>48</v>
      </c>
      <c r="AF73" s="186" t="s">
        <v>234</v>
      </c>
      <c r="AG73" s="193" t="s">
        <v>116</v>
      </c>
      <c r="AH73" s="186" t="s">
        <v>233</v>
      </c>
      <c r="AI73" s="130"/>
      <c r="AJ73" s="188"/>
      <c r="AK73" s="189"/>
      <c r="AL73" s="189"/>
      <c r="AM73" s="189"/>
      <c r="AN73" s="189"/>
      <c r="AO73" s="189"/>
    </row>
    <row r="74" spans="1:41" ht="75.75" customHeight="1" thickBot="1">
      <c r="A74" s="8">
        <v>68</v>
      </c>
      <c r="B74" s="329">
        <f t="shared" si="5"/>
        <v>0</v>
      </c>
      <c r="C74" s="85"/>
      <c r="D74" s="330">
        <f t="shared" si="6"/>
        <v>0</v>
      </c>
      <c r="E74" s="99"/>
      <c r="F74" s="331">
        <f t="shared" si="7"/>
        <v>0</v>
      </c>
      <c r="G74" s="104"/>
      <c r="H74" s="180"/>
      <c r="I74" s="180"/>
      <c r="J74" s="179"/>
      <c r="K74" s="180"/>
      <c r="L74" s="127"/>
      <c r="M74" s="180"/>
      <c r="N74" s="187"/>
      <c r="O74" s="187"/>
      <c r="P74" s="159"/>
      <c r="Q74" s="192"/>
      <c r="R74" s="156"/>
      <c r="S74" s="164"/>
      <c r="T74" s="165"/>
      <c r="U74" s="153"/>
      <c r="V74" s="134"/>
      <c r="W74" s="191"/>
      <c r="X74" s="161"/>
      <c r="Y74" s="182"/>
      <c r="Z74" s="161"/>
      <c r="AA74" s="131"/>
      <c r="AB74" s="128"/>
      <c r="AC74" s="183"/>
      <c r="AD74" s="193"/>
      <c r="AE74" s="183"/>
      <c r="AF74" s="183"/>
      <c r="AG74" s="183"/>
      <c r="AH74" s="183"/>
      <c r="AI74" s="130"/>
      <c r="AJ74" s="188"/>
      <c r="AK74" s="189"/>
      <c r="AL74" s="189"/>
      <c r="AM74" s="189"/>
      <c r="AN74" s="189"/>
      <c r="AO74" s="189"/>
    </row>
    <row r="75" spans="1:41" ht="75.75" customHeight="1" thickBot="1">
      <c r="A75" s="8">
        <v>69</v>
      </c>
      <c r="B75" s="329">
        <f t="shared" si="5"/>
        <v>0</v>
      </c>
      <c r="C75" s="85"/>
      <c r="D75" s="330">
        <f t="shared" si="6"/>
        <v>0</v>
      </c>
      <c r="E75" s="99"/>
      <c r="F75" s="331">
        <f t="shared" si="7"/>
        <v>0</v>
      </c>
      <c r="G75" s="103"/>
      <c r="H75" s="185"/>
      <c r="I75" s="185"/>
      <c r="J75" s="184"/>
      <c r="K75" s="185"/>
      <c r="L75" s="126"/>
      <c r="M75" s="185"/>
      <c r="N75" s="187"/>
      <c r="O75" s="187"/>
      <c r="P75" s="159"/>
      <c r="Q75" s="192"/>
      <c r="R75" s="156"/>
      <c r="S75" s="164"/>
      <c r="T75" s="165"/>
      <c r="U75" s="153"/>
      <c r="V75" s="134"/>
      <c r="W75" s="191"/>
      <c r="X75" s="161"/>
      <c r="Y75" s="182"/>
      <c r="Z75" s="161"/>
      <c r="AA75" s="131"/>
      <c r="AB75" s="128"/>
      <c r="AC75" s="183"/>
      <c r="AD75" s="193"/>
      <c r="AE75" s="183"/>
      <c r="AF75" s="183"/>
      <c r="AG75" s="183"/>
      <c r="AH75" s="183"/>
      <c r="AI75" s="130"/>
      <c r="AJ75" s="188"/>
      <c r="AK75" s="189"/>
      <c r="AL75" s="189"/>
      <c r="AM75" s="189"/>
      <c r="AN75" s="189"/>
      <c r="AO75" s="189"/>
    </row>
    <row r="76" spans="1:41" ht="75.75" customHeight="1" thickBot="1">
      <c r="A76" s="8">
        <v>70</v>
      </c>
      <c r="B76" s="329">
        <f t="shared" si="5"/>
        <v>0</v>
      </c>
      <c r="C76" s="85"/>
      <c r="D76" s="330">
        <f t="shared" si="6"/>
        <v>0</v>
      </c>
      <c r="E76" s="99"/>
      <c r="F76" s="331">
        <f t="shared" si="7"/>
        <v>0</v>
      </c>
      <c r="G76" s="103"/>
      <c r="H76" s="180"/>
      <c r="I76" s="180"/>
      <c r="J76" s="179"/>
      <c r="K76" s="180"/>
      <c r="L76" s="127"/>
      <c r="M76" s="180"/>
      <c r="N76" s="187"/>
      <c r="O76" s="187"/>
      <c r="P76" s="159"/>
      <c r="Q76" s="192"/>
      <c r="R76" s="156"/>
      <c r="S76" s="164"/>
      <c r="T76" s="165"/>
      <c r="U76" s="153"/>
      <c r="V76" s="134"/>
      <c r="W76" s="191"/>
      <c r="X76" s="161"/>
      <c r="Y76" s="182"/>
      <c r="Z76" s="161"/>
      <c r="AA76" s="131"/>
      <c r="AB76" s="128"/>
      <c r="AC76" s="183"/>
      <c r="AD76" s="193"/>
      <c r="AE76" s="183"/>
      <c r="AF76" s="183"/>
      <c r="AG76" s="183"/>
      <c r="AH76" s="183"/>
      <c r="AI76" s="130"/>
      <c r="AJ76" s="188"/>
      <c r="AK76" s="189"/>
      <c r="AL76" s="189"/>
      <c r="AM76" s="189"/>
      <c r="AN76" s="189"/>
      <c r="AO76" s="189"/>
    </row>
    <row r="77" spans="1:41" ht="15" customHeight="1" thickBot="1">
      <c r="A77" s="8">
        <v>71</v>
      </c>
      <c r="B77" s="172"/>
      <c r="C77" s="85"/>
      <c r="D77" s="17"/>
      <c r="E77" s="99"/>
      <c r="F77" s="194"/>
      <c r="G77" s="104"/>
      <c r="H77" s="185"/>
      <c r="I77" s="185"/>
      <c r="J77" s="184"/>
      <c r="K77" s="185"/>
      <c r="L77" s="126"/>
      <c r="M77" s="185"/>
      <c r="N77" s="187"/>
      <c r="O77" s="187"/>
      <c r="P77" s="159"/>
      <c r="Q77" s="192"/>
      <c r="R77" s="156"/>
      <c r="S77" s="164"/>
      <c r="T77" s="165"/>
      <c r="U77" s="153"/>
      <c r="V77" s="134"/>
      <c r="W77" s="191"/>
      <c r="X77" s="161"/>
      <c r="Y77" s="182"/>
      <c r="Z77" s="161"/>
      <c r="AA77" s="131"/>
      <c r="AB77" s="128"/>
      <c r="AC77" s="183"/>
      <c r="AD77" s="193"/>
      <c r="AE77" s="183"/>
      <c r="AF77" s="183"/>
      <c r="AG77" s="183"/>
      <c r="AH77" s="183"/>
      <c r="AI77" s="130"/>
      <c r="AJ77" s="188"/>
      <c r="AK77" s="189"/>
      <c r="AL77" s="189"/>
      <c r="AM77" s="189"/>
      <c r="AN77" s="189"/>
      <c r="AO77" s="189"/>
    </row>
    <row r="78" spans="1:41" ht="15" customHeight="1" thickBot="1">
      <c r="A78" s="8">
        <v>72</v>
      </c>
      <c r="B78" s="172"/>
      <c r="C78" s="85"/>
      <c r="D78" s="17"/>
      <c r="E78" s="99"/>
      <c r="F78" s="194"/>
      <c r="G78" s="103"/>
      <c r="H78" s="180"/>
      <c r="I78" s="180"/>
      <c r="J78" s="179"/>
      <c r="K78" s="180"/>
      <c r="L78" s="127"/>
      <c r="M78" s="180"/>
      <c r="N78" s="187"/>
      <c r="O78" s="187"/>
      <c r="P78" s="159"/>
      <c r="Q78" s="192"/>
      <c r="R78" s="156"/>
      <c r="S78" s="164"/>
      <c r="T78" s="165"/>
      <c r="U78" s="153"/>
      <c r="V78" s="134"/>
      <c r="W78" s="191"/>
      <c r="X78" s="161"/>
      <c r="Y78" s="182"/>
      <c r="Z78" s="161"/>
      <c r="AA78" s="131"/>
      <c r="AB78" s="128"/>
      <c r="AC78" s="183"/>
      <c r="AD78" s="193"/>
      <c r="AE78" s="183"/>
      <c r="AF78" s="183"/>
      <c r="AG78" s="183"/>
      <c r="AH78" s="183"/>
      <c r="AI78" s="130"/>
      <c r="AJ78" s="188"/>
      <c r="AK78" s="189"/>
      <c r="AL78" s="189"/>
      <c r="AM78" s="189"/>
      <c r="AN78" s="189"/>
      <c r="AO78" s="189"/>
    </row>
    <row r="79" spans="1:41" ht="15" customHeight="1" thickBot="1">
      <c r="A79" s="8">
        <v>73</v>
      </c>
      <c r="B79" s="172"/>
      <c r="C79" s="85"/>
      <c r="D79" s="17"/>
      <c r="E79" s="195"/>
      <c r="F79" s="194"/>
      <c r="G79" s="112"/>
      <c r="H79" s="185"/>
      <c r="I79" s="185"/>
      <c r="J79" s="184"/>
      <c r="K79" s="185"/>
      <c r="L79" s="126"/>
      <c r="M79" s="185"/>
      <c r="N79" s="187"/>
      <c r="O79" s="187"/>
      <c r="P79" s="159"/>
      <c r="Q79" s="192"/>
      <c r="R79" s="156"/>
      <c r="S79" s="164"/>
      <c r="T79" s="165"/>
      <c r="U79" s="153"/>
      <c r="V79" s="134"/>
      <c r="W79" s="191"/>
      <c r="X79" s="161"/>
      <c r="Y79" s="182"/>
      <c r="Z79" s="161"/>
      <c r="AA79" s="131"/>
      <c r="AB79" s="128"/>
      <c r="AC79" s="183"/>
      <c r="AD79" s="193"/>
      <c r="AE79" s="183"/>
      <c r="AF79" s="183"/>
      <c r="AG79" s="183"/>
      <c r="AH79" s="183"/>
      <c r="AI79" s="130"/>
      <c r="AJ79" s="188"/>
      <c r="AK79" s="189"/>
      <c r="AL79" s="189"/>
      <c r="AM79" s="189"/>
      <c r="AN79" s="189"/>
      <c r="AO79" s="189"/>
    </row>
    <row r="80" spans="1:41" ht="15" customHeight="1" thickBot="1">
      <c r="A80" s="8">
        <v>74</v>
      </c>
      <c r="B80" s="172"/>
      <c r="C80" s="85"/>
      <c r="D80" s="17"/>
      <c r="E80" s="196"/>
      <c r="F80" s="194"/>
      <c r="G80" s="113"/>
      <c r="H80" s="180"/>
      <c r="I80" s="180"/>
      <c r="J80" s="179"/>
      <c r="K80" s="180"/>
      <c r="L80" s="126"/>
      <c r="M80" s="180"/>
      <c r="N80" s="187"/>
      <c r="O80" s="187"/>
      <c r="P80" s="159"/>
      <c r="Q80" s="192"/>
      <c r="R80" s="156"/>
      <c r="S80" s="164"/>
      <c r="T80" s="165"/>
      <c r="U80" s="153"/>
      <c r="V80" s="134"/>
      <c r="W80" s="191"/>
      <c r="X80" s="161"/>
      <c r="Y80" s="182"/>
      <c r="Z80" s="161"/>
      <c r="AA80" s="131"/>
      <c r="AB80" s="128"/>
      <c r="AC80" s="183"/>
      <c r="AD80" s="193"/>
      <c r="AE80" s="183"/>
      <c r="AF80" s="183"/>
      <c r="AG80" s="183"/>
      <c r="AH80" s="183"/>
      <c r="AI80" s="130"/>
      <c r="AJ80" s="188"/>
      <c r="AK80" s="189"/>
      <c r="AL80" s="189"/>
      <c r="AM80" s="189"/>
      <c r="AN80" s="189"/>
      <c r="AO80" s="189"/>
    </row>
    <row r="81" spans="1:41" ht="15" customHeight="1" thickBot="1">
      <c r="A81" s="8">
        <v>75</v>
      </c>
      <c r="B81" s="172"/>
      <c r="C81" s="85"/>
      <c r="D81" s="17"/>
      <c r="E81" s="195"/>
      <c r="F81" s="194"/>
      <c r="G81" s="112"/>
      <c r="H81" s="185"/>
      <c r="I81" s="185"/>
      <c r="J81" s="184"/>
      <c r="K81" s="185"/>
      <c r="L81" s="126"/>
      <c r="M81" s="185"/>
      <c r="N81" s="187"/>
      <c r="O81" s="187"/>
      <c r="P81" s="159"/>
      <c r="Q81" s="192"/>
      <c r="R81" s="156"/>
      <c r="S81" s="164"/>
      <c r="T81" s="165"/>
      <c r="U81" s="153"/>
      <c r="V81" s="134"/>
      <c r="W81" s="191"/>
      <c r="X81" s="161"/>
      <c r="Y81" s="182"/>
      <c r="Z81" s="161"/>
      <c r="AA81" s="131"/>
      <c r="AB81" s="128"/>
      <c r="AC81" s="183"/>
      <c r="AD81" s="193"/>
      <c r="AE81" s="183"/>
      <c r="AF81" s="183"/>
      <c r="AG81" s="183"/>
      <c r="AH81" s="183"/>
      <c r="AI81" s="130"/>
      <c r="AJ81" s="188"/>
      <c r="AK81" s="189"/>
      <c r="AL81" s="189"/>
      <c r="AM81" s="189"/>
      <c r="AN81" s="189"/>
      <c r="AO81" s="189"/>
    </row>
    <row r="82" spans="1:41" ht="15" customHeight="1" thickBot="1">
      <c r="A82" s="8">
        <v>76</v>
      </c>
      <c r="B82" s="172"/>
      <c r="C82" s="85"/>
      <c r="D82" s="17"/>
      <c r="E82" s="196"/>
      <c r="F82" s="194"/>
      <c r="G82" s="113"/>
      <c r="H82" s="180"/>
      <c r="I82" s="180"/>
      <c r="J82" s="179"/>
      <c r="K82" s="180"/>
      <c r="L82" s="166"/>
      <c r="M82" s="180"/>
      <c r="N82" s="187"/>
      <c r="O82" s="187"/>
      <c r="P82" s="159"/>
      <c r="Q82" s="192"/>
      <c r="R82" s="156"/>
      <c r="S82" s="164"/>
      <c r="T82" s="165"/>
      <c r="U82" s="153"/>
      <c r="V82" s="134"/>
      <c r="W82" s="191"/>
      <c r="X82" s="161"/>
      <c r="Y82" s="167"/>
      <c r="Z82" s="167"/>
      <c r="AA82" s="131"/>
      <c r="AB82" s="128"/>
      <c r="AC82" s="183"/>
      <c r="AD82" s="193"/>
      <c r="AE82" s="183"/>
      <c r="AF82" s="183"/>
      <c r="AG82" s="183"/>
      <c r="AH82" s="183"/>
      <c r="AI82" s="130"/>
      <c r="AJ82" s="188"/>
      <c r="AK82" s="189"/>
      <c r="AL82" s="189"/>
      <c r="AM82" s="189"/>
      <c r="AN82" s="189"/>
      <c r="AO82" s="189"/>
    </row>
    <row r="83" spans="1:41" ht="15" customHeight="1" thickBot="1">
      <c r="A83" s="8">
        <v>77</v>
      </c>
      <c r="B83" s="172"/>
      <c r="C83" s="85"/>
      <c r="D83" s="17"/>
      <c r="E83" s="197"/>
      <c r="F83" s="194"/>
      <c r="G83" s="112"/>
      <c r="H83" s="185"/>
      <c r="I83" s="185"/>
      <c r="J83" s="184"/>
      <c r="K83" s="185"/>
      <c r="L83" s="166"/>
      <c r="M83" s="185"/>
      <c r="N83" s="187"/>
      <c r="O83" s="187"/>
      <c r="P83" s="159"/>
      <c r="Q83" s="192"/>
      <c r="R83" s="156"/>
      <c r="S83" s="164"/>
      <c r="T83" s="165"/>
      <c r="U83" s="153"/>
      <c r="V83" s="134"/>
      <c r="W83" s="191"/>
      <c r="X83" s="161"/>
      <c r="Y83" s="167"/>
      <c r="Z83" s="167"/>
      <c r="AA83" s="131"/>
      <c r="AB83" s="128"/>
      <c r="AC83" s="183"/>
      <c r="AD83" s="193"/>
      <c r="AE83" s="183"/>
      <c r="AF83" s="183"/>
      <c r="AG83" s="183"/>
      <c r="AH83" s="183"/>
      <c r="AI83" s="130"/>
      <c r="AJ83" s="188"/>
      <c r="AK83" s="189"/>
      <c r="AL83" s="189"/>
      <c r="AM83" s="189"/>
      <c r="AN83" s="189"/>
      <c r="AO83" s="189"/>
    </row>
    <row r="84" spans="1:41" ht="15" customHeight="1" thickBot="1">
      <c r="A84" s="8">
        <v>78</v>
      </c>
      <c r="B84" s="172"/>
      <c r="C84" s="85"/>
      <c r="D84" s="17"/>
      <c r="E84" s="196"/>
      <c r="F84" s="194"/>
      <c r="G84" s="113"/>
      <c r="H84" s="198"/>
      <c r="I84" s="180"/>
      <c r="J84" s="199"/>
      <c r="K84" s="198"/>
      <c r="L84" s="114"/>
      <c r="M84" s="200"/>
      <c r="N84" s="201"/>
      <c r="O84" s="201"/>
      <c r="P84" s="108"/>
      <c r="Q84" s="202"/>
      <c r="R84" s="106"/>
      <c r="S84" s="110"/>
      <c r="T84" s="111"/>
      <c r="U84" s="9"/>
      <c r="V84" s="134"/>
      <c r="W84" s="191"/>
      <c r="X84" s="26"/>
      <c r="Y84" s="43"/>
      <c r="Z84" s="43"/>
      <c r="AA84" s="131"/>
      <c r="AB84" s="128"/>
      <c r="AC84" s="183"/>
      <c r="AD84" s="193"/>
      <c r="AE84" s="183"/>
      <c r="AF84" s="183"/>
      <c r="AG84" s="183"/>
      <c r="AH84" s="183"/>
      <c r="AI84" s="130"/>
      <c r="AJ84" s="188"/>
      <c r="AK84" s="189"/>
      <c r="AL84" s="189"/>
      <c r="AM84" s="189"/>
      <c r="AN84" s="189"/>
      <c r="AO84" s="189"/>
    </row>
    <row r="85" spans="1:41" ht="15" customHeight="1" thickBot="1">
      <c r="A85" s="8">
        <v>79</v>
      </c>
      <c r="B85" s="172"/>
      <c r="C85" s="85"/>
      <c r="D85" s="17"/>
      <c r="E85" s="195"/>
      <c r="F85" s="194"/>
      <c r="G85" s="112"/>
      <c r="H85" s="203"/>
      <c r="I85" s="185"/>
      <c r="J85" s="204"/>
      <c r="K85" s="203"/>
      <c r="L85" s="114"/>
      <c r="M85" s="205"/>
      <c r="N85" s="201"/>
      <c r="O85" s="201"/>
      <c r="P85" s="108"/>
      <c r="Q85" s="202"/>
      <c r="R85" s="106"/>
      <c r="S85" s="110"/>
      <c r="T85" s="111"/>
      <c r="U85" s="9"/>
      <c r="V85" s="134"/>
      <c r="W85" s="191"/>
      <c r="X85" s="26"/>
      <c r="Y85" s="43"/>
      <c r="Z85" s="43"/>
      <c r="AA85" s="131"/>
      <c r="AB85" s="128"/>
      <c r="AC85" s="183"/>
      <c r="AD85" s="193"/>
      <c r="AE85" s="183"/>
      <c r="AF85" s="183"/>
      <c r="AG85" s="183"/>
      <c r="AH85" s="183"/>
      <c r="AI85" s="130"/>
      <c r="AJ85" s="188"/>
      <c r="AK85" s="189"/>
      <c r="AL85" s="189"/>
      <c r="AM85" s="189"/>
      <c r="AN85" s="189"/>
      <c r="AO85" s="189"/>
    </row>
    <row r="86" spans="1:41" ht="15" customHeight="1" thickBot="1">
      <c r="A86" s="8">
        <v>80</v>
      </c>
      <c r="B86" s="172"/>
      <c r="C86" s="85"/>
      <c r="D86" s="17"/>
      <c r="E86" s="100"/>
      <c r="F86" s="194"/>
      <c r="G86" s="113"/>
      <c r="H86" s="198"/>
      <c r="I86" s="180"/>
      <c r="J86" s="199"/>
      <c r="K86" s="198"/>
      <c r="L86" s="114"/>
      <c r="M86" s="200"/>
      <c r="N86" s="201"/>
      <c r="O86" s="201"/>
      <c r="P86" s="108"/>
      <c r="Q86" s="202"/>
      <c r="R86" s="106"/>
      <c r="S86" s="110"/>
      <c r="T86" s="111"/>
      <c r="U86" s="9"/>
      <c r="V86" s="134"/>
      <c r="W86" s="191"/>
      <c r="X86" s="26"/>
      <c r="Y86" s="43"/>
      <c r="Z86" s="43"/>
      <c r="AA86" s="131"/>
      <c r="AB86" s="128"/>
      <c r="AC86" s="183"/>
      <c r="AD86" s="193"/>
      <c r="AE86" s="183"/>
      <c r="AF86" s="183"/>
      <c r="AG86" s="183"/>
      <c r="AH86" s="183"/>
      <c r="AI86" s="130"/>
      <c r="AJ86" s="188"/>
      <c r="AK86" s="189"/>
      <c r="AL86" s="189"/>
      <c r="AM86" s="189"/>
      <c r="AN86" s="189"/>
      <c r="AO86" s="189"/>
    </row>
    <row r="87" spans="1:41" ht="15" customHeight="1" thickBot="1">
      <c r="A87" s="8">
        <v>81</v>
      </c>
      <c r="B87" s="172"/>
      <c r="C87" s="85"/>
      <c r="D87" s="17"/>
      <c r="E87" s="195"/>
      <c r="F87" s="194"/>
      <c r="G87" s="112"/>
      <c r="H87" s="203"/>
      <c r="I87" s="185"/>
      <c r="J87" s="204"/>
      <c r="K87" s="203"/>
      <c r="L87" s="114"/>
      <c r="M87" s="205"/>
      <c r="N87" s="201"/>
      <c r="O87" s="201"/>
      <c r="P87" s="108"/>
      <c r="Q87" s="202"/>
      <c r="R87" s="106"/>
      <c r="S87" s="110"/>
      <c r="T87" s="111"/>
      <c r="U87" s="9"/>
      <c r="V87" s="134"/>
      <c r="W87" s="191"/>
      <c r="X87" s="26"/>
      <c r="Y87" s="43"/>
      <c r="Z87" s="43"/>
      <c r="AA87" s="131"/>
      <c r="AB87" s="128"/>
      <c r="AC87" s="183"/>
      <c r="AD87" s="193"/>
      <c r="AE87" s="183"/>
      <c r="AF87" s="183"/>
      <c r="AG87" s="183"/>
      <c r="AH87" s="183"/>
      <c r="AI87" s="130"/>
      <c r="AJ87" s="188"/>
      <c r="AK87" s="189"/>
      <c r="AL87" s="189"/>
      <c r="AM87" s="189"/>
      <c r="AN87" s="189"/>
      <c r="AO87" s="189"/>
    </row>
    <row r="88" spans="1:41" ht="15" customHeight="1" thickBot="1">
      <c r="A88" s="8">
        <v>82</v>
      </c>
      <c r="B88" s="172"/>
      <c r="C88" s="85"/>
      <c r="D88" s="17"/>
      <c r="E88" s="196"/>
      <c r="F88" s="194"/>
      <c r="G88" s="113"/>
      <c r="H88" s="198"/>
      <c r="I88" s="180"/>
      <c r="J88" s="199"/>
      <c r="K88" s="198"/>
      <c r="L88" s="114"/>
      <c r="M88" s="200"/>
      <c r="N88" s="201"/>
      <c r="O88" s="201"/>
      <c r="P88" s="108"/>
      <c r="Q88" s="202"/>
      <c r="R88" s="106"/>
      <c r="S88" s="110"/>
      <c r="T88" s="111"/>
      <c r="U88" s="9"/>
      <c r="V88" s="134"/>
      <c r="W88" s="191"/>
      <c r="X88" s="26"/>
      <c r="Y88" s="43"/>
      <c r="Z88" s="43"/>
      <c r="AA88" s="131"/>
      <c r="AB88" s="128"/>
      <c r="AC88" s="183"/>
      <c r="AD88" s="193"/>
      <c r="AE88" s="183"/>
      <c r="AF88" s="183"/>
      <c r="AG88" s="183"/>
      <c r="AH88" s="183"/>
      <c r="AI88" s="130"/>
      <c r="AJ88" s="188"/>
      <c r="AK88" s="189"/>
      <c r="AL88" s="189"/>
      <c r="AM88" s="189"/>
      <c r="AN88" s="189"/>
      <c r="AO88" s="189"/>
    </row>
    <row r="89" spans="1:41" ht="15" customHeight="1" thickBot="1">
      <c r="A89" s="8">
        <v>83</v>
      </c>
      <c r="B89" s="172"/>
      <c r="C89" s="85"/>
      <c r="D89" s="17"/>
      <c r="E89" s="195"/>
      <c r="F89" s="194"/>
      <c r="G89" s="112"/>
      <c r="H89" s="203"/>
      <c r="I89" s="185"/>
      <c r="J89" s="204"/>
      <c r="K89" s="203"/>
      <c r="L89" s="114"/>
      <c r="M89" s="205"/>
      <c r="N89" s="201"/>
      <c r="O89" s="201"/>
      <c r="P89" s="108"/>
      <c r="Q89" s="202"/>
      <c r="R89" s="106"/>
      <c r="S89" s="110"/>
      <c r="T89" s="111"/>
      <c r="U89" s="9"/>
      <c r="V89" s="134"/>
      <c r="W89" s="191"/>
      <c r="X89" s="26"/>
      <c r="Y89" s="43"/>
      <c r="Z89" s="43"/>
      <c r="AA89" s="131"/>
      <c r="AB89" s="128"/>
      <c r="AC89" s="30"/>
      <c r="AD89" s="193"/>
      <c r="AE89" s="183"/>
      <c r="AF89" s="183"/>
      <c r="AG89" s="183"/>
      <c r="AH89" s="183"/>
      <c r="AI89" s="130"/>
      <c r="AJ89" s="188"/>
      <c r="AK89" s="189"/>
      <c r="AL89" s="189"/>
      <c r="AM89" s="189"/>
      <c r="AN89" s="189"/>
      <c r="AO89" s="189"/>
    </row>
    <row r="90" spans="1:41" ht="15" customHeight="1" thickBot="1">
      <c r="A90" s="8">
        <v>84</v>
      </c>
      <c r="B90" s="172"/>
      <c r="C90" s="85"/>
      <c r="D90" s="17"/>
      <c r="E90" s="196"/>
      <c r="F90" s="194"/>
      <c r="G90" s="113"/>
      <c r="H90" s="198"/>
      <c r="I90" s="180"/>
      <c r="J90" s="199"/>
      <c r="K90" s="198"/>
      <c r="L90" s="114"/>
      <c r="M90" s="200"/>
      <c r="N90" s="201"/>
      <c r="O90" s="201"/>
      <c r="P90" s="108"/>
      <c r="Q90" s="202"/>
      <c r="R90" s="106"/>
      <c r="S90" s="110"/>
      <c r="T90" s="111"/>
      <c r="U90" s="9"/>
      <c r="V90" s="134"/>
      <c r="W90" s="191"/>
      <c r="X90" s="26"/>
      <c r="Y90" s="43"/>
      <c r="Z90" s="43"/>
      <c r="AA90" s="131"/>
      <c r="AB90" s="128"/>
      <c r="AC90" s="30"/>
      <c r="AD90" s="193"/>
      <c r="AE90" s="183"/>
      <c r="AF90" s="183"/>
      <c r="AG90" s="183"/>
      <c r="AH90" s="183"/>
      <c r="AI90" s="130"/>
      <c r="AJ90" s="188"/>
      <c r="AK90" s="189"/>
      <c r="AL90" s="189"/>
      <c r="AM90" s="189"/>
      <c r="AN90" s="189"/>
      <c r="AO90" s="189"/>
    </row>
    <row r="91" spans="1:41" ht="15" customHeight="1" thickBot="1">
      <c r="A91" s="8">
        <v>85</v>
      </c>
      <c r="B91" s="172"/>
      <c r="C91" s="85"/>
      <c r="D91" s="17"/>
      <c r="E91" s="195"/>
      <c r="F91" s="194"/>
      <c r="G91" s="112"/>
      <c r="H91" s="203"/>
      <c r="I91" s="185"/>
      <c r="J91" s="204"/>
      <c r="K91" s="203"/>
      <c r="L91" s="114"/>
      <c r="M91" s="205"/>
      <c r="N91" s="201"/>
      <c r="O91" s="201"/>
      <c r="P91" s="108"/>
      <c r="Q91" s="202"/>
      <c r="R91" s="106"/>
      <c r="S91" s="110"/>
      <c r="T91" s="111"/>
      <c r="U91" s="9"/>
      <c r="V91" s="134"/>
      <c r="W91" s="191"/>
      <c r="X91" s="26"/>
      <c r="Y91" s="43"/>
      <c r="Z91" s="43"/>
      <c r="AA91" s="131"/>
      <c r="AB91" s="128"/>
      <c r="AC91" s="30"/>
      <c r="AD91" s="193"/>
      <c r="AE91" s="183"/>
      <c r="AF91" s="183"/>
      <c r="AG91" s="183"/>
      <c r="AH91" s="183"/>
      <c r="AI91" s="130"/>
      <c r="AJ91" s="188"/>
      <c r="AK91" s="189"/>
      <c r="AL91" s="189"/>
      <c r="AM91" s="189"/>
      <c r="AN91" s="189"/>
      <c r="AO91" s="189"/>
    </row>
    <row r="92" spans="1:41" ht="15" customHeight="1" thickBot="1">
      <c r="A92" s="8">
        <v>86</v>
      </c>
      <c r="B92" s="172"/>
      <c r="C92" s="85"/>
      <c r="D92" s="17"/>
      <c r="E92" s="196"/>
      <c r="F92" s="194"/>
      <c r="G92" s="113"/>
      <c r="H92" s="198"/>
      <c r="I92" s="180"/>
      <c r="J92" s="199"/>
      <c r="K92" s="198"/>
      <c r="L92" s="198"/>
      <c r="M92" s="200"/>
      <c r="N92" s="201"/>
      <c r="O92" s="201"/>
      <c r="P92" s="108"/>
      <c r="Q92" s="202"/>
      <c r="R92" s="106"/>
      <c r="S92" s="110"/>
      <c r="T92" s="111"/>
      <c r="U92" s="9"/>
      <c r="V92" s="134"/>
      <c r="W92" s="191"/>
      <c r="X92" s="26"/>
      <c r="Y92" s="43"/>
      <c r="Z92" s="43"/>
      <c r="AA92" s="131"/>
      <c r="AB92" s="128"/>
      <c r="AC92" s="30"/>
      <c r="AD92" s="193"/>
      <c r="AE92" s="183"/>
      <c r="AF92" s="183"/>
      <c r="AG92" s="183"/>
      <c r="AH92" s="183"/>
      <c r="AI92" s="130"/>
      <c r="AJ92" s="188"/>
      <c r="AK92" s="189"/>
      <c r="AL92" s="189"/>
      <c r="AM92" s="189"/>
      <c r="AN92" s="189"/>
      <c r="AO92" s="189"/>
    </row>
    <row r="93" spans="1:41" ht="15" customHeight="1" thickBot="1">
      <c r="A93" s="8">
        <v>87</v>
      </c>
      <c r="B93" s="172"/>
      <c r="C93" s="85"/>
      <c r="D93" s="17"/>
      <c r="E93" s="195"/>
      <c r="F93" s="194"/>
      <c r="G93" s="112"/>
      <c r="H93" s="203"/>
      <c r="I93" s="185"/>
      <c r="J93" s="204"/>
      <c r="K93" s="203"/>
      <c r="L93" s="203"/>
      <c r="M93" s="205"/>
      <c r="N93" s="201"/>
      <c r="O93" s="201"/>
      <c r="P93" s="108"/>
      <c r="Q93" s="202"/>
      <c r="R93" s="106"/>
      <c r="S93" s="110"/>
      <c r="T93" s="111"/>
      <c r="U93" s="9"/>
      <c r="V93" s="134"/>
      <c r="W93" s="191"/>
      <c r="X93" s="26"/>
      <c r="Y93" s="43"/>
      <c r="Z93" s="43"/>
      <c r="AA93" s="131"/>
      <c r="AB93" s="128"/>
      <c r="AC93" s="30"/>
      <c r="AD93" s="193"/>
      <c r="AE93" s="183"/>
      <c r="AF93" s="183"/>
      <c r="AG93" s="183"/>
      <c r="AH93" s="183"/>
      <c r="AI93" s="130"/>
      <c r="AJ93" s="188"/>
      <c r="AK93" s="189"/>
      <c r="AL93" s="189"/>
      <c r="AM93" s="189"/>
      <c r="AN93" s="189"/>
      <c r="AO93" s="189"/>
    </row>
    <row r="94" spans="1:41" ht="15" customHeight="1" thickBot="1">
      <c r="A94" s="8">
        <v>88</v>
      </c>
      <c r="B94" s="172"/>
      <c r="C94" s="85"/>
      <c r="D94" s="17"/>
      <c r="E94" s="196"/>
      <c r="F94" s="194"/>
      <c r="G94" s="113"/>
      <c r="H94" s="198"/>
      <c r="I94" s="180"/>
      <c r="J94" s="199"/>
      <c r="K94" s="198"/>
      <c r="L94" s="203"/>
      <c r="M94" s="200"/>
      <c r="N94" s="201"/>
      <c r="O94" s="201"/>
      <c r="P94" s="108"/>
      <c r="Q94" s="202"/>
      <c r="R94" s="106"/>
      <c r="S94" s="110"/>
      <c r="T94" s="111"/>
      <c r="U94" s="9"/>
      <c r="V94" s="134"/>
      <c r="W94" s="191"/>
      <c r="X94" s="26"/>
      <c r="Y94" s="43"/>
      <c r="Z94" s="43"/>
      <c r="AA94" s="131"/>
      <c r="AB94" s="128"/>
      <c r="AC94" s="30"/>
      <c r="AD94" s="193"/>
      <c r="AE94" s="183"/>
      <c r="AF94" s="183"/>
      <c r="AG94" s="183"/>
      <c r="AH94" s="183"/>
      <c r="AI94" s="130"/>
      <c r="AJ94" s="188"/>
      <c r="AK94" s="189"/>
      <c r="AL94" s="189"/>
      <c r="AM94" s="189"/>
      <c r="AN94" s="189"/>
      <c r="AO94" s="189"/>
    </row>
    <row r="95" spans="1:41" ht="15" customHeight="1" thickBot="1">
      <c r="A95" s="8">
        <v>89</v>
      </c>
      <c r="B95" s="172"/>
      <c r="C95" s="85"/>
      <c r="D95" s="17"/>
      <c r="E95" s="195"/>
      <c r="F95" s="194"/>
      <c r="G95" s="112"/>
      <c r="H95" s="203"/>
      <c r="I95" s="185"/>
      <c r="J95" s="204"/>
      <c r="K95" s="203"/>
      <c r="L95" s="203"/>
      <c r="M95" s="205"/>
      <c r="N95" s="201"/>
      <c r="O95" s="201"/>
      <c r="P95" s="108"/>
      <c r="Q95" s="202"/>
      <c r="R95" s="106"/>
      <c r="S95" s="110"/>
      <c r="T95" s="111"/>
      <c r="U95" s="9"/>
      <c r="V95" s="134"/>
      <c r="W95" s="191"/>
      <c r="X95" s="26"/>
      <c r="Y95" s="43"/>
      <c r="Z95" s="43"/>
      <c r="AA95" s="131"/>
      <c r="AB95" s="128"/>
      <c r="AC95" s="30"/>
      <c r="AD95" s="193"/>
      <c r="AE95" s="183"/>
      <c r="AF95" s="183"/>
      <c r="AG95" s="183"/>
      <c r="AH95" s="183"/>
      <c r="AI95" s="130"/>
      <c r="AJ95" s="188"/>
      <c r="AK95" s="189"/>
      <c r="AL95" s="189"/>
      <c r="AM95" s="189"/>
      <c r="AN95" s="189"/>
      <c r="AO95" s="189"/>
    </row>
    <row r="96" spans="1:41" ht="15" customHeight="1">
      <c r="A96" s="8">
        <v>90</v>
      </c>
      <c r="B96" s="172"/>
      <c r="C96" s="86"/>
      <c r="D96" s="17"/>
      <c r="E96" s="196"/>
      <c r="F96" s="194"/>
      <c r="G96" s="113"/>
      <c r="H96" s="198"/>
      <c r="I96" s="180"/>
      <c r="J96" s="199"/>
      <c r="K96" s="198"/>
      <c r="L96" s="203"/>
      <c r="M96" s="200"/>
      <c r="N96" s="201"/>
      <c r="O96" s="201"/>
      <c r="P96" s="108"/>
      <c r="Q96" s="202"/>
      <c r="R96" s="106"/>
      <c r="S96" s="110"/>
      <c r="T96" s="111"/>
      <c r="U96" s="9"/>
      <c r="V96" s="134"/>
      <c r="W96" s="191"/>
      <c r="X96" s="26"/>
      <c r="Y96" s="43"/>
      <c r="Z96" s="43"/>
      <c r="AA96" s="131"/>
      <c r="AB96" s="128"/>
      <c r="AC96" s="30"/>
      <c r="AD96" s="193"/>
      <c r="AE96" s="183"/>
      <c r="AF96" s="183"/>
      <c r="AG96" s="183"/>
      <c r="AH96" s="183"/>
      <c r="AI96" s="130"/>
      <c r="AJ96" s="188"/>
      <c r="AK96" s="189"/>
      <c r="AL96" s="189"/>
      <c r="AM96" s="189"/>
      <c r="AN96" s="189"/>
      <c r="AO96" s="189"/>
    </row>
    <row r="97" spans="1:41" ht="15" customHeight="1">
      <c r="A97" s="8">
        <v>91</v>
      </c>
      <c r="B97" s="172"/>
      <c r="C97" s="87"/>
      <c r="D97" s="17"/>
      <c r="E97" s="195"/>
      <c r="F97" s="194"/>
      <c r="G97" s="112"/>
      <c r="H97" s="203"/>
      <c r="I97" s="185"/>
      <c r="J97" s="204"/>
      <c r="K97" s="203"/>
      <c r="L97" s="203"/>
      <c r="M97" s="205"/>
      <c r="N97" s="201"/>
      <c r="O97" s="201"/>
      <c r="P97" s="108"/>
      <c r="Q97" s="202"/>
      <c r="R97" s="106"/>
      <c r="S97" s="110"/>
      <c r="T97" s="111"/>
      <c r="U97" s="9"/>
      <c r="V97" s="134"/>
      <c r="W97" s="191"/>
      <c r="X97" s="26"/>
      <c r="Y97" s="43"/>
      <c r="Z97" s="43"/>
      <c r="AA97" s="131"/>
      <c r="AB97" s="128"/>
      <c r="AC97" s="30"/>
      <c r="AD97" s="193"/>
      <c r="AE97" s="183"/>
      <c r="AF97" s="183"/>
      <c r="AG97" s="183"/>
      <c r="AH97" s="183"/>
      <c r="AI97" s="130"/>
      <c r="AJ97" s="188"/>
      <c r="AK97" s="189"/>
      <c r="AL97" s="189"/>
      <c r="AM97" s="189"/>
      <c r="AN97" s="189"/>
      <c r="AO97" s="189"/>
    </row>
    <row r="98" spans="1:41" ht="15" customHeight="1">
      <c r="A98" s="8">
        <v>92</v>
      </c>
      <c r="B98" s="172"/>
      <c r="C98" s="86"/>
      <c r="D98" s="17"/>
      <c r="E98" s="196"/>
      <c r="F98" s="194"/>
      <c r="G98" s="113"/>
      <c r="H98" s="198"/>
      <c r="I98" s="180"/>
      <c r="J98" s="199"/>
      <c r="K98" s="198"/>
      <c r="L98" s="203"/>
      <c r="M98" s="200"/>
      <c r="N98" s="201"/>
      <c r="O98" s="201"/>
      <c r="P98" s="108"/>
      <c r="Q98" s="202"/>
      <c r="R98" s="106"/>
      <c r="S98" s="110"/>
      <c r="T98" s="111"/>
      <c r="U98" s="9"/>
      <c r="V98" s="134"/>
      <c r="W98" s="191"/>
      <c r="X98" s="26"/>
      <c r="Y98" s="43"/>
      <c r="Z98" s="43"/>
      <c r="AA98" s="131"/>
      <c r="AB98" s="128"/>
      <c r="AC98" s="30"/>
      <c r="AD98" s="193"/>
      <c r="AE98" s="183"/>
      <c r="AF98" s="183"/>
      <c r="AG98" s="183"/>
      <c r="AH98" s="183"/>
      <c r="AI98" s="130"/>
      <c r="AJ98" s="188"/>
      <c r="AK98" s="189"/>
      <c r="AL98" s="189"/>
      <c r="AM98" s="189"/>
      <c r="AN98" s="189"/>
      <c r="AO98" s="189"/>
    </row>
    <row r="99" spans="1:41" ht="15" customHeight="1">
      <c r="A99" s="8">
        <v>93</v>
      </c>
      <c r="B99" s="172"/>
      <c r="C99" s="87"/>
      <c r="D99" s="17"/>
      <c r="E99" s="195"/>
      <c r="F99" s="194"/>
      <c r="G99" s="112"/>
      <c r="H99" s="203"/>
      <c r="I99" s="185"/>
      <c r="J99" s="204"/>
      <c r="K99" s="203"/>
      <c r="L99" s="203"/>
      <c r="M99" s="205"/>
      <c r="N99" s="201"/>
      <c r="O99" s="201"/>
      <c r="P99" s="108"/>
      <c r="Q99" s="202"/>
      <c r="R99" s="106"/>
      <c r="S99" s="110"/>
      <c r="T99" s="111"/>
      <c r="U99" s="9"/>
      <c r="V99" s="134"/>
      <c r="W99" s="191"/>
      <c r="X99" s="26"/>
      <c r="Y99" s="43"/>
      <c r="Z99" s="43"/>
      <c r="AA99" s="131"/>
      <c r="AB99" s="128"/>
      <c r="AC99" s="30"/>
      <c r="AD99" s="193"/>
      <c r="AE99" s="183"/>
      <c r="AF99" s="183"/>
      <c r="AG99" s="183"/>
      <c r="AH99" s="183"/>
      <c r="AI99" s="130"/>
      <c r="AJ99" s="188"/>
      <c r="AK99" s="189"/>
      <c r="AL99" s="189"/>
      <c r="AM99" s="189"/>
      <c r="AN99" s="189"/>
      <c r="AO99" s="189"/>
    </row>
    <row r="100" spans="1:41" ht="15" customHeight="1">
      <c r="A100" s="8">
        <v>94</v>
      </c>
      <c r="B100" s="172"/>
      <c r="C100" s="86"/>
      <c r="D100" s="17"/>
      <c r="E100" s="196"/>
      <c r="F100" s="194"/>
      <c r="G100" s="112"/>
      <c r="H100" s="101"/>
      <c r="I100" s="185"/>
      <c r="J100" s="101"/>
      <c r="K100" s="203"/>
      <c r="L100" s="203"/>
      <c r="M100" s="101"/>
      <c r="N100" s="201"/>
      <c r="O100" s="201"/>
      <c r="P100" s="108"/>
      <c r="Q100" s="202"/>
      <c r="R100" s="106"/>
      <c r="S100" s="110"/>
      <c r="T100" s="111"/>
      <c r="U100" s="9"/>
      <c r="V100" s="134"/>
      <c r="W100" s="191"/>
      <c r="X100" s="26"/>
      <c r="Y100" s="43"/>
      <c r="Z100" s="43"/>
      <c r="AA100" s="131"/>
      <c r="AB100" s="128"/>
      <c r="AC100" s="30"/>
      <c r="AD100" s="193"/>
      <c r="AE100" s="183"/>
      <c r="AF100" s="183"/>
      <c r="AG100" s="183"/>
      <c r="AH100" s="183"/>
      <c r="AI100" s="130"/>
      <c r="AJ100" s="188"/>
      <c r="AK100" s="189"/>
      <c r="AL100" s="189"/>
      <c r="AM100" s="189"/>
      <c r="AN100" s="189"/>
      <c r="AO100" s="189"/>
    </row>
    <row r="101" spans="1:41" ht="15" customHeight="1">
      <c r="A101" s="8">
        <v>95</v>
      </c>
      <c r="B101" s="172"/>
      <c r="C101" s="88"/>
      <c r="D101" s="17"/>
      <c r="E101" s="206"/>
      <c r="F101" s="194"/>
      <c r="G101" s="115"/>
      <c r="H101" s="101"/>
      <c r="I101" s="180"/>
      <c r="J101" s="101"/>
      <c r="K101" s="203"/>
      <c r="L101" s="102"/>
      <c r="M101" s="101"/>
      <c r="N101" s="201"/>
      <c r="O101" s="201"/>
      <c r="P101" s="108"/>
      <c r="Q101" s="202"/>
      <c r="R101" s="106"/>
      <c r="S101" s="110"/>
      <c r="T101" s="111"/>
      <c r="U101" s="9"/>
      <c r="V101" s="134"/>
      <c r="W101" s="191"/>
      <c r="X101" s="26"/>
      <c r="Y101" s="43"/>
      <c r="Z101" s="43"/>
      <c r="AA101" s="131"/>
      <c r="AB101" s="128"/>
      <c r="AC101" s="30"/>
      <c r="AD101" s="193"/>
      <c r="AE101" s="183"/>
      <c r="AF101" s="183"/>
      <c r="AG101" s="183"/>
      <c r="AH101" s="183"/>
      <c r="AI101" s="130"/>
      <c r="AJ101" s="188"/>
      <c r="AK101" s="189"/>
      <c r="AL101" s="189"/>
      <c r="AM101" s="189"/>
      <c r="AN101" s="189"/>
      <c r="AO101" s="189"/>
    </row>
    <row r="102" spans="1:41" ht="15" customHeight="1">
      <c r="A102" s="8">
        <v>96</v>
      </c>
      <c r="B102" s="172"/>
      <c r="C102" s="89"/>
      <c r="D102" s="17"/>
      <c r="E102" s="207"/>
      <c r="F102" s="194"/>
      <c r="G102" s="115"/>
      <c r="H102" s="101"/>
      <c r="I102" s="185"/>
      <c r="J102" s="101"/>
      <c r="K102" s="116"/>
      <c r="L102" s="114"/>
      <c r="M102" s="117"/>
      <c r="N102" s="201"/>
      <c r="O102" s="201"/>
      <c r="P102" s="108"/>
      <c r="Q102" s="202"/>
      <c r="R102" s="106"/>
      <c r="S102" s="110"/>
      <c r="T102" s="111"/>
      <c r="U102" s="9"/>
      <c r="V102" s="134"/>
      <c r="W102" s="191"/>
      <c r="X102" s="26"/>
      <c r="Y102" s="43"/>
      <c r="Z102" s="43"/>
      <c r="AA102" s="131"/>
      <c r="AB102" s="128"/>
      <c r="AC102" s="30"/>
      <c r="AD102" s="193"/>
      <c r="AE102" s="183"/>
      <c r="AF102" s="183"/>
      <c r="AG102" s="183"/>
      <c r="AH102" s="183"/>
      <c r="AI102" s="130"/>
      <c r="AJ102" s="188"/>
      <c r="AK102" s="189"/>
      <c r="AL102" s="189"/>
      <c r="AM102" s="189"/>
      <c r="AN102" s="189"/>
      <c r="AO102" s="189"/>
    </row>
    <row r="103" spans="1:41" ht="15" customHeight="1">
      <c r="A103" s="8">
        <v>97</v>
      </c>
      <c r="B103" s="172"/>
      <c r="C103" s="90"/>
      <c r="D103" s="19"/>
      <c r="E103" s="101"/>
      <c r="F103" s="194"/>
      <c r="G103" s="115"/>
      <c r="H103" s="101"/>
      <c r="I103" s="180"/>
      <c r="J103" s="101"/>
      <c r="K103" s="116"/>
      <c r="L103" s="114"/>
      <c r="M103" s="117"/>
      <c r="N103" s="201"/>
      <c r="O103" s="201"/>
      <c r="P103" s="108"/>
      <c r="Q103" s="109"/>
      <c r="R103" s="106"/>
      <c r="S103" s="110"/>
      <c r="T103" s="111"/>
      <c r="U103" s="9"/>
      <c r="V103" s="134"/>
      <c r="W103" s="191"/>
      <c r="X103" s="26"/>
      <c r="Y103" s="43"/>
      <c r="Z103" s="43"/>
      <c r="AA103" s="131"/>
      <c r="AB103" s="128"/>
      <c r="AC103" s="30"/>
      <c r="AD103" s="193"/>
      <c r="AE103" s="183"/>
      <c r="AF103" s="183"/>
      <c r="AG103" s="183"/>
      <c r="AH103" s="183"/>
      <c r="AI103" s="130"/>
      <c r="AJ103" s="188"/>
      <c r="AK103" s="189"/>
      <c r="AL103" s="189"/>
      <c r="AM103" s="189"/>
      <c r="AN103" s="189"/>
      <c r="AO103" s="189"/>
    </row>
    <row r="104" spans="1:41" ht="15" customHeight="1">
      <c r="A104" s="8">
        <v>98</v>
      </c>
      <c r="B104" s="172"/>
      <c r="C104" s="90"/>
      <c r="D104" s="19"/>
      <c r="E104" s="101"/>
      <c r="F104" s="194"/>
      <c r="G104" s="115"/>
      <c r="H104" s="101"/>
      <c r="I104" s="118"/>
      <c r="J104" s="101"/>
      <c r="K104" s="116"/>
      <c r="L104" s="114"/>
      <c r="M104" s="117"/>
      <c r="N104" s="201"/>
      <c r="O104" s="201"/>
      <c r="P104" s="108"/>
      <c r="Q104" s="119"/>
      <c r="R104" s="106"/>
      <c r="S104" s="110"/>
      <c r="T104" s="111"/>
      <c r="U104" s="9"/>
      <c r="V104" s="134"/>
      <c r="W104" s="191"/>
      <c r="X104" s="26"/>
      <c r="Y104" s="43"/>
      <c r="Z104" s="43"/>
      <c r="AA104" s="131"/>
      <c r="AB104" s="128"/>
      <c r="AC104" s="30"/>
      <c r="AD104" s="193"/>
      <c r="AE104" s="183"/>
      <c r="AF104" s="183"/>
      <c r="AG104" s="183"/>
      <c r="AH104" s="183"/>
      <c r="AI104" s="130"/>
      <c r="AJ104" s="188"/>
      <c r="AK104" s="189"/>
      <c r="AL104" s="189"/>
      <c r="AM104" s="189"/>
      <c r="AN104" s="189"/>
      <c r="AO104" s="189"/>
    </row>
    <row r="105" spans="1:41" ht="15" customHeight="1">
      <c r="A105" s="8">
        <v>99</v>
      </c>
      <c r="B105" s="172"/>
      <c r="C105" s="90"/>
      <c r="D105" s="19"/>
      <c r="E105" s="101"/>
      <c r="F105" s="194"/>
      <c r="G105" s="115"/>
      <c r="H105" s="101"/>
      <c r="I105" s="118"/>
      <c r="J105" s="101"/>
      <c r="K105" s="116"/>
      <c r="L105" s="114"/>
      <c r="M105" s="117"/>
      <c r="N105" s="201"/>
      <c r="O105" s="201"/>
      <c r="P105" s="108"/>
      <c r="Q105" s="119"/>
      <c r="R105" s="106"/>
      <c r="S105" s="110"/>
      <c r="T105" s="111"/>
      <c r="U105" s="9"/>
      <c r="V105" s="134"/>
      <c r="W105" s="191"/>
      <c r="X105" s="26"/>
      <c r="Y105" s="43"/>
      <c r="Z105" s="43"/>
      <c r="AA105" s="131"/>
      <c r="AB105" s="128"/>
      <c r="AC105" s="30"/>
      <c r="AD105" s="193"/>
      <c r="AE105" s="183"/>
      <c r="AF105" s="183"/>
      <c r="AG105" s="183"/>
      <c r="AH105" s="183"/>
      <c r="AI105" s="130"/>
      <c r="AJ105" s="188"/>
      <c r="AK105" s="189"/>
      <c r="AL105" s="189"/>
      <c r="AM105" s="189"/>
      <c r="AN105" s="189"/>
      <c r="AO105" s="189"/>
    </row>
    <row r="106" spans="1:41" ht="15" customHeight="1">
      <c r="A106" s="8">
        <v>100</v>
      </c>
      <c r="B106" s="172"/>
      <c r="C106" s="90"/>
      <c r="D106" s="19"/>
      <c r="E106" s="101"/>
      <c r="F106" s="194"/>
      <c r="G106" s="120"/>
      <c r="H106" s="101"/>
      <c r="I106" s="118"/>
      <c r="J106" s="101"/>
      <c r="K106" s="116"/>
      <c r="L106" s="114"/>
      <c r="M106" s="117"/>
      <c r="N106" s="201"/>
      <c r="O106" s="201"/>
      <c r="P106" s="108"/>
      <c r="Q106" s="119"/>
      <c r="R106" s="106"/>
      <c r="S106" s="110"/>
      <c r="T106" s="111"/>
      <c r="U106" s="9"/>
      <c r="V106" s="134"/>
      <c r="W106" s="191"/>
      <c r="X106" s="26"/>
      <c r="Y106" s="43"/>
      <c r="Z106" s="43"/>
      <c r="AA106" s="131"/>
      <c r="AB106" s="128"/>
      <c r="AC106" s="30"/>
      <c r="AD106" s="193"/>
      <c r="AE106" s="30"/>
      <c r="AF106" s="183"/>
      <c r="AG106" s="183"/>
      <c r="AH106" s="183"/>
      <c r="AI106" s="130"/>
      <c r="AJ106" s="188"/>
      <c r="AK106" s="189"/>
      <c r="AL106" s="189"/>
      <c r="AM106" s="189"/>
      <c r="AN106" s="189"/>
      <c r="AO106" s="189"/>
    </row>
    <row r="107" spans="1:41" ht="15" customHeight="1">
      <c r="A107" s="8"/>
      <c r="B107" s="172"/>
      <c r="C107" s="90"/>
      <c r="D107" s="19"/>
      <c r="E107" s="102"/>
      <c r="F107" s="194"/>
      <c r="G107" s="120"/>
      <c r="H107" s="101"/>
      <c r="I107" s="118"/>
      <c r="J107" s="101"/>
      <c r="K107" s="116"/>
      <c r="L107" s="203"/>
      <c r="M107" s="117"/>
      <c r="N107" s="201"/>
      <c r="O107" s="201"/>
      <c r="P107" s="108"/>
      <c r="Q107" s="119"/>
      <c r="R107" s="106"/>
      <c r="S107" s="110"/>
      <c r="T107" s="111"/>
      <c r="U107" s="9"/>
      <c r="V107" s="134"/>
      <c r="W107" s="191"/>
      <c r="X107" s="26"/>
      <c r="Y107" s="43"/>
      <c r="Z107" s="43"/>
      <c r="AA107" s="131"/>
      <c r="AB107" s="128"/>
      <c r="AC107" s="30"/>
      <c r="AD107" s="193"/>
      <c r="AE107" s="30"/>
      <c r="AF107" s="183"/>
      <c r="AG107" s="183"/>
      <c r="AH107" s="183"/>
      <c r="AI107" s="130"/>
      <c r="AJ107" s="188"/>
      <c r="AK107" s="189"/>
      <c r="AL107" s="189"/>
      <c r="AM107" s="189"/>
      <c r="AN107" s="189"/>
      <c r="AO107" s="189"/>
    </row>
    <row r="108" spans="1:41" ht="15" customHeight="1">
      <c r="A108" s="8"/>
      <c r="B108" s="172"/>
      <c r="C108" s="90"/>
      <c r="D108" s="19"/>
      <c r="E108" s="101"/>
      <c r="F108" s="194"/>
      <c r="G108" s="120"/>
      <c r="H108" s="101"/>
      <c r="I108" s="118"/>
      <c r="J108" s="101"/>
      <c r="K108" s="116"/>
      <c r="L108" s="102"/>
      <c r="M108" s="117"/>
      <c r="N108" s="201"/>
      <c r="O108" s="201"/>
      <c r="P108" s="108"/>
      <c r="Q108" s="119"/>
      <c r="R108" s="106"/>
      <c r="S108" s="110"/>
      <c r="T108" s="111"/>
      <c r="U108" s="9"/>
      <c r="V108" s="134"/>
      <c r="W108" s="191"/>
      <c r="X108" s="26"/>
      <c r="Y108" s="43"/>
      <c r="Z108" s="43"/>
      <c r="AA108" s="131"/>
      <c r="AB108" s="128"/>
      <c r="AC108" s="30"/>
      <c r="AD108" s="193"/>
      <c r="AE108" s="30"/>
      <c r="AF108" s="183"/>
      <c r="AG108" s="183"/>
      <c r="AH108" s="183"/>
      <c r="AI108" s="130"/>
      <c r="AJ108" s="188"/>
      <c r="AK108" s="189"/>
      <c r="AL108" s="189"/>
      <c r="AM108" s="189"/>
      <c r="AN108" s="189"/>
      <c r="AO108" s="189"/>
    </row>
    <row r="109" spans="1:41" ht="15" customHeight="1">
      <c r="A109" s="8"/>
      <c r="B109" s="172"/>
      <c r="C109" s="90"/>
      <c r="D109" s="19"/>
      <c r="E109" s="101"/>
      <c r="F109" s="194"/>
      <c r="G109" s="120"/>
      <c r="H109" s="101"/>
      <c r="I109" s="118"/>
      <c r="J109" s="101"/>
      <c r="K109" s="116"/>
      <c r="L109" s="102"/>
      <c r="M109" s="117"/>
      <c r="N109" s="201"/>
      <c r="O109" s="201"/>
      <c r="P109" s="108"/>
      <c r="Q109" s="119"/>
      <c r="R109" s="106"/>
      <c r="S109" s="110"/>
      <c r="T109" s="111"/>
      <c r="U109" s="9"/>
      <c r="V109" s="134"/>
      <c r="W109" s="191"/>
      <c r="X109" s="26"/>
      <c r="Y109" s="43"/>
      <c r="Z109" s="43"/>
      <c r="AA109" s="131"/>
      <c r="AB109" s="128"/>
      <c r="AC109" s="30"/>
      <c r="AD109" s="193"/>
      <c r="AE109" s="30"/>
      <c r="AF109" s="183"/>
      <c r="AG109" s="183"/>
      <c r="AH109" s="183"/>
      <c r="AI109" s="130"/>
      <c r="AJ109" s="188"/>
      <c r="AK109" s="189"/>
      <c r="AL109" s="189"/>
      <c r="AM109" s="189"/>
      <c r="AN109" s="189"/>
      <c r="AO109" s="189"/>
    </row>
    <row r="110" spans="1:41" ht="15" customHeight="1">
      <c r="A110" s="8"/>
      <c r="B110" s="172"/>
      <c r="C110" s="90"/>
      <c r="D110" s="19"/>
      <c r="E110" s="101"/>
      <c r="F110" s="194"/>
      <c r="G110" s="120"/>
      <c r="H110" s="101"/>
      <c r="I110" s="118"/>
      <c r="J110" s="101"/>
      <c r="K110" s="116"/>
      <c r="L110" s="102"/>
      <c r="M110" s="117"/>
      <c r="N110" s="201"/>
      <c r="O110" s="201"/>
      <c r="P110" s="108"/>
      <c r="Q110" s="119"/>
      <c r="R110" s="106"/>
      <c r="S110" s="110"/>
      <c r="T110" s="111"/>
      <c r="U110" s="9"/>
      <c r="V110" s="134"/>
      <c r="W110" s="191"/>
      <c r="X110" s="26"/>
      <c r="Y110" s="43"/>
      <c r="Z110" s="43"/>
      <c r="AA110" s="131"/>
      <c r="AB110" s="128"/>
      <c r="AC110" s="30"/>
      <c r="AD110" s="193"/>
      <c r="AE110" s="30"/>
      <c r="AF110" s="183"/>
      <c r="AG110" s="183"/>
      <c r="AH110" s="183"/>
      <c r="AI110" s="130"/>
      <c r="AJ110" s="188"/>
      <c r="AK110" s="189"/>
      <c r="AL110" s="189"/>
      <c r="AM110" s="189"/>
      <c r="AN110" s="189"/>
      <c r="AO110" s="189"/>
    </row>
    <row r="111" spans="1:41" ht="15" customHeight="1">
      <c r="A111" s="8"/>
      <c r="B111" s="172"/>
      <c r="C111" s="90"/>
      <c r="D111" s="19"/>
      <c r="E111" s="101"/>
      <c r="F111" s="194"/>
      <c r="G111" s="120"/>
      <c r="H111" s="101"/>
      <c r="I111" s="118"/>
      <c r="J111" s="101"/>
      <c r="K111" s="116"/>
      <c r="L111" s="102"/>
      <c r="M111" s="117"/>
      <c r="N111" s="201"/>
      <c r="O111" s="201"/>
      <c r="P111" s="108"/>
      <c r="Q111" s="119"/>
      <c r="R111" s="106"/>
      <c r="S111" s="110"/>
      <c r="T111" s="111"/>
      <c r="U111" s="9"/>
      <c r="V111" s="134"/>
      <c r="W111" s="191"/>
      <c r="X111" s="26"/>
      <c r="Y111" s="43"/>
      <c r="Z111" s="43"/>
      <c r="AA111" s="131"/>
      <c r="AB111" s="128"/>
      <c r="AC111" s="30"/>
      <c r="AD111" s="193"/>
      <c r="AE111" s="30"/>
      <c r="AF111" s="183"/>
      <c r="AG111" s="183"/>
      <c r="AH111" s="183"/>
      <c r="AI111" s="130"/>
      <c r="AJ111" s="188"/>
      <c r="AK111" s="189"/>
      <c r="AL111" s="189"/>
      <c r="AM111" s="189"/>
      <c r="AN111" s="189"/>
      <c r="AO111" s="189"/>
    </row>
    <row r="112" spans="1:41" ht="15" customHeight="1">
      <c r="A112" s="8"/>
      <c r="B112" s="172"/>
      <c r="C112" s="90"/>
      <c r="D112" s="19"/>
      <c r="E112" s="101"/>
      <c r="F112" s="194"/>
      <c r="G112" s="120"/>
      <c r="H112" s="101"/>
      <c r="I112" s="118"/>
      <c r="J112" s="101"/>
      <c r="K112" s="116"/>
      <c r="L112" s="102"/>
      <c r="M112" s="117"/>
      <c r="N112" s="201"/>
      <c r="O112" s="201"/>
      <c r="P112" s="108"/>
      <c r="Q112" s="119"/>
      <c r="R112" s="106"/>
      <c r="S112" s="110"/>
      <c r="T112" s="111"/>
      <c r="U112" s="9"/>
      <c r="V112" s="134"/>
      <c r="W112" s="191"/>
      <c r="X112" s="26"/>
      <c r="Y112" s="43"/>
      <c r="Z112" s="43"/>
      <c r="AA112" s="131"/>
      <c r="AB112" s="128"/>
      <c r="AC112" s="30"/>
      <c r="AD112" s="193"/>
      <c r="AE112" s="30"/>
      <c r="AF112" s="183"/>
      <c r="AG112" s="183"/>
      <c r="AH112" s="183"/>
      <c r="AI112" s="130"/>
      <c r="AJ112" s="188"/>
      <c r="AK112" s="189"/>
      <c r="AL112" s="189"/>
      <c r="AM112" s="189"/>
      <c r="AN112" s="189"/>
      <c r="AO112" s="189"/>
    </row>
    <row r="113" spans="1:41" ht="15" customHeight="1">
      <c r="A113" s="8"/>
      <c r="B113" s="172"/>
      <c r="C113" s="90"/>
      <c r="D113" s="19"/>
      <c r="E113" s="101"/>
      <c r="F113" s="194"/>
      <c r="G113" s="120"/>
      <c r="H113" s="101"/>
      <c r="I113" s="118"/>
      <c r="J113" s="101"/>
      <c r="K113" s="116"/>
      <c r="L113" s="203"/>
      <c r="M113" s="117"/>
      <c r="N113" s="201"/>
      <c r="O113" s="201"/>
      <c r="P113" s="108"/>
      <c r="Q113" s="202"/>
      <c r="R113" s="106"/>
      <c r="S113" s="110"/>
      <c r="T113" s="111"/>
      <c r="U113" s="9"/>
      <c r="V113" s="134"/>
      <c r="W113" s="191"/>
      <c r="X113" s="26"/>
      <c r="Y113" s="43"/>
      <c r="Z113" s="43"/>
      <c r="AA113" s="131"/>
      <c r="AB113" s="128"/>
      <c r="AC113" s="30"/>
      <c r="AD113" s="193"/>
      <c r="AE113" s="30"/>
      <c r="AF113" s="183"/>
      <c r="AG113" s="183"/>
      <c r="AH113" s="183"/>
      <c r="AI113" s="130"/>
      <c r="AJ113" s="188"/>
      <c r="AK113" s="189"/>
      <c r="AL113" s="189"/>
      <c r="AM113" s="189"/>
      <c r="AN113" s="189"/>
      <c r="AO113" s="189"/>
    </row>
    <row r="114" spans="1:41" ht="15" customHeight="1">
      <c r="A114" s="8"/>
      <c r="B114" s="172"/>
      <c r="C114" s="90"/>
      <c r="D114" s="19"/>
      <c r="E114" s="101"/>
      <c r="F114" s="194"/>
      <c r="G114" s="120"/>
      <c r="H114" s="101"/>
      <c r="I114" s="118"/>
      <c r="J114" s="101"/>
      <c r="K114" s="116"/>
      <c r="L114" s="102"/>
      <c r="M114" s="117"/>
      <c r="N114" s="201"/>
      <c r="O114" s="201"/>
      <c r="P114" s="188"/>
      <c r="Q114" s="188"/>
      <c r="R114" s="106"/>
      <c r="S114" s="188"/>
      <c r="T114" s="188"/>
      <c r="U114" s="9"/>
      <c r="V114" s="134"/>
      <c r="W114" s="208"/>
      <c r="X114" s="208"/>
      <c r="Y114" s="208"/>
      <c r="Z114" s="208"/>
      <c r="AA114" s="188"/>
      <c r="AB114" s="128"/>
      <c r="AC114" s="30"/>
      <c r="AD114" s="193"/>
      <c r="AE114" s="30"/>
      <c r="AF114" s="183"/>
      <c r="AG114" s="183"/>
      <c r="AH114" s="183"/>
      <c r="AI114" s="188"/>
      <c r="AJ114" s="188"/>
      <c r="AK114" s="189"/>
      <c r="AL114" s="189"/>
      <c r="AM114" s="189"/>
      <c r="AN114" s="189"/>
      <c r="AO114" s="189"/>
    </row>
    <row r="115" spans="1:41" ht="15" customHeight="1">
      <c r="A115" s="8"/>
      <c r="B115" s="172"/>
      <c r="C115" s="90"/>
      <c r="D115" s="19"/>
      <c r="E115" s="101"/>
      <c r="F115" s="194"/>
      <c r="G115" s="120"/>
      <c r="H115" s="101"/>
      <c r="I115" s="118"/>
      <c r="J115" s="101"/>
      <c r="K115" s="116"/>
      <c r="L115" s="102"/>
      <c r="M115" s="117"/>
      <c r="N115" s="201"/>
      <c r="O115" s="201"/>
      <c r="P115" s="188"/>
      <c r="Q115" s="188"/>
      <c r="R115" s="106"/>
      <c r="S115" s="188"/>
      <c r="T115" s="188"/>
      <c r="U115" s="9"/>
      <c r="V115" s="134"/>
      <c r="W115" s="208"/>
      <c r="X115" s="208"/>
      <c r="Y115" s="208"/>
      <c r="Z115" s="208"/>
      <c r="AA115" s="188"/>
      <c r="AB115" s="128"/>
      <c r="AC115" s="30"/>
      <c r="AD115" s="193"/>
      <c r="AE115" s="30"/>
      <c r="AF115" s="183"/>
      <c r="AG115" s="183"/>
      <c r="AH115" s="183"/>
      <c r="AI115" s="188"/>
      <c r="AJ115" s="188"/>
      <c r="AK115" s="189"/>
      <c r="AL115" s="189"/>
      <c r="AM115" s="189"/>
      <c r="AN115" s="189"/>
      <c r="AO115" s="189"/>
    </row>
    <row r="116" spans="1:41" ht="15" customHeight="1">
      <c r="A116" s="8"/>
      <c r="B116" s="172"/>
      <c r="C116" s="90"/>
      <c r="D116" s="19"/>
      <c r="E116" s="101"/>
      <c r="F116" s="194"/>
      <c r="G116" s="120"/>
      <c r="H116" s="101"/>
      <c r="I116" s="118"/>
      <c r="J116" s="101"/>
      <c r="K116" s="116"/>
      <c r="L116" s="102"/>
      <c r="M116" s="117"/>
      <c r="N116" s="201"/>
      <c r="O116" s="201"/>
      <c r="P116" s="188"/>
      <c r="Q116" s="188"/>
      <c r="R116" s="106"/>
      <c r="S116" s="188"/>
      <c r="T116" s="188"/>
      <c r="U116" s="9"/>
      <c r="V116" s="134"/>
      <c r="W116" s="208"/>
      <c r="X116" s="208"/>
      <c r="Y116" s="208"/>
      <c r="Z116" s="208"/>
      <c r="AA116" s="188"/>
      <c r="AB116" s="128"/>
      <c r="AC116" s="30"/>
      <c r="AD116" s="193"/>
      <c r="AE116" s="30"/>
      <c r="AF116" s="188"/>
      <c r="AG116" s="188"/>
      <c r="AH116" s="188"/>
      <c r="AI116" s="188"/>
      <c r="AJ116" s="188"/>
      <c r="AK116" s="189"/>
      <c r="AL116" s="189"/>
      <c r="AM116" s="189"/>
      <c r="AN116" s="189"/>
      <c r="AO116" s="189"/>
    </row>
    <row r="117" spans="1:41" ht="15" customHeight="1">
      <c r="A117" s="8"/>
      <c r="B117" s="172"/>
      <c r="C117" s="90"/>
      <c r="D117" s="19"/>
      <c r="E117" s="101"/>
      <c r="F117" s="194"/>
      <c r="G117" s="120"/>
      <c r="H117" s="101"/>
      <c r="I117" s="118"/>
      <c r="J117" s="101"/>
      <c r="K117" s="116"/>
      <c r="L117" s="102"/>
      <c r="M117" s="117"/>
      <c r="N117" s="201"/>
      <c r="O117" s="201"/>
      <c r="P117" s="188"/>
      <c r="Q117" s="188"/>
      <c r="R117" s="106"/>
      <c r="S117" s="188"/>
      <c r="T117" s="188"/>
      <c r="U117" s="9"/>
      <c r="V117" s="134"/>
      <c r="W117" s="208"/>
      <c r="X117" s="208"/>
      <c r="Y117" s="208"/>
      <c r="Z117" s="208"/>
      <c r="AA117" s="188"/>
      <c r="AB117" s="128"/>
      <c r="AC117" s="31"/>
      <c r="AD117" s="201"/>
      <c r="AE117" s="30"/>
      <c r="AF117" s="188"/>
      <c r="AG117" s="188"/>
      <c r="AH117" s="188"/>
      <c r="AI117" s="188"/>
      <c r="AJ117" s="188"/>
      <c r="AK117" s="189"/>
      <c r="AL117" s="189"/>
      <c r="AM117" s="189"/>
      <c r="AN117" s="189"/>
      <c r="AO117" s="189"/>
    </row>
    <row r="118" spans="1:41" ht="15" customHeight="1">
      <c r="A118" s="8"/>
      <c r="B118" s="172"/>
      <c r="C118" s="90"/>
      <c r="D118" s="19"/>
      <c r="E118" s="101"/>
      <c r="F118" s="194"/>
      <c r="G118" s="120"/>
      <c r="H118" s="101"/>
      <c r="I118" s="118"/>
      <c r="J118" s="101"/>
      <c r="K118" s="116"/>
      <c r="L118" s="102"/>
      <c r="M118" s="117"/>
      <c r="N118" s="201"/>
      <c r="O118" s="201"/>
      <c r="P118" s="188"/>
      <c r="Q118" s="188"/>
      <c r="R118" s="106"/>
      <c r="S118" s="188"/>
      <c r="T118" s="188"/>
      <c r="U118" s="9"/>
      <c r="V118" s="134"/>
      <c r="W118" s="208"/>
      <c r="X118" s="208"/>
      <c r="Y118" s="208"/>
      <c r="Z118" s="208"/>
      <c r="AA118" s="188"/>
      <c r="AB118" s="128"/>
      <c r="AC118" s="31"/>
      <c r="AD118" s="201"/>
      <c r="AE118" s="30"/>
      <c r="AF118" s="188"/>
      <c r="AG118" s="188"/>
      <c r="AH118" s="188"/>
      <c r="AI118" s="188"/>
      <c r="AJ118" s="188"/>
      <c r="AK118" s="189"/>
      <c r="AL118" s="189"/>
      <c r="AM118" s="189"/>
      <c r="AN118" s="189"/>
      <c r="AO118" s="189"/>
    </row>
    <row r="119" spans="1:41" ht="15" customHeight="1">
      <c r="A119" s="8"/>
      <c r="B119" s="172"/>
      <c r="C119" s="90"/>
      <c r="D119" s="19"/>
      <c r="E119" s="101"/>
      <c r="F119" s="194"/>
      <c r="G119" s="120"/>
      <c r="H119" s="101"/>
      <c r="I119" s="118"/>
      <c r="J119" s="101"/>
      <c r="K119" s="116"/>
      <c r="L119" s="114"/>
      <c r="M119" s="117"/>
      <c r="N119" s="201"/>
      <c r="O119" s="201"/>
      <c r="P119" s="201"/>
      <c r="Q119" s="201"/>
      <c r="R119" s="106"/>
      <c r="S119" s="201"/>
      <c r="T119" s="201"/>
      <c r="U119" s="9"/>
      <c r="V119" s="134"/>
      <c r="W119" s="209"/>
      <c r="X119" s="209"/>
      <c r="Y119" s="209"/>
      <c r="Z119" s="209"/>
      <c r="AA119" s="201"/>
      <c r="AB119" s="128"/>
      <c r="AC119" s="31"/>
      <c r="AD119" s="201"/>
      <c r="AE119" s="30"/>
      <c r="AF119" s="201"/>
      <c r="AG119" s="201"/>
      <c r="AH119" s="201"/>
      <c r="AI119" s="201"/>
      <c r="AJ119" s="201"/>
    </row>
    <row r="120" spans="1:41" ht="15" customHeight="1">
      <c r="A120" s="8"/>
      <c r="B120" s="172"/>
      <c r="C120" s="90"/>
      <c r="D120" s="19"/>
      <c r="E120" s="101"/>
      <c r="F120" s="194"/>
      <c r="G120" s="120"/>
      <c r="H120" s="101"/>
      <c r="I120" s="118"/>
      <c r="J120" s="101"/>
      <c r="K120" s="116"/>
      <c r="L120" s="114"/>
      <c r="M120" s="117"/>
      <c r="N120" s="201"/>
      <c r="O120" s="201"/>
      <c r="P120" s="201"/>
      <c r="Q120" s="201"/>
      <c r="R120" s="106"/>
      <c r="S120" s="201"/>
      <c r="T120" s="201"/>
      <c r="U120" s="9"/>
      <c r="V120" s="134"/>
      <c r="W120" s="209"/>
      <c r="X120" s="209"/>
      <c r="Y120" s="209"/>
      <c r="Z120" s="209"/>
      <c r="AA120" s="201"/>
      <c r="AB120" s="128"/>
      <c r="AC120" s="31"/>
      <c r="AD120" s="201"/>
      <c r="AE120" s="30"/>
      <c r="AF120" s="201"/>
      <c r="AG120" s="201"/>
      <c r="AH120" s="201"/>
      <c r="AI120" s="201"/>
      <c r="AJ120" s="201"/>
    </row>
    <row r="121" spans="1:41" ht="15" customHeight="1">
      <c r="A121" s="8"/>
      <c r="B121" s="172"/>
      <c r="C121" s="90"/>
      <c r="D121" s="19"/>
      <c r="E121" s="101"/>
      <c r="F121" s="194"/>
      <c r="G121" s="120"/>
      <c r="H121" s="101"/>
      <c r="I121" s="118"/>
      <c r="J121" s="101"/>
      <c r="K121" s="116"/>
      <c r="L121" s="203"/>
      <c r="M121" s="117"/>
      <c r="N121" s="201"/>
      <c r="O121" s="201"/>
      <c r="P121" s="201"/>
      <c r="Q121" s="201"/>
      <c r="R121" s="106"/>
      <c r="S121" s="201"/>
      <c r="T121" s="201"/>
      <c r="U121" s="9"/>
      <c r="V121" s="134"/>
      <c r="W121" s="209"/>
      <c r="X121" s="209"/>
      <c r="Y121" s="209"/>
      <c r="Z121" s="209"/>
      <c r="AA121" s="201"/>
      <c r="AB121" s="201"/>
      <c r="AC121" s="31"/>
      <c r="AD121" s="201"/>
      <c r="AE121" s="30"/>
      <c r="AF121" s="201"/>
      <c r="AG121" s="201"/>
      <c r="AH121" s="201"/>
      <c r="AI121" s="201"/>
      <c r="AJ121" s="201"/>
    </row>
    <row r="122" spans="1:41" ht="15" customHeight="1">
      <c r="A122" s="8"/>
      <c r="B122" s="172"/>
      <c r="C122" s="90"/>
      <c r="D122" s="19"/>
      <c r="E122" s="101"/>
      <c r="F122" s="194"/>
      <c r="G122" s="120"/>
      <c r="H122" s="101"/>
      <c r="I122" s="118"/>
      <c r="J122" s="101"/>
      <c r="K122" s="116"/>
      <c r="L122" s="102"/>
      <c r="M122" s="117"/>
      <c r="N122" s="201"/>
      <c r="O122" s="201"/>
      <c r="P122" s="201"/>
      <c r="Q122" s="201"/>
      <c r="R122" s="106"/>
      <c r="S122" s="201"/>
      <c r="T122" s="201"/>
      <c r="U122" s="9"/>
      <c r="V122" s="134"/>
      <c r="W122" s="209"/>
      <c r="X122" s="209"/>
      <c r="Y122" s="209"/>
      <c r="Z122" s="209"/>
      <c r="AA122" s="201"/>
      <c r="AB122" s="201"/>
      <c r="AC122" s="31"/>
      <c r="AD122" s="201"/>
      <c r="AE122" s="30"/>
      <c r="AF122" s="201"/>
      <c r="AG122" s="201"/>
      <c r="AH122" s="201"/>
      <c r="AI122" s="201"/>
      <c r="AJ122" s="201"/>
    </row>
    <row r="123" spans="1:41" ht="15" customHeight="1">
      <c r="A123" s="8"/>
      <c r="B123" s="172"/>
      <c r="C123" s="90"/>
      <c r="D123" s="19"/>
      <c r="E123" s="101"/>
      <c r="F123" s="194"/>
      <c r="G123" s="120"/>
      <c r="H123" s="101"/>
      <c r="I123" s="118"/>
      <c r="J123" s="101"/>
      <c r="K123" s="116"/>
      <c r="L123" s="102"/>
      <c r="M123" s="117"/>
      <c r="N123" s="201"/>
      <c r="O123" s="201"/>
      <c r="P123" s="201"/>
      <c r="Q123" s="201"/>
      <c r="R123" s="106"/>
      <c r="S123" s="201"/>
      <c r="T123" s="201"/>
      <c r="U123" s="9"/>
      <c r="V123" s="134"/>
      <c r="W123" s="209"/>
      <c r="X123" s="209"/>
      <c r="Y123" s="209"/>
      <c r="Z123" s="209"/>
      <c r="AA123" s="201"/>
      <c r="AB123" s="201"/>
      <c r="AC123" s="31"/>
      <c r="AD123" s="201"/>
      <c r="AE123" s="30"/>
      <c r="AF123" s="201"/>
      <c r="AG123" s="201"/>
      <c r="AH123" s="201"/>
      <c r="AI123" s="201"/>
      <c r="AJ123" s="201"/>
    </row>
    <row r="124" spans="1:41" ht="15" customHeight="1">
      <c r="A124" s="8"/>
      <c r="B124" s="172"/>
      <c r="C124" s="90"/>
      <c r="D124" s="19"/>
      <c r="E124" s="101"/>
      <c r="F124" s="194"/>
      <c r="G124" s="120"/>
      <c r="H124" s="101"/>
      <c r="I124" s="118"/>
      <c r="J124" s="101"/>
      <c r="K124" s="116"/>
      <c r="L124" s="203"/>
      <c r="M124" s="117"/>
      <c r="N124" s="201"/>
      <c r="O124" s="201"/>
      <c r="P124" s="201"/>
      <c r="Q124" s="201"/>
      <c r="R124" s="106"/>
      <c r="S124" s="201"/>
      <c r="T124" s="201"/>
      <c r="U124" s="9"/>
      <c r="V124" s="134"/>
      <c r="W124" s="209"/>
      <c r="X124" s="209"/>
      <c r="Y124" s="209"/>
      <c r="Z124" s="209"/>
      <c r="AA124" s="201"/>
      <c r="AB124" s="201"/>
      <c r="AC124" s="31"/>
      <c r="AD124" s="201"/>
      <c r="AE124" s="30"/>
      <c r="AF124" s="201"/>
      <c r="AG124" s="201"/>
      <c r="AH124" s="201"/>
      <c r="AI124" s="201"/>
      <c r="AJ124" s="201"/>
    </row>
    <row r="125" spans="1:41" ht="15" customHeight="1">
      <c r="A125" s="8"/>
      <c r="B125" s="172"/>
      <c r="C125" s="90"/>
      <c r="D125" s="19"/>
      <c r="E125" s="101"/>
      <c r="F125" s="194"/>
      <c r="G125" s="120"/>
      <c r="H125" s="101"/>
      <c r="I125" s="118"/>
      <c r="J125" s="101"/>
      <c r="K125" s="116"/>
      <c r="L125" s="203"/>
      <c r="M125" s="117"/>
      <c r="N125" s="201"/>
      <c r="O125" s="201"/>
      <c r="P125" s="201"/>
      <c r="Q125" s="201"/>
      <c r="R125" s="106"/>
      <c r="S125" s="201"/>
      <c r="T125" s="201"/>
      <c r="U125" s="9"/>
      <c r="V125" s="134"/>
      <c r="W125" s="209"/>
      <c r="X125" s="209"/>
      <c r="Y125" s="209"/>
      <c r="Z125" s="209"/>
      <c r="AA125" s="201"/>
      <c r="AB125" s="201"/>
      <c r="AC125" s="31"/>
      <c r="AD125" s="201"/>
      <c r="AE125" s="30"/>
      <c r="AF125" s="201"/>
      <c r="AG125" s="201"/>
      <c r="AH125" s="201"/>
      <c r="AI125" s="201"/>
      <c r="AJ125" s="201"/>
    </row>
    <row r="126" spans="1:41" ht="15" customHeight="1">
      <c r="A126" s="8"/>
      <c r="B126" s="172"/>
      <c r="C126" s="90"/>
      <c r="D126" s="19"/>
      <c r="E126" s="101"/>
      <c r="F126" s="194"/>
      <c r="G126" s="120"/>
      <c r="H126" s="101"/>
      <c r="I126" s="118"/>
      <c r="J126" s="101"/>
      <c r="K126" s="116"/>
      <c r="L126" s="102"/>
      <c r="M126" s="117"/>
      <c r="N126" s="201"/>
      <c r="O126" s="201"/>
      <c r="P126" s="201"/>
      <c r="Q126" s="201"/>
      <c r="R126" s="106"/>
      <c r="S126" s="201"/>
      <c r="T126" s="201"/>
      <c r="U126" s="9"/>
      <c r="V126" s="134"/>
      <c r="W126" s="209"/>
      <c r="X126" s="209"/>
      <c r="Y126" s="209"/>
      <c r="Z126" s="209"/>
      <c r="AA126" s="201"/>
      <c r="AB126" s="201"/>
      <c r="AC126" s="31"/>
      <c r="AD126" s="201"/>
      <c r="AE126" s="30"/>
      <c r="AF126" s="201"/>
      <c r="AG126" s="201"/>
      <c r="AH126" s="201"/>
      <c r="AI126" s="201"/>
      <c r="AJ126" s="201"/>
    </row>
    <row r="127" spans="1:41" ht="15" customHeight="1">
      <c r="A127" s="8"/>
      <c r="B127" s="172"/>
      <c r="C127" s="90"/>
      <c r="D127" s="19"/>
      <c r="E127" s="101"/>
      <c r="F127" s="194"/>
      <c r="G127" s="120"/>
      <c r="H127" s="101"/>
      <c r="I127" s="118"/>
      <c r="J127" s="101"/>
      <c r="K127" s="116"/>
      <c r="L127" s="102"/>
      <c r="M127" s="117"/>
      <c r="N127" s="201"/>
      <c r="O127" s="201"/>
      <c r="P127" s="201"/>
      <c r="Q127" s="201"/>
      <c r="R127" s="106"/>
      <c r="S127" s="201"/>
      <c r="T127" s="201"/>
      <c r="U127" s="9"/>
      <c r="V127" s="134"/>
      <c r="W127" s="209"/>
      <c r="X127" s="209"/>
      <c r="Y127" s="209"/>
      <c r="Z127" s="209"/>
      <c r="AA127" s="201"/>
      <c r="AB127" s="201"/>
      <c r="AC127" s="31"/>
      <c r="AD127" s="201"/>
      <c r="AE127" s="30"/>
      <c r="AF127" s="201"/>
      <c r="AG127" s="201"/>
      <c r="AH127" s="201"/>
      <c r="AI127" s="201"/>
      <c r="AJ127" s="201"/>
    </row>
    <row r="128" spans="1:41" ht="15" customHeight="1">
      <c r="A128" s="8"/>
      <c r="B128" s="172"/>
      <c r="C128" s="90"/>
      <c r="D128" s="19"/>
      <c r="E128" s="102"/>
      <c r="F128" s="194"/>
      <c r="G128" s="120"/>
      <c r="H128" s="101"/>
      <c r="I128" s="118"/>
      <c r="J128" s="101"/>
      <c r="K128" s="116"/>
      <c r="L128" s="102"/>
      <c r="M128" s="117"/>
      <c r="N128" s="201"/>
      <c r="O128" s="201"/>
      <c r="P128" s="201"/>
      <c r="Q128" s="201"/>
      <c r="R128" s="106"/>
      <c r="S128" s="201"/>
      <c r="T128" s="201"/>
      <c r="U128" s="9"/>
      <c r="V128" s="134"/>
      <c r="W128" s="209"/>
      <c r="X128" s="209"/>
      <c r="Y128" s="209"/>
      <c r="Z128" s="209"/>
      <c r="AA128" s="201"/>
      <c r="AB128" s="201"/>
      <c r="AC128" s="31"/>
      <c r="AD128" s="201"/>
      <c r="AE128" s="30"/>
      <c r="AF128" s="201"/>
      <c r="AG128" s="201"/>
      <c r="AH128" s="201"/>
      <c r="AI128" s="201"/>
      <c r="AJ128" s="201"/>
    </row>
    <row r="129" spans="1:36" ht="15" customHeight="1">
      <c r="A129" s="8"/>
      <c r="B129" s="172"/>
      <c r="C129" s="90"/>
      <c r="D129" s="19"/>
      <c r="E129" s="101"/>
      <c r="F129" s="194"/>
      <c r="G129" s="120"/>
      <c r="H129" s="101"/>
      <c r="I129" s="118"/>
      <c r="J129" s="101"/>
      <c r="K129" s="116"/>
      <c r="L129" s="102"/>
      <c r="M129" s="117"/>
      <c r="N129" s="201"/>
      <c r="O129" s="201"/>
      <c r="P129" s="201"/>
      <c r="Q129" s="201"/>
      <c r="R129" s="106"/>
      <c r="S129" s="201"/>
      <c r="T129" s="201"/>
      <c r="U129" s="9"/>
      <c r="V129" s="134"/>
      <c r="W129" s="209"/>
      <c r="X129" s="209"/>
      <c r="Y129" s="209"/>
      <c r="Z129" s="209"/>
      <c r="AA129" s="201"/>
      <c r="AB129" s="201"/>
      <c r="AC129" s="31"/>
      <c r="AD129" s="201"/>
      <c r="AE129" s="30"/>
      <c r="AF129" s="201"/>
      <c r="AG129" s="201"/>
      <c r="AH129" s="201"/>
      <c r="AI129" s="201"/>
      <c r="AJ129" s="201"/>
    </row>
    <row r="130" spans="1:36" ht="15" customHeight="1">
      <c r="A130" s="8"/>
      <c r="B130" s="172"/>
      <c r="C130" s="90"/>
      <c r="D130" s="19"/>
      <c r="E130" s="101"/>
      <c r="F130" s="194"/>
      <c r="G130" s="120"/>
      <c r="H130" s="101"/>
      <c r="I130" s="118"/>
      <c r="J130" s="101"/>
      <c r="K130" s="116"/>
      <c r="L130" s="102"/>
      <c r="M130" s="117"/>
      <c r="N130" s="201"/>
      <c r="O130" s="201"/>
      <c r="P130" s="201"/>
      <c r="Q130" s="201"/>
      <c r="R130" s="106"/>
      <c r="S130" s="201"/>
      <c r="T130" s="201"/>
      <c r="U130" s="9"/>
      <c r="V130" s="134"/>
      <c r="W130" s="209"/>
      <c r="X130" s="209"/>
      <c r="Y130" s="209"/>
      <c r="Z130" s="209"/>
      <c r="AA130" s="201"/>
      <c r="AB130" s="201"/>
      <c r="AC130" s="31"/>
      <c r="AD130" s="201"/>
      <c r="AE130" s="30"/>
      <c r="AF130" s="201"/>
      <c r="AG130" s="201"/>
      <c r="AH130" s="201"/>
      <c r="AI130" s="201"/>
      <c r="AJ130" s="201"/>
    </row>
    <row r="131" spans="1:36" ht="15" customHeight="1">
      <c r="A131" s="8"/>
      <c r="B131" s="172"/>
      <c r="C131" s="90"/>
      <c r="D131" s="19"/>
      <c r="E131" s="101"/>
      <c r="F131" s="194"/>
      <c r="G131" s="120"/>
      <c r="H131" s="101"/>
      <c r="I131" s="118"/>
      <c r="J131" s="101"/>
      <c r="K131" s="116"/>
      <c r="L131" s="102"/>
      <c r="M131" s="117"/>
      <c r="N131" s="201"/>
      <c r="O131" s="201"/>
      <c r="P131" s="201"/>
      <c r="Q131" s="201"/>
      <c r="R131" s="106"/>
      <c r="S131" s="201"/>
      <c r="T131" s="201"/>
      <c r="U131" s="9"/>
      <c r="V131" s="134"/>
      <c r="W131" s="209"/>
      <c r="X131" s="209"/>
      <c r="Y131" s="209"/>
      <c r="Z131" s="209"/>
      <c r="AA131" s="201"/>
      <c r="AB131" s="201"/>
      <c r="AC131" s="31"/>
      <c r="AD131" s="201"/>
      <c r="AE131" s="30"/>
      <c r="AF131" s="201"/>
      <c r="AG131" s="201"/>
      <c r="AH131" s="201"/>
      <c r="AI131" s="201"/>
      <c r="AJ131" s="201"/>
    </row>
    <row r="132" spans="1:36" ht="15" customHeight="1">
      <c r="A132" s="8"/>
      <c r="B132" s="172"/>
      <c r="C132" s="90"/>
      <c r="D132" s="19"/>
      <c r="E132" s="101"/>
      <c r="F132" s="194"/>
      <c r="G132" s="120"/>
      <c r="H132" s="101"/>
      <c r="I132" s="118"/>
      <c r="J132" s="101"/>
      <c r="K132" s="116"/>
      <c r="L132" s="102"/>
      <c r="M132" s="117"/>
      <c r="N132" s="201"/>
      <c r="O132" s="201"/>
      <c r="P132" s="201"/>
      <c r="Q132" s="201"/>
      <c r="R132" s="106"/>
      <c r="S132" s="201"/>
      <c r="T132" s="201"/>
      <c r="U132" s="9"/>
      <c r="V132" s="134"/>
      <c r="W132" s="209"/>
      <c r="X132" s="209"/>
      <c r="Y132" s="209"/>
      <c r="Z132" s="209"/>
      <c r="AA132" s="201"/>
      <c r="AB132" s="201"/>
      <c r="AC132" s="31"/>
      <c r="AD132" s="201"/>
      <c r="AE132" s="30"/>
      <c r="AF132" s="201"/>
      <c r="AG132" s="201"/>
      <c r="AH132" s="201"/>
      <c r="AI132" s="201"/>
      <c r="AJ132" s="201"/>
    </row>
    <row r="133" spans="1:36" ht="15" customHeight="1">
      <c r="A133" s="8"/>
      <c r="B133" s="172"/>
      <c r="C133" s="90"/>
      <c r="D133" s="19"/>
      <c r="E133" s="101"/>
      <c r="F133" s="194"/>
      <c r="G133" s="120"/>
      <c r="H133" s="101"/>
      <c r="I133" s="118"/>
      <c r="J133" s="101"/>
      <c r="K133" s="116"/>
      <c r="L133" s="102"/>
      <c r="M133" s="117"/>
      <c r="N133" s="201"/>
      <c r="O133" s="201"/>
      <c r="P133" s="201"/>
      <c r="Q133" s="201"/>
      <c r="R133" s="106"/>
      <c r="S133" s="201"/>
      <c r="T133" s="201"/>
      <c r="U133" s="9"/>
      <c r="V133" s="134"/>
      <c r="W133" s="209"/>
      <c r="X133" s="209"/>
      <c r="Y133" s="209"/>
      <c r="Z133" s="209"/>
      <c r="AA133" s="201"/>
      <c r="AB133" s="128"/>
      <c r="AC133" s="31"/>
      <c r="AD133" s="201"/>
      <c r="AE133" s="30"/>
      <c r="AF133" s="201"/>
      <c r="AG133" s="201"/>
      <c r="AH133" s="201"/>
      <c r="AI133" s="201"/>
      <c r="AJ133" s="201"/>
    </row>
    <row r="134" spans="1:36" ht="15" customHeight="1">
      <c r="A134" s="8"/>
      <c r="B134" s="172"/>
      <c r="C134" s="90"/>
      <c r="D134" s="19"/>
      <c r="E134" s="101"/>
      <c r="F134" s="194"/>
      <c r="G134" s="120"/>
      <c r="H134" s="101"/>
      <c r="I134" s="118"/>
      <c r="J134" s="101"/>
      <c r="K134" s="116"/>
      <c r="L134" s="102"/>
      <c r="M134" s="117"/>
      <c r="N134" s="201"/>
      <c r="O134" s="201"/>
      <c r="P134" s="201"/>
      <c r="Q134" s="201"/>
      <c r="R134" s="106"/>
      <c r="S134" s="201"/>
      <c r="T134" s="201"/>
      <c r="U134" s="9"/>
      <c r="V134" s="134"/>
      <c r="W134" s="209"/>
      <c r="X134" s="209"/>
      <c r="Y134" s="209"/>
      <c r="Z134" s="209"/>
      <c r="AA134" s="201"/>
      <c r="AB134" s="201"/>
      <c r="AC134" s="31"/>
      <c r="AD134" s="201"/>
      <c r="AE134" s="30"/>
      <c r="AF134" s="201"/>
      <c r="AG134" s="201"/>
      <c r="AH134" s="201"/>
      <c r="AI134" s="201"/>
      <c r="AJ134" s="201"/>
    </row>
    <row r="135" spans="1:36" ht="15" customHeight="1">
      <c r="A135" s="8"/>
      <c r="B135" s="172"/>
      <c r="C135" s="90"/>
      <c r="D135" s="19"/>
      <c r="E135" s="101"/>
      <c r="F135" s="194"/>
      <c r="G135" s="120"/>
      <c r="H135" s="101"/>
      <c r="I135" s="118"/>
      <c r="J135" s="101"/>
      <c r="K135" s="116"/>
      <c r="L135" s="102"/>
      <c r="M135" s="117"/>
      <c r="N135" s="201"/>
      <c r="O135" s="201"/>
      <c r="P135" s="201"/>
      <c r="Q135" s="201"/>
      <c r="R135" s="106"/>
      <c r="S135" s="201"/>
      <c r="T135" s="201"/>
      <c r="U135" s="9"/>
      <c r="V135" s="134"/>
      <c r="W135" s="209"/>
      <c r="X135" s="209"/>
      <c r="Y135" s="209"/>
      <c r="Z135" s="209"/>
      <c r="AA135" s="201"/>
      <c r="AB135" s="128"/>
      <c r="AC135" s="31"/>
      <c r="AD135" s="201"/>
      <c r="AE135" s="30"/>
      <c r="AF135" s="201"/>
      <c r="AG135" s="201"/>
      <c r="AH135" s="201"/>
      <c r="AI135" s="201"/>
      <c r="AJ135" s="201"/>
    </row>
    <row r="136" spans="1:36" ht="15" customHeight="1">
      <c r="A136" s="8"/>
      <c r="B136" s="172"/>
      <c r="C136" s="90"/>
      <c r="D136" s="19"/>
      <c r="E136" s="102"/>
      <c r="F136" s="194"/>
      <c r="G136" s="120"/>
      <c r="H136" s="101"/>
      <c r="I136" s="118"/>
      <c r="J136" s="101"/>
      <c r="K136" s="116"/>
      <c r="L136" s="102"/>
      <c r="M136" s="117"/>
      <c r="N136" s="201"/>
      <c r="O136" s="201"/>
      <c r="P136" s="201"/>
      <c r="Q136" s="201"/>
      <c r="R136" s="106"/>
      <c r="S136" s="201"/>
      <c r="T136" s="201"/>
      <c r="U136" s="9"/>
      <c r="V136" s="134"/>
      <c r="W136" s="209"/>
      <c r="X136" s="209"/>
      <c r="Y136" s="209"/>
      <c r="Z136" s="209"/>
      <c r="AA136" s="201"/>
      <c r="AB136" s="201"/>
      <c r="AC136" s="31"/>
      <c r="AD136" s="201"/>
      <c r="AE136" s="30"/>
      <c r="AF136" s="201"/>
      <c r="AG136" s="201"/>
      <c r="AH136" s="201"/>
      <c r="AI136" s="201"/>
      <c r="AJ136" s="201"/>
    </row>
    <row r="137" spans="1:36" ht="15" customHeight="1">
      <c r="A137" s="8"/>
      <c r="B137" s="172"/>
      <c r="C137" s="90"/>
      <c r="D137" s="19"/>
      <c r="E137" s="101"/>
      <c r="F137" s="194"/>
      <c r="G137" s="120"/>
      <c r="H137" s="101"/>
      <c r="I137" s="118"/>
      <c r="J137" s="101"/>
      <c r="K137" s="116"/>
      <c r="L137" s="203"/>
      <c r="M137" s="117"/>
      <c r="N137" s="201"/>
      <c r="O137" s="201"/>
      <c r="P137" s="201"/>
      <c r="Q137" s="201"/>
      <c r="R137" s="106"/>
      <c r="S137" s="201"/>
      <c r="T137" s="201"/>
      <c r="U137" s="9"/>
      <c r="V137" s="134"/>
      <c r="W137" s="209"/>
      <c r="X137" s="209"/>
      <c r="Y137" s="209"/>
      <c r="Z137" s="209"/>
      <c r="AA137" s="201"/>
      <c r="AB137" s="201"/>
      <c r="AC137" s="31"/>
      <c r="AD137" s="201"/>
      <c r="AE137" s="30"/>
      <c r="AF137" s="201"/>
      <c r="AG137" s="201"/>
      <c r="AH137" s="201"/>
      <c r="AI137" s="201"/>
      <c r="AJ137" s="201"/>
    </row>
    <row r="138" spans="1:36" ht="15" customHeight="1">
      <c r="A138" s="8"/>
      <c r="B138" s="172"/>
      <c r="C138" s="90"/>
      <c r="D138" s="19"/>
      <c r="E138" s="101"/>
      <c r="F138" s="194"/>
      <c r="G138" s="120"/>
      <c r="H138" s="101"/>
      <c r="I138" s="118"/>
      <c r="J138" s="101"/>
      <c r="K138" s="116"/>
      <c r="L138" s="102"/>
      <c r="M138" s="117"/>
      <c r="N138" s="201"/>
      <c r="O138" s="201"/>
      <c r="P138" s="201"/>
      <c r="Q138" s="201"/>
      <c r="R138" s="106"/>
      <c r="S138" s="201"/>
      <c r="T138" s="201"/>
      <c r="U138" s="9"/>
      <c r="V138" s="134"/>
      <c r="W138" s="209"/>
      <c r="X138" s="209"/>
      <c r="Y138" s="209"/>
      <c r="Z138" s="209"/>
      <c r="AA138" s="201"/>
      <c r="AB138" s="128"/>
      <c r="AC138" s="31"/>
      <c r="AD138" s="201"/>
      <c r="AE138" s="30"/>
      <c r="AF138" s="201"/>
      <c r="AG138" s="201"/>
      <c r="AH138" s="201"/>
      <c r="AI138" s="201"/>
      <c r="AJ138" s="201"/>
    </row>
    <row r="139" spans="1:36" ht="15" customHeight="1">
      <c r="A139" s="8"/>
      <c r="B139" s="172"/>
      <c r="C139" s="90"/>
      <c r="D139" s="19"/>
      <c r="E139" s="101"/>
      <c r="F139" s="194"/>
      <c r="G139" s="120"/>
      <c r="H139" s="101"/>
      <c r="I139" s="118"/>
      <c r="J139" s="101"/>
      <c r="K139" s="116"/>
      <c r="L139" s="102"/>
      <c r="M139" s="117"/>
      <c r="N139" s="201"/>
      <c r="O139" s="201"/>
      <c r="P139" s="201"/>
      <c r="Q139" s="201"/>
      <c r="R139" s="106"/>
      <c r="S139" s="201"/>
      <c r="T139" s="201"/>
      <c r="U139" s="9"/>
      <c r="V139" s="134"/>
      <c r="W139" s="209"/>
      <c r="X139" s="209"/>
      <c r="Y139" s="209"/>
      <c r="Z139" s="209"/>
      <c r="AA139" s="201"/>
      <c r="AB139" s="201"/>
      <c r="AC139" s="31"/>
      <c r="AD139" s="201"/>
      <c r="AE139" s="30"/>
      <c r="AF139" s="201"/>
      <c r="AG139" s="201"/>
      <c r="AH139" s="201"/>
      <c r="AI139" s="201"/>
      <c r="AJ139" s="201"/>
    </row>
    <row r="140" spans="1:36" ht="15" customHeight="1">
      <c r="A140" s="8"/>
      <c r="B140" s="172"/>
      <c r="C140" s="90"/>
      <c r="D140" s="19"/>
      <c r="E140" s="101"/>
      <c r="F140" s="194"/>
      <c r="G140" s="120"/>
      <c r="H140" s="101"/>
      <c r="I140" s="118"/>
      <c r="J140" s="101"/>
      <c r="K140" s="116"/>
      <c r="L140" s="102"/>
      <c r="M140" s="117"/>
      <c r="N140" s="201"/>
      <c r="O140" s="201"/>
      <c r="P140" s="201"/>
      <c r="Q140" s="201"/>
      <c r="R140" s="106"/>
      <c r="S140" s="201"/>
      <c r="T140" s="201"/>
      <c r="U140" s="9"/>
      <c r="V140" s="134"/>
      <c r="W140" s="209"/>
      <c r="X140" s="209"/>
      <c r="Y140" s="209"/>
      <c r="Z140" s="209"/>
      <c r="AA140" s="201"/>
      <c r="AB140" s="201"/>
      <c r="AC140" s="31"/>
      <c r="AD140" s="201"/>
      <c r="AE140" s="30"/>
      <c r="AF140" s="201"/>
      <c r="AG140" s="201"/>
      <c r="AH140" s="201"/>
      <c r="AI140" s="201"/>
      <c r="AJ140" s="201"/>
    </row>
    <row r="141" spans="1:36" ht="15" customHeight="1">
      <c r="A141" s="8"/>
      <c r="B141" s="172"/>
      <c r="C141" s="90"/>
      <c r="D141" s="19"/>
      <c r="E141" s="101"/>
      <c r="F141" s="194"/>
      <c r="G141" s="120"/>
      <c r="H141" s="101"/>
      <c r="I141" s="118"/>
      <c r="J141" s="101"/>
      <c r="K141" s="116"/>
      <c r="L141" s="102"/>
      <c r="M141" s="117"/>
      <c r="N141" s="201"/>
      <c r="O141" s="201"/>
      <c r="P141" s="201"/>
      <c r="Q141" s="201"/>
      <c r="R141" s="106"/>
      <c r="S141" s="201"/>
      <c r="T141" s="201"/>
      <c r="U141" s="9"/>
      <c r="V141" s="134"/>
      <c r="W141" s="209"/>
      <c r="X141" s="209"/>
      <c r="Y141" s="209"/>
      <c r="Z141" s="209"/>
      <c r="AA141" s="201"/>
      <c r="AB141" s="201"/>
      <c r="AC141" s="31"/>
      <c r="AD141" s="201"/>
      <c r="AE141" s="30"/>
      <c r="AF141" s="201"/>
      <c r="AG141" s="201"/>
      <c r="AH141" s="201"/>
      <c r="AI141" s="201"/>
      <c r="AJ141" s="201"/>
    </row>
    <row r="142" spans="1:36" ht="15" customHeight="1">
      <c r="A142" s="8"/>
      <c r="B142" s="172"/>
      <c r="C142" s="90"/>
      <c r="D142" s="19"/>
      <c r="E142" s="101"/>
      <c r="F142" s="194"/>
      <c r="G142" s="120"/>
      <c r="H142" s="101"/>
      <c r="I142" s="118"/>
      <c r="J142" s="101"/>
      <c r="K142" s="116"/>
      <c r="L142" s="102"/>
      <c r="M142" s="117"/>
      <c r="N142" s="201"/>
      <c r="O142" s="201"/>
      <c r="P142" s="201"/>
      <c r="Q142" s="201"/>
      <c r="R142" s="106"/>
      <c r="S142" s="201"/>
      <c r="T142" s="201"/>
      <c r="U142" s="9"/>
      <c r="V142" s="134"/>
      <c r="W142" s="209"/>
      <c r="X142" s="209"/>
      <c r="Y142" s="209"/>
      <c r="Z142" s="209"/>
      <c r="AA142" s="201"/>
      <c r="AB142" s="201"/>
      <c r="AC142" s="31"/>
      <c r="AD142" s="201"/>
      <c r="AE142" s="30"/>
      <c r="AF142" s="201"/>
      <c r="AG142" s="201"/>
      <c r="AH142" s="201"/>
      <c r="AI142" s="201"/>
      <c r="AJ142" s="201"/>
    </row>
    <row r="143" spans="1:36" ht="15" customHeight="1">
      <c r="A143" s="8"/>
      <c r="B143" s="172"/>
      <c r="C143" s="90"/>
      <c r="D143" s="19"/>
      <c r="E143" s="101"/>
      <c r="F143" s="194"/>
      <c r="G143" s="121"/>
      <c r="H143" s="210"/>
      <c r="I143" s="211"/>
      <c r="J143" s="212"/>
      <c r="K143" s="210"/>
      <c r="L143" s="210"/>
      <c r="M143" s="213"/>
      <c r="N143" s="201"/>
      <c r="O143" s="201"/>
      <c r="P143" s="201"/>
      <c r="Q143" s="201"/>
      <c r="R143" s="106"/>
      <c r="S143" s="201"/>
      <c r="T143" s="201"/>
      <c r="U143" s="9"/>
      <c r="V143" s="134"/>
      <c r="W143" s="209"/>
      <c r="X143" s="209"/>
      <c r="Y143" s="209"/>
      <c r="Z143" s="209"/>
      <c r="AA143" s="201"/>
      <c r="AB143" s="201"/>
      <c r="AC143" s="31"/>
      <c r="AD143" s="201"/>
      <c r="AE143" s="30"/>
      <c r="AF143" s="201"/>
      <c r="AG143" s="201"/>
      <c r="AH143" s="201"/>
      <c r="AI143" s="201"/>
      <c r="AJ143" s="201"/>
    </row>
    <row r="144" spans="1:36" ht="15" customHeight="1">
      <c r="A144" s="8"/>
      <c r="B144" s="172"/>
      <c r="C144" s="91"/>
      <c r="D144" s="18"/>
      <c r="E144" s="210"/>
      <c r="F144" s="194"/>
      <c r="G144" s="121"/>
      <c r="H144" s="210"/>
      <c r="I144" s="211"/>
      <c r="J144" s="212"/>
      <c r="K144" s="210"/>
      <c r="L144" s="210"/>
      <c r="M144" s="213"/>
      <c r="N144" s="201"/>
      <c r="O144" s="201"/>
      <c r="P144" s="201"/>
      <c r="Q144" s="201"/>
      <c r="R144" s="106"/>
      <c r="S144" s="201"/>
      <c r="T144" s="201"/>
      <c r="U144" s="9"/>
      <c r="V144" s="134"/>
      <c r="W144" s="209"/>
      <c r="X144" s="209"/>
      <c r="Y144" s="209"/>
      <c r="Z144" s="209"/>
      <c r="AA144" s="201"/>
      <c r="AB144" s="201"/>
      <c r="AC144" s="183"/>
      <c r="AD144" s="201"/>
      <c r="AE144" s="30"/>
      <c r="AF144" s="201"/>
      <c r="AG144" s="201"/>
      <c r="AH144" s="201"/>
      <c r="AI144" s="201"/>
      <c r="AJ144" s="201"/>
    </row>
    <row r="145" spans="1:36" ht="15" customHeight="1">
      <c r="A145" s="8"/>
      <c r="B145" s="172"/>
      <c r="C145" s="91"/>
      <c r="D145" s="18"/>
      <c r="E145" s="210"/>
      <c r="F145" s="194"/>
      <c r="G145" s="121"/>
      <c r="H145" s="210"/>
      <c r="I145" s="211"/>
      <c r="J145" s="212"/>
      <c r="K145" s="210"/>
      <c r="L145" s="210"/>
      <c r="M145" s="213"/>
      <c r="N145" s="201"/>
      <c r="O145" s="201"/>
      <c r="P145" s="201"/>
      <c r="Q145" s="201"/>
      <c r="R145" s="106"/>
      <c r="S145" s="201"/>
      <c r="T145" s="201"/>
      <c r="U145" s="9"/>
      <c r="V145" s="134"/>
      <c r="W145" s="209"/>
      <c r="X145" s="209"/>
      <c r="Y145" s="209"/>
      <c r="Z145" s="209"/>
      <c r="AA145" s="201"/>
      <c r="AB145" s="201"/>
      <c r="AC145" s="183"/>
      <c r="AD145" s="201"/>
      <c r="AE145" s="30"/>
      <c r="AF145" s="201"/>
      <c r="AG145" s="201"/>
      <c r="AH145" s="201"/>
      <c r="AI145" s="201"/>
      <c r="AJ145" s="201"/>
    </row>
    <row r="146" spans="1:36" ht="15" customHeight="1">
      <c r="A146" s="8"/>
      <c r="B146" s="172"/>
      <c r="C146" s="91"/>
      <c r="D146" s="18"/>
      <c r="E146" s="210"/>
      <c r="F146" s="194"/>
      <c r="G146" s="121"/>
      <c r="H146" s="210"/>
      <c r="I146" s="211"/>
      <c r="J146" s="212"/>
      <c r="K146" s="210"/>
      <c r="L146" s="210"/>
      <c r="M146" s="213"/>
      <c r="N146" s="201"/>
      <c r="O146" s="201"/>
      <c r="P146" s="201"/>
      <c r="Q146" s="201"/>
      <c r="R146" s="106"/>
      <c r="S146" s="201"/>
      <c r="T146" s="201"/>
      <c r="U146" s="9"/>
      <c r="V146" s="134"/>
      <c r="W146" s="209"/>
      <c r="X146" s="209"/>
      <c r="Y146" s="209"/>
      <c r="Z146" s="209"/>
      <c r="AA146" s="201"/>
      <c r="AB146" s="201"/>
      <c r="AC146" s="183"/>
      <c r="AD146" s="201"/>
      <c r="AE146" s="30"/>
      <c r="AF146" s="201"/>
      <c r="AG146" s="201"/>
      <c r="AH146" s="201"/>
      <c r="AI146" s="201"/>
      <c r="AJ146" s="201"/>
    </row>
    <row r="147" spans="1:36" ht="15" customHeight="1">
      <c r="A147" s="8"/>
      <c r="B147" s="172"/>
      <c r="C147" s="91"/>
      <c r="D147" s="18"/>
      <c r="E147" s="210"/>
      <c r="F147" s="194"/>
      <c r="G147" s="121"/>
      <c r="H147" s="210"/>
      <c r="I147" s="211"/>
      <c r="J147" s="212"/>
      <c r="K147" s="210"/>
      <c r="L147" s="210"/>
      <c r="M147" s="213"/>
      <c r="N147" s="201"/>
      <c r="O147" s="201"/>
      <c r="P147" s="201"/>
      <c r="Q147" s="201"/>
      <c r="R147" s="106"/>
      <c r="S147" s="201"/>
      <c r="T147" s="201"/>
      <c r="U147" s="9"/>
      <c r="V147" s="134"/>
      <c r="W147" s="209"/>
      <c r="X147" s="209"/>
      <c r="Y147" s="209"/>
      <c r="Z147" s="209"/>
      <c r="AA147" s="201"/>
      <c r="AB147" s="201"/>
      <c r="AC147" s="183"/>
      <c r="AD147" s="201"/>
      <c r="AE147" s="30"/>
      <c r="AF147" s="201"/>
      <c r="AG147" s="201"/>
      <c r="AH147" s="201"/>
      <c r="AI147" s="201"/>
      <c r="AJ147" s="201"/>
    </row>
    <row r="148" spans="1:36" ht="15" customHeight="1">
      <c r="A148" s="8"/>
      <c r="B148" s="172"/>
      <c r="C148" s="91"/>
      <c r="D148" s="18"/>
      <c r="E148" s="210"/>
      <c r="F148" s="194"/>
      <c r="G148" s="121"/>
      <c r="H148" s="210"/>
      <c r="I148" s="211"/>
      <c r="J148" s="212"/>
      <c r="K148" s="210"/>
      <c r="L148" s="210"/>
      <c r="M148" s="213"/>
      <c r="N148" s="201"/>
      <c r="O148" s="201"/>
      <c r="P148" s="201"/>
      <c r="Q148" s="201"/>
      <c r="R148" s="106"/>
      <c r="S148" s="201"/>
      <c r="T148" s="201"/>
      <c r="U148" s="9"/>
      <c r="V148" s="134"/>
      <c r="W148" s="209"/>
      <c r="X148" s="209"/>
      <c r="Y148" s="209"/>
      <c r="Z148" s="209"/>
      <c r="AA148" s="201"/>
      <c r="AB148" s="201"/>
      <c r="AC148" s="183"/>
      <c r="AD148" s="201"/>
      <c r="AE148" s="30"/>
      <c r="AF148" s="201"/>
      <c r="AG148" s="201"/>
      <c r="AH148" s="201"/>
      <c r="AI148" s="201"/>
      <c r="AJ148" s="201"/>
    </row>
    <row r="149" spans="1:36" ht="15" customHeight="1">
      <c r="A149" s="8"/>
      <c r="B149" s="172"/>
      <c r="C149" s="91"/>
      <c r="D149" s="18"/>
      <c r="E149" s="210"/>
      <c r="F149" s="194"/>
      <c r="G149" s="121"/>
      <c r="H149" s="214"/>
      <c r="I149" s="211"/>
      <c r="J149" s="212"/>
      <c r="K149" s="210"/>
      <c r="L149" s="210"/>
      <c r="M149" s="213"/>
      <c r="N149" s="201"/>
      <c r="O149" s="201"/>
      <c r="P149" s="201"/>
      <c r="Q149" s="201"/>
      <c r="R149" s="106"/>
      <c r="S149" s="201"/>
      <c r="T149" s="201"/>
      <c r="U149" s="9"/>
      <c r="V149" s="134"/>
      <c r="W149" s="209"/>
      <c r="X149" s="209"/>
      <c r="Y149" s="209"/>
      <c r="Z149" s="209"/>
      <c r="AA149" s="201"/>
      <c r="AB149" s="201"/>
      <c r="AC149" s="183"/>
      <c r="AD149" s="201"/>
      <c r="AE149" s="30"/>
      <c r="AF149" s="201"/>
      <c r="AG149" s="201"/>
      <c r="AH149" s="201"/>
      <c r="AI149" s="201"/>
      <c r="AJ149" s="201"/>
    </row>
    <row r="150" spans="1:36" ht="15" customHeight="1">
      <c r="A150" s="8"/>
      <c r="B150" s="172"/>
      <c r="C150" s="91"/>
      <c r="D150" s="18"/>
      <c r="E150" s="210"/>
      <c r="F150" s="194"/>
      <c r="G150" s="121"/>
      <c r="H150" s="214"/>
      <c r="I150" s="211"/>
      <c r="J150" s="212"/>
      <c r="K150" s="210"/>
      <c r="L150" s="210"/>
      <c r="M150" s="213"/>
      <c r="N150" s="201"/>
      <c r="O150" s="201"/>
      <c r="P150" s="201"/>
      <c r="Q150" s="201"/>
      <c r="R150" s="106"/>
      <c r="S150" s="201"/>
      <c r="T150" s="201"/>
      <c r="U150" s="9"/>
      <c r="V150" s="134"/>
      <c r="W150" s="209"/>
      <c r="X150" s="209"/>
      <c r="Y150" s="209"/>
      <c r="Z150" s="209"/>
      <c r="AA150" s="201"/>
      <c r="AB150" s="201"/>
      <c r="AC150" s="183"/>
      <c r="AD150" s="201"/>
      <c r="AE150" s="30"/>
      <c r="AF150" s="201"/>
      <c r="AG150" s="201"/>
      <c r="AH150" s="201"/>
      <c r="AI150" s="201"/>
      <c r="AJ150" s="201"/>
    </row>
    <row r="151" spans="1:36" ht="15" customHeight="1">
      <c r="A151" s="8"/>
      <c r="B151" s="172"/>
      <c r="C151" s="91"/>
      <c r="D151" s="18"/>
      <c r="E151" s="210"/>
      <c r="F151" s="194"/>
      <c r="G151" s="121"/>
      <c r="H151" s="210"/>
      <c r="I151" s="211"/>
      <c r="J151" s="212"/>
      <c r="K151" s="210"/>
      <c r="L151" s="210"/>
      <c r="M151" s="213"/>
      <c r="N151" s="201"/>
      <c r="O151" s="201"/>
      <c r="P151" s="201"/>
      <c r="Q151" s="201"/>
      <c r="R151" s="106"/>
      <c r="S151" s="201"/>
      <c r="T151" s="201"/>
      <c r="U151" s="9"/>
      <c r="V151" s="134"/>
      <c r="W151" s="209"/>
      <c r="X151" s="209"/>
      <c r="Y151" s="209"/>
      <c r="Z151" s="209"/>
      <c r="AA151" s="201"/>
      <c r="AB151" s="201"/>
      <c r="AC151" s="183"/>
      <c r="AD151" s="201"/>
      <c r="AE151" s="30"/>
      <c r="AF151" s="201"/>
      <c r="AG151" s="201"/>
      <c r="AH151" s="201"/>
      <c r="AI151" s="201"/>
      <c r="AJ151" s="201"/>
    </row>
    <row r="152" spans="1:36" ht="15" customHeight="1">
      <c r="A152" s="8"/>
      <c r="B152" s="172"/>
      <c r="C152" s="91"/>
      <c r="D152" s="18"/>
      <c r="E152" s="210"/>
      <c r="F152" s="194"/>
      <c r="G152" s="121"/>
      <c r="H152" s="214"/>
      <c r="I152" s="211"/>
      <c r="J152" s="212"/>
      <c r="K152" s="210"/>
      <c r="L152" s="210"/>
      <c r="M152" s="213"/>
      <c r="N152" s="201"/>
      <c r="O152" s="201"/>
      <c r="P152" s="201"/>
      <c r="Q152" s="201"/>
      <c r="R152" s="106"/>
      <c r="S152" s="201"/>
      <c r="T152" s="201"/>
      <c r="U152" s="9"/>
      <c r="V152" s="134"/>
      <c r="W152" s="209"/>
      <c r="X152" s="209"/>
      <c r="Y152" s="209"/>
      <c r="Z152" s="209"/>
      <c r="AA152" s="201"/>
      <c r="AB152" s="201"/>
      <c r="AC152" s="183"/>
      <c r="AD152" s="201"/>
      <c r="AE152" s="30"/>
      <c r="AF152" s="201"/>
      <c r="AG152" s="201"/>
      <c r="AH152" s="201"/>
      <c r="AI152" s="201"/>
      <c r="AJ152" s="201"/>
    </row>
    <row r="153" spans="1:36" ht="15" customHeight="1">
      <c r="A153" s="8"/>
      <c r="B153" s="172"/>
      <c r="C153" s="91"/>
      <c r="D153" s="18"/>
      <c r="E153" s="210"/>
      <c r="F153" s="194"/>
      <c r="G153" s="121"/>
      <c r="H153" s="210"/>
      <c r="I153" s="211"/>
      <c r="J153" s="212"/>
      <c r="K153" s="210"/>
      <c r="L153" s="210"/>
      <c r="M153" s="213"/>
      <c r="N153" s="201"/>
      <c r="O153" s="201"/>
      <c r="P153" s="201"/>
      <c r="Q153" s="201"/>
      <c r="R153" s="106"/>
      <c r="S153" s="201"/>
      <c r="T153" s="201"/>
      <c r="U153" s="9"/>
      <c r="V153" s="134"/>
      <c r="W153" s="209"/>
      <c r="X153" s="209"/>
      <c r="Y153" s="209"/>
      <c r="Z153" s="209"/>
      <c r="AA153" s="201"/>
      <c r="AB153" s="201"/>
      <c r="AC153" s="183"/>
      <c r="AD153" s="201"/>
      <c r="AE153" s="30"/>
      <c r="AF153" s="201"/>
      <c r="AG153" s="201"/>
      <c r="AH153" s="201"/>
      <c r="AI153" s="201"/>
      <c r="AJ153" s="201"/>
    </row>
    <row r="154" spans="1:36" ht="15" customHeight="1">
      <c r="A154" s="8"/>
      <c r="B154" s="172"/>
      <c r="C154" s="91"/>
      <c r="D154" s="18"/>
      <c r="E154" s="210"/>
      <c r="F154" s="194"/>
      <c r="G154" s="121"/>
      <c r="H154" s="210"/>
      <c r="I154" s="211"/>
      <c r="J154" s="212"/>
      <c r="K154" s="210"/>
      <c r="L154" s="210"/>
      <c r="M154" s="213"/>
      <c r="N154" s="201"/>
      <c r="O154" s="201"/>
      <c r="P154" s="201"/>
      <c r="Q154" s="201"/>
      <c r="R154" s="106"/>
      <c r="S154" s="201"/>
      <c r="T154" s="201"/>
      <c r="U154" s="9"/>
      <c r="V154" s="134"/>
      <c r="W154" s="209"/>
      <c r="X154" s="209"/>
      <c r="Y154" s="209"/>
      <c r="Z154" s="209"/>
      <c r="AA154" s="201"/>
      <c r="AB154" s="201"/>
      <c r="AC154" s="183"/>
      <c r="AD154" s="201"/>
      <c r="AE154" s="30"/>
      <c r="AF154" s="201"/>
      <c r="AG154" s="201"/>
      <c r="AH154" s="201"/>
      <c r="AI154" s="201"/>
      <c r="AJ154" s="201"/>
    </row>
    <row r="155" spans="1:36" ht="15" customHeight="1">
      <c r="A155" s="8"/>
      <c r="B155" s="172"/>
      <c r="C155" s="91"/>
      <c r="D155" s="18"/>
      <c r="E155" s="210"/>
      <c r="F155" s="194"/>
      <c r="G155" s="121"/>
      <c r="H155" s="210"/>
      <c r="I155" s="211"/>
      <c r="J155" s="212"/>
      <c r="K155" s="210"/>
      <c r="L155" s="210"/>
      <c r="M155" s="213"/>
      <c r="N155" s="201"/>
      <c r="O155" s="201"/>
      <c r="P155" s="201"/>
      <c r="Q155" s="201"/>
      <c r="R155" s="106"/>
      <c r="S155" s="201"/>
      <c r="T155" s="201"/>
      <c r="U155" s="9"/>
      <c r="V155" s="134"/>
      <c r="W155" s="209"/>
      <c r="X155" s="209"/>
      <c r="Y155" s="209"/>
      <c r="Z155" s="209"/>
      <c r="AA155" s="201"/>
      <c r="AB155" s="201"/>
      <c r="AC155" s="183"/>
      <c r="AD155" s="201"/>
      <c r="AE155" s="30"/>
      <c r="AF155" s="201"/>
      <c r="AG155" s="201"/>
      <c r="AH155" s="201"/>
      <c r="AI155" s="201"/>
      <c r="AJ155" s="201"/>
    </row>
    <row r="156" spans="1:36" ht="15" customHeight="1">
      <c r="A156" s="8"/>
      <c r="B156" s="172"/>
      <c r="C156" s="91"/>
      <c r="D156" s="18"/>
      <c r="E156" s="210"/>
      <c r="F156" s="194"/>
      <c r="G156" s="121"/>
      <c r="H156" s="210"/>
      <c r="I156" s="211"/>
      <c r="J156" s="212"/>
      <c r="K156" s="210"/>
      <c r="L156" s="210"/>
      <c r="M156" s="213"/>
      <c r="N156" s="201"/>
      <c r="O156" s="201"/>
      <c r="P156" s="201"/>
      <c r="Q156" s="201"/>
      <c r="R156" s="106"/>
      <c r="S156" s="201"/>
      <c r="T156" s="201"/>
      <c r="U156" s="9"/>
      <c r="V156" s="134"/>
      <c r="W156" s="209"/>
      <c r="X156" s="209"/>
      <c r="Y156" s="209"/>
      <c r="Z156" s="209"/>
      <c r="AA156" s="201"/>
      <c r="AB156" s="201"/>
      <c r="AC156" s="183"/>
      <c r="AD156" s="201"/>
      <c r="AE156" s="30"/>
      <c r="AF156" s="201"/>
      <c r="AG156" s="201"/>
      <c r="AH156" s="201"/>
      <c r="AI156" s="201"/>
      <c r="AJ156" s="201"/>
    </row>
    <row r="157" spans="1:36" ht="15" customHeight="1">
      <c r="A157" s="8"/>
      <c r="B157" s="172"/>
      <c r="C157" s="91"/>
      <c r="D157" s="18"/>
      <c r="E157" s="210"/>
      <c r="F157" s="194"/>
      <c r="G157" s="121"/>
      <c r="H157" s="210"/>
      <c r="I157" s="211"/>
      <c r="J157" s="212"/>
      <c r="K157" s="210"/>
      <c r="L157" s="210"/>
      <c r="M157" s="213"/>
      <c r="N157" s="201"/>
      <c r="O157" s="201"/>
      <c r="P157" s="201"/>
      <c r="Q157" s="201"/>
      <c r="R157" s="106"/>
      <c r="S157" s="201"/>
      <c r="T157" s="201"/>
      <c r="U157" s="9"/>
      <c r="V157" s="134"/>
      <c r="W157" s="209"/>
      <c r="X157" s="209"/>
      <c r="Y157" s="209"/>
      <c r="Z157" s="209"/>
      <c r="AA157" s="201"/>
      <c r="AB157" s="201"/>
      <c r="AC157" s="183"/>
      <c r="AD157" s="201"/>
      <c r="AE157" s="30"/>
      <c r="AF157" s="201"/>
      <c r="AG157" s="201"/>
      <c r="AH157" s="201"/>
      <c r="AI157" s="201"/>
      <c r="AJ157" s="201"/>
    </row>
    <row r="158" spans="1:36" ht="15" customHeight="1">
      <c r="A158" s="8"/>
      <c r="B158" s="172"/>
      <c r="C158" s="91"/>
      <c r="D158" s="18"/>
      <c r="E158" s="210"/>
      <c r="F158" s="194"/>
      <c r="G158" s="121"/>
      <c r="H158" s="210"/>
      <c r="I158" s="211"/>
      <c r="J158" s="212"/>
      <c r="K158" s="210"/>
      <c r="L158" s="210"/>
      <c r="M158" s="213"/>
      <c r="N158" s="201"/>
      <c r="O158" s="201"/>
      <c r="P158" s="201"/>
      <c r="Q158" s="201"/>
      <c r="R158" s="106"/>
      <c r="S158" s="201"/>
      <c r="T158" s="201"/>
      <c r="U158" s="9"/>
      <c r="V158" s="134"/>
      <c r="W158" s="209"/>
      <c r="X158" s="209"/>
      <c r="Y158" s="209"/>
      <c r="Z158" s="209"/>
      <c r="AA158" s="201"/>
      <c r="AB158" s="201"/>
      <c r="AC158" s="183"/>
      <c r="AD158" s="201"/>
      <c r="AE158" s="193"/>
      <c r="AF158" s="201"/>
      <c r="AG158" s="201"/>
      <c r="AH158" s="201"/>
      <c r="AI158" s="201"/>
      <c r="AJ158" s="201"/>
    </row>
    <row r="159" spans="1:36" ht="15" customHeight="1">
      <c r="A159" s="8"/>
      <c r="B159" s="172"/>
      <c r="C159" s="91"/>
      <c r="D159" s="18"/>
      <c r="E159" s="210"/>
      <c r="F159" s="194"/>
      <c r="G159" s="121"/>
      <c r="H159" s="210"/>
      <c r="I159" s="211"/>
      <c r="J159" s="212"/>
      <c r="K159" s="210"/>
      <c r="L159" s="210"/>
      <c r="M159" s="213"/>
      <c r="N159" s="201"/>
      <c r="O159" s="201"/>
      <c r="P159" s="201"/>
      <c r="Q159" s="201"/>
      <c r="R159" s="106"/>
      <c r="S159" s="201"/>
      <c r="T159" s="201"/>
      <c r="U159" s="9"/>
      <c r="V159" s="134"/>
      <c r="W159" s="209"/>
      <c r="X159" s="209"/>
      <c r="Y159" s="209"/>
      <c r="Z159" s="209"/>
      <c r="AA159" s="201"/>
      <c r="AB159" s="201"/>
      <c r="AC159" s="183"/>
      <c r="AD159" s="201"/>
      <c r="AE159" s="193"/>
      <c r="AF159" s="201"/>
      <c r="AG159" s="201"/>
      <c r="AH159" s="201"/>
      <c r="AI159" s="201"/>
      <c r="AJ159" s="201"/>
    </row>
    <row r="160" spans="1:36" ht="15" customHeight="1">
      <c r="A160" s="8"/>
      <c r="B160" s="172"/>
      <c r="C160" s="91"/>
      <c r="D160" s="18"/>
      <c r="E160" s="210"/>
      <c r="F160" s="194"/>
      <c r="G160" s="121"/>
      <c r="H160" s="214"/>
      <c r="I160" s="211"/>
      <c r="J160" s="212"/>
      <c r="K160" s="210"/>
      <c r="L160" s="203"/>
      <c r="M160" s="213"/>
      <c r="N160" s="201"/>
      <c r="O160" s="201"/>
      <c r="P160" s="201"/>
      <c r="Q160" s="201"/>
      <c r="R160" s="106"/>
      <c r="S160" s="201"/>
      <c r="T160" s="201"/>
      <c r="U160" s="9"/>
      <c r="V160" s="134"/>
      <c r="W160" s="209"/>
      <c r="X160" s="209"/>
      <c r="Y160" s="209"/>
      <c r="Z160" s="209"/>
      <c r="AA160" s="201"/>
      <c r="AB160" s="201"/>
      <c r="AC160" s="183"/>
      <c r="AD160" s="201"/>
      <c r="AE160" s="193"/>
      <c r="AF160" s="201"/>
      <c r="AG160" s="201"/>
      <c r="AH160" s="201"/>
      <c r="AI160" s="201"/>
      <c r="AJ160" s="201"/>
    </row>
    <row r="161" spans="1:36" ht="15" customHeight="1">
      <c r="A161" s="8"/>
      <c r="B161" s="172"/>
      <c r="C161" s="91"/>
      <c r="D161" s="18"/>
      <c r="E161" s="210"/>
      <c r="F161" s="194"/>
      <c r="G161" s="121"/>
      <c r="H161" s="210"/>
      <c r="I161" s="211"/>
      <c r="J161" s="212"/>
      <c r="K161" s="210"/>
      <c r="L161" s="203"/>
      <c r="M161" s="213"/>
      <c r="N161" s="201"/>
      <c r="O161" s="201"/>
      <c r="P161" s="201"/>
      <c r="Q161" s="201"/>
      <c r="R161" s="106"/>
      <c r="S161" s="201"/>
      <c r="T161" s="201"/>
      <c r="U161" s="9"/>
      <c r="V161" s="134"/>
      <c r="W161" s="209"/>
      <c r="X161" s="209"/>
      <c r="Y161" s="209"/>
      <c r="Z161" s="209"/>
      <c r="AA161" s="201"/>
      <c r="AB161" s="201"/>
      <c r="AC161" s="183"/>
      <c r="AD161" s="183"/>
      <c r="AE161" s="183"/>
      <c r="AF161" s="201"/>
      <c r="AG161" s="201"/>
      <c r="AH161" s="201"/>
      <c r="AI161" s="201"/>
      <c r="AJ161" s="201"/>
    </row>
    <row r="162" spans="1:36" ht="15" customHeight="1">
      <c r="A162" s="8"/>
      <c r="B162" s="172"/>
      <c r="C162" s="91"/>
      <c r="D162" s="18"/>
      <c r="E162" s="210"/>
      <c r="F162" s="194"/>
      <c r="G162" s="121"/>
      <c r="H162" s="210"/>
      <c r="I162" s="211"/>
      <c r="J162" s="212"/>
      <c r="K162" s="210"/>
      <c r="L162" s="203"/>
      <c r="M162" s="213"/>
      <c r="N162" s="201"/>
      <c r="O162" s="201"/>
      <c r="P162" s="201"/>
      <c r="Q162" s="201"/>
      <c r="R162" s="106"/>
      <c r="S162" s="201"/>
      <c r="T162" s="201"/>
      <c r="U162" s="9"/>
      <c r="V162" s="134"/>
      <c r="W162" s="209"/>
      <c r="X162" s="209"/>
      <c r="Y162" s="209"/>
      <c r="Z162" s="209"/>
      <c r="AA162" s="201"/>
      <c r="AB162" s="201"/>
      <c r="AC162" s="183"/>
      <c r="AD162" s="128"/>
      <c r="AE162" s="128"/>
      <c r="AF162" s="201"/>
      <c r="AG162" s="201"/>
      <c r="AH162" s="201"/>
      <c r="AI162" s="201"/>
      <c r="AJ162" s="201"/>
    </row>
    <row r="163" spans="1:36" ht="15" customHeight="1">
      <c r="A163" s="8"/>
      <c r="B163" s="172"/>
      <c r="C163" s="91"/>
      <c r="D163" s="18"/>
      <c r="E163" s="210"/>
      <c r="F163" s="194"/>
      <c r="G163" s="122"/>
      <c r="H163" s="210"/>
      <c r="I163" s="211"/>
      <c r="J163" s="212"/>
      <c r="K163" s="210"/>
      <c r="L163" s="210"/>
      <c r="M163" s="213"/>
      <c r="N163" s="201"/>
      <c r="O163" s="201"/>
      <c r="P163" s="201"/>
      <c r="Q163" s="201"/>
      <c r="R163" s="106"/>
      <c r="S163" s="201"/>
      <c r="T163" s="201"/>
      <c r="U163" s="9"/>
      <c r="V163" s="134"/>
      <c r="W163" s="209"/>
      <c r="X163" s="209"/>
      <c r="Y163" s="209"/>
      <c r="Z163" s="209"/>
      <c r="AA163" s="201"/>
      <c r="AB163" s="201"/>
      <c r="AC163" s="183"/>
      <c r="AD163" s="128"/>
      <c r="AE163" s="183"/>
      <c r="AF163" s="201"/>
      <c r="AG163" s="201"/>
      <c r="AH163" s="201"/>
      <c r="AI163" s="201"/>
      <c r="AJ163" s="201"/>
    </row>
    <row r="164" spans="1:36" ht="15" customHeight="1">
      <c r="A164" s="8"/>
      <c r="B164" s="172"/>
      <c r="C164" s="91"/>
      <c r="D164" s="18"/>
      <c r="E164" s="210"/>
      <c r="F164" s="194"/>
      <c r="G164" s="122"/>
      <c r="H164" s="210"/>
      <c r="I164" s="211"/>
      <c r="J164" s="212"/>
      <c r="K164" s="210"/>
      <c r="L164" s="203"/>
      <c r="M164" s="213"/>
      <c r="N164" s="201"/>
      <c r="O164" s="201"/>
      <c r="P164" s="201"/>
      <c r="Q164" s="201"/>
      <c r="R164" s="106"/>
      <c r="S164" s="201"/>
      <c r="T164" s="201"/>
      <c r="U164" s="9"/>
      <c r="V164" s="134"/>
      <c r="W164" s="209"/>
      <c r="X164" s="209"/>
      <c r="Y164" s="209"/>
      <c r="Z164" s="209"/>
      <c r="AA164" s="201"/>
      <c r="AB164" s="201"/>
      <c r="AC164" s="183"/>
      <c r="AD164" s="128"/>
      <c r="AE164" s="183"/>
      <c r="AF164" s="201"/>
      <c r="AG164" s="201"/>
      <c r="AH164" s="201"/>
      <c r="AI164" s="201"/>
      <c r="AJ164" s="201"/>
    </row>
    <row r="165" spans="1:36" ht="15" customHeight="1">
      <c r="A165" s="8"/>
      <c r="B165" s="172"/>
      <c r="C165" s="91"/>
      <c r="D165" s="18"/>
      <c r="E165" s="214"/>
      <c r="F165" s="194"/>
      <c r="G165" s="122"/>
      <c r="H165" s="210"/>
      <c r="I165" s="211"/>
      <c r="J165" s="212"/>
      <c r="K165" s="210"/>
      <c r="L165" s="203"/>
      <c r="M165" s="213"/>
      <c r="N165" s="201"/>
      <c r="O165" s="201"/>
      <c r="P165" s="201"/>
      <c r="Q165" s="201"/>
      <c r="R165" s="106"/>
      <c r="S165" s="201"/>
      <c r="T165" s="201"/>
      <c r="U165" s="9"/>
      <c r="V165" s="134"/>
      <c r="W165" s="209"/>
      <c r="X165" s="209"/>
      <c r="Y165" s="209"/>
      <c r="Z165" s="209"/>
      <c r="AA165" s="201"/>
      <c r="AB165" s="201"/>
      <c r="AC165" s="183"/>
      <c r="AD165" s="128"/>
      <c r="AE165" s="183"/>
      <c r="AF165" s="201"/>
      <c r="AG165" s="201"/>
      <c r="AH165" s="201"/>
      <c r="AI165" s="201"/>
      <c r="AJ165" s="201"/>
    </row>
    <row r="166" spans="1:36" ht="15" customHeight="1">
      <c r="A166" s="8"/>
      <c r="B166" s="172"/>
      <c r="C166" s="91"/>
      <c r="D166" s="18"/>
      <c r="E166" s="210"/>
      <c r="F166" s="194"/>
      <c r="G166" s="122"/>
      <c r="H166" s="210"/>
      <c r="I166" s="211"/>
      <c r="J166" s="212"/>
      <c r="K166" s="210"/>
      <c r="L166" s="210"/>
      <c r="M166" s="213"/>
      <c r="N166" s="201"/>
      <c r="O166" s="201"/>
      <c r="P166" s="201"/>
      <c r="Q166" s="201"/>
      <c r="R166" s="106"/>
      <c r="S166" s="201"/>
      <c r="T166" s="201"/>
      <c r="U166" s="9"/>
      <c r="V166" s="134"/>
      <c r="W166" s="209"/>
      <c r="X166" s="209"/>
      <c r="Y166" s="209"/>
      <c r="Z166" s="209"/>
      <c r="AA166" s="201"/>
      <c r="AB166" s="201"/>
      <c r="AC166" s="183"/>
      <c r="AD166" s="128"/>
      <c r="AE166" s="183"/>
      <c r="AF166" s="201"/>
      <c r="AG166" s="201"/>
      <c r="AH166" s="201"/>
      <c r="AI166" s="201"/>
      <c r="AJ166" s="201"/>
    </row>
    <row r="167" spans="1:36" ht="15" customHeight="1">
      <c r="A167" s="8"/>
      <c r="B167" s="172"/>
      <c r="C167" s="91"/>
      <c r="D167" s="18"/>
      <c r="E167" s="210"/>
      <c r="F167" s="194"/>
      <c r="G167" s="122"/>
      <c r="H167" s="214"/>
      <c r="I167" s="211"/>
      <c r="J167" s="212"/>
      <c r="K167" s="210"/>
      <c r="L167" s="210"/>
      <c r="M167" s="213"/>
      <c r="N167" s="201"/>
      <c r="O167" s="201"/>
      <c r="P167" s="201"/>
      <c r="Q167" s="201"/>
      <c r="R167" s="106"/>
      <c r="S167" s="201"/>
      <c r="T167" s="201"/>
      <c r="U167" s="9"/>
      <c r="V167" s="134"/>
      <c r="W167" s="209"/>
      <c r="X167" s="209"/>
      <c r="Y167" s="209"/>
      <c r="Z167" s="209"/>
      <c r="AA167" s="201"/>
      <c r="AB167" s="201"/>
      <c r="AC167" s="183"/>
      <c r="AD167" s="128"/>
      <c r="AE167" s="183"/>
      <c r="AF167" s="201"/>
      <c r="AG167" s="201"/>
      <c r="AH167" s="201"/>
      <c r="AI167" s="201"/>
      <c r="AJ167" s="201"/>
    </row>
    <row r="168" spans="1:36" ht="15" customHeight="1">
      <c r="A168" s="8"/>
      <c r="B168" s="172"/>
      <c r="C168" s="91"/>
      <c r="D168" s="18"/>
      <c r="E168" s="214"/>
      <c r="F168" s="194"/>
      <c r="G168" s="122"/>
      <c r="H168" s="210"/>
      <c r="I168" s="211"/>
      <c r="J168" s="212"/>
      <c r="K168" s="210"/>
      <c r="L168" s="210"/>
      <c r="M168" s="213"/>
      <c r="N168" s="201"/>
      <c r="O168" s="201"/>
      <c r="P168" s="201"/>
      <c r="Q168" s="201"/>
      <c r="R168" s="106"/>
      <c r="S168" s="201"/>
      <c r="T168" s="201"/>
      <c r="U168" s="9"/>
      <c r="V168" s="134"/>
      <c r="W168" s="209"/>
      <c r="X168" s="209"/>
      <c r="Y168" s="209"/>
      <c r="Z168" s="209"/>
      <c r="AA168" s="201"/>
      <c r="AB168" s="201"/>
      <c r="AC168" s="183"/>
      <c r="AD168" s="128"/>
      <c r="AE168" s="183"/>
      <c r="AF168" s="201"/>
      <c r="AG168" s="201"/>
      <c r="AH168" s="201"/>
      <c r="AI168" s="201"/>
      <c r="AJ168" s="201"/>
    </row>
    <row r="169" spans="1:36" ht="15" customHeight="1">
      <c r="A169" s="8"/>
      <c r="B169" s="172"/>
      <c r="C169" s="91"/>
      <c r="D169" s="18"/>
      <c r="E169" s="214"/>
      <c r="F169" s="194"/>
      <c r="G169" s="122"/>
      <c r="H169" s="210"/>
      <c r="I169" s="211"/>
      <c r="J169" s="212"/>
      <c r="K169" s="210"/>
      <c r="L169" s="210"/>
      <c r="M169" s="213"/>
      <c r="N169" s="201"/>
      <c r="O169" s="201"/>
      <c r="P169" s="201"/>
      <c r="Q169" s="201"/>
      <c r="R169" s="106"/>
      <c r="S169" s="201"/>
      <c r="T169" s="201"/>
      <c r="U169" s="9"/>
      <c r="V169" s="134"/>
      <c r="W169" s="209"/>
      <c r="X169" s="209"/>
      <c r="Y169" s="209"/>
      <c r="Z169" s="209"/>
      <c r="AA169" s="201"/>
      <c r="AB169" s="201"/>
      <c r="AC169" s="183"/>
      <c r="AD169" s="128"/>
      <c r="AE169" s="183"/>
      <c r="AF169" s="201"/>
      <c r="AG169" s="201"/>
      <c r="AH169" s="201"/>
      <c r="AI169" s="201"/>
      <c r="AJ169" s="201"/>
    </row>
    <row r="170" spans="1:36" ht="15" customHeight="1">
      <c r="A170" s="8"/>
      <c r="B170" s="172"/>
      <c r="C170" s="91"/>
      <c r="D170" s="18"/>
      <c r="E170" s="214"/>
      <c r="F170" s="194"/>
      <c r="G170" s="122"/>
      <c r="H170" s="210"/>
      <c r="I170" s="211"/>
      <c r="J170" s="212"/>
      <c r="K170" s="210"/>
      <c r="L170" s="210"/>
      <c r="M170" s="213"/>
      <c r="N170" s="201"/>
      <c r="O170" s="201"/>
      <c r="P170" s="201"/>
      <c r="Q170" s="201"/>
      <c r="R170" s="106"/>
      <c r="S170" s="201"/>
      <c r="T170" s="201"/>
      <c r="U170" s="9"/>
      <c r="V170" s="134"/>
      <c r="W170" s="209"/>
      <c r="X170" s="209"/>
      <c r="Y170" s="209"/>
      <c r="Z170" s="209"/>
      <c r="AA170" s="201"/>
      <c r="AB170" s="201"/>
      <c r="AC170" s="183"/>
      <c r="AD170" s="128"/>
      <c r="AE170" s="183"/>
      <c r="AF170" s="201"/>
      <c r="AG170" s="201"/>
      <c r="AH170" s="201"/>
      <c r="AI170" s="201"/>
      <c r="AJ170" s="201"/>
    </row>
    <row r="171" spans="1:36" ht="15" customHeight="1">
      <c r="A171" s="8"/>
      <c r="B171" s="172"/>
      <c r="C171" s="91"/>
      <c r="D171" s="18"/>
      <c r="E171" s="210"/>
      <c r="F171" s="194"/>
      <c r="G171" s="122"/>
      <c r="H171" s="210"/>
      <c r="I171" s="211"/>
      <c r="J171" s="212"/>
      <c r="K171" s="210"/>
      <c r="L171" s="210"/>
      <c r="M171" s="213"/>
      <c r="N171" s="201"/>
      <c r="O171" s="201"/>
      <c r="P171" s="201"/>
      <c r="Q171" s="201"/>
      <c r="R171" s="106"/>
      <c r="S171" s="201"/>
      <c r="T171" s="201"/>
      <c r="U171" s="9"/>
      <c r="V171" s="134"/>
      <c r="W171" s="209"/>
      <c r="X171" s="209"/>
      <c r="Y171" s="209"/>
      <c r="Z171" s="209"/>
      <c r="AA171" s="201"/>
      <c r="AB171" s="201"/>
      <c r="AC171" s="183"/>
      <c r="AD171" s="128"/>
      <c r="AE171" s="183"/>
      <c r="AF171" s="201"/>
      <c r="AG171" s="201"/>
      <c r="AH171" s="201"/>
      <c r="AI171" s="201"/>
      <c r="AJ171" s="201"/>
    </row>
    <row r="172" spans="1:36" ht="15" customHeight="1">
      <c r="A172" s="8"/>
      <c r="B172" s="172"/>
      <c r="C172" s="91"/>
      <c r="D172" s="18"/>
      <c r="E172" s="214"/>
      <c r="F172" s="194"/>
      <c r="G172" s="122"/>
      <c r="H172" s="210"/>
      <c r="I172" s="211"/>
      <c r="J172" s="212"/>
      <c r="K172" s="210"/>
      <c r="L172" s="210"/>
      <c r="M172" s="213"/>
      <c r="N172" s="201"/>
      <c r="O172" s="201"/>
      <c r="P172" s="201"/>
      <c r="Q172" s="201"/>
      <c r="R172" s="106"/>
      <c r="S172" s="201"/>
      <c r="T172" s="201"/>
      <c r="U172" s="9"/>
      <c r="V172" s="134"/>
      <c r="W172" s="209"/>
      <c r="X172" s="209"/>
      <c r="Y172" s="209"/>
      <c r="Z172" s="209"/>
      <c r="AA172" s="201"/>
      <c r="AB172" s="201"/>
      <c r="AC172" s="201"/>
      <c r="AD172" s="128"/>
      <c r="AE172" s="183"/>
      <c r="AF172" s="201"/>
      <c r="AG172" s="201"/>
      <c r="AH172" s="201"/>
      <c r="AI172" s="201"/>
      <c r="AJ172" s="201"/>
    </row>
    <row r="173" spans="1:36" ht="15" customHeight="1">
      <c r="A173" s="8"/>
      <c r="B173" s="172"/>
      <c r="C173" s="91"/>
      <c r="D173" s="18"/>
      <c r="E173" s="214"/>
      <c r="F173" s="194"/>
      <c r="G173" s="122"/>
      <c r="H173" s="210"/>
      <c r="I173" s="211"/>
      <c r="J173" s="212"/>
      <c r="K173" s="210"/>
      <c r="L173" s="210"/>
      <c r="M173" s="213"/>
      <c r="N173" s="201"/>
      <c r="O173" s="201"/>
      <c r="P173" s="201"/>
      <c r="Q173" s="201"/>
      <c r="R173" s="106"/>
      <c r="S173" s="201"/>
      <c r="T173" s="201"/>
      <c r="U173" s="9"/>
      <c r="V173" s="134"/>
      <c r="W173" s="209"/>
      <c r="X173" s="209"/>
      <c r="Y173" s="209"/>
      <c r="Z173" s="209"/>
      <c r="AA173" s="201"/>
      <c r="AB173" s="201"/>
      <c r="AC173" s="201"/>
      <c r="AD173" s="128"/>
      <c r="AE173" s="183"/>
      <c r="AF173" s="201"/>
      <c r="AG173" s="201"/>
      <c r="AH173" s="201"/>
      <c r="AI173" s="201"/>
      <c r="AJ173" s="201"/>
    </row>
    <row r="174" spans="1:36" ht="15" customHeight="1">
      <c r="A174" s="8"/>
      <c r="B174" s="172"/>
      <c r="C174" s="91"/>
      <c r="D174" s="18"/>
      <c r="E174" s="210"/>
      <c r="F174" s="194"/>
      <c r="G174" s="122"/>
      <c r="H174" s="210"/>
      <c r="I174" s="211"/>
      <c r="J174" s="212"/>
      <c r="K174" s="210"/>
      <c r="L174" s="210"/>
      <c r="M174" s="213"/>
      <c r="N174" s="201"/>
      <c r="O174" s="201"/>
      <c r="P174" s="201"/>
      <c r="Q174" s="201"/>
      <c r="R174" s="106"/>
      <c r="S174" s="201"/>
      <c r="T174" s="201"/>
      <c r="U174" s="9"/>
      <c r="V174" s="134"/>
      <c r="W174" s="209"/>
      <c r="X174" s="209"/>
      <c r="Y174" s="209"/>
      <c r="Z174" s="209"/>
      <c r="AA174" s="201"/>
      <c r="AB174" s="201"/>
      <c r="AC174" s="201"/>
      <c r="AD174" s="128"/>
      <c r="AE174" s="183"/>
      <c r="AF174" s="201"/>
      <c r="AG174" s="201"/>
      <c r="AH174" s="201"/>
      <c r="AI174" s="201"/>
      <c r="AJ174" s="201"/>
    </row>
    <row r="175" spans="1:36" ht="15" customHeight="1">
      <c r="A175" s="8"/>
      <c r="B175" s="172"/>
      <c r="C175" s="91"/>
      <c r="D175" s="18"/>
      <c r="E175" s="210"/>
      <c r="F175" s="194"/>
      <c r="G175" s="122"/>
      <c r="H175" s="210"/>
      <c r="I175" s="211"/>
      <c r="J175" s="212"/>
      <c r="K175" s="210"/>
      <c r="L175" s="210"/>
      <c r="M175" s="213"/>
      <c r="N175" s="201"/>
      <c r="O175" s="201"/>
      <c r="P175" s="201"/>
      <c r="Q175" s="201"/>
      <c r="R175" s="106"/>
      <c r="S175" s="201"/>
      <c r="T175" s="201"/>
      <c r="U175" s="9"/>
      <c r="V175" s="134"/>
      <c r="W175" s="209"/>
      <c r="X175" s="209"/>
      <c r="Y175" s="209"/>
      <c r="Z175" s="209"/>
      <c r="AA175" s="201"/>
      <c r="AB175" s="201"/>
      <c r="AC175" s="201"/>
      <c r="AD175" s="128"/>
      <c r="AE175" s="183"/>
      <c r="AF175" s="201"/>
      <c r="AG175" s="201"/>
      <c r="AH175" s="201"/>
      <c r="AI175" s="201"/>
      <c r="AJ175" s="201"/>
    </row>
    <row r="176" spans="1:36" ht="15" customHeight="1">
      <c r="A176" s="8"/>
      <c r="B176" s="172"/>
      <c r="C176" s="91"/>
      <c r="D176" s="18"/>
      <c r="E176" s="210"/>
      <c r="F176" s="194"/>
      <c r="G176" s="122"/>
      <c r="H176" s="210"/>
      <c r="I176" s="211"/>
      <c r="J176" s="212"/>
      <c r="K176" s="210"/>
      <c r="L176" s="210"/>
      <c r="M176" s="213"/>
      <c r="N176" s="201"/>
      <c r="O176" s="201"/>
      <c r="P176" s="201"/>
      <c r="Q176" s="201"/>
      <c r="R176" s="106"/>
      <c r="S176" s="201"/>
      <c r="T176" s="201"/>
      <c r="U176" s="9"/>
      <c r="V176" s="134"/>
      <c r="W176" s="209"/>
      <c r="X176" s="209"/>
      <c r="Y176" s="209"/>
      <c r="Z176" s="209"/>
      <c r="AA176" s="201"/>
      <c r="AB176" s="201"/>
      <c r="AC176" s="201"/>
      <c r="AD176" s="128"/>
      <c r="AE176" s="183"/>
      <c r="AF176" s="201"/>
      <c r="AG176" s="201"/>
      <c r="AH176" s="201"/>
      <c r="AI176" s="201"/>
      <c r="AJ176" s="201"/>
    </row>
    <row r="177" spans="1:36" ht="15" customHeight="1">
      <c r="A177" s="8"/>
      <c r="B177" s="172"/>
      <c r="C177" s="91"/>
      <c r="D177" s="18"/>
      <c r="E177" s="210"/>
      <c r="F177" s="194"/>
      <c r="G177" s="122"/>
      <c r="H177" s="210"/>
      <c r="I177" s="211"/>
      <c r="J177" s="212"/>
      <c r="K177" s="210"/>
      <c r="L177" s="210"/>
      <c r="M177" s="213"/>
      <c r="N177" s="201"/>
      <c r="O177" s="201"/>
      <c r="P177" s="201"/>
      <c r="Q177" s="201"/>
      <c r="R177" s="106"/>
      <c r="S177" s="201"/>
      <c r="T177" s="201"/>
      <c r="U177" s="9"/>
      <c r="V177" s="134"/>
      <c r="W177" s="209"/>
      <c r="X177" s="209"/>
      <c r="Y177" s="209"/>
      <c r="Z177" s="209"/>
      <c r="AA177" s="201"/>
      <c r="AB177" s="201"/>
      <c r="AC177" s="201"/>
      <c r="AD177" s="128"/>
      <c r="AE177" s="183"/>
      <c r="AF177" s="201"/>
      <c r="AG177" s="201"/>
      <c r="AH177" s="201"/>
      <c r="AI177" s="201"/>
      <c r="AJ177" s="201"/>
    </row>
    <row r="178" spans="1:36" ht="15" customHeight="1">
      <c r="A178" s="8"/>
      <c r="B178" s="172"/>
      <c r="C178" s="91"/>
      <c r="D178" s="18"/>
      <c r="E178" s="214"/>
      <c r="F178" s="194"/>
      <c r="G178" s="122"/>
      <c r="H178" s="210"/>
      <c r="I178" s="211"/>
      <c r="J178" s="212"/>
      <c r="K178" s="210"/>
      <c r="L178" s="210"/>
      <c r="M178" s="213"/>
      <c r="N178" s="201"/>
      <c r="O178" s="201"/>
      <c r="P178" s="201"/>
      <c r="Q178" s="201"/>
      <c r="R178" s="106"/>
      <c r="S178" s="201"/>
      <c r="T178" s="201"/>
      <c r="U178" s="9"/>
      <c r="V178" s="134"/>
      <c r="W178" s="209"/>
      <c r="X178" s="209"/>
      <c r="Y178" s="209"/>
      <c r="Z178" s="209"/>
      <c r="AA178" s="201"/>
      <c r="AB178" s="201"/>
      <c r="AC178" s="201"/>
      <c r="AD178" s="128"/>
      <c r="AE178" s="183"/>
      <c r="AF178" s="201"/>
      <c r="AG178" s="201"/>
      <c r="AH178" s="201"/>
      <c r="AI178" s="201"/>
      <c r="AJ178" s="201"/>
    </row>
    <row r="179" spans="1:36" ht="15" customHeight="1">
      <c r="A179" s="8"/>
      <c r="B179" s="172"/>
      <c r="C179" s="91"/>
      <c r="D179" s="18"/>
      <c r="E179" s="214"/>
      <c r="F179" s="194"/>
      <c r="G179" s="122"/>
      <c r="H179" s="210"/>
      <c r="I179" s="211"/>
      <c r="J179" s="212"/>
      <c r="K179" s="210"/>
      <c r="L179" s="210"/>
      <c r="M179" s="213"/>
      <c r="N179" s="201"/>
      <c r="O179" s="201"/>
      <c r="P179" s="201"/>
      <c r="Q179" s="201"/>
      <c r="R179" s="106"/>
      <c r="S179" s="201"/>
      <c r="T179" s="201"/>
      <c r="U179" s="9"/>
      <c r="V179" s="134"/>
      <c r="W179" s="209"/>
      <c r="X179" s="209"/>
      <c r="Y179" s="209"/>
      <c r="Z179" s="209"/>
      <c r="AA179" s="201"/>
      <c r="AB179" s="201"/>
      <c r="AC179" s="201"/>
      <c r="AD179" s="128"/>
      <c r="AE179" s="183"/>
      <c r="AF179" s="201"/>
      <c r="AG179" s="201"/>
      <c r="AH179" s="201"/>
      <c r="AI179" s="201"/>
      <c r="AJ179" s="201"/>
    </row>
    <row r="180" spans="1:36" ht="15" customHeight="1">
      <c r="A180" s="8"/>
      <c r="B180" s="172"/>
      <c r="C180" s="91"/>
      <c r="D180" s="18"/>
      <c r="E180" s="210"/>
      <c r="F180" s="194"/>
      <c r="G180" s="122"/>
      <c r="H180" s="210"/>
      <c r="I180" s="211"/>
      <c r="J180" s="212"/>
      <c r="K180" s="210"/>
      <c r="L180" s="210"/>
      <c r="M180" s="213"/>
      <c r="N180" s="201"/>
      <c r="O180" s="201"/>
      <c r="P180" s="201"/>
      <c r="Q180" s="201"/>
      <c r="R180" s="106"/>
      <c r="S180" s="201"/>
      <c r="T180" s="201"/>
      <c r="U180" s="9"/>
      <c r="V180" s="134"/>
      <c r="W180" s="209"/>
      <c r="X180" s="209"/>
      <c r="Y180" s="209"/>
      <c r="Z180" s="209"/>
      <c r="AA180" s="201"/>
      <c r="AB180" s="201"/>
      <c r="AC180" s="201"/>
      <c r="AD180" s="128"/>
      <c r="AE180" s="183"/>
      <c r="AF180" s="201"/>
      <c r="AG180" s="201"/>
      <c r="AH180" s="201"/>
      <c r="AI180" s="201"/>
      <c r="AJ180" s="201"/>
    </row>
    <row r="181" spans="1:36" ht="15" customHeight="1">
      <c r="A181" s="8"/>
      <c r="B181" s="172"/>
      <c r="C181" s="91"/>
      <c r="D181" s="18"/>
      <c r="E181" s="214"/>
      <c r="F181" s="194"/>
      <c r="G181" s="122"/>
      <c r="H181" s="210"/>
      <c r="I181" s="211"/>
      <c r="J181" s="212"/>
      <c r="K181" s="210"/>
      <c r="L181" s="203"/>
      <c r="M181" s="213"/>
      <c r="N181" s="201"/>
      <c r="O181" s="201"/>
      <c r="P181" s="201"/>
      <c r="Q181" s="201"/>
      <c r="R181" s="106"/>
      <c r="S181" s="201"/>
      <c r="T181" s="201"/>
      <c r="U181" s="9"/>
      <c r="V181" s="134"/>
      <c r="W181" s="209"/>
      <c r="X181" s="209"/>
      <c r="Y181" s="209"/>
      <c r="Z181" s="209"/>
      <c r="AA181" s="201"/>
      <c r="AB181" s="201"/>
      <c r="AC181" s="201"/>
      <c r="AD181" s="128"/>
      <c r="AE181" s="183"/>
      <c r="AF181" s="201"/>
      <c r="AG181" s="201"/>
      <c r="AH181" s="201"/>
      <c r="AI181" s="201"/>
      <c r="AJ181" s="201"/>
    </row>
    <row r="182" spans="1:36" ht="15" customHeight="1">
      <c r="A182" s="8"/>
      <c r="B182" s="172"/>
      <c r="C182" s="91"/>
      <c r="D182" s="18"/>
      <c r="E182" s="210"/>
      <c r="F182" s="194"/>
      <c r="G182" s="122"/>
      <c r="H182" s="210"/>
      <c r="I182" s="211"/>
      <c r="J182" s="212"/>
      <c r="K182" s="210"/>
      <c r="L182" s="203"/>
      <c r="M182" s="213"/>
      <c r="N182" s="201"/>
      <c r="O182" s="201"/>
      <c r="P182" s="201"/>
      <c r="Q182" s="201"/>
      <c r="R182" s="106"/>
      <c r="S182" s="201"/>
      <c r="T182" s="201"/>
      <c r="U182" s="9"/>
      <c r="V182" s="134"/>
      <c r="W182" s="209"/>
      <c r="X182" s="209"/>
      <c r="Y182" s="209"/>
      <c r="Z182" s="209"/>
      <c r="AA182" s="201"/>
      <c r="AB182" s="201"/>
      <c r="AC182" s="201"/>
      <c r="AD182" s="128"/>
      <c r="AE182" s="183"/>
      <c r="AF182" s="201"/>
      <c r="AG182" s="201"/>
      <c r="AH182" s="201"/>
      <c r="AI182" s="201"/>
      <c r="AJ182" s="201"/>
    </row>
    <row r="183" spans="1:36" ht="15" customHeight="1">
      <c r="A183" s="8"/>
      <c r="B183" s="172"/>
      <c r="C183" s="91"/>
      <c r="D183" s="18"/>
      <c r="E183" s="210"/>
      <c r="F183" s="194"/>
      <c r="G183" s="122"/>
      <c r="H183" s="210"/>
      <c r="I183" s="211"/>
      <c r="J183" s="212"/>
      <c r="K183" s="210"/>
      <c r="L183" s="203"/>
      <c r="M183" s="213"/>
      <c r="N183" s="201"/>
      <c r="O183" s="201"/>
      <c r="P183" s="201"/>
      <c r="Q183" s="201"/>
      <c r="R183" s="106"/>
      <c r="S183" s="201"/>
      <c r="T183" s="201"/>
      <c r="U183" s="9"/>
      <c r="V183" s="134"/>
      <c r="W183" s="209"/>
      <c r="X183" s="209"/>
      <c r="Y183" s="209"/>
      <c r="Z183" s="209"/>
      <c r="AA183" s="201"/>
      <c r="AB183" s="201"/>
      <c r="AC183" s="201"/>
      <c r="AD183" s="128"/>
      <c r="AE183" s="183"/>
      <c r="AF183" s="201"/>
      <c r="AG183" s="201"/>
      <c r="AH183" s="201"/>
      <c r="AI183" s="201"/>
      <c r="AJ183" s="201"/>
    </row>
    <row r="184" spans="1:36" ht="15" customHeight="1">
      <c r="A184" s="8"/>
      <c r="B184" s="172"/>
      <c r="C184" s="91"/>
      <c r="D184" s="18"/>
      <c r="E184" s="210"/>
      <c r="F184" s="194"/>
      <c r="G184" s="123"/>
      <c r="H184" s="210"/>
      <c r="I184" s="211"/>
      <c r="J184" s="215"/>
      <c r="K184" s="210"/>
      <c r="L184" s="203"/>
      <c r="M184" s="213"/>
      <c r="N184" s="201"/>
      <c r="O184" s="201"/>
      <c r="P184" s="201"/>
      <c r="Q184" s="201"/>
      <c r="R184" s="106"/>
      <c r="S184" s="201"/>
      <c r="T184" s="201"/>
      <c r="U184" s="9"/>
      <c r="V184" s="134"/>
      <c r="W184" s="209"/>
      <c r="X184" s="209"/>
      <c r="Y184" s="209"/>
      <c r="Z184" s="209"/>
      <c r="AA184" s="201"/>
      <c r="AB184" s="201"/>
      <c r="AC184" s="201"/>
      <c r="AD184" s="128"/>
      <c r="AE184" s="183"/>
      <c r="AF184" s="201"/>
      <c r="AG184" s="201"/>
      <c r="AH184" s="201"/>
      <c r="AI184" s="201"/>
      <c r="AJ184" s="201"/>
    </row>
    <row r="185" spans="1:36" ht="15" customHeight="1">
      <c r="A185" s="8"/>
      <c r="B185" s="172"/>
      <c r="C185" s="91"/>
      <c r="D185" s="18"/>
      <c r="E185" s="214"/>
      <c r="F185" s="194"/>
      <c r="G185" s="124"/>
      <c r="H185" s="216"/>
      <c r="I185" s="185"/>
      <c r="J185" s="217"/>
      <c r="K185" s="218"/>
      <c r="L185" s="114"/>
      <c r="M185" s="219"/>
      <c r="N185" s="201"/>
      <c r="O185" s="201"/>
      <c r="P185" s="201"/>
      <c r="Q185" s="201"/>
      <c r="R185" s="106"/>
      <c r="S185" s="201"/>
      <c r="T185" s="201"/>
      <c r="U185" s="9"/>
      <c r="V185" s="134"/>
      <c r="W185" s="220"/>
      <c r="X185" s="220"/>
      <c r="Y185" s="220"/>
      <c r="Z185" s="220"/>
      <c r="AA185" s="221"/>
      <c r="AB185" s="222"/>
      <c r="AC185" s="201"/>
      <c r="AD185" s="128"/>
      <c r="AE185" s="183"/>
      <c r="AF185" s="201"/>
      <c r="AG185" s="201"/>
      <c r="AH185" s="201"/>
      <c r="AI185" s="201"/>
      <c r="AJ185" s="201"/>
    </row>
    <row r="186" spans="1:36" ht="15" customHeight="1">
      <c r="A186" s="8"/>
      <c r="B186" s="172"/>
      <c r="C186" s="92"/>
      <c r="D186" s="18"/>
      <c r="E186" s="223"/>
      <c r="F186" s="194"/>
      <c r="G186" s="124"/>
      <c r="H186" s="216"/>
      <c r="I186" s="180"/>
      <c r="J186" s="217"/>
      <c r="K186" s="218"/>
      <c r="L186" s="114"/>
      <c r="M186" s="219"/>
      <c r="N186" s="201"/>
      <c r="O186" s="201"/>
      <c r="P186" s="201"/>
      <c r="Q186" s="201"/>
      <c r="R186" s="106"/>
      <c r="S186" s="201"/>
      <c r="T186" s="201"/>
      <c r="U186" s="9"/>
      <c r="V186" s="134"/>
      <c r="W186" s="224"/>
      <c r="X186" s="224"/>
      <c r="Y186" s="224"/>
      <c r="Z186" s="224"/>
      <c r="AA186" s="225"/>
      <c r="AB186" s="222"/>
      <c r="AC186" s="201"/>
      <c r="AD186" s="128"/>
      <c r="AE186" s="183"/>
      <c r="AF186" s="201"/>
      <c r="AG186" s="201"/>
      <c r="AH186" s="201"/>
      <c r="AI186" s="201"/>
      <c r="AJ186" s="201"/>
    </row>
    <row r="187" spans="1:36" ht="15" customHeight="1">
      <c r="A187" s="8"/>
      <c r="B187" s="172"/>
      <c r="C187" s="93"/>
      <c r="D187" s="18"/>
      <c r="E187" s="223"/>
      <c r="F187" s="194"/>
      <c r="G187" s="124"/>
      <c r="H187" s="216"/>
      <c r="I187" s="185"/>
      <c r="J187" s="217"/>
      <c r="K187" s="218"/>
      <c r="L187" s="114"/>
      <c r="M187" s="219"/>
      <c r="N187" s="201"/>
      <c r="O187" s="201"/>
      <c r="P187" s="201"/>
      <c r="Q187" s="201"/>
      <c r="R187" s="106"/>
      <c r="S187" s="201"/>
      <c r="T187" s="201"/>
      <c r="U187" s="9"/>
      <c r="V187" s="134"/>
      <c r="W187" s="220"/>
      <c r="X187" s="220"/>
      <c r="Y187" s="220"/>
      <c r="Z187" s="220"/>
      <c r="AA187" s="221"/>
      <c r="AB187" s="222"/>
      <c r="AC187" s="201"/>
      <c r="AD187" s="128"/>
      <c r="AE187" s="183"/>
      <c r="AF187" s="201"/>
      <c r="AG187" s="201"/>
      <c r="AH187" s="201"/>
      <c r="AI187" s="201"/>
      <c r="AJ187" s="201"/>
    </row>
    <row r="188" spans="1:36" ht="15" customHeight="1">
      <c r="A188" s="8"/>
      <c r="B188" s="172"/>
      <c r="C188" s="94"/>
      <c r="D188" s="18"/>
      <c r="E188" s="223"/>
      <c r="F188" s="194"/>
      <c r="G188" s="124"/>
      <c r="H188" s="216"/>
      <c r="I188" s="180"/>
      <c r="J188" s="217"/>
      <c r="K188" s="218"/>
      <c r="L188" s="114"/>
      <c r="M188" s="219"/>
      <c r="N188" s="201"/>
      <c r="O188" s="201"/>
      <c r="P188" s="201"/>
      <c r="Q188" s="201"/>
      <c r="R188" s="106"/>
      <c r="S188" s="201"/>
      <c r="T188" s="201"/>
      <c r="U188" s="9"/>
      <c r="V188" s="134"/>
      <c r="W188" s="224"/>
      <c r="X188" s="224"/>
      <c r="Y188" s="224"/>
      <c r="Z188" s="224"/>
      <c r="AA188" s="225"/>
      <c r="AB188" s="222"/>
      <c r="AC188" s="201"/>
      <c r="AD188" s="128"/>
      <c r="AE188" s="183"/>
      <c r="AF188" s="201"/>
      <c r="AG188" s="201"/>
      <c r="AH188" s="201"/>
      <c r="AI188" s="201"/>
      <c r="AJ188" s="201"/>
    </row>
    <row r="189" spans="1:36" ht="15" customHeight="1">
      <c r="A189" s="8"/>
      <c r="B189" s="172"/>
      <c r="C189" s="93"/>
      <c r="D189" s="18"/>
      <c r="E189" s="223"/>
      <c r="F189" s="194"/>
      <c r="G189" s="124"/>
      <c r="H189" s="216"/>
      <c r="I189" s="185"/>
      <c r="J189" s="217"/>
      <c r="K189" s="218"/>
      <c r="L189" s="114"/>
      <c r="M189" s="219"/>
      <c r="N189" s="201"/>
      <c r="O189" s="201"/>
      <c r="P189" s="201"/>
      <c r="Q189" s="201"/>
      <c r="R189" s="106"/>
      <c r="S189" s="201"/>
      <c r="T189" s="201"/>
      <c r="U189" s="9"/>
      <c r="V189" s="134"/>
      <c r="W189" s="220"/>
      <c r="X189" s="220"/>
      <c r="Y189" s="220"/>
      <c r="Z189" s="220"/>
      <c r="AA189" s="225"/>
      <c r="AB189" s="222"/>
      <c r="AC189" s="128"/>
      <c r="AD189" s="128"/>
      <c r="AE189" s="183"/>
      <c r="AF189" s="201"/>
      <c r="AG189" s="201"/>
      <c r="AH189" s="201"/>
      <c r="AI189" s="201"/>
      <c r="AJ189" s="201"/>
    </row>
    <row r="190" spans="1:36" ht="15" customHeight="1">
      <c r="A190" s="8"/>
      <c r="B190" s="172"/>
      <c r="C190" s="94"/>
      <c r="D190" s="18"/>
      <c r="E190" s="226"/>
      <c r="F190" s="194"/>
      <c r="G190" s="124"/>
      <c r="H190" s="216"/>
      <c r="I190" s="180"/>
      <c r="J190" s="217"/>
      <c r="K190" s="218"/>
      <c r="L190" s="218"/>
      <c r="M190" s="219"/>
      <c r="N190" s="201"/>
      <c r="O190" s="201"/>
      <c r="P190" s="201"/>
      <c r="Q190" s="201"/>
      <c r="R190" s="106"/>
      <c r="S190" s="201"/>
      <c r="T190" s="201"/>
      <c r="U190" s="9"/>
      <c r="V190" s="134"/>
      <c r="W190" s="224"/>
      <c r="X190" s="224"/>
      <c r="Y190" s="224"/>
      <c r="Z190" s="224"/>
      <c r="AA190" s="225"/>
      <c r="AB190" s="222"/>
      <c r="AC190" s="128"/>
      <c r="AD190" s="128"/>
      <c r="AE190" s="183"/>
      <c r="AF190" s="201"/>
      <c r="AG190" s="201"/>
      <c r="AH190" s="201"/>
      <c r="AI190" s="201"/>
      <c r="AJ190" s="201"/>
    </row>
    <row r="191" spans="1:36" ht="15" customHeight="1">
      <c r="A191" s="8"/>
      <c r="B191" s="172"/>
      <c r="C191" s="93"/>
      <c r="D191" s="18"/>
      <c r="E191" s="223"/>
      <c r="F191" s="194"/>
      <c r="G191" s="124"/>
      <c r="H191" s="216"/>
      <c r="I191" s="185"/>
      <c r="J191" s="217"/>
      <c r="K191" s="218"/>
      <c r="L191" s="218"/>
      <c r="M191" s="219"/>
      <c r="N191" s="201"/>
      <c r="O191" s="201"/>
      <c r="P191" s="201"/>
      <c r="Q191" s="201"/>
      <c r="R191" s="106"/>
      <c r="S191" s="201"/>
      <c r="T191" s="201"/>
      <c r="U191" s="9"/>
      <c r="V191" s="134"/>
      <c r="W191" s="220"/>
      <c r="X191" s="220"/>
      <c r="Y191" s="220"/>
      <c r="Z191" s="220"/>
      <c r="AA191" s="221"/>
      <c r="AB191" s="222"/>
      <c r="AC191" s="128"/>
      <c r="AD191" s="128"/>
      <c r="AE191" s="183"/>
      <c r="AF191" s="201"/>
      <c r="AG191" s="201"/>
      <c r="AH191" s="201"/>
      <c r="AI191" s="201"/>
      <c r="AJ191" s="201"/>
    </row>
    <row r="192" spans="1:36" ht="15" customHeight="1">
      <c r="A192" s="8"/>
      <c r="B192" s="172"/>
      <c r="C192" s="94"/>
      <c r="D192" s="18"/>
      <c r="E192" s="226"/>
      <c r="F192" s="194"/>
      <c r="G192" s="124"/>
      <c r="H192" s="216"/>
      <c r="I192" s="180"/>
      <c r="J192" s="217"/>
      <c r="K192" s="218"/>
      <c r="L192" s="218"/>
      <c r="M192" s="219"/>
      <c r="N192" s="201"/>
      <c r="O192" s="201"/>
      <c r="P192" s="201"/>
      <c r="Q192" s="201"/>
      <c r="R192" s="106"/>
      <c r="S192" s="201"/>
      <c r="T192" s="201"/>
      <c r="U192" s="9"/>
      <c r="V192" s="134"/>
      <c r="W192" s="224"/>
      <c r="X192" s="224"/>
      <c r="Y192" s="224"/>
      <c r="Z192" s="224"/>
      <c r="AA192" s="225"/>
      <c r="AB192" s="222"/>
      <c r="AC192" s="128"/>
      <c r="AD192" s="128"/>
      <c r="AE192" s="183"/>
      <c r="AF192" s="201"/>
      <c r="AG192" s="201"/>
      <c r="AH192" s="201"/>
      <c r="AI192" s="201"/>
      <c r="AJ192" s="201"/>
    </row>
    <row r="193" spans="1:36" ht="15" customHeight="1">
      <c r="A193" s="8"/>
      <c r="B193" s="172"/>
      <c r="C193" s="93"/>
      <c r="D193" s="18"/>
      <c r="E193" s="223"/>
      <c r="F193" s="194"/>
      <c r="G193" s="124"/>
      <c r="H193" s="216"/>
      <c r="I193" s="185"/>
      <c r="J193" s="217"/>
      <c r="K193" s="218"/>
      <c r="L193" s="218"/>
      <c r="M193" s="219"/>
      <c r="N193" s="201"/>
      <c r="O193" s="201"/>
      <c r="P193" s="201"/>
      <c r="Q193" s="201"/>
      <c r="R193" s="106"/>
      <c r="S193" s="201"/>
      <c r="T193" s="201"/>
      <c r="U193" s="9"/>
      <c r="V193" s="134"/>
      <c r="W193" s="220"/>
      <c r="X193" s="220"/>
      <c r="Y193" s="220"/>
      <c r="Z193" s="220"/>
      <c r="AA193" s="221"/>
      <c r="AB193" s="222"/>
      <c r="AC193" s="128"/>
      <c r="AD193" s="128"/>
      <c r="AE193" s="183"/>
      <c r="AF193" s="201"/>
      <c r="AG193" s="201"/>
      <c r="AH193" s="201"/>
      <c r="AI193" s="201"/>
      <c r="AJ193" s="201"/>
    </row>
    <row r="194" spans="1:36" ht="15" customHeight="1">
      <c r="A194" s="8"/>
      <c r="B194" s="172"/>
      <c r="C194" s="94"/>
      <c r="D194" s="18"/>
      <c r="E194" s="226"/>
      <c r="F194" s="194"/>
      <c r="G194" s="124"/>
      <c r="H194" s="216"/>
      <c r="I194" s="180"/>
      <c r="J194" s="217"/>
      <c r="K194" s="218"/>
      <c r="L194" s="218"/>
      <c r="M194" s="219"/>
      <c r="N194" s="201"/>
      <c r="O194" s="201"/>
      <c r="P194" s="201"/>
      <c r="Q194" s="201"/>
      <c r="R194" s="106"/>
      <c r="S194" s="201"/>
      <c r="T194" s="201"/>
      <c r="U194" s="9"/>
      <c r="V194" s="134"/>
      <c r="W194" s="224"/>
      <c r="X194" s="224"/>
      <c r="Y194" s="224"/>
      <c r="Z194" s="224"/>
      <c r="AA194" s="225"/>
      <c r="AB194" s="222"/>
      <c r="AC194" s="128"/>
      <c r="AD194" s="128"/>
      <c r="AE194" s="183"/>
      <c r="AF194" s="201"/>
      <c r="AG194" s="201"/>
      <c r="AH194" s="201"/>
      <c r="AI194" s="201"/>
      <c r="AJ194" s="201"/>
    </row>
    <row r="195" spans="1:36" ht="15" customHeight="1">
      <c r="A195" s="8"/>
      <c r="B195" s="172"/>
      <c r="C195" s="93"/>
      <c r="D195" s="18"/>
      <c r="E195" s="226"/>
      <c r="F195" s="194"/>
      <c r="G195" s="124"/>
      <c r="H195" s="216"/>
      <c r="I195" s="185"/>
      <c r="J195" s="217"/>
      <c r="K195" s="218"/>
      <c r="L195" s="218"/>
      <c r="M195" s="219"/>
      <c r="N195" s="201"/>
      <c r="O195" s="201"/>
      <c r="P195" s="201"/>
      <c r="Q195" s="201"/>
      <c r="R195" s="106"/>
      <c r="S195" s="201"/>
      <c r="T195" s="201"/>
      <c r="U195" s="9"/>
      <c r="V195" s="134"/>
      <c r="W195" s="220"/>
      <c r="X195" s="220"/>
      <c r="Y195" s="220"/>
      <c r="Z195" s="220"/>
      <c r="AA195" s="225"/>
      <c r="AB195" s="222"/>
      <c r="AC195" s="128"/>
      <c r="AD195" s="128"/>
      <c r="AE195" s="183"/>
      <c r="AF195" s="201"/>
      <c r="AG195" s="201"/>
      <c r="AH195" s="201"/>
      <c r="AI195" s="201"/>
      <c r="AJ195" s="201"/>
    </row>
    <row r="196" spans="1:36" ht="15" customHeight="1">
      <c r="A196" s="8"/>
      <c r="B196" s="172"/>
      <c r="C196" s="94"/>
      <c r="D196" s="18"/>
      <c r="E196" s="226"/>
      <c r="F196" s="194"/>
      <c r="G196" s="124"/>
      <c r="H196" s="216"/>
      <c r="I196" s="180"/>
      <c r="J196" s="217"/>
      <c r="K196" s="218"/>
      <c r="L196" s="218"/>
      <c r="M196" s="219"/>
      <c r="N196" s="201"/>
      <c r="O196" s="201"/>
      <c r="P196" s="201"/>
      <c r="Q196" s="201"/>
      <c r="R196" s="106"/>
      <c r="S196" s="201"/>
      <c r="T196" s="201"/>
      <c r="U196" s="9"/>
      <c r="V196" s="134"/>
      <c r="W196" s="224"/>
      <c r="X196" s="224"/>
      <c r="Y196" s="224"/>
      <c r="Z196" s="224"/>
      <c r="AA196" s="225"/>
      <c r="AB196" s="222"/>
      <c r="AC196" s="128"/>
      <c r="AD196" s="128"/>
      <c r="AE196" s="183"/>
      <c r="AF196" s="201"/>
      <c r="AG196" s="201"/>
      <c r="AH196" s="201"/>
      <c r="AI196" s="201"/>
      <c r="AJ196" s="201"/>
    </row>
    <row r="197" spans="1:36" ht="15" customHeight="1">
      <c r="A197" s="8"/>
      <c r="B197" s="172"/>
      <c r="C197" s="93"/>
      <c r="D197" s="18"/>
      <c r="E197" s="223"/>
      <c r="F197" s="194"/>
      <c r="G197" s="124"/>
      <c r="H197" s="216"/>
      <c r="I197" s="185"/>
      <c r="J197" s="217"/>
      <c r="K197" s="218"/>
      <c r="L197" s="218"/>
      <c r="M197" s="219"/>
      <c r="N197" s="201"/>
      <c r="O197" s="201"/>
      <c r="P197" s="201"/>
      <c r="Q197" s="201"/>
      <c r="R197" s="106"/>
      <c r="S197" s="201"/>
      <c r="T197" s="201"/>
      <c r="U197" s="9"/>
      <c r="V197" s="134"/>
      <c r="W197" s="220"/>
      <c r="X197" s="220"/>
      <c r="Y197" s="220"/>
      <c r="Z197" s="220"/>
      <c r="AA197" s="221"/>
      <c r="AB197" s="222"/>
      <c r="AC197" s="128"/>
      <c r="AD197" s="128"/>
      <c r="AE197" s="183"/>
      <c r="AF197" s="201"/>
      <c r="AG197" s="201"/>
      <c r="AH197" s="201"/>
      <c r="AI197" s="201"/>
      <c r="AJ197" s="201"/>
    </row>
    <row r="198" spans="1:36" ht="15" customHeight="1">
      <c r="A198" s="8"/>
      <c r="B198" s="172"/>
      <c r="C198" s="94"/>
      <c r="D198" s="18"/>
      <c r="E198" s="226"/>
      <c r="F198" s="194"/>
      <c r="G198" s="124"/>
      <c r="H198" s="216"/>
      <c r="I198" s="180"/>
      <c r="J198" s="217"/>
      <c r="K198" s="218"/>
      <c r="L198" s="218"/>
      <c r="M198" s="219"/>
      <c r="N198" s="201"/>
      <c r="O198" s="201"/>
      <c r="P198" s="201"/>
      <c r="Q198" s="201"/>
      <c r="R198" s="106"/>
      <c r="S198" s="201"/>
      <c r="T198" s="201"/>
      <c r="U198" s="9"/>
      <c r="V198" s="134"/>
      <c r="W198" s="224"/>
      <c r="X198" s="224"/>
      <c r="Y198" s="224"/>
      <c r="Z198" s="224"/>
      <c r="AA198" s="225"/>
      <c r="AB198" s="222"/>
      <c r="AC198" s="128"/>
      <c r="AD198" s="128"/>
      <c r="AE198" s="183"/>
      <c r="AF198" s="201"/>
      <c r="AG198" s="201"/>
      <c r="AH198" s="201"/>
      <c r="AI198" s="201"/>
      <c r="AJ198" s="201"/>
    </row>
    <row r="199" spans="1:36" ht="15" customHeight="1">
      <c r="A199" s="8"/>
      <c r="B199" s="172"/>
      <c r="C199" s="93"/>
      <c r="D199" s="18"/>
      <c r="E199" s="223"/>
      <c r="F199" s="194"/>
      <c r="G199" s="124"/>
      <c r="H199" s="216"/>
      <c r="I199" s="185"/>
      <c r="J199" s="217"/>
      <c r="K199" s="218"/>
      <c r="L199" s="218"/>
      <c r="M199" s="219"/>
      <c r="N199" s="201"/>
      <c r="O199" s="201"/>
      <c r="P199" s="201"/>
      <c r="Q199" s="201"/>
      <c r="R199" s="106"/>
      <c r="S199" s="201"/>
      <c r="T199" s="201"/>
      <c r="U199" s="9"/>
      <c r="V199" s="134"/>
      <c r="W199" s="220"/>
      <c r="X199" s="220"/>
      <c r="Y199" s="220"/>
      <c r="Z199" s="220"/>
      <c r="AA199" s="221"/>
      <c r="AB199" s="222"/>
      <c r="AC199" s="128"/>
      <c r="AD199" s="128"/>
      <c r="AE199" s="183"/>
      <c r="AF199" s="201"/>
      <c r="AG199" s="201"/>
      <c r="AH199" s="201"/>
      <c r="AI199" s="201"/>
      <c r="AJ199" s="201"/>
    </row>
    <row r="200" spans="1:36" ht="15" customHeight="1">
      <c r="A200" s="8"/>
      <c r="B200" s="172"/>
      <c r="C200" s="94"/>
      <c r="D200" s="18"/>
      <c r="E200" s="226"/>
      <c r="F200" s="194"/>
      <c r="G200" s="124"/>
      <c r="H200" s="216"/>
      <c r="I200" s="180"/>
      <c r="J200" s="217"/>
      <c r="K200" s="218"/>
      <c r="L200" s="218"/>
      <c r="M200" s="219"/>
      <c r="N200" s="201"/>
      <c r="O200" s="201"/>
      <c r="P200" s="201"/>
      <c r="Q200" s="201"/>
      <c r="R200" s="106"/>
      <c r="S200" s="201"/>
      <c r="T200" s="201"/>
      <c r="U200" s="9"/>
      <c r="V200" s="134"/>
      <c r="W200" s="224"/>
      <c r="X200" s="224"/>
      <c r="Y200" s="224"/>
      <c r="Z200" s="224"/>
      <c r="AA200" s="225"/>
      <c r="AB200" s="222"/>
      <c r="AC200" s="128"/>
      <c r="AD200" s="128"/>
      <c r="AE200" s="183"/>
      <c r="AF200" s="201"/>
      <c r="AG200" s="201"/>
      <c r="AH200" s="201"/>
      <c r="AI200" s="201"/>
      <c r="AJ200" s="201"/>
    </row>
    <row r="201" spans="1:36" ht="15" customHeight="1">
      <c r="A201" s="8"/>
      <c r="B201" s="172"/>
      <c r="C201" s="93"/>
      <c r="D201" s="18"/>
      <c r="E201" s="226"/>
      <c r="F201" s="194"/>
      <c r="G201" s="124"/>
      <c r="H201" s="216"/>
      <c r="I201" s="185"/>
      <c r="J201" s="217"/>
      <c r="K201" s="218"/>
      <c r="L201" s="218"/>
      <c r="M201" s="219"/>
      <c r="N201" s="201"/>
      <c r="O201" s="201"/>
      <c r="P201" s="201"/>
      <c r="Q201" s="201"/>
      <c r="R201" s="106"/>
      <c r="S201" s="201"/>
      <c r="T201" s="201"/>
      <c r="U201" s="9"/>
      <c r="V201" s="134"/>
      <c r="W201" s="220"/>
      <c r="X201" s="220"/>
      <c r="Y201" s="220"/>
      <c r="Z201" s="220"/>
      <c r="AA201" s="221"/>
      <c r="AB201" s="222"/>
      <c r="AC201" s="128"/>
      <c r="AD201" s="128"/>
      <c r="AE201" s="183"/>
      <c r="AF201" s="201"/>
      <c r="AG201" s="201"/>
      <c r="AH201" s="201"/>
      <c r="AI201" s="201"/>
      <c r="AJ201" s="201"/>
    </row>
    <row r="202" spans="1:36" ht="15" customHeight="1">
      <c r="A202" s="8"/>
      <c r="B202" s="172"/>
      <c r="C202" s="94"/>
      <c r="D202" s="18"/>
      <c r="E202" s="226"/>
      <c r="F202" s="194"/>
      <c r="G202" s="124"/>
      <c r="H202" s="216"/>
      <c r="I202" s="180"/>
      <c r="J202" s="217"/>
      <c r="K202" s="218"/>
      <c r="L202" s="218"/>
      <c r="M202" s="219"/>
      <c r="N202" s="201"/>
      <c r="O202" s="201"/>
      <c r="P202" s="201"/>
      <c r="Q202" s="201"/>
      <c r="R202" s="106"/>
      <c r="S202" s="201"/>
      <c r="T202" s="201"/>
      <c r="U202" s="9"/>
      <c r="V202" s="134"/>
      <c r="W202" s="224"/>
      <c r="X202" s="224"/>
      <c r="Y202" s="224"/>
      <c r="Z202" s="224"/>
      <c r="AA202" s="225"/>
      <c r="AB202" s="222"/>
      <c r="AC202" s="128"/>
      <c r="AD202" s="128"/>
      <c r="AE202" s="183"/>
      <c r="AF202" s="201"/>
      <c r="AG202" s="201"/>
      <c r="AH202" s="201"/>
      <c r="AI202" s="201"/>
      <c r="AJ202" s="201"/>
    </row>
    <row r="203" spans="1:36" ht="15" customHeight="1">
      <c r="A203" s="8"/>
      <c r="B203" s="172"/>
      <c r="C203" s="93"/>
      <c r="D203" s="18"/>
      <c r="E203" s="226"/>
      <c r="F203" s="194"/>
      <c r="G203" s="124"/>
      <c r="H203" s="216"/>
      <c r="I203" s="185"/>
      <c r="J203" s="217"/>
      <c r="K203" s="218"/>
      <c r="L203" s="218"/>
      <c r="M203" s="219"/>
      <c r="N203" s="201"/>
      <c r="O203" s="201"/>
      <c r="P203" s="201"/>
      <c r="Q203" s="201"/>
      <c r="R203" s="106"/>
      <c r="S203" s="201"/>
      <c r="T203" s="201"/>
      <c r="U203" s="9"/>
      <c r="V203" s="134"/>
      <c r="W203" s="220"/>
      <c r="X203" s="220"/>
      <c r="Y203" s="220"/>
      <c r="Z203" s="220"/>
      <c r="AA203" s="221"/>
      <c r="AB203" s="222"/>
      <c r="AC203" s="128"/>
      <c r="AD203" s="128"/>
      <c r="AE203" s="183"/>
      <c r="AF203" s="201"/>
      <c r="AG203" s="201"/>
      <c r="AH203" s="201"/>
      <c r="AI203" s="201"/>
      <c r="AJ203" s="201"/>
    </row>
    <row r="204" spans="1:36" ht="15" customHeight="1">
      <c r="A204" s="8"/>
      <c r="B204" s="172"/>
      <c r="C204" s="94"/>
      <c r="D204" s="18"/>
      <c r="E204" s="223"/>
      <c r="F204" s="194"/>
      <c r="G204" s="124"/>
      <c r="H204" s="216"/>
      <c r="I204" s="180"/>
      <c r="J204" s="217"/>
      <c r="K204" s="218"/>
      <c r="L204" s="218"/>
      <c r="M204" s="219"/>
      <c r="N204" s="201"/>
      <c r="O204" s="201"/>
      <c r="P204" s="201"/>
      <c r="Q204" s="201"/>
      <c r="R204" s="106"/>
      <c r="S204" s="201"/>
      <c r="T204" s="201"/>
      <c r="U204" s="9"/>
      <c r="V204" s="134"/>
      <c r="W204" s="224"/>
      <c r="X204" s="224"/>
      <c r="Y204" s="224"/>
      <c r="Z204" s="224"/>
      <c r="AA204" s="225"/>
      <c r="AB204" s="222"/>
      <c r="AC204" s="128"/>
      <c r="AD204" s="128"/>
      <c r="AE204" s="183"/>
      <c r="AF204" s="201"/>
      <c r="AG204" s="201"/>
      <c r="AH204" s="201"/>
      <c r="AI204" s="201"/>
      <c r="AJ204" s="201"/>
    </row>
    <row r="205" spans="1:36" ht="15" customHeight="1">
      <c r="A205" s="8"/>
      <c r="B205" s="172"/>
      <c r="C205" s="93"/>
      <c r="D205" s="18"/>
      <c r="E205" s="223"/>
      <c r="F205" s="194"/>
      <c r="G205" s="125"/>
      <c r="H205" s="216"/>
      <c r="I205" s="185"/>
      <c r="J205" s="217"/>
      <c r="K205" s="218"/>
      <c r="L205" s="218"/>
      <c r="M205" s="219"/>
      <c r="N205" s="201"/>
      <c r="O205" s="201"/>
      <c r="P205" s="201"/>
      <c r="Q205" s="201"/>
      <c r="R205" s="106"/>
      <c r="S205" s="201"/>
      <c r="T205" s="201"/>
      <c r="U205" s="9"/>
      <c r="V205" s="134"/>
      <c r="W205" s="220"/>
      <c r="X205" s="220"/>
      <c r="Y205" s="220"/>
      <c r="Z205" s="220"/>
      <c r="AA205" s="221"/>
      <c r="AB205" s="222"/>
      <c r="AC205" s="128"/>
      <c r="AD205" s="128"/>
      <c r="AE205" s="183"/>
      <c r="AF205" s="201"/>
      <c r="AG205" s="201"/>
      <c r="AH205" s="201"/>
      <c r="AI205" s="201"/>
      <c r="AJ205" s="201"/>
    </row>
    <row r="206" spans="1:36" ht="15" customHeight="1">
      <c r="A206" s="8"/>
      <c r="B206" s="172"/>
      <c r="C206" s="94"/>
      <c r="D206" s="18"/>
      <c r="E206" s="226"/>
      <c r="F206" s="194"/>
      <c r="G206" s="125"/>
      <c r="H206" s="216"/>
      <c r="I206" s="180"/>
      <c r="J206" s="217"/>
      <c r="K206" s="218"/>
      <c r="L206" s="218"/>
      <c r="M206" s="219"/>
      <c r="N206" s="201"/>
      <c r="O206" s="201"/>
      <c r="P206" s="201"/>
      <c r="Q206" s="201"/>
      <c r="R206" s="106"/>
      <c r="S206" s="201"/>
      <c r="T206" s="201"/>
      <c r="U206" s="9"/>
      <c r="V206" s="134"/>
      <c r="W206" s="224"/>
      <c r="X206" s="224"/>
      <c r="Y206" s="224"/>
      <c r="Z206" s="224"/>
      <c r="AA206" s="225"/>
      <c r="AB206" s="222"/>
      <c r="AC206" s="128"/>
      <c r="AD206" s="128"/>
      <c r="AE206" s="183"/>
      <c r="AF206" s="201"/>
      <c r="AG206" s="201"/>
      <c r="AH206" s="201"/>
      <c r="AI206" s="201"/>
      <c r="AJ206" s="201"/>
    </row>
    <row r="207" spans="1:36" ht="15" customHeight="1">
      <c r="A207" s="8"/>
      <c r="B207" s="172"/>
      <c r="C207" s="93"/>
      <c r="D207" s="18"/>
      <c r="E207" s="226"/>
      <c r="F207" s="194"/>
      <c r="G207" s="125"/>
      <c r="H207" s="216"/>
      <c r="I207" s="126"/>
      <c r="J207" s="217"/>
      <c r="K207" s="218"/>
      <c r="L207" s="218"/>
      <c r="M207" s="219"/>
      <c r="N207" s="201"/>
      <c r="O207" s="201"/>
      <c r="P207" s="201"/>
      <c r="Q207" s="201"/>
      <c r="R207" s="106"/>
      <c r="S207" s="201"/>
      <c r="T207" s="201"/>
      <c r="U207" s="9"/>
      <c r="V207" s="134"/>
      <c r="W207" s="220"/>
      <c r="X207" s="220"/>
      <c r="Y207" s="220"/>
      <c r="Z207" s="220"/>
      <c r="AA207" s="221"/>
      <c r="AB207" s="222"/>
      <c r="AC207" s="183"/>
      <c r="AD207" s="183"/>
      <c r="AE207" s="183"/>
      <c r="AF207" s="201"/>
      <c r="AG207" s="201"/>
      <c r="AH207" s="201"/>
      <c r="AI207" s="201"/>
      <c r="AJ207" s="201"/>
    </row>
    <row r="208" spans="1:36" ht="15" customHeight="1">
      <c r="A208" s="8"/>
      <c r="B208" s="172"/>
      <c r="C208" s="94"/>
      <c r="D208" s="18"/>
      <c r="E208" s="223"/>
      <c r="F208" s="194"/>
      <c r="G208" s="125"/>
      <c r="H208" s="216"/>
      <c r="I208" s="180"/>
      <c r="J208" s="217"/>
      <c r="K208" s="218"/>
      <c r="L208" s="218"/>
      <c r="M208" s="219"/>
      <c r="N208" s="201"/>
      <c r="O208" s="201"/>
      <c r="P208" s="201"/>
      <c r="Q208" s="201"/>
      <c r="R208" s="106"/>
      <c r="S208" s="201"/>
      <c r="T208" s="201"/>
      <c r="U208" s="9"/>
      <c r="V208" s="134"/>
      <c r="W208" s="224"/>
      <c r="X208" s="224"/>
      <c r="Y208" s="224"/>
      <c r="Z208" s="224"/>
      <c r="AA208" s="225"/>
      <c r="AB208" s="222"/>
      <c r="AC208" s="183"/>
      <c r="AD208" s="183"/>
      <c r="AE208" s="183"/>
      <c r="AF208" s="201"/>
      <c r="AG208" s="201"/>
      <c r="AH208" s="201"/>
      <c r="AI208" s="201"/>
      <c r="AJ208" s="201"/>
    </row>
    <row r="209" spans="1:36" ht="15" customHeight="1">
      <c r="A209" s="8"/>
      <c r="B209" s="172"/>
      <c r="C209" s="93"/>
      <c r="D209" s="18"/>
      <c r="E209" s="223"/>
      <c r="F209" s="194"/>
      <c r="G209" s="125"/>
      <c r="H209" s="216"/>
      <c r="I209" s="185"/>
      <c r="J209" s="217"/>
      <c r="K209" s="218"/>
      <c r="L209" s="218"/>
      <c r="M209" s="219"/>
      <c r="N209" s="201"/>
      <c r="O209" s="201"/>
      <c r="P209" s="201"/>
      <c r="Q209" s="201"/>
      <c r="R209" s="106"/>
      <c r="S209" s="201"/>
      <c r="T209" s="201"/>
      <c r="U209" s="9"/>
      <c r="V209" s="134"/>
      <c r="W209" s="220"/>
      <c r="X209" s="220"/>
      <c r="Y209" s="220"/>
      <c r="Z209" s="220"/>
      <c r="AA209" s="221"/>
      <c r="AB209" s="222"/>
      <c r="AC209" s="183"/>
      <c r="AD209" s="183"/>
      <c r="AE209" s="183"/>
      <c r="AF209" s="201"/>
      <c r="AG209" s="201"/>
      <c r="AH209" s="201"/>
      <c r="AI209" s="201"/>
      <c r="AJ209" s="201"/>
    </row>
    <row r="210" spans="1:36" ht="15" customHeight="1">
      <c r="A210" s="8"/>
      <c r="B210" s="172"/>
      <c r="C210" s="94"/>
      <c r="D210" s="18"/>
      <c r="E210" s="226"/>
      <c r="F210" s="194"/>
      <c r="G210" s="125"/>
      <c r="H210" s="216"/>
      <c r="I210" s="180"/>
      <c r="J210" s="217"/>
      <c r="K210" s="218"/>
      <c r="L210" s="218"/>
      <c r="M210" s="219"/>
      <c r="N210" s="201"/>
      <c r="O210" s="201"/>
      <c r="P210" s="201"/>
      <c r="Q210" s="201"/>
      <c r="R210" s="106"/>
      <c r="S210" s="201"/>
      <c r="T210" s="201"/>
      <c r="U210" s="9"/>
      <c r="V210" s="134"/>
      <c r="W210" s="224"/>
      <c r="X210" s="224"/>
      <c r="Y210" s="224"/>
      <c r="Z210" s="224"/>
      <c r="AA210" s="225"/>
      <c r="AB210" s="222"/>
      <c r="AC210" s="183"/>
      <c r="AD210" s="183"/>
      <c r="AE210" s="183"/>
      <c r="AF210" s="201"/>
      <c r="AG210" s="201"/>
      <c r="AH210" s="201"/>
      <c r="AI210" s="201"/>
      <c r="AJ210" s="201"/>
    </row>
    <row r="211" spans="1:36" ht="15" customHeight="1">
      <c r="A211" s="8"/>
      <c r="B211" s="172"/>
      <c r="C211" s="93"/>
      <c r="D211" s="18"/>
      <c r="E211" s="226"/>
      <c r="F211" s="194"/>
      <c r="G211" s="125"/>
      <c r="H211" s="216"/>
      <c r="I211" s="126"/>
      <c r="J211" s="217"/>
      <c r="K211" s="218"/>
      <c r="L211" s="218"/>
      <c r="M211" s="219"/>
      <c r="N211" s="201"/>
      <c r="O211" s="201"/>
      <c r="P211" s="201"/>
      <c r="Q211" s="201"/>
      <c r="R211" s="106"/>
      <c r="S211" s="201"/>
      <c r="T211" s="201"/>
      <c r="U211" s="9"/>
      <c r="V211" s="134"/>
      <c r="W211" s="220"/>
      <c r="X211" s="220"/>
      <c r="Y211" s="220"/>
      <c r="Z211" s="220"/>
      <c r="AA211" s="221"/>
      <c r="AB211" s="222"/>
      <c r="AC211" s="183"/>
      <c r="AD211" s="183"/>
      <c r="AE211" s="183"/>
      <c r="AF211" s="201"/>
      <c r="AG211" s="201"/>
      <c r="AH211" s="201"/>
      <c r="AI211" s="201"/>
      <c r="AJ211" s="201"/>
    </row>
    <row r="212" spans="1:36" ht="15" customHeight="1">
      <c r="A212" s="8"/>
      <c r="B212" s="172"/>
      <c r="C212" s="94"/>
      <c r="D212" s="18"/>
      <c r="E212" s="223"/>
      <c r="F212" s="194"/>
      <c r="G212" s="125"/>
      <c r="H212" s="216"/>
      <c r="I212" s="127"/>
      <c r="J212" s="217"/>
      <c r="K212" s="218"/>
      <c r="L212" s="218"/>
      <c r="M212" s="219"/>
      <c r="N212" s="201"/>
      <c r="O212" s="201"/>
      <c r="P212" s="201"/>
      <c r="Q212" s="201"/>
      <c r="R212" s="106"/>
      <c r="S212" s="201"/>
      <c r="T212" s="201"/>
      <c r="U212" s="9"/>
      <c r="V212" s="134"/>
      <c r="W212" s="224"/>
      <c r="X212" s="224"/>
      <c r="Y212" s="224"/>
      <c r="Z212" s="224"/>
      <c r="AA212" s="225"/>
      <c r="AB212" s="222"/>
      <c r="AC212" s="183"/>
      <c r="AD212" s="183"/>
      <c r="AE212" s="183"/>
      <c r="AF212" s="201"/>
      <c r="AG212" s="201"/>
      <c r="AH212" s="201"/>
      <c r="AI212" s="201"/>
      <c r="AJ212" s="201"/>
    </row>
    <row r="213" spans="1:36" ht="15" customHeight="1">
      <c r="A213" s="8"/>
      <c r="B213" s="172"/>
      <c r="C213" s="93"/>
      <c r="D213" s="18"/>
      <c r="E213" s="223"/>
      <c r="F213" s="194"/>
      <c r="G213" s="125"/>
      <c r="H213" s="216"/>
      <c r="I213" s="126"/>
      <c r="J213" s="217"/>
      <c r="K213" s="218"/>
      <c r="L213" s="218"/>
      <c r="M213" s="219"/>
      <c r="N213" s="201"/>
      <c r="O213" s="201"/>
      <c r="P213" s="201"/>
      <c r="Q213" s="201"/>
      <c r="R213" s="106"/>
      <c r="S213" s="201"/>
      <c r="T213" s="201"/>
      <c r="U213" s="9"/>
      <c r="V213" s="134"/>
      <c r="W213" s="220"/>
      <c r="X213" s="220"/>
      <c r="Y213" s="220"/>
      <c r="Z213" s="220"/>
      <c r="AA213" s="221"/>
      <c r="AB213" s="222"/>
      <c r="AC213" s="183"/>
      <c r="AD213" s="183"/>
      <c r="AE213" s="183"/>
      <c r="AF213" s="201"/>
      <c r="AG213" s="201"/>
      <c r="AH213" s="201"/>
      <c r="AI213" s="201"/>
      <c r="AJ213" s="201"/>
    </row>
    <row r="214" spans="1:36" ht="15" customHeight="1">
      <c r="A214" s="8"/>
      <c r="B214" s="172"/>
      <c r="C214" s="94"/>
      <c r="D214" s="18"/>
      <c r="E214" s="223"/>
      <c r="F214" s="194"/>
      <c r="G214" s="125"/>
      <c r="H214" s="216"/>
      <c r="I214" s="127"/>
      <c r="J214" s="217"/>
      <c r="K214" s="218"/>
      <c r="L214" s="218"/>
      <c r="M214" s="219"/>
      <c r="N214" s="201"/>
      <c r="O214" s="201"/>
      <c r="P214" s="201"/>
      <c r="Q214" s="201"/>
      <c r="R214" s="106"/>
      <c r="S214" s="201"/>
      <c r="T214" s="201"/>
      <c r="U214" s="9"/>
      <c r="V214" s="134"/>
      <c r="W214" s="224"/>
      <c r="X214" s="224"/>
      <c r="Y214" s="224"/>
      <c r="Z214" s="224"/>
      <c r="AA214" s="225"/>
      <c r="AB214" s="222"/>
      <c r="AC214" s="183"/>
      <c r="AD214" s="183"/>
      <c r="AE214" s="183"/>
      <c r="AF214" s="201"/>
      <c r="AG214" s="201"/>
      <c r="AH214" s="201"/>
      <c r="AI214" s="201"/>
      <c r="AJ214" s="201"/>
    </row>
    <row r="215" spans="1:36" ht="15" customHeight="1">
      <c r="A215" s="8"/>
      <c r="B215" s="172"/>
      <c r="C215" s="93"/>
      <c r="D215" s="18"/>
      <c r="E215" s="223"/>
      <c r="F215" s="194"/>
      <c r="G215" s="125"/>
      <c r="H215" s="216"/>
      <c r="I215" s="126"/>
      <c r="J215" s="217"/>
      <c r="K215" s="218"/>
      <c r="L215" s="218"/>
      <c r="M215" s="219"/>
      <c r="N215" s="201"/>
      <c r="O215" s="201"/>
      <c r="P215" s="201"/>
      <c r="Q215" s="201"/>
      <c r="R215" s="106"/>
      <c r="S215" s="201"/>
      <c r="T215" s="201"/>
      <c r="U215" s="9"/>
      <c r="V215" s="134"/>
      <c r="W215" s="220"/>
      <c r="X215" s="220"/>
      <c r="Y215" s="220"/>
      <c r="Z215" s="220"/>
      <c r="AA215" s="221"/>
      <c r="AB215" s="222"/>
      <c r="AC215" s="183"/>
      <c r="AD215" s="183"/>
      <c r="AE215" s="183"/>
      <c r="AF215" s="201"/>
      <c r="AG215" s="201"/>
      <c r="AH215" s="201"/>
      <c r="AI215" s="201"/>
      <c r="AJ215" s="201"/>
    </row>
    <row r="216" spans="1:36" ht="15" customHeight="1">
      <c r="A216" s="8"/>
      <c r="B216" s="172"/>
      <c r="C216" s="94"/>
      <c r="D216" s="18"/>
      <c r="E216" s="223"/>
      <c r="F216" s="194"/>
      <c r="G216" s="125"/>
      <c r="H216" s="201"/>
      <c r="I216" s="127"/>
      <c r="J216" s="217"/>
      <c r="K216" s="218"/>
      <c r="L216" s="218"/>
      <c r="M216" s="219"/>
      <c r="N216" s="201"/>
      <c r="O216" s="201"/>
      <c r="P216" s="201"/>
      <c r="Q216" s="201"/>
      <c r="R216" s="106"/>
      <c r="S216" s="201"/>
      <c r="T216" s="201"/>
      <c r="U216" s="9"/>
      <c r="V216" s="134"/>
      <c r="W216" s="224"/>
      <c r="X216" s="224"/>
      <c r="Y216" s="224"/>
      <c r="Z216" s="224"/>
      <c r="AA216" s="225"/>
      <c r="AB216" s="222"/>
      <c r="AC216" s="183"/>
      <c r="AD216" s="183"/>
      <c r="AE216" s="183"/>
      <c r="AF216" s="201"/>
      <c r="AG216" s="201"/>
      <c r="AH216" s="201"/>
      <c r="AI216" s="201"/>
      <c r="AJ216" s="201"/>
    </row>
    <row r="217" spans="1:36" ht="15" customHeight="1">
      <c r="A217" s="8"/>
      <c r="B217" s="172"/>
      <c r="C217" s="93"/>
      <c r="D217" s="18"/>
      <c r="E217" s="226"/>
      <c r="F217" s="194"/>
      <c r="G217" s="125"/>
      <c r="H217" s="201"/>
      <c r="I217" s="126"/>
      <c r="J217" s="217"/>
      <c r="K217" s="218"/>
      <c r="L217" s="218"/>
      <c r="M217" s="219"/>
      <c r="N217" s="201"/>
      <c r="O217" s="201"/>
      <c r="P217" s="201"/>
      <c r="Q217" s="201"/>
      <c r="R217" s="106"/>
      <c r="S217" s="201"/>
      <c r="T217" s="201"/>
      <c r="U217" s="9"/>
      <c r="V217" s="134"/>
      <c r="W217" s="220"/>
      <c r="X217" s="220"/>
      <c r="Y217" s="220"/>
      <c r="Z217" s="220"/>
      <c r="AA217" s="221"/>
      <c r="AB217" s="222"/>
      <c r="AC217" s="183"/>
      <c r="AD217" s="183"/>
      <c r="AE217" s="183"/>
      <c r="AF217" s="201"/>
      <c r="AG217" s="201"/>
      <c r="AH217" s="201"/>
      <c r="AI217" s="201"/>
      <c r="AJ217" s="201"/>
    </row>
    <row r="218" spans="1:36" ht="15" customHeight="1">
      <c r="A218" s="8"/>
      <c r="B218" s="172"/>
      <c r="C218" s="94"/>
      <c r="D218" s="18"/>
      <c r="E218" s="226"/>
      <c r="F218" s="194"/>
      <c r="G218" s="125"/>
      <c r="H218" s="201"/>
      <c r="I218" s="127"/>
      <c r="J218" s="217"/>
      <c r="K218" s="218"/>
      <c r="L218" s="218"/>
      <c r="M218" s="219"/>
      <c r="N218" s="201"/>
      <c r="O218" s="201"/>
      <c r="P218" s="201"/>
      <c r="Q218" s="201"/>
      <c r="R218" s="106"/>
      <c r="S218" s="201"/>
      <c r="T218" s="201"/>
      <c r="U218" s="9"/>
      <c r="V218" s="134"/>
      <c r="W218" s="224"/>
      <c r="X218" s="224"/>
      <c r="Y218" s="224"/>
      <c r="Z218" s="224"/>
      <c r="AA218" s="225"/>
      <c r="AB218" s="222"/>
      <c r="AC218" s="183"/>
      <c r="AD218" s="183"/>
      <c r="AE218" s="183"/>
      <c r="AF218" s="201"/>
      <c r="AG218" s="201"/>
      <c r="AH218" s="201"/>
      <c r="AI218" s="201"/>
      <c r="AJ218" s="201"/>
    </row>
    <row r="219" spans="1:36" ht="15" customHeight="1">
      <c r="A219" s="8"/>
      <c r="B219" s="172"/>
      <c r="C219" s="93"/>
      <c r="D219" s="18"/>
      <c r="E219" s="226"/>
      <c r="F219" s="194"/>
      <c r="G219" s="125"/>
      <c r="H219" s="201"/>
      <c r="I219" s="126"/>
      <c r="J219" s="217"/>
      <c r="K219" s="218"/>
      <c r="L219" s="218"/>
      <c r="M219" s="219"/>
      <c r="N219" s="201"/>
      <c r="O219" s="201"/>
      <c r="P219" s="201"/>
      <c r="Q219" s="201"/>
      <c r="R219" s="106"/>
      <c r="S219" s="201"/>
      <c r="T219" s="201"/>
      <c r="U219" s="9"/>
      <c r="V219" s="134"/>
      <c r="W219" s="220"/>
      <c r="X219" s="220"/>
      <c r="Y219" s="220"/>
      <c r="Z219" s="220"/>
      <c r="AA219" s="221"/>
      <c r="AB219" s="222"/>
      <c r="AC219" s="183"/>
      <c r="AD219" s="183"/>
      <c r="AE219" s="183"/>
      <c r="AF219" s="201"/>
      <c r="AG219" s="201"/>
      <c r="AH219" s="201"/>
      <c r="AI219" s="201"/>
      <c r="AJ219" s="201"/>
    </row>
    <row r="220" spans="1:36" ht="15" customHeight="1">
      <c r="A220" s="8"/>
      <c r="B220" s="172"/>
      <c r="C220" s="94"/>
      <c r="D220" s="18"/>
      <c r="E220" s="223"/>
      <c r="F220" s="194"/>
      <c r="G220" s="125"/>
      <c r="H220" s="201"/>
      <c r="I220" s="127"/>
      <c r="J220" s="217"/>
      <c r="K220" s="218"/>
      <c r="L220" s="218"/>
      <c r="M220" s="219"/>
      <c r="N220" s="201"/>
      <c r="O220" s="201"/>
      <c r="P220" s="201"/>
      <c r="Q220" s="201"/>
      <c r="R220" s="106"/>
      <c r="S220" s="201"/>
      <c r="T220" s="201"/>
      <c r="U220" s="9"/>
      <c r="V220" s="134"/>
      <c r="W220" s="224"/>
      <c r="X220" s="224"/>
      <c r="Y220" s="224"/>
      <c r="Z220" s="224"/>
      <c r="AA220" s="225"/>
      <c r="AB220" s="222"/>
      <c r="AC220" s="183"/>
      <c r="AD220" s="183"/>
      <c r="AE220" s="183"/>
      <c r="AF220" s="201"/>
      <c r="AG220" s="201"/>
      <c r="AH220" s="201"/>
      <c r="AI220" s="201"/>
      <c r="AJ220" s="201"/>
    </row>
    <row r="221" spans="1:36" ht="15" customHeight="1">
      <c r="A221" s="8"/>
      <c r="B221" s="172"/>
      <c r="C221" s="93"/>
      <c r="D221" s="18"/>
      <c r="E221" s="226"/>
      <c r="F221" s="194"/>
      <c r="G221" s="125"/>
      <c r="H221" s="201"/>
      <c r="I221" s="185"/>
      <c r="J221" s="217"/>
      <c r="K221" s="218"/>
      <c r="L221" s="218"/>
      <c r="M221" s="219"/>
      <c r="N221" s="201"/>
      <c r="O221" s="201"/>
      <c r="P221" s="201"/>
      <c r="Q221" s="201"/>
      <c r="R221" s="106"/>
      <c r="S221" s="201"/>
      <c r="T221" s="201"/>
      <c r="U221" s="9"/>
      <c r="V221" s="134"/>
      <c r="W221" s="220"/>
      <c r="X221" s="220"/>
      <c r="Y221" s="220"/>
      <c r="Z221" s="220"/>
      <c r="AA221" s="221"/>
      <c r="AB221" s="222"/>
      <c r="AC221" s="183"/>
      <c r="AD221" s="183"/>
      <c r="AE221" s="183"/>
      <c r="AF221" s="201"/>
      <c r="AG221" s="201"/>
      <c r="AH221" s="201"/>
      <c r="AI221" s="201"/>
      <c r="AJ221" s="201"/>
    </row>
    <row r="222" spans="1:36" ht="15" customHeight="1">
      <c r="A222" s="8"/>
      <c r="B222" s="172"/>
      <c r="C222" s="94"/>
      <c r="D222" s="18"/>
      <c r="E222" s="226"/>
      <c r="F222" s="194"/>
      <c r="G222" s="125"/>
      <c r="H222" s="201"/>
      <c r="I222" s="180"/>
      <c r="J222" s="217"/>
      <c r="K222" s="218"/>
      <c r="L222" s="218"/>
      <c r="M222" s="219"/>
      <c r="N222" s="201"/>
      <c r="O222" s="201"/>
      <c r="P222" s="201"/>
      <c r="Q222" s="201"/>
      <c r="R222" s="106"/>
      <c r="S222" s="201"/>
      <c r="T222" s="201"/>
      <c r="U222" s="9"/>
      <c r="V222" s="134"/>
      <c r="W222" s="224"/>
      <c r="X222" s="224"/>
      <c r="Y222" s="224"/>
      <c r="Z222" s="224"/>
      <c r="AA222" s="225"/>
      <c r="AB222" s="222"/>
      <c r="AC222" s="183"/>
      <c r="AD222" s="183"/>
      <c r="AE222" s="183"/>
      <c r="AF222" s="201"/>
      <c r="AG222" s="201"/>
      <c r="AH222" s="201"/>
      <c r="AI222" s="201"/>
      <c r="AJ222" s="201"/>
    </row>
    <row r="223" spans="1:36" ht="15" customHeight="1">
      <c r="A223" s="8"/>
      <c r="B223" s="172"/>
      <c r="C223" s="93"/>
      <c r="D223" s="18"/>
      <c r="E223" s="223"/>
      <c r="F223" s="194"/>
      <c r="G223" s="125"/>
      <c r="H223" s="201"/>
      <c r="I223" s="185"/>
      <c r="J223" s="217"/>
      <c r="K223" s="218"/>
      <c r="L223" s="218"/>
      <c r="M223" s="219"/>
      <c r="N223" s="201"/>
      <c r="O223" s="201"/>
      <c r="P223" s="201"/>
      <c r="Q223" s="201"/>
      <c r="R223" s="106"/>
      <c r="S223" s="201"/>
      <c r="T223" s="201"/>
      <c r="U223" s="9"/>
      <c r="V223" s="134"/>
      <c r="W223" s="220"/>
      <c r="X223" s="220"/>
      <c r="Y223" s="220"/>
      <c r="Z223" s="220"/>
      <c r="AA223" s="221"/>
      <c r="AB223" s="222"/>
      <c r="AC223" s="183"/>
      <c r="AD223" s="183"/>
      <c r="AE223" s="183"/>
      <c r="AF223" s="201"/>
      <c r="AG223" s="201"/>
      <c r="AH223" s="201"/>
      <c r="AI223" s="201"/>
      <c r="AJ223" s="201"/>
    </row>
    <row r="224" spans="1:36" ht="15" customHeight="1">
      <c r="A224" s="8"/>
      <c r="B224" s="172"/>
      <c r="C224" s="94"/>
      <c r="D224" s="18"/>
      <c r="E224" s="223"/>
      <c r="F224" s="194"/>
      <c r="G224" s="125"/>
      <c r="H224" s="201"/>
      <c r="I224" s="180"/>
      <c r="J224" s="217"/>
      <c r="K224" s="218"/>
      <c r="L224" s="218"/>
      <c r="M224" s="219"/>
      <c r="N224" s="201"/>
      <c r="O224" s="201"/>
      <c r="P224" s="201"/>
      <c r="Q224" s="201"/>
      <c r="R224" s="106"/>
      <c r="S224" s="201"/>
      <c r="T224" s="201"/>
      <c r="U224" s="9"/>
      <c r="V224" s="134"/>
      <c r="W224" s="224"/>
      <c r="X224" s="224"/>
      <c r="Y224" s="224"/>
      <c r="Z224" s="224"/>
      <c r="AA224" s="225"/>
      <c r="AB224" s="222"/>
      <c r="AC224" s="183"/>
      <c r="AD224" s="183"/>
      <c r="AE224" s="183"/>
      <c r="AF224" s="201"/>
      <c r="AG224" s="201"/>
      <c r="AH224" s="201"/>
      <c r="AI224" s="201"/>
      <c r="AJ224" s="201"/>
    </row>
    <row r="225" spans="1:36" ht="15" customHeight="1">
      <c r="A225" s="8"/>
      <c r="B225" s="172"/>
      <c r="C225" s="93"/>
      <c r="D225" s="18"/>
      <c r="E225" s="223"/>
      <c r="F225" s="194"/>
      <c r="G225" s="125"/>
      <c r="H225" s="201"/>
      <c r="I225" s="185"/>
      <c r="J225" s="217"/>
      <c r="K225" s="218"/>
      <c r="L225" s="218"/>
      <c r="M225" s="219"/>
      <c r="N225" s="201"/>
      <c r="O225" s="201"/>
      <c r="P225" s="201"/>
      <c r="Q225" s="201"/>
      <c r="R225" s="106"/>
      <c r="S225" s="201"/>
      <c r="T225" s="201"/>
      <c r="U225" s="9"/>
      <c r="V225" s="134"/>
      <c r="W225" s="220"/>
      <c r="X225" s="220"/>
      <c r="Y225" s="220"/>
      <c r="Z225" s="220"/>
      <c r="AA225" s="221"/>
      <c r="AB225" s="222"/>
      <c r="AC225" s="183"/>
      <c r="AD225" s="183"/>
      <c r="AE225" s="183"/>
      <c r="AF225" s="201"/>
      <c r="AG225" s="201"/>
      <c r="AH225" s="201"/>
      <c r="AI225" s="201"/>
      <c r="AJ225" s="201"/>
    </row>
    <row r="226" spans="1:36" ht="15" customHeight="1">
      <c r="A226" s="8"/>
      <c r="B226" s="172"/>
      <c r="C226" s="94"/>
      <c r="D226" s="18"/>
      <c r="E226" s="223"/>
      <c r="F226" s="194"/>
      <c r="G226" s="115"/>
      <c r="H226" s="227"/>
      <c r="I226" s="228"/>
      <c r="J226" s="201"/>
      <c r="K226" s="227"/>
      <c r="L226" s="114"/>
      <c r="M226" s="229"/>
      <c r="N226" s="201"/>
      <c r="O226" s="201"/>
      <c r="P226" s="227"/>
      <c r="Q226" s="201"/>
      <c r="R226" s="106"/>
      <c r="S226" s="201"/>
      <c r="T226" s="201"/>
      <c r="U226" s="9"/>
      <c r="V226" s="134"/>
      <c r="W226" s="209"/>
      <c r="X226" s="209"/>
      <c r="Y226" s="209"/>
      <c r="Z226" s="209"/>
      <c r="AA226" s="201"/>
      <c r="AB226" s="222"/>
      <c r="AC226" s="201"/>
      <c r="AD226" s="201"/>
      <c r="AE226" s="201"/>
      <c r="AF226" s="201"/>
      <c r="AG226" s="201"/>
      <c r="AH226" s="201"/>
      <c r="AI226" s="201"/>
      <c r="AJ226" s="201"/>
    </row>
    <row r="227" spans="1:36" ht="15" customHeight="1">
      <c r="A227" s="8"/>
      <c r="B227" s="172"/>
      <c r="C227" s="93"/>
      <c r="D227" s="20"/>
      <c r="E227" s="227"/>
      <c r="F227" s="194"/>
      <c r="G227" s="115"/>
      <c r="H227" s="227"/>
      <c r="I227" s="228"/>
      <c r="J227" s="201"/>
      <c r="K227" s="227"/>
      <c r="L227" s="114"/>
      <c r="M227" s="229"/>
      <c r="N227" s="201"/>
      <c r="O227" s="201"/>
      <c r="P227" s="227"/>
      <c r="Q227" s="201"/>
      <c r="R227" s="106"/>
      <c r="S227" s="201"/>
      <c r="T227" s="201"/>
      <c r="U227" s="9"/>
      <c r="V227" s="134"/>
      <c r="W227" s="209"/>
      <c r="X227" s="209"/>
      <c r="Y227" s="209"/>
      <c r="Z227" s="209"/>
      <c r="AA227" s="201"/>
      <c r="AB227" s="222"/>
      <c r="AC227" s="201"/>
      <c r="AD227" s="201"/>
      <c r="AE227" s="201"/>
      <c r="AF227" s="201"/>
      <c r="AG227" s="201"/>
      <c r="AH227" s="201"/>
      <c r="AI227" s="201"/>
      <c r="AJ227" s="201"/>
    </row>
    <row r="228" spans="1:36" ht="15" customHeight="1">
      <c r="A228" s="8"/>
      <c r="B228" s="172"/>
      <c r="C228" s="95"/>
      <c r="D228" s="20"/>
      <c r="E228" s="227"/>
      <c r="F228" s="194"/>
      <c r="G228" s="115"/>
      <c r="H228" s="227"/>
      <c r="I228" s="228"/>
      <c r="J228" s="201"/>
      <c r="K228" s="227"/>
      <c r="L228" s="114"/>
      <c r="M228" s="229"/>
      <c r="N228" s="201"/>
      <c r="O228" s="201"/>
      <c r="P228" s="227"/>
      <c r="Q228" s="201"/>
      <c r="R228" s="106"/>
      <c r="S228" s="201"/>
      <c r="T228" s="201"/>
      <c r="U228" s="9"/>
      <c r="V228" s="134"/>
      <c r="W228" s="209"/>
      <c r="X228" s="209"/>
      <c r="Y228" s="209"/>
      <c r="Z228" s="209"/>
      <c r="AA228" s="201"/>
      <c r="AB228" s="222"/>
      <c r="AC228" s="201"/>
      <c r="AD228" s="201"/>
      <c r="AE228" s="201"/>
      <c r="AF228" s="201"/>
      <c r="AG228" s="201"/>
      <c r="AH228" s="201"/>
      <c r="AI228" s="201"/>
      <c r="AJ228" s="201"/>
    </row>
    <row r="229" spans="1:36" ht="15" customHeight="1">
      <c r="A229" s="8"/>
      <c r="B229" s="172"/>
      <c r="C229" s="95"/>
      <c r="D229" s="20"/>
      <c r="E229" s="227"/>
      <c r="F229" s="194"/>
      <c r="G229" s="115"/>
      <c r="H229" s="227"/>
      <c r="I229" s="228"/>
      <c r="J229" s="201"/>
      <c r="K229" s="227"/>
      <c r="L229" s="114"/>
      <c r="M229" s="229"/>
      <c r="N229" s="201"/>
      <c r="O229" s="201"/>
      <c r="P229" s="227"/>
      <c r="Q229" s="201"/>
      <c r="R229" s="106"/>
      <c r="S229" s="201"/>
      <c r="T229" s="201"/>
      <c r="U229" s="9"/>
      <c r="V229" s="134"/>
      <c r="W229" s="209"/>
      <c r="X229" s="209"/>
      <c r="Y229" s="209"/>
      <c r="Z229" s="209"/>
      <c r="AA229" s="201"/>
      <c r="AB229" s="222"/>
      <c r="AC229" s="201"/>
      <c r="AD229" s="201"/>
      <c r="AE229" s="201"/>
      <c r="AF229" s="201"/>
      <c r="AG229" s="201"/>
      <c r="AH229" s="201"/>
      <c r="AI229" s="201"/>
      <c r="AJ229" s="201"/>
    </row>
    <row r="230" spans="1:36" ht="15" customHeight="1">
      <c r="A230" s="8"/>
      <c r="B230" s="172"/>
      <c r="C230" s="95"/>
      <c r="D230" s="20"/>
      <c r="E230" s="227"/>
      <c r="F230" s="194"/>
      <c r="G230" s="115"/>
      <c r="H230" s="227"/>
      <c r="I230" s="228"/>
      <c r="J230" s="201"/>
      <c r="K230" s="227"/>
      <c r="L230" s="114"/>
      <c r="M230" s="229"/>
      <c r="N230" s="201"/>
      <c r="O230" s="201"/>
      <c r="P230" s="227"/>
      <c r="Q230" s="201"/>
      <c r="R230" s="106"/>
      <c r="S230" s="201"/>
      <c r="T230" s="201"/>
      <c r="U230" s="9"/>
      <c r="V230" s="134"/>
      <c r="W230" s="209"/>
      <c r="X230" s="209"/>
      <c r="Y230" s="209"/>
      <c r="Z230" s="209"/>
      <c r="AA230" s="201"/>
      <c r="AB230" s="222"/>
      <c r="AC230" s="201"/>
      <c r="AD230" s="201"/>
      <c r="AE230" s="201"/>
      <c r="AF230" s="201"/>
      <c r="AG230" s="201"/>
      <c r="AH230" s="201"/>
      <c r="AI230" s="201"/>
      <c r="AJ230" s="201"/>
    </row>
    <row r="231" spans="1:36" ht="15" customHeight="1">
      <c r="A231" s="8"/>
      <c r="B231" s="172"/>
      <c r="C231" s="95"/>
      <c r="D231" s="20"/>
      <c r="E231" s="227"/>
      <c r="F231" s="194"/>
      <c r="G231" s="115"/>
      <c r="H231" s="227"/>
      <c r="I231" s="228"/>
      <c r="J231" s="201"/>
      <c r="K231" s="227"/>
      <c r="L231" s="114"/>
      <c r="M231" s="229"/>
      <c r="N231" s="201"/>
      <c r="O231" s="201"/>
      <c r="P231" s="227"/>
      <c r="Q231" s="201"/>
      <c r="R231" s="106"/>
      <c r="S231" s="201"/>
      <c r="T231" s="201"/>
      <c r="U231" s="9"/>
      <c r="V231" s="134"/>
      <c r="W231" s="209"/>
      <c r="X231" s="209"/>
      <c r="Y231" s="209"/>
      <c r="Z231" s="209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</row>
    <row r="232" spans="1:36" ht="15" customHeight="1">
      <c r="A232" s="8"/>
      <c r="B232" s="172"/>
      <c r="C232" s="95"/>
      <c r="D232" s="20"/>
      <c r="E232" s="227"/>
      <c r="F232" s="194"/>
      <c r="G232" s="115"/>
      <c r="H232" s="227"/>
      <c r="I232" s="228"/>
      <c r="J232" s="201"/>
      <c r="K232" s="227"/>
      <c r="L232" s="114"/>
      <c r="M232" s="229"/>
      <c r="N232" s="201"/>
      <c r="O232" s="201"/>
      <c r="P232" s="227"/>
      <c r="Q232" s="201"/>
      <c r="R232" s="106"/>
      <c r="S232" s="201"/>
      <c r="T232" s="201"/>
      <c r="U232" s="9"/>
      <c r="V232" s="134"/>
      <c r="W232" s="209"/>
      <c r="X232" s="209"/>
      <c r="Y232" s="209"/>
      <c r="Z232" s="209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</row>
    <row r="233" spans="1:36" ht="15" customHeight="1">
      <c r="A233" s="8"/>
      <c r="B233" s="172"/>
      <c r="C233" s="95"/>
      <c r="D233" s="20"/>
      <c r="E233" s="230"/>
      <c r="F233" s="194"/>
      <c r="G233" s="115"/>
      <c r="H233" s="227"/>
      <c r="I233" s="228"/>
      <c r="J233" s="201"/>
      <c r="K233" s="227"/>
      <c r="L233" s="114"/>
      <c r="M233" s="229"/>
      <c r="N233" s="201"/>
      <c r="O233" s="201"/>
      <c r="P233" s="227"/>
      <c r="Q233" s="201"/>
      <c r="R233" s="106"/>
      <c r="S233" s="201"/>
      <c r="T233" s="201"/>
      <c r="U233" s="9"/>
      <c r="V233" s="134"/>
      <c r="W233" s="209"/>
      <c r="X233" s="209"/>
      <c r="Y233" s="209"/>
      <c r="Z233" s="209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</row>
    <row r="234" spans="1:36" ht="15" customHeight="1">
      <c r="A234" s="8"/>
      <c r="B234" s="172"/>
      <c r="C234" s="95"/>
      <c r="D234" s="20"/>
      <c r="E234" s="227"/>
      <c r="F234" s="194"/>
      <c r="G234" s="115"/>
      <c r="H234" s="227"/>
      <c r="I234" s="228"/>
      <c r="J234" s="201"/>
      <c r="K234" s="227"/>
      <c r="L234" s="114"/>
      <c r="M234" s="229"/>
      <c r="N234" s="201"/>
      <c r="O234" s="201"/>
      <c r="P234" s="227"/>
      <c r="Q234" s="201"/>
      <c r="R234" s="106"/>
      <c r="S234" s="201"/>
      <c r="T234" s="201"/>
      <c r="U234" s="9"/>
      <c r="V234" s="134"/>
      <c r="W234" s="209"/>
      <c r="X234" s="209"/>
      <c r="Y234" s="209"/>
      <c r="Z234" s="209"/>
      <c r="AA234" s="201"/>
      <c r="AB234" s="201"/>
      <c r="AC234" s="201"/>
      <c r="AD234" s="201"/>
      <c r="AE234" s="201"/>
      <c r="AF234" s="201"/>
      <c r="AG234" s="201"/>
      <c r="AH234" s="201"/>
      <c r="AI234" s="201"/>
      <c r="AJ234" s="201"/>
    </row>
    <row r="235" spans="1:36" ht="15" customHeight="1">
      <c r="A235" s="8"/>
      <c r="B235" s="172"/>
      <c r="C235" s="95"/>
      <c r="D235" s="20"/>
      <c r="E235" s="227"/>
      <c r="F235" s="194"/>
      <c r="G235" s="115"/>
      <c r="H235" s="227"/>
      <c r="I235" s="228"/>
      <c r="J235" s="201"/>
      <c r="K235" s="227"/>
      <c r="L235" s="114"/>
      <c r="M235" s="229"/>
      <c r="N235" s="201"/>
      <c r="O235" s="201"/>
      <c r="P235" s="227"/>
      <c r="Q235" s="201"/>
      <c r="R235" s="106"/>
      <c r="S235" s="201"/>
      <c r="T235" s="201"/>
      <c r="U235" s="9"/>
      <c r="V235" s="134"/>
      <c r="W235" s="209"/>
      <c r="X235" s="209"/>
      <c r="Y235" s="209"/>
      <c r="Z235" s="209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</row>
    <row r="236" spans="1:36" ht="15" customHeight="1">
      <c r="A236" s="8"/>
      <c r="B236" s="172"/>
      <c r="C236" s="95"/>
      <c r="D236" s="20"/>
      <c r="E236" s="227"/>
      <c r="F236" s="194"/>
      <c r="G236" s="115"/>
      <c r="H236" s="227"/>
      <c r="I236" s="228"/>
      <c r="J236" s="201"/>
      <c r="K236" s="227"/>
      <c r="L236" s="114"/>
      <c r="M236" s="229"/>
      <c r="N236" s="201"/>
      <c r="O236" s="201"/>
      <c r="P236" s="227"/>
      <c r="Q236" s="201"/>
      <c r="R236" s="106"/>
      <c r="S236" s="201"/>
      <c r="T236" s="201"/>
      <c r="U236" s="9"/>
      <c r="V236" s="134"/>
      <c r="W236" s="209"/>
      <c r="X236" s="209"/>
      <c r="Y236" s="209"/>
      <c r="Z236" s="209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</row>
    <row r="237" spans="1:36" ht="15" customHeight="1">
      <c r="A237" s="8"/>
      <c r="B237" s="172"/>
      <c r="C237" s="95"/>
      <c r="D237" s="20"/>
      <c r="E237" s="227"/>
      <c r="F237" s="194"/>
      <c r="G237" s="115"/>
      <c r="H237" s="227"/>
      <c r="I237" s="228"/>
      <c r="J237" s="201"/>
      <c r="K237" s="227"/>
      <c r="L237" s="230"/>
      <c r="M237" s="229"/>
      <c r="N237" s="201"/>
      <c r="O237" s="201"/>
      <c r="P237" s="227"/>
      <c r="Q237" s="201"/>
      <c r="R237" s="106"/>
      <c r="S237" s="201"/>
      <c r="T237" s="201"/>
      <c r="U237" s="9"/>
      <c r="V237" s="134"/>
      <c r="W237" s="209"/>
      <c r="X237" s="209"/>
      <c r="Y237" s="209"/>
      <c r="Z237" s="209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</row>
    <row r="238" spans="1:36" ht="15" customHeight="1">
      <c r="A238" s="8"/>
      <c r="B238" s="172"/>
      <c r="C238" s="95"/>
      <c r="D238" s="20"/>
      <c r="E238" s="227"/>
      <c r="F238" s="194"/>
      <c r="G238" s="115"/>
      <c r="H238" s="227"/>
      <c r="I238" s="228"/>
      <c r="J238" s="201"/>
      <c r="K238" s="227"/>
      <c r="L238" s="230"/>
      <c r="M238" s="229"/>
      <c r="N238" s="201"/>
      <c r="O238" s="201"/>
      <c r="P238" s="227"/>
      <c r="Q238" s="201"/>
      <c r="R238" s="106"/>
      <c r="S238" s="201"/>
      <c r="T238" s="201"/>
      <c r="U238" s="9"/>
      <c r="V238" s="134"/>
      <c r="W238" s="209"/>
      <c r="X238" s="209"/>
      <c r="Y238" s="209"/>
      <c r="Z238" s="209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</row>
    <row r="239" spans="1:36" ht="15" customHeight="1">
      <c r="A239" s="8"/>
      <c r="B239" s="172"/>
      <c r="C239" s="95"/>
      <c r="D239" s="20"/>
      <c r="E239" s="227"/>
      <c r="F239" s="194"/>
      <c r="G239" s="115"/>
      <c r="H239" s="227"/>
      <c r="I239" s="228"/>
      <c r="J239" s="201"/>
      <c r="K239" s="227"/>
      <c r="L239" s="230"/>
      <c r="M239" s="229"/>
      <c r="N239" s="201"/>
      <c r="O239" s="201"/>
      <c r="P239" s="227"/>
      <c r="Q239" s="201"/>
      <c r="R239" s="106"/>
      <c r="S239" s="201"/>
      <c r="T239" s="201"/>
      <c r="U239" s="9"/>
      <c r="V239" s="134"/>
      <c r="W239" s="209"/>
      <c r="X239" s="209"/>
      <c r="Y239" s="209"/>
      <c r="Z239" s="209"/>
      <c r="AA239" s="201"/>
      <c r="AB239" s="201"/>
      <c r="AC239" s="201"/>
      <c r="AD239" s="201"/>
      <c r="AE239" s="201"/>
      <c r="AF239" s="201"/>
      <c r="AG239" s="201"/>
      <c r="AH239" s="201"/>
      <c r="AI239" s="201"/>
      <c r="AJ239" s="201"/>
    </row>
    <row r="240" spans="1:36" ht="15" customHeight="1">
      <c r="A240" s="8"/>
      <c r="B240" s="172"/>
      <c r="C240" s="95"/>
      <c r="D240" s="20"/>
      <c r="E240" s="227"/>
      <c r="F240" s="194"/>
      <c r="G240" s="115"/>
      <c r="H240" s="227"/>
      <c r="I240" s="228"/>
      <c r="J240" s="201"/>
      <c r="K240" s="227"/>
      <c r="L240" s="230"/>
      <c r="M240" s="229"/>
      <c r="N240" s="201"/>
      <c r="O240" s="201"/>
      <c r="P240" s="227"/>
      <c r="Q240" s="201"/>
      <c r="R240" s="106"/>
      <c r="S240" s="201"/>
      <c r="T240" s="201"/>
      <c r="U240" s="9"/>
      <c r="V240" s="134"/>
      <c r="W240" s="209"/>
      <c r="X240" s="209"/>
      <c r="Y240" s="209"/>
      <c r="Z240" s="209"/>
      <c r="AA240" s="201"/>
      <c r="AB240" s="201"/>
      <c r="AC240" s="201"/>
      <c r="AD240" s="201"/>
      <c r="AE240" s="201"/>
      <c r="AF240" s="201"/>
      <c r="AG240" s="201"/>
      <c r="AH240" s="201"/>
      <c r="AI240" s="201"/>
      <c r="AJ240" s="201"/>
    </row>
    <row r="241" spans="1:36" ht="15" customHeight="1">
      <c r="A241" s="8"/>
      <c r="B241" s="172"/>
      <c r="C241" s="95"/>
      <c r="D241" s="20"/>
      <c r="E241" s="227"/>
      <c r="F241" s="194"/>
      <c r="G241" s="115"/>
      <c r="H241" s="227"/>
      <c r="I241" s="228"/>
      <c r="J241" s="201"/>
      <c r="K241" s="227"/>
      <c r="L241" s="230"/>
      <c r="M241" s="229"/>
      <c r="N241" s="201"/>
      <c r="O241" s="201"/>
      <c r="P241" s="227"/>
      <c r="Q241" s="201"/>
      <c r="R241" s="106"/>
      <c r="S241" s="201"/>
      <c r="T241" s="201"/>
      <c r="U241" s="9"/>
      <c r="V241" s="134"/>
      <c r="W241" s="209"/>
      <c r="X241" s="209"/>
      <c r="Y241" s="209"/>
      <c r="Z241" s="209"/>
      <c r="AA241" s="201"/>
      <c r="AB241" s="201"/>
      <c r="AC241" s="201"/>
      <c r="AD241" s="201"/>
      <c r="AE241" s="201"/>
      <c r="AF241" s="201"/>
      <c r="AG241" s="201"/>
      <c r="AH241" s="201"/>
      <c r="AI241" s="201"/>
      <c r="AJ241" s="201"/>
    </row>
    <row r="242" spans="1:36" ht="15" customHeight="1">
      <c r="A242" s="8"/>
      <c r="B242" s="172"/>
      <c r="C242" s="95"/>
      <c r="D242" s="20"/>
      <c r="E242" s="227"/>
      <c r="F242" s="194"/>
      <c r="G242" s="115"/>
      <c r="H242" s="227"/>
      <c r="I242" s="228"/>
      <c r="J242" s="201"/>
      <c r="K242" s="227"/>
      <c r="L242" s="230"/>
      <c r="M242" s="229"/>
      <c r="N242" s="201"/>
      <c r="O242" s="201"/>
      <c r="P242" s="227"/>
      <c r="Q242" s="201"/>
      <c r="R242" s="106"/>
      <c r="S242" s="201"/>
      <c r="T242" s="201"/>
      <c r="U242" s="9"/>
      <c r="V242" s="134"/>
      <c r="W242" s="209"/>
      <c r="X242" s="209"/>
      <c r="Y242" s="209"/>
      <c r="Z242" s="209"/>
      <c r="AA242" s="201"/>
      <c r="AB242" s="201"/>
      <c r="AC242" s="201"/>
      <c r="AD242" s="201"/>
      <c r="AE242" s="201"/>
      <c r="AF242" s="201"/>
      <c r="AG242" s="201"/>
      <c r="AH242" s="201"/>
      <c r="AI242" s="201"/>
      <c r="AJ242" s="201"/>
    </row>
    <row r="243" spans="1:36" ht="15" customHeight="1">
      <c r="A243" s="8"/>
      <c r="B243" s="172"/>
      <c r="C243" s="95"/>
      <c r="D243" s="20"/>
      <c r="E243" s="227"/>
      <c r="F243" s="194"/>
      <c r="G243" s="115"/>
      <c r="H243" s="227"/>
      <c r="I243" s="228"/>
      <c r="J243" s="201"/>
      <c r="K243" s="227"/>
      <c r="L243" s="203"/>
      <c r="M243" s="229"/>
      <c r="N243" s="201"/>
      <c r="O243" s="201"/>
      <c r="P243" s="227"/>
      <c r="Q243" s="201"/>
      <c r="R243" s="106"/>
      <c r="S243" s="201"/>
      <c r="T243" s="201"/>
      <c r="U243" s="9"/>
      <c r="V243" s="134"/>
      <c r="W243" s="209"/>
      <c r="X243" s="209"/>
      <c r="Y243" s="209"/>
      <c r="Z243" s="209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</row>
    <row r="244" spans="1:36" ht="15" customHeight="1">
      <c r="A244" s="8"/>
      <c r="B244" s="172"/>
      <c r="C244" s="95"/>
      <c r="D244" s="20"/>
      <c r="E244" s="227"/>
      <c r="F244" s="194"/>
      <c r="G244" s="115"/>
      <c r="H244" s="227"/>
      <c r="I244" s="228"/>
      <c r="J244" s="201"/>
      <c r="K244" s="227"/>
      <c r="L244" s="203"/>
      <c r="M244" s="229"/>
      <c r="N244" s="201"/>
      <c r="O244" s="201"/>
      <c r="P244" s="227"/>
      <c r="Q244" s="201"/>
      <c r="R244" s="106"/>
      <c r="S244" s="201"/>
      <c r="T244" s="201"/>
      <c r="U244" s="9"/>
      <c r="V244" s="134"/>
      <c r="W244" s="209"/>
      <c r="X244" s="209"/>
      <c r="Y244" s="209"/>
      <c r="Z244" s="209"/>
      <c r="AA244" s="201"/>
      <c r="AB244" s="201"/>
      <c r="AC244" s="201"/>
      <c r="AD244" s="201"/>
      <c r="AE244" s="201"/>
      <c r="AF244" s="201"/>
      <c r="AG244" s="201"/>
      <c r="AH244" s="201"/>
      <c r="AI244" s="201"/>
      <c r="AJ244" s="201"/>
    </row>
    <row r="245" spans="1:36" ht="15" customHeight="1">
      <c r="A245" s="8"/>
      <c r="B245" s="172"/>
      <c r="C245" s="95"/>
      <c r="D245" s="20"/>
      <c r="E245" s="227"/>
      <c r="F245" s="194"/>
      <c r="G245" s="115"/>
      <c r="H245" s="227"/>
      <c r="I245" s="228"/>
      <c r="J245" s="201"/>
      <c r="K245" s="227"/>
      <c r="L245" s="114"/>
      <c r="M245" s="229"/>
      <c r="N245" s="201"/>
      <c r="O245" s="201"/>
      <c r="P245" s="227"/>
      <c r="Q245" s="201"/>
      <c r="R245" s="106"/>
      <c r="S245" s="201"/>
      <c r="T245" s="201"/>
      <c r="U245" s="9"/>
      <c r="V245" s="134"/>
      <c r="W245" s="209"/>
      <c r="X245" s="209"/>
      <c r="Y245" s="209"/>
      <c r="Z245" s="209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</row>
    <row r="246" spans="1:36" ht="15" customHeight="1">
      <c r="A246" s="8"/>
      <c r="B246" s="172"/>
      <c r="C246" s="95"/>
      <c r="D246" s="20"/>
      <c r="E246" s="227"/>
      <c r="F246" s="231"/>
      <c r="G246" s="115"/>
      <c r="H246" s="232"/>
      <c r="I246" s="233"/>
      <c r="J246" s="201"/>
      <c r="K246" s="232"/>
      <c r="L246" s="234"/>
      <c r="M246" s="235"/>
      <c r="N246" s="201"/>
      <c r="O246" s="201"/>
      <c r="P246" s="236"/>
      <c r="Q246" s="201"/>
      <c r="R246" s="106"/>
      <c r="S246" s="201"/>
      <c r="T246" s="201"/>
      <c r="U246" s="9"/>
      <c r="V246" s="134"/>
      <c r="W246" s="209"/>
      <c r="X246" s="209"/>
      <c r="Y246" s="209"/>
      <c r="Z246" s="209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</row>
    <row r="247" spans="1:36" ht="15" customHeight="1">
      <c r="A247" s="8"/>
      <c r="B247" s="237"/>
      <c r="C247" s="95"/>
      <c r="D247" s="20"/>
      <c r="E247" s="227"/>
      <c r="F247" s="194"/>
      <c r="G247" s="115"/>
      <c r="H247" s="227"/>
      <c r="I247" s="228"/>
      <c r="J247" s="201"/>
      <c r="K247" s="227"/>
      <c r="L247" s="230"/>
      <c r="M247" s="229"/>
      <c r="N247" s="201"/>
      <c r="O247" s="201"/>
      <c r="P247" s="227"/>
      <c r="Q247" s="201"/>
      <c r="R247" s="106"/>
      <c r="S247" s="201"/>
      <c r="T247" s="201"/>
      <c r="U247" s="9"/>
      <c r="V247" s="134"/>
      <c r="W247" s="209"/>
      <c r="X247" s="209"/>
      <c r="Y247" s="209"/>
      <c r="Z247" s="209"/>
      <c r="AA247" s="201"/>
      <c r="AB247" s="201"/>
      <c r="AC247" s="201"/>
      <c r="AD247" s="201"/>
      <c r="AE247" s="201"/>
      <c r="AF247" s="201"/>
      <c r="AG247" s="201"/>
      <c r="AH247" s="201"/>
      <c r="AI247" s="201"/>
      <c r="AJ247" s="201"/>
    </row>
    <row r="248" spans="1:36" ht="15" customHeight="1">
      <c r="A248" s="8"/>
      <c r="B248" s="172"/>
      <c r="C248" s="95"/>
      <c r="D248" s="20"/>
      <c r="E248" s="227"/>
      <c r="F248" s="194"/>
      <c r="G248" s="115"/>
      <c r="H248" s="227"/>
      <c r="I248" s="228"/>
      <c r="J248" s="201"/>
      <c r="K248" s="227"/>
      <c r="L248" s="230"/>
      <c r="M248" s="229"/>
      <c r="N248" s="201"/>
      <c r="O248" s="201"/>
      <c r="P248" s="227"/>
      <c r="Q248" s="201"/>
      <c r="R248" s="106"/>
      <c r="S248" s="201"/>
      <c r="T248" s="201"/>
      <c r="U248" s="9"/>
      <c r="V248" s="134"/>
      <c r="W248" s="209"/>
      <c r="X248" s="209"/>
      <c r="Y248" s="209"/>
      <c r="Z248" s="209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</row>
    <row r="249" spans="1:36" ht="15" customHeight="1">
      <c r="A249" s="8"/>
      <c r="B249" s="172"/>
      <c r="C249" s="95"/>
      <c r="D249" s="20"/>
      <c r="E249" s="227"/>
      <c r="F249" s="194"/>
      <c r="G249" s="115"/>
      <c r="H249" s="227"/>
      <c r="I249" s="228"/>
      <c r="J249" s="201"/>
      <c r="K249" s="227"/>
      <c r="L249" s="114"/>
      <c r="M249" s="229"/>
      <c r="N249" s="201"/>
      <c r="O249" s="201"/>
      <c r="P249" s="227"/>
      <c r="Q249" s="201"/>
      <c r="R249" s="106"/>
      <c r="S249" s="201"/>
      <c r="T249" s="201"/>
      <c r="U249" s="9"/>
      <c r="V249" s="134"/>
      <c r="W249" s="209"/>
      <c r="X249" s="209"/>
      <c r="Y249" s="209"/>
      <c r="Z249" s="209"/>
      <c r="AA249" s="201"/>
      <c r="AB249" s="201"/>
      <c r="AC249" s="201"/>
      <c r="AD249" s="201"/>
      <c r="AE249" s="201"/>
      <c r="AF249" s="201"/>
      <c r="AG249" s="201"/>
      <c r="AH249" s="201"/>
      <c r="AI249" s="201"/>
      <c r="AJ249" s="201"/>
    </row>
    <row r="250" spans="1:36" ht="15" customHeight="1">
      <c r="A250" s="8"/>
      <c r="B250" s="172"/>
      <c r="C250" s="95"/>
      <c r="D250" s="20"/>
      <c r="E250" s="230"/>
      <c r="F250" s="194"/>
      <c r="G250" s="115"/>
      <c r="H250" s="227"/>
      <c r="I250" s="228"/>
      <c r="J250" s="201"/>
      <c r="K250" s="227"/>
      <c r="L250" s="230"/>
      <c r="M250" s="229"/>
      <c r="N250" s="201"/>
      <c r="O250" s="201"/>
      <c r="P250" s="227"/>
      <c r="Q250" s="201"/>
      <c r="R250" s="106"/>
      <c r="S250" s="201"/>
      <c r="T250" s="201"/>
      <c r="U250" s="9"/>
      <c r="V250" s="134"/>
      <c r="W250" s="209"/>
      <c r="X250" s="209"/>
      <c r="Y250" s="209"/>
      <c r="Z250" s="209"/>
      <c r="AA250" s="201"/>
      <c r="AB250" s="201"/>
      <c r="AC250" s="201"/>
      <c r="AD250" s="201"/>
      <c r="AE250" s="201"/>
      <c r="AF250" s="201"/>
      <c r="AG250" s="201"/>
      <c r="AH250" s="201"/>
      <c r="AI250" s="201"/>
      <c r="AJ250" s="201"/>
    </row>
    <row r="251" spans="1:36" ht="15" customHeight="1">
      <c r="A251" s="8"/>
      <c r="B251" s="172"/>
      <c r="C251" s="95"/>
      <c r="D251" s="20"/>
      <c r="E251" s="227"/>
      <c r="F251" s="194"/>
      <c r="G251" s="115"/>
      <c r="H251" s="227"/>
      <c r="I251" s="228"/>
      <c r="J251" s="201"/>
      <c r="K251" s="227"/>
      <c r="L251" s="114"/>
      <c r="M251" s="229"/>
      <c r="N251" s="201"/>
      <c r="O251" s="201"/>
      <c r="P251" s="227"/>
      <c r="Q251" s="201"/>
      <c r="R251" s="106"/>
      <c r="S251" s="201"/>
      <c r="T251" s="201"/>
      <c r="U251" s="9"/>
      <c r="V251" s="134"/>
      <c r="W251" s="209"/>
      <c r="X251" s="209"/>
      <c r="Y251" s="209"/>
      <c r="Z251" s="209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</row>
    <row r="252" spans="1:36" ht="15" customHeight="1">
      <c r="A252" s="8"/>
      <c r="B252" s="172"/>
      <c r="C252" s="95"/>
      <c r="D252" s="20"/>
      <c r="E252" s="227"/>
      <c r="F252" s="194"/>
      <c r="G252" s="115"/>
      <c r="H252" s="227"/>
      <c r="I252" s="228"/>
      <c r="J252" s="201"/>
      <c r="K252" s="227"/>
      <c r="L252" s="230"/>
      <c r="M252" s="229"/>
      <c r="N252" s="201"/>
      <c r="O252" s="201"/>
      <c r="P252" s="227"/>
      <c r="Q252" s="201"/>
      <c r="R252" s="106"/>
      <c r="S252" s="201"/>
      <c r="T252" s="201"/>
      <c r="U252" s="9"/>
      <c r="V252" s="134"/>
      <c r="W252" s="209"/>
      <c r="X252" s="209"/>
      <c r="Y252" s="209"/>
      <c r="Z252" s="209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</row>
    <row r="253" spans="1:36" ht="15" customHeight="1">
      <c r="A253" s="8"/>
      <c r="B253" s="172"/>
      <c r="C253" s="95"/>
      <c r="D253" s="20"/>
      <c r="E253" s="227"/>
      <c r="F253" s="194"/>
      <c r="G253" s="115"/>
      <c r="H253" s="227"/>
      <c r="I253" s="228"/>
      <c r="J253" s="201"/>
      <c r="K253" s="227"/>
      <c r="L253" s="230"/>
      <c r="M253" s="229"/>
      <c r="N253" s="201"/>
      <c r="O253" s="201"/>
      <c r="P253" s="227"/>
      <c r="Q253" s="201"/>
      <c r="R253" s="106"/>
      <c r="S253" s="201"/>
      <c r="T253" s="201"/>
      <c r="U253" s="9"/>
      <c r="V253" s="134"/>
      <c r="W253" s="209"/>
      <c r="X253" s="209"/>
      <c r="Y253" s="209"/>
      <c r="Z253" s="209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</row>
    <row r="254" spans="1:36" ht="15" customHeight="1">
      <c r="A254" s="8"/>
      <c r="B254" s="172"/>
      <c r="C254" s="95"/>
      <c r="D254" s="20"/>
      <c r="E254" s="227"/>
      <c r="F254" s="194"/>
      <c r="G254" s="115"/>
      <c r="H254" s="227"/>
      <c r="I254" s="228"/>
      <c r="J254" s="201"/>
      <c r="K254" s="227"/>
      <c r="L254" s="203"/>
      <c r="M254" s="229"/>
      <c r="N254" s="201"/>
      <c r="O254" s="201"/>
      <c r="P254" s="227"/>
      <c r="Q254" s="201"/>
      <c r="R254" s="106"/>
      <c r="S254" s="201"/>
      <c r="T254" s="201"/>
      <c r="U254" s="9"/>
      <c r="V254" s="134"/>
      <c r="W254" s="209"/>
      <c r="X254" s="209"/>
      <c r="Y254" s="209"/>
      <c r="Z254" s="209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</row>
    <row r="255" spans="1:36" ht="15" customHeight="1">
      <c r="A255" s="8"/>
      <c r="B255" s="172"/>
      <c r="C255" s="95"/>
      <c r="D255" s="20"/>
      <c r="E255" s="227"/>
      <c r="F255" s="194"/>
      <c r="G255" s="115"/>
      <c r="H255" s="227"/>
      <c r="I255" s="228"/>
      <c r="J255" s="201"/>
      <c r="K255" s="227"/>
      <c r="L255" s="230"/>
      <c r="M255" s="229"/>
      <c r="N255" s="201"/>
      <c r="O255" s="201"/>
      <c r="P255" s="227"/>
      <c r="Q255" s="201"/>
      <c r="R255" s="106"/>
      <c r="S255" s="201"/>
      <c r="T255" s="201"/>
      <c r="U255" s="9"/>
      <c r="V255" s="134"/>
      <c r="W255" s="209"/>
      <c r="X255" s="209"/>
      <c r="Y255" s="209"/>
      <c r="Z255" s="209"/>
      <c r="AA255" s="201"/>
      <c r="AB255" s="201"/>
      <c r="AC255" s="201"/>
      <c r="AD255" s="201"/>
      <c r="AE255" s="201"/>
      <c r="AF255" s="201"/>
      <c r="AG255" s="201"/>
      <c r="AH255" s="201"/>
      <c r="AI255" s="201"/>
      <c r="AJ255" s="201"/>
    </row>
    <row r="256" spans="1:36" ht="15" customHeight="1">
      <c r="A256" s="8"/>
      <c r="B256" s="172"/>
      <c r="C256" s="95"/>
      <c r="D256" s="20"/>
      <c r="E256" s="227"/>
      <c r="F256" s="194"/>
      <c r="G256" s="115"/>
      <c r="H256" s="227"/>
      <c r="I256" s="228"/>
      <c r="J256" s="201"/>
      <c r="K256" s="227"/>
      <c r="L256" s="230"/>
      <c r="M256" s="229"/>
      <c r="N256" s="201"/>
      <c r="O256" s="201"/>
      <c r="P256" s="227"/>
      <c r="Q256" s="201"/>
      <c r="R256" s="106"/>
      <c r="S256" s="201"/>
      <c r="T256" s="201"/>
      <c r="U256" s="9"/>
      <c r="V256" s="134"/>
      <c r="W256" s="209"/>
      <c r="X256" s="209"/>
      <c r="Y256" s="209"/>
      <c r="Z256" s="209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</row>
    <row r="257" spans="1:36" ht="15" customHeight="1">
      <c r="A257" s="8"/>
      <c r="B257" s="172"/>
      <c r="C257" s="95"/>
      <c r="D257" s="20"/>
      <c r="E257" s="227"/>
      <c r="F257" s="194"/>
      <c r="G257" s="115"/>
      <c r="H257" s="227"/>
      <c r="I257" s="228"/>
      <c r="J257" s="201"/>
      <c r="K257" s="227"/>
      <c r="L257" s="230"/>
      <c r="M257" s="229"/>
      <c r="N257" s="201"/>
      <c r="O257" s="201"/>
      <c r="P257" s="227"/>
      <c r="Q257" s="201"/>
      <c r="R257" s="106"/>
      <c r="S257" s="201"/>
      <c r="T257" s="201"/>
      <c r="U257" s="9"/>
      <c r="V257" s="134"/>
      <c r="W257" s="209"/>
      <c r="X257" s="209"/>
      <c r="Y257" s="209"/>
      <c r="Z257" s="209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</row>
    <row r="258" spans="1:36" ht="15" customHeight="1">
      <c r="A258" s="8"/>
      <c r="B258" s="172"/>
      <c r="C258" s="95"/>
      <c r="D258" s="20"/>
      <c r="E258" s="227"/>
      <c r="F258" s="194"/>
      <c r="G258" s="115"/>
      <c r="H258" s="227"/>
      <c r="I258" s="228"/>
      <c r="J258" s="201"/>
      <c r="K258" s="227"/>
      <c r="L258" s="230"/>
      <c r="M258" s="229"/>
      <c r="N258" s="201"/>
      <c r="O258" s="201"/>
      <c r="P258" s="227"/>
      <c r="Q258" s="201"/>
      <c r="R258" s="106"/>
      <c r="S258" s="201"/>
      <c r="T258" s="201"/>
      <c r="U258" s="9"/>
      <c r="V258" s="134"/>
      <c r="W258" s="209"/>
      <c r="X258" s="209"/>
      <c r="Y258" s="209"/>
      <c r="Z258" s="209"/>
      <c r="AA258" s="201"/>
      <c r="AB258" s="201"/>
      <c r="AC258" s="201"/>
      <c r="AD258" s="201"/>
      <c r="AE258" s="201"/>
      <c r="AF258" s="201"/>
      <c r="AG258" s="201"/>
      <c r="AH258" s="201"/>
      <c r="AI258" s="201"/>
      <c r="AJ258" s="201"/>
    </row>
    <row r="259" spans="1:36" ht="15" customHeight="1">
      <c r="A259" s="8"/>
      <c r="B259" s="172"/>
      <c r="C259" s="95"/>
      <c r="D259" s="20"/>
      <c r="E259" s="230"/>
      <c r="F259" s="194"/>
      <c r="G259" s="115"/>
      <c r="H259" s="227"/>
      <c r="I259" s="228"/>
      <c r="J259" s="201"/>
      <c r="K259" s="227"/>
      <c r="L259" s="230"/>
      <c r="M259" s="229"/>
      <c r="N259" s="201"/>
      <c r="O259" s="201"/>
      <c r="P259" s="227"/>
      <c r="Q259" s="201"/>
      <c r="R259" s="106"/>
      <c r="S259" s="201"/>
      <c r="T259" s="201"/>
      <c r="U259" s="9"/>
      <c r="V259" s="134"/>
      <c r="W259" s="209"/>
      <c r="X259" s="209"/>
      <c r="Y259" s="209"/>
      <c r="Z259" s="209"/>
      <c r="AA259" s="201"/>
      <c r="AB259" s="201"/>
      <c r="AC259" s="201"/>
      <c r="AD259" s="201"/>
      <c r="AE259" s="201"/>
      <c r="AF259" s="201"/>
      <c r="AG259" s="201"/>
      <c r="AH259" s="201"/>
      <c r="AI259" s="201"/>
      <c r="AJ259" s="201"/>
    </row>
    <row r="260" spans="1:36" ht="15" customHeight="1">
      <c r="A260" s="8"/>
      <c r="B260" s="172"/>
      <c r="C260" s="95"/>
      <c r="D260" s="20"/>
      <c r="E260" s="227"/>
      <c r="F260" s="194"/>
      <c r="G260" s="115"/>
      <c r="H260" s="227"/>
      <c r="I260" s="228"/>
      <c r="J260" s="201"/>
      <c r="K260" s="227"/>
      <c r="L260" s="203"/>
      <c r="M260" s="229"/>
      <c r="N260" s="201"/>
      <c r="O260" s="201"/>
      <c r="P260" s="227"/>
      <c r="Q260" s="201"/>
      <c r="R260" s="106"/>
      <c r="S260" s="201"/>
      <c r="T260" s="201"/>
      <c r="U260" s="9"/>
      <c r="V260" s="134"/>
      <c r="W260" s="209"/>
      <c r="X260" s="209"/>
      <c r="Y260" s="209"/>
      <c r="Z260" s="209"/>
      <c r="AA260" s="201"/>
      <c r="AB260" s="201"/>
      <c r="AC260" s="201"/>
      <c r="AD260" s="201"/>
      <c r="AE260" s="201"/>
      <c r="AF260" s="201"/>
      <c r="AG260" s="201"/>
      <c r="AH260" s="201"/>
      <c r="AI260" s="201"/>
      <c r="AJ260" s="201"/>
    </row>
    <row r="261" spans="1:36" ht="15" customHeight="1">
      <c r="A261" s="8"/>
      <c r="B261" s="172"/>
      <c r="C261" s="95"/>
      <c r="D261" s="20"/>
      <c r="E261" s="227"/>
      <c r="F261" s="194"/>
      <c r="G261" s="115"/>
      <c r="H261" s="227"/>
      <c r="I261" s="228"/>
      <c r="J261" s="201"/>
      <c r="K261" s="227"/>
      <c r="L261" s="230"/>
      <c r="M261" s="229"/>
      <c r="N261" s="201"/>
      <c r="O261" s="201"/>
      <c r="P261" s="227"/>
      <c r="Q261" s="201"/>
      <c r="R261" s="106"/>
      <c r="S261" s="201"/>
      <c r="T261" s="201"/>
      <c r="U261" s="9"/>
      <c r="V261" s="134"/>
      <c r="W261" s="209"/>
      <c r="X261" s="209"/>
      <c r="Y261" s="209"/>
      <c r="Z261" s="209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</row>
    <row r="262" spans="1:36" ht="15" customHeight="1">
      <c r="A262" s="8"/>
      <c r="B262" s="172"/>
      <c r="C262" s="95"/>
      <c r="D262" s="20"/>
      <c r="E262" s="227"/>
      <c r="F262" s="194"/>
      <c r="G262" s="115"/>
      <c r="H262" s="227"/>
      <c r="I262" s="228"/>
      <c r="J262" s="201"/>
      <c r="K262" s="227"/>
      <c r="L262" s="114"/>
      <c r="M262" s="229"/>
      <c r="N262" s="201"/>
      <c r="O262" s="201"/>
      <c r="P262" s="227"/>
      <c r="Q262" s="201"/>
      <c r="R262" s="106"/>
      <c r="S262" s="201"/>
      <c r="T262" s="201"/>
      <c r="U262" s="9"/>
      <c r="V262" s="134"/>
      <c r="W262" s="209"/>
      <c r="X262" s="209"/>
      <c r="Y262" s="209"/>
      <c r="Z262" s="209"/>
      <c r="AA262" s="201"/>
      <c r="AB262" s="201"/>
      <c r="AC262" s="201"/>
      <c r="AD262" s="201"/>
      <c r="AE262" s="201"/>
      <c r="AF262" s="201"/>
      <c r="AG262" s="201"/>
      <c r="AH262" s="201"/>
      <c r="AI262" s="201"/>
      <c r="AJ262" s="201"/>
    </row>
    <row r="263" spans="1:36" ht="15" customHeight="1">
      <c r="A263" s="8"/>
      <c r="B263" s="172"/>
      <c r="C263" s="95"/>
      <c r="D263" s="20"/>
      <c r="E263" s="227"/>
      <c r="F263" s="194"/>
      <c r="G263" s="115"/>
      <c r="H263" s="227"/>
      <c r="I263" s="228"/>
      <c r="J263" s="201"/>
      <c r="K263" s="227"/>
      <c r="L263" s="114"/>
      <c r="M263" s="229"/>
      <c r="N263" s="201"/>
      <c r="O263" s="201"/>
      <c r="P263" s="227"/>
      <c r="Q263" s="201"/>
      <c r="R263" s="106"/>
      <c r="S263" s="201"/>
      <c r="T263" s="201"/>
      <c r="U263" s="9"/>
      <c r="V263" s="134"/>
      <c r="W263" s="209"/>
      <c r="X263" s="209"/>
      <c r="Y263" s="209"/>
      <c r="Z263" s="209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</row>
    <row r="264" spans="1:36" ht="15" customHeight="1">
      <c r="A264" s="8"/>
      <c r="B264" s="172"/>
      <c r="C264" s="95"/>
      <c r="D264" s="20"/>
      <c r="E264" s="227"/>
      <c r="F264" s="194"/>
      <c r="G264" s="115"/>
      <c r="H264" s="227"/>
      <c r="I264" s="228"/>
      <c r="J264" s="201"/>
      <c r="K264" s="227"/>
      <c r="L264" s="230"/>
      <c r="M264" s="229"/>
      <c r="N264" s="201"/>
      <c r="O264" s="201"/>
      <c r="P264" s="227"/>
      <c r="Q264" s="201"/>
      <c r="R264" s="106"/>
      <c r="S264" s="201"/>
      <c r="T264" s="201"/>
      <c r="U264" s="9"/>
      <c r="V264" s="134"/>
      <c r="W264" s="209"/>
      <c r="X264" s="209"/>
      <c r="Y264" s="209"/>
      <c r="Z264" s="209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</row>
    <row r="265" spans="1:36" ht="15" customHeight="1">
      <c r="A265" s="8"/>
      <c r="B265" s="172"/>
      <c r="C265" s="95"/>
      <c r="D265" s="20"/>
      <c r="E265" s="227"/>
      <c r="F265" s="194"/>
      <c r="G265" s="115"/>
      <c r="H265" s="227"/>
      <c r="I265" s="228"/>
      <c r="J265" s="201"/>
      <c r="K265" s="227"/>
      <c r="L265" s="230"/>
      <c r="M265" s="229"/>
      <c r="N265" s="201"/>
      <c r="O265" s="201"/>
      <c r="P265" s="227"/>
      <c r="Q265" s="201"/>
      <c r="R265" s="106"/>
      <c r="S265" s="201"/>
      <c r="T265" s="201"/>
      <c r="U265" s="9"/>
      <c r="V265" s="134"/>
      <c r="W265" s="209"/>
      <c r="X265" s="209"/>
      <c r="Y265" s="209"/>
      <c r="Z265" s="209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</row>
    <row r="266" spans="1:36" ht="15" customHeight="1">
      <c r="A266" s="8"/>
      <c r="B266" s="172"/>
      <c r="C266" s="95"/>
      <c r="D266" s="20"/>
      <c r="E266" s="227"/>
      <c r="F266" s="194"/>
      <c r="G266" s="115"/>
      <c r="H266" s="227"/>
      <c r="I266" s="228"/>
      <c r="J266" s="201"/>
      <c r="K266" s="227"/>
      <c r="L266" s="114"/>
      <c r="M266" s="229"/>
      <c r="N266" s="201"/>
      <c r="O266" s="201"/>
      <c r="P266" s="227"/>
      <c r="Q266" s="201"/>
      <c r="R266" s="106"/>
      <c r="S266" s="201"/>
      <c r="T266" s="201"/>
      <c r="U266" s="9"/>
      <c r="V266" s="134"/>
      <c r="W266" s="209"/>
      <c r="X266" s="209"/>
      <c r="Y266" s="209"/>
      <c r="Z266" s="209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</row>
    <row r="267" spans="1:36" ht="15" customHeight="1">
      <c r="A267" s="8"/>
      <c r="B267" s="172"/>
      <c r="C267" s="95"/>
      <c r="D267" s="20"/>
      <c r="E267" s="227"/>
      <c r="F267" s="194"/>
      <c r="G267" s="115"/>
      <c r="H267" s="227"/>
      <c r="I267" s="228"/>
      <c r="J267" s="201"/>
      <c r="K267" s="227"/>
      <c r="L267" s="230"/>
      <c r="M267" s="229"/>
      <c r="N267" s="201"/>
      <c r="O267" s="201"/>
      <c r="P267" s="227"/>
      <c r="Q267" s="201"/>
      <c r="R267" s="106"/>
      <c r="S267" s="201"/>
      <c r="T267" s="201"/>
      <c r="U267" s="9"/>
      <c r="V267" s="134"/>
      <c r="W267" s="209"/>
      <c r="X267" s="209"/>
      <c r="Y267" s="209"/>
      <c r="Z267" s="209"/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</row>
    <row r="268" spans="1:36" ht="15" customHeight="1">
      <c r="A268" s="8"/>
      <c r="B268" s="172"/>
      <c r="C268" s="95"/>
      <c r="D268" s="20"/>
      <c r="E268" s="227"/>
      <c r="F268" s="194"/>
      <c r="G268" s="115"/>
      <c r="H268" s="227"/>
      <c r="I268" s="228"/>
      <c r="J268" s="201"/>
      <c r="K268" s="227"/>
      <c r="L268" s="230"/>
      <c r="M268" s="229"/>
      <c r="N268" s="201"/>
      <c r="O268" s="201"/>
      <c r="P268" s="227"/>
      <c r="Q268" s="201"/>
      <c r="R268" s="106"/>
      <c r="S268" s="201"/>
      <c r="T268" s="201"/>
      <c r="U268" s="9"/>
      <c r="V268" s="134"/>
      <c r="W268" s="209"/>
      <c r="X268" s="209"/>
      <c r="Y268" s="209"/>
      <c r="Z268" s="209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</row>
    <row r="269" spans="1:36" ht="15" customHeight="1">
      <c r="A269" s="8"/>
      <c r="B269" s="172"/>
      <c r="C269" s="95"/>
      <c r="D269" s="20"/>
      <c r="E269" s="227"/>
      <c r="F269" s="194"/>
      <c r="G269" s="115"/>
      <c r="H269" s="227"/>
      <c r="I269" s="228"/>
      <c r="J269" s="201"/>
      <c r="K269" s="227"/>
      <c r="L269" s="114"/>
      <c r="M269" s="229"/>
      <c r="N269" s="201"/>
      <c r="O269" s="201"/>
      <c r="P269" s="227"/>
      <c r="Q269" s="201"/>
      <c r="R269" s="106"/>
      <c r="S269" s="201"/>
      <c r="T269" s="201"/>
      <c r="U269" s="9"/>
      <c r="V269" s="134"/>
      <c r="W269" s="209"/>
      <c r="X269" s="209"/>
      <c r="Y269" s="209"/>
      <c r="Z269" s="209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</row>
    <row r="270" spans="1:36" ht="15" customHeight="1">
      <c r="A270" s="8"/>
      <c r="B270" s="172"/>
      <c r="C270" s="95"/>
      <c r="D270" s="20"/>
      <c r="E270" s="227"/>
      <c r="F270" s="194"/>
      <c r="G270" s="115"/>
      <c r="H270" s="227"/>
      <c r="I270" s="228"/>
      <c r="J270" s="201"/>
      <c r="K270" s="227"/>
      <c r="L270" s="114"/>
      <c r="M270" s="229"/>
      <c r="N270" s="201"/>
      <c r="O270" s="201"/>
      <c r="P270" s="227"/>
      <c r="Q270" s="201"/>
      <c r="R270" s="106"/>
      <c r="S270" s="201"/>
      <c r="T270" s="201"/>
      <c r="U270" s="9"/>
      <c r="V270" s="134"/>
      <c r="W270" s="209"/>
      <c r="X270" s="209"/>
      <c r="Y270" s="209"/>
      <c r="Z270" s="209"/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</row>
    <row r="271" spans="1:36" ht="15" customHeight="1">
      <c r="A271" s="8"/>
      <c r="B271" s="172"/>
      <c r="C271" s="95"/>
      <c r="D271" s="20"/>
      <c r="E271" s="227"/>
      <c r="F271" s="194"/>
      <c r="G271" s="16"/>
      <c r="H271" s="238"/>
      <c r="I271" s="239"/>
      <c r="K271" s="238"/>
      <c r="L271" s="22"/>
      <c r="M271" s="240"/>
      <c r="P271" s="238"/>
      <c r="R271" s="45"/>
      <c r="U271" s="9"/>
      <c r="V271" s="134"/>
      <c r="W271" s="209"/>
      <c r="X271" s="209"/>
      <c r="Y271" s="209"/>
      <c r="Z271" s="209"/>
      <c r="AA271" s="201"/>
      <c r="AB271" s="201"/>
      <c r="AC271" s="201"/>
      <c r="AD271" s="201"/>
      <c r="AE271" s="201"/>
      <c r="AF271" s="201"/>
      <c r="AG271" s="201"/>
      <c r="AH271" s="201"/>
      <c r="AI271" s="201"/>
      <c r="AJ271" s="201"/>
    </row>
    <row r="272" spans="1:36" ht="15" customHeight="1">
      <c r="A272" s="8"/>
      <c r="B272" s="172"/>
      <c r="C272" s="95"/>
      <c r="D272" s="20"/>
      <c r="E272" s="227"/>
      <c r="F272" s="194"/>
      <c r="G272" s="16"/>
      <c r="H272" s="238"/>
      <c r="I272" s="239"/>
      <c r="K272" s="238"/>
      <c r="L272" s="22"/>
      <c r="M272" s="240"/>
      <c r="P272" s="238"/>
      <c r="R272" s="45"/>
      <c r="U272" s="9"/>
      <c r="V272" s="134"/>
      <c r="W272" s="209"/>
      <c r="X272" s="209"/>
      <c r="Y272" s="209"/>
      <c r="Z272" s="209"/>
      <c r="AA272" s="201"/>
      <c r="AB272" s="201"/>
      <c r="AC272" s="201"/>
      <c r="AD272" s="201"/>
      <c r="AE272" s="201"/>
      <c r="AF272" s="201"/>
      <c r="AG272" s="201"/>
      <c r="AH272" s="201"/>
      <c r="AI272" s="201"/>
      <c r="AJ272" s="201"/>
    </row>
    <row r="273" spans="1:36" ht="15" customHeight="1">
      <c r="A273" s="8"/>
      <c r="B273" s="172"/>
      <c r="C273" s="95"/>
      <c r="D273" s="20"/>
      <c r="E273" s="227"/>
      <c r="F273" s="194"/>
      <c r="G273" s="16"/>
      <c r="H273" s="238"/>
      <c r="I273" s="239"/>
      <c r="K273" s="238"/>
      <c r="L273" s="22"/>
      <c r="M273" s="240"/>
      <c r="P273" s="238"/>
      <c r="R273" s="45"/>
      <c r="U273" s="9"/>
      <c r="V273" s="134"/>
      <c r="W273" s="209"/>
      <c r="X273" s="209"/>
      <c r="Y273" s="209"/>
      <c r="Z273" s="209"/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</row>
    <row r="274" spans="1:36" ht="15" customHeight="1">
      <c r="A274" s="8"/>
      <c r="B274" s="172"/>
      <c r="C274" s="95"/>
      <c r="D274" s="20"/>
      <c r="E274" s="227"/>
      <c r="F274" s="194"/>
      <c r="G274" s="16"/>
      <c r="H274" s="238"/>
      <c r="I274" s="239"/>
      <c r="K274" s="238"/>
      <c r="L274" s="241"/>
      <c r="M274" s="240"/>
      <c r="P274" s="238"/>
      <c r="R274" s="45"/>
      <c r="U274" s="9"/>
      <c r="V274" s="134"/>
      <c r="W274" s="209"/>
      <c r="X274" s="209"/>
      <c r="Y274" s="209"/>
      <c r="Z274" s="209"/>
      <c r="AA274" s="201"/>
      <c r="AB274" s="201"/>
      <c r="AC274" s="201"/>
      <c r="AD274" s="201"/>
      <c r="AE274" s="201"/>
      <c r="AF274" s="201"/>
      <c r="AG274" s="201"/>
      <c r="AH274" s="201"/>
      <c r="AI274" s="201"/>
      <c r="AJ274" s="201"/>
    </row>
    <row r="275" spans="1:36" ht="15" customHeight="1">
      <c r="A275" s="8"/>
      <c r="B275" s="172"/>
      <c r="C275" s="95"/>
      <c r="D275" s="20"/>
      <c r="E275" s="227"/>
      <c r="F275" s="194"/>
      <c r="G275" s="16"/>
      <c r="H275" s="238"/>
      <c r="I275" s="239"/>
      <c r="K275" s="238"/>
      <c r="L275" s="241"/>
      <c r="M275" s="240"/>
      <c r="P275" s="238"/>
      <c r="R275" s="45"/>
      <c r="U275" s="9"/>
      <c r="V275" s="134"/>
      <c r="W275" s="209"/>
      <c r="X275" s="209"/>
      <c r="Y275" s="209"/>
      <c r="Z275" s="209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</row>
    <row r="276" spans="1:36" ht="15" customHeight="1">
      <c r="A276" s="8"/>
      <c r="B276" s="172"/>
      <c r="C276" s="95"/>
      <c r="D276" s="20"/>
      <c r="E276" s="227"/>
      <c r="F276" s="194"/>
      <c r="G276" s="16"/>
      <c r="H276" s="238"/>
      <c r="I276" s="239"/>
      <c r="K276" s="238"/>
      <c r="L276" s="241"/>
      <c r="M276" s="240"/>
      <c r="P276" s="238"/>
      <c r="R276" s="45"/>
      <c r="U276" s="9"/>
      <c r="V276" s="134"/>
      <c r="W276" s="209"/>
      <c r="X276" s="209"/>
      <c r="Y276" s="209"/>
      <c r="Z276" s="209"/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</row>
    <row r="277" spans="1:36" ht="15" customHeight="1">
      <c r="A277" s="8"/>
      <c r="B277" s="172"/>
      <c r="C277" s="95"/>
      <c r="D277" s="20"/>
      <c r="E277" s="227"/>
      <c r="F277" s="194"/>
      <c r="G277" s="16"/>
      <c r="H277" s="238"/>
      <c r="I277" s="239"/>
      <c r="K277" s="238"/>
      <c r="L277" s="242"/>
      <c r="M277" s="240"/>
      <c r="P277" s="238"/>
      <c r="R277" s="45"/>
      <c r="U277" s="9"/>
      <c r="V277" s="134"/>
      <c r="W277" s="209"/>
      <c r="X277" s="209"/>
      <c r="Y277" s="209"/>
      <c r="Z277" s="209"/>
      <c r="AA277" s="201"/>
      <c r="AB277" s="201"/>
      <c r="AC277" s="201"/>
      <c r="AD277" s="201"/>
      <c r="AE277" s="201"/>
      <c r="AF277" s="201"/>
      <c r="AG277" s="201"/>
      <c r="AH277" s="201"/>
      <c r="AI277" s="201"/>
      <c r="AJ277" s="201"/>
    </row>
    <row r="278" spans="1:36" ht="15" customHeight="1">
      <c r="A278" s="8"/>
      <c r="B278" s="172"/>
      <c r="C278" s="95"/>
      <c r="D278" s="20"/>
      <c r="E278" s="227"/>
      <c r="F278" s="194"/>
      <c r="G278" s="16"/>
      <c r="H278" s="238"/>
      <c r="I278" s="239"/>
      <c r="K278" s="238"/>
      <c r="L278" s="241"/>
      <c r="M278" s="240"/>
      <c r="P278" s="238"/>
      <c r="R278" s="45"/>
      <c r="U278" s="9"/>
      <c r="V278" s="134"/>
      <c r="W278" s="209"/>
      <c r="X278" s="209"/>
      <c r="Y278" s="209"/>
      <c r="Z278" s="209"/>
      <c r="AA278" s="201"/>
      <c r="AB278" s="201"/>
      <c r="AC278" s="201"/>
      <c r="AD278" s="201"/>
      <c r="AE278" s="201"/>
      <c r="AF278" s="201"/>
      <c r="AG278" s="201"/>
      <c r="AH278" s="201"/>
      <c r="AI278" s="201"/>
      <c r="AJ278" s="201"/>
    </row>
    <row r="279" spans="1:36" ht="15" customHeight="1">
      <c r="A279" s="8"/>
      <c r="B279" s="172"/>
      <c r="C279" s="95"/>
      <c r="D279" s="20"/>
      <c r="E279" s="227"/>
      <c r="F279" s="194"/>
      <c r="G279" s="16"/>
      <c r="H279" s="238"/>
      <c r="I279" s="239"/>
      <c r="K279" s="238"/>
      <c r="L279" s="22"/>
      <c r="M279" s="240"/>
      <c r="P279" s="238"/>
      <c r="R279" s="45"/>
      <c r="U279" s="9"/>
      <c r="V279" s="134"/>
      <c r="W279" s="209"/>
      <c r="X279" s="209"/>
      <c r="Y279" s="209"/>
      <c r="Z279" s="209"/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</row>
    <row r="280" spans="1:36" ht="15" customHeight="1">
      <c r="A280" s="8"/>
      <c r="B280" s="172"/>
      <c r="C280" s="96"/>
      <c r="D280" s="20"/>
      <c r="E280" s="227"/>
      <c r="F280" s="194"/>
      <c r="G280" s="16"/>
      <c r="H280" s="238"/>
      <c r="I280" s="239"/>
      <c r="K280" s="238"/>
      <c r="L280" s="241"/>
      <c r="M280" s="240"/>
      <c r="P280" s="238"/>
      <c r="R280" s="45"/>
      <c r="U280" s="9"/>
      <c r="V280" s="134"/>
      <c r="W280" s="209"/>
      <c r="X280" s="209"/>
      <c r="Y280" s="209"/>
      <c r="Z280" s="209"/>
      <c r="AA280" s="201"/>
      <c r="AB280" s="201"/>
      <c r="AC280" s="201"/>
      <c r="AD280" s="201"/>
      <c r="AE280" s="201"/>
      <c r="AF280" s="201"/>
      <c r="AG280" s="201"/>
      <c r="AH280" s="201"/>
      <c r="AI280" s="201"/>
      <c r="AJ280" s="201"/>
    </row>
    <row r="281" spans="1:36" ht="15" customHeight="1">
      <c r="A281" s="8"/>
      <c r="B281" s="172"/>
      <c r="C281" s="96"/>
      <c r="D281" s="20"/>
      <c r="E281" s="227"/>
      <c r="F281" s="194"/>
      <c r="G281" s="16"/>
      <c r="H281" s="238"/>
      <c r="I281" s="239"/>
      <c r="K281" s="238"/>
      <c r="L281" s="241"/>
      <c r="M281" s="240"/>
      <c r="P281" s="238"/>
      <c r="R281" s="45"/>
      <c r="U281" s="9"/>
      <c r="V281" s="134"/>
      <c r="W281" s="209"/>
      <c r="X281" s="209"/>
      <c r="Y281" s="209"/>
      <c r="Z281" s="209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</row>
    <row r="282" spans="1:36" ht="15" customHeight="1">
      <c r="A282" s="8"/>
      <c r="B282" s="172"/>
      <c r="C282" s="96"/>
      <c r="D282" s="20"/>
      <c r="E282" s="227"/>
      <c r="F282" s="194"/>
      <c r="G282" s="16"/>
      <c r="H282" s="238"/>
      <c r="I282" s="239"/>
      <c r="K282" s="238"/>
      <c r="L282" s="22"/>
      <c r="M282" s="240"/>
      <c r="P282" s="238"/>
      <c r="R282" s="45"/>
      <c r="U282" s="9"/>
      <c r="V282" s="134"/>
      <c r="W282" s="209"/>
      <c r="X282" s="209"/>
      <c r="Y282" s="209"/>
      <c r="Z282" s="209"/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</row>
    <row r="283" spans="1:36" ht="15" customHeight="1">
      <c r="A283" s="8"/>
      <c r="B283" s="172"/>
      <c r="C283" s="95"/>
      <c r="D283" s="20"/>
      <c r="E283" s="227"/>
      <c r="F283" s="194"/>
      <c r="G283" s="16"/>
      <c r="H283" s="238"/>
      <c r="I283" s="239"/>
      <c r="K283" s="238"/>
      <c r="L283" s="22"/>
      <c r="M283" s="240"/>
      <c r="P283" s="238"/>
      <c r="R283" s="45"/>
      <c r="U283" s="9"/>
      <c r="V283" s="134"/>
      <c r="W283" s="209"/>
      <c r="X283" s="209"/>
      <c r="Y283" s="209"/>
      <c r="Z283" s="209"/>
      <c r="AA283" s="201"/>
      <c r="AB283" s="201"/>
      <c r="AC283" s="201"/>
      <c r="AD283" s="201"/>
      <c r="AE283" s="201"/>
      <c r="AF283" s="201"/>
      <c r="AG283" s="201"/>
      <c r="AH283" s="201"/>
      <c r="AI283" s="201"/>
      <c r="AJ283" s="201"/>
    </row>
    <row r="284" spans="1:36" ht="15" customHeight="1">
      <c r="A284" s="8"/>
      <c r="B284" s="172"/>
      <c r="C284" s="95"/>
      <c r="D284" s="20"/>
      <c r="E284" s="227"/>
      <c r="F284" s="194"/>
      <c r="G284" s="16"/>
      <c r="H284" s="238"/>
      <c r="I284" s="239"/>
      <c r="K284" s="238"/>
      <c r="L284" s="22"/>
      <c r="M284" s="240"/>
      <c r="P284" s="238"/>
      <c r="R284" s="45"/>
      <c r="U284" s="9"/>
      <c r="V284" s="134"/>
      <c r="W284" s="209"/>
      <c r="X284" s="209"/>
      <c r="Y284" s="209"/>
      <c r="Z284" s="209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</row>
    <row r="285" spans="1:36" ht="15" customHeight="1">
      <c r="A285" s="8"/>
      <c r="B285" s="172"/>
      <c r="C285" s="95"/>
      <c r="D285" s="20"/>
      <c r="E285" s="227"/>
      <c r="F285" s="194"/>
      <c r="G285" s="16"/>
      <c r="H285" s="238"/>
      <c r="I285" s="239"/>
      <c r="K285" s="238"/>
      <c r="L285" s="241"/>
      <c r="M285" s="240"/>
      <c r="P285" s="238"/>
      <c r="R285" s="45"/>
      <c r="U285" s="9"/>
      <c r="V285" s="134"/>
      <c r="W285" s="209"/>
      <c r="X285" s="209"/>
      <c r="Y285" s="209"/>
      <c r="Z285" s="209"/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</row>
    <row r="286" spans="1:36" ht="15" customHeight="1">
      <c r="A286" s="8"/>
      <c r="B286" s="172"/>
      <c r="C286" s="95"/>
      <c r="D286" s="20"/>
      <c r="E286" s="227"/>
      <c r="F286" s="194"/>
      <c r="G286" s="16"/>
      <c r="H286" s="238"/>
      <c r="I286" s="239"/>
      <c r="K286" s="238"/>
      <c r="L286" s="22"/>
      <c r="M286" s="240"/>
      <c r="P286" s="238"/>
      <c r="R286" s="45"/>
      <c r="U286" s="9"/>
      <c r="V286" s="134"/>
      <c r="W286" s="209"/>
      <c r="X286" s="209"/>
      <c r="Y286" s="209"/>
      <c r="Z286" s="209"/>
      <c r="AA286" s="201"/>
      <c r="AB286" s="201"/>
      <c r="AC286" s="201"/>
      <c r="AD286" s="201"/>
      <c r="AE286" s="201"/>
      <c r="AF286" s="201"/>
      <c r="AG286" s="201"/>
      <c r="AH286" s="201"/>
      <c r="AI286" s="201"/>
      <c r="AJ286" s="201"/>
    </row>
    <row r="287" spans="1:36" ht="15" customHeight="1">
      <c r="A287" s="8"/>
      <c r="B287" s="172"/>
      <c r="C287" s="95"/>
      <c r="D287" s="20"/>
      <c r="E287" s="227"/>
      <c r="F287" s="194"/>
      <c r="G287" s="16"/>
      <c r="H287" s="238"/>
      <c r="I287" s="239"/>
      <c r="K287" s="238"/>
      <c r="L287" s="241"/>
      <c r="M287" s="240"/>
      <c r="P287" s="238"/>
      <c r="R287" s="45"/>
      <c r="U287" s="9"/>
      <c r="V287" s="134"/>
      <c r="W287" s="209"/>
      <c r="X287" s="209"/>
      <c r="Y287" s="209"/>
      <c r="Z287" s="209"/>
      <c r="AA287" s="201"/>
      <c r="AB287" s="201"/>
      <c r="AC287" s="201"/>
      <c r="AD287" s="201"/>
      <c r="AE287" s="201"/>
      <c r="AF287" s="201"/>
      <c r="AG287" s="201"/>
      <c r="AH287" s="201"/>
      <c r="AI287" s="201"/>
      <c r="AJ287" s="201"/>
    </row>
    <row r="288" spans="1:36" ht="15" customHeight="1">
      <c r="A288" s="8"/>
      <c r="B288" s="172"/>
      <c r="C288" s="95"/>
      <c r="D288" s="20"/>
      <c r="E288" s="227"/>
      <c r="F288" s="194"/>
      <c r="G288" s="16"/>
      <c r="H288" s="238"/>
      <c r="I288" s="239"/>
      <c r="K288" s="238"/>
      <c r="L288" s="241"/>
      <c r="M288" s="240"/>
      <c r="P288" s="238"/>
      <c r="R288" s="45"/>
      <c r="U288" s="9"/>
      <c r="V288" s="134"/>
      <c r="W288" s="209"/>
      <c r="X288" s="209"/>
      <c r="Y288" s="209"/>
      <c r="Z288" s="209"/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</row>
    <row r="289" spans="1:36" ht="15" customHeight="1">
      <c r="A289" s="8"/>
      <c r="B289" s="172"/>
      <c r="C289" s="95"/>
      <c r="D289" s="20"/>
      <c r="E289" s="227"/>
      <c r="F289" s="194"/>
      <c r="G289" s="16"/>
      <c r="H289" s="238"/>
      <c r="I289" s="239"/>
      <c r="K289" s="238"/>
      <c r="L289" s="241"/>
      <c r="M289" s="240"/>
      <c r="P289" s="238"/>
      <c r="R289" s="45"/>
      <c r="U289" s="9"/>
      <c r="V289" s="134"/>
      <c r="W289" s="209"/>
      <c r="X289" s="209"/>
      <c r="Y289" s="209"/>
      <c r="Z289" s="209"/>
      <c r="AA289" s="201"/>
      <c r="AB289" s="201"/>
      <c r="AC289" s="201"/>
      <c r="AD289" s="201"/>
      <c r="AE289" s="201"/>
      <c r="AF289" s="201"/>
      <c r="AG289" s="201"/>
      <c r="AH289" s="201"/>
      <c r="AI289" s="201"/>
      <c r="AJ289" s="201"/>
    </row>
    <row r="290" spans="1:36" ht="15" customHeight="1">
      <c r="A290" s="8"/>
      <c r="B290" s="172"/>
      <c r="C290" s="95"/>
      <c r="D290" s="20"/>
      <c r="E290" s="227"/>
      <c r="F290" s="194"/>
      <c r="G290" s="16"/>
      <c r="H290" s="238"/>
      <c r="I290" s="239"/>
      <c r="K290" s="238"/>
      <c r="L290" s="22"/>
      <c r="M290" s="240"/>
      <c r="P290" s="238"/>
      <c r="R290" s="45"/>
      <c r="U290" s="9"/>
      <c r="V290" s="134"/>
      <c r="W290" s="209"/>
      <c r="X290" s="209"/>
      <c r="Y290" s="209"/>
      <c r="Z290" s="209"/>
      <c r="AA290" s="201"/>
      <c r="AB290" s="201"/>
      <c r="AC290" s="201"/>
      <c r="AD290" s="201"/>
      <c r="AE290" s="201"/>
      <c r="AF290" s="201"/>
      <c r="AG290" s="201"/>
      <c r="AH290" s="201"/>
      <c r="AI290" s="201"/>
      <c r="AJ290" s="201"/>
    </row>
    <row r="291" spans="1:36" ht="15" customHeight="1">
      <c r="A291" s="8"/>
      <c r="B291" s="172"/>
      <c r="C291" s="95"/>
      <c r="D291" s="20"/>
      <c r="E291" s="227"/>
      <c r="F291" s="194"/>
      <c r="G291" s="16"/>
      <c r="H291" s="238"/>
      <c r="I291" s="239"/>
      <c r="K291" s="238"/>
      <c r="L291" s="22"/>
      <c r="M291" s="240"/>
      <c r="P291" s="238"/>
      <c r="R291" s="45"/>
      <c r="U291" s="9"/>
      <c r="V291" s="134"/>
      <c r="W291" s="209"/>
      <c r="X291" s="209"/>
      <c r="Y291" s="209"/>
      <c r="Z291" s="209"/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</row>
    <row r="292" spans="1:36" ht="15" customHeight="1">
      <c r="A292" s="8"/>
      <c r="B292" s="172"/>
      <c r="C292" s="95"/>
      <c r="D292" s="20"/>
      <c r="E292" s="227"/>
      <c r="F292" s="194"/>
      <c r="G292" s="16"/>
      <c r="H292" s="238"/>
      <c r="I292" s="239"/>
      <c r="K292" s="238"/>
      <c r="L292" s="241"/>
      <c r="M292" s="240"/>
      <c r="P292" s="238"/>
      <c r="R292" s="45"/>
      <c r="U292" s="9"/>
      <c r="V292" s="134"/>
      <c r="W292" s="209"/>
      <c r="X292" s="209"/>
      <c r="Y292" s="209"/>
      <c r="Z292" s="209"/>
      <c r="AA292" s="201"/>
      <c r="AB292" s="201"/>
      <c r="AC292" s="201"/>
      <c r="AD292" s="201"/>
      <c r="AE292" s="201"/>
      <c r="AF292" s="201"/>
      <c r="AG292" s="201"/>
      <c r="AH292" s="201"/>
      <c r="AI292" s="201"/>
      <c r="AJ292" s="201"/>
    </row>
    <row r="293" spans="1:36" ht="15" customHeight="1">
      <c r="A293" s="8"/>
      <c r="B293" s="172"/>
      <c r="C293" s="95"/>
      <c r="D293" s="20"/>
      <c r="E293" s="227"/>
      <c r="F293" s="194"/>
      <c r="G293" s="16"/>
      <c r="H293" s="238"/>
      <c r="I293" s="239"/>
      <c r="K293" s="238"/>
      <c r="L293" s="241"/>
      <c r="M293" s="240"/>
      <c r="P293" s="238"/>
      <c r="R293" s="45"/>
      <c r="U293" s="9"/>
      <c r="V293" s="134"/>
      <c r="W293" s="209"/>
      <c r="X293" s="209"/>
      <c r="Y293" s="209"/>
      <c r="Z293" s="209"/>
      <c r="AA293" s="201"/>
      <c r="AB293" s="201"/>
      <c r="AC293" s="201"/>
      <c r="AD293" s="201"/>
      <c r="AE293" s="201"/>
      <c r="AF293" s="201"/>
      <c r="AG293" s="201"/>
      <c r="AH293" s="201"/>
      <c r="AI293" s="201"/>
      <c r="AJ293" s="201"/>
    </row>
    <row r="294" spans="1:36" ht="15" customHeight="1">
      <c r="A294" s="8"/>
      <c r="B294" s="172"/>
      <c r="C294" s="95"/>
      <c r="D294" s="20"/>
      <c r="E294" s="227"/>
      <c r="F294" s="194"/>
      <c r="G294" s="16"/>
      <c r="H294" s="238"/>
      <c r="I294" s="239"/>
      <c r="K294" s="238"/>
      <c r="L294" s="22"/>
      <c r="M294" s="240"/>
      <c r="P294" s="238"/>
      <c r="R294" s="45"/>
      <c r="U294" s="9"/>
      <c r="V294" s="134"/>
      <c r="W294" s="209"/>
      <c r="X294" s="209"/>
      <c r="Y294" s="209"/>
      <c r="Z294" s="209"/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</row>
    <row r="295" spans="1:36" ht="15" customHeight="1">
      <c r="A295" s="8"/>
      <c r="B295" s="172"/>
      <c r="C295" s="96"/>
      <c r="D295" s="20"/>
      <c r="E295" s="227"/>
      <c r="F295" s="194"/>
      <c r="G295" s="16"/>
      <c r="H295" s="238"/>
      <c r="I295" s="239"/>
      <c r="K295" s="238"/>
      <c r="L295" s="241"/>
      <c r="M295" s="240"/>
      <c r="P295" s="238"/>
      <c r="R295" s="45"/>
      <c r="U295" s="9"/>
      <c r="V295" s="134"/>
      <c r="W295" s="209"/>
      <c r="X295" s="209"/>
      <c r="Y295" s="209"/>
      <c r="Z295" s="209"/>
      <c r="AA295" s="201"/>
      <c r="AB295" s="201"/>
      <c r="AC295" s="201"/>
      <c r="AD295" s="201"/>
      <c r="AE295" s="201"/>
      <c r="AF295" s="201"/>
      <c r="AG295" s="201"/>
      <c r="AH295" s="201"/>
      <c r="AI295" s="201"/>
      <c r="AJ295" s="201"/>
    </row>
    <row r="296" spans="1:36" ht="15" customHeight="1">
      <c r="A296" s="8"/>
      <c r="B296" s="172"/>
      <c r="C296" s="95"/>
      <c r="D296" s="20"/>
      <c r="E296" s="227"/>
      <c r="F296" s="194"/>
      <c r="G296" s="16"/>
      <c r="H296" s="238"/>
      <c r="I296" s="239"/>
      <c r="K296" s="238"/>
      <c r="L296" s="22"/>
      <c r="M296" s="240"/>
      <c r="P296" s="238"/>
      <c r="R296" s="45"/>
      <c r="U296" s="9"/>
      <c r="V296" s="134"/>
      <c r="W296" s="209"/>
      <c r="X296" s="209"/>
      <c r="Y296" s="209"/>
      <c r="Z296" s="209"/>
      <c r="AA296" s="201"/>
      <c r="AB296" s="201"/>
      <c r="AC296" s="201"/>
      <c r="AD296" s="201"/>
      <c r="AE296" s="201"/>
      <c r="AF296" s="201"/>
      <c r="AG296" s="201"/>
      <c r="AH296" s="201"/>
      <c r="AI296" s="201"/>
      <c r="AJ296" s="201"/>
    </row>
    <row r="297" spans="1:36" ht="15" customHeight="1">
      <c r="A297" s="8"/>
      <c r="B297" s="172"/>
      <c r="C297" s="96"/>
      <c r="D297" s="20"/>
      <c r="E297" s="227"/>
      <c r="F297" s="194"/>
      <c r="G297" s="16"/>
      <c r="H297" s="238"/>
      <c r="I297" s="239"/>
      <c r="K297" s="238"/>
      <c r="L297" s="22"/>
      <c r="M297" s="240"/>
      <c r="P297" s="238"/>
      <c r="R297" s="45"/>
      <c r="U297" s="9"/>
      <c r="V297" s="134"/>
      <c r="W297" s="209"/>
      <c r="X297" s="209"/>
      <c r="Y297" s="209"/>
      <c r="Z297" s="209"/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</row>
    <row r="298" spans="1:36" ht="15" customHeight="1">
      <c r="A298" s="8"/>
      <c r="B298" s="172"/>
      <c r="C298" s="96"/>
      <c r="D298" s="20"/>
      <c r="E298" s="227"/>
      <c r="F298" s="194"/>
      <c r="G298" s="16"/>
      <c r="H298" s="238"/>
      <c r="I298" s="239"/>
      <c r="K298" s="238"/>
      <c r="L298" s="22"/>
      <c r="M298" s="240"/>
      <c r="P298" s="238"/>
      <c r="R298" s="45"/>
      <c r="U298" s="9"/>
      <c r="V298" s="134"/>
      <c r="W298" s="209"/>
      <c r="X298" s="209"/>
      <c r="Y298" s="209"/>
      <c r="Z298" s="209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5" customHeight="1">
      <c r="A299" s="8"/>
      <c r="B299" s="172"/>
      <c r="C299" s="96"/>
      <c r="D299" s="20"/>
      <c r="E299" s="227"/>
      <c r="F299" s="194"/>
      <c r="G299" s="16"/>
      <c r="H299" s="238"/>
      <c r="I299" s="239"/>
      <c r="K299" s="238"/>
      <c r="L299" s="22"/>
      <c r="M299" s="240"/>
      <c r="P299" s="238"/>
      <c r="R299" s="45"/>
      <c r="U299" s="9"/>
      <c r="V299" s="134"/>
      <c r="W299" s="209"/>
      <c r="X299" s="209"/>
      <c r="Y299" s="209"/>
      <c r="Z299" s="209"/>
      <c r="AA299" s="201"/>
      <c r="AB299" s="201"/>
      <c r="AC299" s="201"/>
      <c r="AD299" s="201"/>
      <c r="AE299" s="201"/>
      <c r="AF299" s="201"/>
      <c r="AG299" s="201"/>
      <c r="AH299" s="201"/>
      <c r="AI299" s="201"/>
      <c r="AJ299" s="201"/>
    </row>
    <row r="300" spans="1:36" ht="15" customHeight="1">
      <c r="A300" s="8"/>
      <c r="B300" s="172"/>
      <c r="C300" s="95"/>
      <c r="D300" s="20"/>
      <c r="E300" s="227"/>
      <c r="F300" s="194"/>
      <c r="G300" s="16"/>
      <c r="H300" s="238"/>
      <c r="I300" s="239"/>
      <c r="K300" s="238"/>
      <c r="L300" s="22"/>
      <c r="M300" s="240"/>
      <c r="P300" s="238"/>
      <c r="R300" s="45"/>
      <c r="U300" s="9"/>
      <c r="V300" s="134"/>
      <c r="W300" s="209"/>
      <c r="X300" s="209"/>
      <c r="Y300" s="209"/>
      <c r="Z300" s="209"/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</row>
    <row r="301" spans="1:36" ht="15" customHeight="1">
      <c r="A301" s="8"/>
      <c r="B301" s="172"/>
      <c r="C301" s="95"/>
      <c r="D301" s="20"/>
      <c r="E301" s="227"/>
      <c r="F301" s="194"/>
      <c r="G301" s="16"/>
      <c r="H301" s="238"/>
      <c r="I301" s="239"/>
      <c r="K301" s="238"/>
      <c r="L301" s="22"/>
      <c r="M301" s="240"/>
      <c r="P301" s="238"/>
      <c r="R301" s="45"/>
      <c r="U301" s="9"/>
      <c r="V301" s="134"/>
      <c r="W301" s="209"/>
      <c r="X301" s="209"/>
      <c r="Y301" s="209"/>
      <c r="Z301" s="209"/>
      <c r="AA301" s="201"/>
      <c r="AB301" s="201"/>
      <c r="AC301" s="201"/>
      <c r="AD301" s="201"/>
      <c r="AE301" s="201"/>
      <c r="AF301" s="201"/>
      <c r="AG301" s="201"/>
      <c r="AH301" s="201"/>
      <c r="AI301" s="201"/>
      <c r="AJ301" s="201"/>
    </row>
    <row r="302" spans="1:36" ht="15" customHeight="1">
      <c r="A302" s="8"/>
      <c r="B302" s="172"/>
      <c r="C302" s="95"/>
      <c r="D302" s="20"/>
      <c r="E302" s="227"/>
      <c r="F302" s="194"/>
      <c r="G302" s="16"/>
      <c r="H302" s="238"/>
      <c r="I302" s="239"/>
      <c r="K302" s="238"/>
      <c r="L302" s="22"/>
      <c r="M302" s="240"/>
      <c r="P302" s="238"/>
      <c r="R302" s="45"/>
      <c r="U302" s="9"/>
      <c r="V302" s="134"/>
      <c r="W302" s="209"/>
      <c r="X302" s="209"/>
      <c r="Y302" s="209"/>
      <c r="Z302" s="209"/>
      <c r="AA302" s="201"/>
      <c r="AB302" s="201"/>
      <c r="AC302" s="201"/>
      <c r="AD302" s="201"/>
      <c r="AE302" s="201"/>
      <c r="AF302" s="201"/>
      <c r="AG302" s="201"/>
      <c r="AH302" s="201"/>
      <c r="AI302" s="201"/>
      <c r="AJ302" s="201"/>
    </row>
    <row r="303" spans="1:36" ht="15" customHeight="1">
      <c r="A303" s="8"/>
      <c r="B303" s="172"/>
      <c r="C303" s="95"/>
      <c r="D303" s="20"/>
      <c r="E303" s="227"/>
      <c r="F303" s="194"/>
      <c r="G303" s="16"/>
      <c r="H303" s="238"/>
      <c r="I303" s="239"/>
      <c r="K303" s="238"/>
      <c r="L303" s="241"/>
      <c r="M303" s="240"/>
      <c r="P303" s="238"/>
      <c r="R303" s="45"/>
      <c r="U303" s="9"/>
      <c r="V303" s="134"/>
      <c r="W303" s="209"/>
      <c r="X303" s="209"/>
      <c r="Y303" s="209"/>
      <c r="Z303" s="209"/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</row>
    <row r="304" spans="1:36" ht="15" customHeight="1">
      <c r="A304" s="8"/>
      <c r="B304" s="172"/>
      <c r="C304" s="95"/>
      <c r="D304" s="20"/>
      <c r="E304" s="227"/>
      <c r="F304" s="194"/>
      <c r="G304" s="16"/>
      <c r="H304" s="238"/>
      <c r="I304" s="239"/>
      <c r="K304" s="238"/>
      <c r="L304" s="22"/>
      <c r="M304" s="240"/>
      <c r="P304" s="238"/>
      <c r="R304" s="45"/>
      <c r="U304" s="9"/>
      <c r="V304" s="134"/>
      <c r="W304" s="209"/>
      <c r="X304" s="209"/>
      <c r="Y304" s="209"/>
      <c r="Z304" s="209"/>
      <c r="AA304" s="201"/>
      <c r="AB304" s="201"/>
      <c r="AC304" s="201"/>
      <c r="AD304" s="201"/>
      <c r="AE304" s="201"/>
      <c r="AF304" s="201"/>
      <c r="AG304" s="201"/>
      <c r="AH304" s="201"/>
      <c r="AI304" s="201"/>
      <c r="AJ304" s="201"/>
    </row>
    <row r="305" spans="1:36" ht="15" customHeight="1">
      <c r="A305" s="8"/>
      <c r="B305" s="172"/>
      <c r="C305" s="95"/>
      <c r="D305" s="20"/>
      <c r="E305" s="227"/>
      <c r="F305" s="194"/>
      <c r="G305" s="16"/>
      <c r="H305" s="238"/>
      <c r="I305" s="239"/>
      <c r="K305" s="238"/>
      <c r="L305" s="241"/>
      <c r="M305" s="240"/>
      <c r="P305" s="238"/>
      <c r="R305" s="45"/>
      <c r="U305" s="9"/>
      <c r="V305" s="134"/>
      <c r="W305" s="209"/>
      <c r="X305" s="209"/>
      <c r="Y305" s="209"/>
      <c r="Z305" s="209"/>
      <c r="AA305" s="201"/>
      <c r="AB305" s="201"/>
      <c r="AC305" s="201"/>
      <c r="AD305" s="201"/>
      <c r="AE305" s="201"/>
      <c r="AF305" s="201"/>
      <c r="AG305" s="201"/>
      <c r="AH305" s="201"/>
      <c r="AI305" s="201"/>
      <c r="AJ305" s="201"/>
    </row>
    <row r="306" spans="1:36" ht="15" customHeight="1">
      <c r="A306" s="8"/>
      <c r="B306" s="172"/>
      <c r="C306" s="95"/>
      <c r="D306" s="20"/>
      <c r="E306" s="227"/>
      <c r="F306" s="194"/>
      <c r="G306" s="16"/>
      <c r="H306" s="238"/>
      <c r="I306" s="239"/>
      <c r="K306" s="238"/>
      <c r="L306" s="241"/>
      <c r="M306" s="240"/>
      <c r="P306" s="238"/>
      <c r="R306" s="45"/>
      <c r="U306" s="9"/>
      <c r="V306" s="134"/>
      <c r="W306" s="209"/>
      <c r="X306" s="209"/>
      <c r="Y306" s="209"/>
      <c r="Z306" s="209"/>
      <c r="AA306" s="201"/>
      <c r="AB306" s="201"/>
      <c r="AC306" s="201"/>
      <c r="AD306" s="201"/>
      <c r="AE306" s="201"/>
      <c r="AF306" s="201"/>
      <c r="AG306" s="201"/>
      <c r="AH306" s="201"/>
      <c r="AI306" s="201"/>
      <c r="AJ306" s="201"/>
    </row>
    <row r="307" spans="1:36" ht="15" customHeight="1">
      <c r="A307" s="8"/>
      <c r="B307" s="172"/>
      <c r="C307" s="95"/>
      <c r="D307" s="20"/>
      <c r="E307" s="227"/>
      <c r="F307" s="194"/>
      <c r="G307" s="16"/>
      <c r="H307" s="243"/>
      <c r="I307" s="239"/>
      <c r="K307" s="238"/>
      <c r="L307" s="241"/>
      <c r="M307" s="240"/>
      <c r="P307" s="244"/>
      <c r="R307" s="45"/>
      <c r="U307" s="9"/>
      <c r="V307" s="134"/>
      <c r="W307" s="209"/>
      <c r="X307" s="209"/>
      <c r="Y307" s="209"/>
      <c r="Z307" s="209"/>
      <c r="AA307" s="201"/>
      <c r="AB307" s="201"/>
      <c r="AC307" s="201"/>
      <c r="AD307" s="201"/>
      <c r="AE307" s="201"/>
      <c r="AF307" s="201"/>
      <c r="AG307" s="201"/>
      <c r="AH307" s="201"/>
      <c r="AI307" s="201"/>
      <c r="AJ307" s="201"/>
    </row>
    <row r="308" spans="1:36" ht="15" customHeight="1">
      <c r="A308" s="8"/>
      <c r="B308" s="172"/>
      <c r="C308" s="97"/>
      <c r="D308" s="20"/>
      <c r="E308" s="227"/>
      <c r="F308" s="194"/>
      <c r="G308" s="16"/>
      <c r="H308" s="243"/>
      <c r="I308" s="44"/>
      <c r="K308" s="238"/>
      <c r="L308" s="22"/>
      <c r="M308" s="11"/>
      <c r="P308" s="11"/>
      <c r="R308" s="45"/>
      <c r="U308" s="9"/>
      <c r="V308" s="134"/>
      <c r="W308" s="209"/>
      <c r="X308" s="209"/>
      <c r="Y308" s="209"/>
      <c r="Z308" s="209"/>
      <c r="AA308" s="201"/>
      <c r="AB308" s="201"/>
      <c r="AC308" s="201"/>
      <c r="AD308" s="201"/>
      <c r="AE308" s="201"/>
      <c r="AF308" s="201"/>
      <c r="AG308" s="201"/>
      <c r="AH308" s="201"/>
      <c r="AI308" s="201"/>
      <c r="AJ308" s="201"/>
    </row>
    <row r="309" spans="1:36" ht="15" customHeight="1">
      <c r="A309" s="8"/>
      <c r="B309" s="172"/>
      <c r="C309" s="98"/>
      <c r="D309" s="20"/>
      <c r="E309" s="245"/>
      <c r="F309" s="194"/>
      <c r="G309" s="12"/>
      <c r="H309" s="242"/>
      <c r="I309" s="246"/>
      <c r="J309" s="172"/>
      <c r="K309" s="242"/>
      <c r="L309" s="22"/>
      <c r="M309" s="247"/>
      <c r="R309" s="45"/>
      <c r="S309" s="27"/>
      <c r="T309" s="46"/>
      <c r="U309" s="9"/>
      <c r="V309" s="134"/>
      <c r="W309" s="209"/>
      <c r="X309" s="209"/>
      <c r="Y309" s="209"/>
      <c r="Z309" s="209"/>
      <c r="AA309" s="201"/>
      <c r="AB309" s="201"/>
      <c r="AC309" s="201"/>
      <c r="AD309" s="201"/>
      <c r="AE309" s="201"/>
      <c r="AF309" s="201"/>
      <c r="AG309" s="201"/>
      <c r="AH309" s="201"/>
      <c r="AI309" s="201"/>
      <c r="AJ309" s="201"/>
    </row>
    <row r="310" spans="1:36" ht="15" customHeight="1">
      <c r="A310" s="8"/>
      <c r="B310" s="172"/>
      <c r="C310" s="86"/>
      <c r="D310" s="17"/>
      <c r="E310" s="203"/>
      <c r="F310" s="194"/>
      <c r="G310" s="13"/>
      <c r="H310" s="248"/>
      <c r="I310" s="249"/>
      <c r="J310" s="250"/>
      <c r="K310" s="248"/>
      <c r="L310" s="22"/>
      <c r="M310" s="251"/>
      <c r="R310" s="45"/>
      <c r="S310" s="27"/>
      <c r="T310" s="46"/>
      <c r="U310" s="9"/>
      <c r="V310" s="134"/>
      <c r="W310" s="209"/>
      <c r="X310" s="209"/>
      <c r="Y310" s="209"/>
      <c r="Z310" s="209"/>
      <c r="AA310" s="201"/>
      <c r="AB310" s="201"/>
      <c r="AC310" s="201"/>
      <c r="AD310" s="201"/>
      <c r="AE310" s="201"/>
      <c r="AF310" s="201"/>
      <c r="AG310" s="201"/>
      <c r="AH310" s="201"/>
      <c r="AI310" s="201"/>
      <c r="AJ310" s="201"/>
    </row>
    <row r="311" spans="1:36" ht="15" customHeight="1">
      <c r="A311" s="8"/>
      <c r="B311" s="172"/>
      <c r="C311" s="87"/>
      <c r="D311" s="17"/>
      <c r="E311" s="198"/>
      <c r="F311" s="194"/>
      <c r="G311" s="12"/>
      <c r="H311" s="242"/>
      <c r="I311" s="246"/>
      <c r="J311" s="172"/>
      <c r="K311" s="242"/>
      <c r="L311" s="22"/>
      <c r="M311" s="247"/>
      <c r="R311" s="45"/>
      <c r="S311" s="27"/>
      <c r="T311" s="46"/>
      <c r="U311" s="9"/>
      <c r="V311" s="134"/>
      <c r="W311" s="209"/>
      <c r="X311" s="209"/>
      <c r="Y311" s="209"/>
      <c r="Z311" s="209"/>
      <c r="AA311" s="201"/>
      <c r="AB311" s="201"/>
      <c r="AC311" s="201"/>
      <c r="AD311" s="201"/>
      <c r="AE311" s="201"/>
      <c r="AF311" s="201"/>
      <c r="AG311" s="201"/>
      <c r="AH311" s="201"/>
      <c r="AI311" s="201"/>
      <c r="AJ311" s="201"/>
    </row>
    <row r="312" spans="1:36" ht="15" customHeight="1">
      <c r="A312" s="8"/>
      <c r="B312" s="172"/>
      <c r="C312" s="86"/>
      <c r="D312" s="17"/>
      <c r="E312" s="203"/>
      <c r="F312" s="194"/>
      <c r="G312" s="13"/>
      <c r="H312" s="248"/>
      <c r="I312" s="249"/>
      <c r="J312" s="250"/>
      <c r="K312" s="248"/>
      <c r="L312" s="22"/>
      <c r="M312" s="251"/>
      <c r="R312" s="45"/>
      <c r="S312" s="27"/>
      <c r="T312" s="46"/>
      <c r="U312" s="9"/>
      <c r="V312" s="134"/>
      <c r="W312" s="209"/>
      <c r="X312" s="209"/>
      <c r="Y312" s="209"/>
      <c r="Z312" s="209"/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</row>
    <row r="313" spans="1:36" ht="15" customHeight="1">
      <c r="A313" s="8"/>
      <c r="B313" s="172"/>
      <c r="C313" s="87"/>
      <c r="D313" s="17"/>
      <c r="E313" s="198"/>
      <c r="F313" s="194"/>
      <c r="G313" s="12"/>
      <c r="H313" s="242"/>
      <c r="I313" s="246"/>
      <c r="J313" s="172"/>
      <c r="K313" s="242"/>
      <c r="L313" s="22"/>
      <c r="M313" s="247"/>
      <c r="R313" s="45"/>
      <c r="S313" s="27"/>
      <c r="T313" s="46"/>
      <c r="U313" s="9"/>
      <c r="V313" s="134"/>
      <c r="W313" s="209"/>
      <c r="X313" s="209"/>
      <c r="Y313" s="209"/>
      <c r="Z313" s="209"/>
      <c r="AA313" s="201"/>
      <c r="AB313" s="201"/>
      <c r="AC313" s="201"/>
      <c r="AD313" s="201"/>
      <c r="AE313" s="201"/>
      <c r="AF313" s="201"/>
      <c r="AG313" s="201"/>
      <c r="AH313" s="201"/>
      <c r="AI313" s="201"/>
      <c r="AJ313" s="201"/>
    </row>
    <row r="314" spans="1:36" ht="15" customHeight="1">
      <c r="A314" s="8"/>
      <c r="B314" s="172"/>
      <c r="C314" s="86"/>
      <c r="D314" s="17"/>
      <c r="E314" s="203"/>
      <c r="F314" s="194"/>
      <c r="G314" s="13"/>
      <c r="H314" s="248"/>
      <c r="I314" s="249"/>
      <c r="J314" s="250"/>
      <c r="K314" s="248"/>
      <c r="L314" s="22"/>
      <c r="M314" s="251"/>
      <c r="R314" s="45"/>
      <c r="S314" s="27"/>
      <c r="T314" s="46"/>
      <c r="U314" s="9"/>
      <c r="V314" s="134"/>
      <c r="W314" s="209"/>
      <c r="X314" s="209"/>
      <c r="Y314" s="209"/>
      <c r="Z314" s="209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</row>
    <row r="315" spans="1:36" ht="15" customHeight="1">
      <c r="A315" s="8"/>
      <c r="B315" s="172"/>
      <c r="C315" s="87"/>
      <c r="D315" s="17"/>
      <c r="E315" s="198"/>
      <c r="F315" s="194"/>
      <c r="G315" s="12"/>
      <c r="H315" s="242"/>
      <c r="I315" s="246"/>
      <c r="J315" s="172"/>
      <c r="K315" s="242"/>
      <c r="L315" s="22"/>
      <c r="M315" s="247"/>
      <c r="R315" s="45"/>
      <c r="S315" s="27"/>
      <c r="T315" s="46"/>
      <c r="U315" s="9"/>
      <c r="V315" s="134"/>
      <c r="W315" s="209"/>
      <c r="X315" s="209"/>
      <c r="Y315" s="209"/>
      <c r="Z315" s="209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</row>
    <row r="316" spans="1:36" ht="15" customHeight="1">
      <c r="A316" s="8"/>
      <c r="B316" s="172"/>
      <c r="C316" s="86"/>
      <c r="D316" s="17"/>
      <c r="E316" s="203"/>
      <c r="F316" s="194"/>
      <c r="G316" s="13"/>
      <c r="H316" s="248"/>
      <c r="I316" s="249"/>
      <c r="J316" s="250"/>
      <c r="K316" s="248"/>
      <c r="L316" s="22"/>
      <c r="M316" s="251"/>
      <c r="R316" s="45"/>
      <c r="S316" s="27"/>
      <c r="T316" s="46"/>
      <c r="U316" s="9"/>
      <c r="V316" s="134"/>
      <c r="W316" s="209"/>
      <c r="X316" s="209"/>
      <c r="Y316" s="209"/>
      <c r="Z316" s="209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</row>
    <row r="317" spans="1:36" ht="15" customHeight="1">
      <c r="A317" s="8"/>
      <c r="B317" s="172"/>
      <c r="C317" s="87"/>
      <c r="D317" s="17"/>
      <c r="E317" s="198"/>
      <c r="F317" s="194"/>
      <c r="G317" s="12"/>
      <c r="H317" s="242"/>
      <c r="I317" s="246"/>
      <c r="J317" s="172"/>
      <c r="K317" s="242"/>
      <c r="L317" s="22"/>
      <c r="M317" s="247"/>
      <c r="R317" s="45"/>
      <c r="S317" s="27"/>
      <c r="T317" s="46"/>
      <c r="U317" s="9"/>
      <c r="V317" s="134"/>
      <c r="W317" s="209"/>
      <c r="X317" s="209"/>
      <c r="Y317" s="209"/>
      <c r="Z317" s="209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</row>
    <row r="318" spans="1:36" ht="15" customHeight="1">
      <c r="A318" s="8"/>
      <c r="B318" s="172"/>
      <c r="C318" s="86"/>
      <c r="D318" s="17"/>
      <c r="E318" s="203"/>
      <c r="F318" s="194"/>
      <c r="G318" s="13"/>
      <c r="H318" s="248"/>
      <c r="I318" s="249"/>
      <c r="J318" s="250"/>
      <c r="K318" s="248"/>
      <c r="L318" s="22"/>
      <c r="M318" s="251"/>
      <c r="R318" s="45"/>
      <c r="S318" s="27"/>
      <c r="T318" s="46"/>
      <c r="U318" s="9"/>
      <c r="V318" s="134"/>
      <c r="W318" s="209"/>
      <c r="X318" s="209"/>
      <c r="Y318" s="209"/>
      <c r="Z318" s="209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</row>
    <row r="319" spans="1:36" ht="15" customHeight="1">
      <c r="A319" s="8"/>
      <c r="B319" s="172"/>
      <c r="C319" s="87"/>
      <c r="D319" s="17"/>
      <c r="E319" s="198"/>
      <c r="F319" s="194"/>
      <c r="G319" s="12"/>
      <c r="H319" s="242"/>
      <c r="I319" s="246"/>
      <c r="J319" s="172"/>
      <c r="K319" s="242"/>
      <c r="L319" s="22"/>
      <c r="M319" s="247"/>
      <c r="R319" s="45"/>
      <c r="S319" s="27"/>
      <c r="T319" s="46"/>
      <c r="U319" s="9"/>
      <c r="V319" s="134"/>
      <c r="W319" s="209"/>
      <c r="X319" s="209"/>
      <c r="Y319" s="209"/>
      <c r="Z319" s="209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</row>
    <row r="320" spans="1:36" ht="15" customHeight="1">
      <c r="A320" s="8"/>
      <c r="B320" s="172"/>
      <c r="C320" s="86"/>
      <c r="D320" s="17"/>
      <c r="E320" s="203"/>
      <c r="F320" s="194"/>
      <c r="G320" s="13"/>
      <c r="H320" s="248"/>
      <c r="I320" s="249"/>
      <c r="J320" s="250"/>
      <c r="K320" s="248"/>
      <c r="L320" s="22"/>
      <c r="M320" s="251"/>
      <c r="R320" s="45"/>
      <c r="S320" s="27"/>
      <c r="T320" s="46"/>
      <c r="U320" s="9"/>
      <c r="V320" s="134"/>
      <c r="W320" s="209"/>
      <c r="X320" s="209"/>
      <c r="Y320" s="209"/>
      <c r="Z320" s="209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</row>
    <row r="321" spans="1:36" ht="15" customHeight="1">
      <c r="A321" s="8"/>
      <c r="B321" s="172"/>
      <c r="C321" s="87"/>
      <c r="D321" s="17"/>
      <c r="E321" s="198"/>
      <c r="F321" s="194"/>
      <c r="G321" s="12"/>
      <c r="H321" s="242"/>
      <c r="I321" s="246"/>
      <c r="J321" s="172"/>
      <c r="K321" s="242"/>
      <c r="L321" s="22"/>
      <c r="M321" s="247"/>
      <c r="R321" s="45"/>
      <c r="S321" s="27"/>
      <c r="T321" s="46"/>
      <c r="U321" s="9"/>
      <c r="V321" s="134"/>
      <c r="W321" s="209"/>
      <c r="X321" s="209"/>
      <c r="Y321" s="209"/>
      <c r="Z321" s="209"/>
      <c r="AA321" s="201"/>
      <c r="AB321" s="201"/>
      <c r="AC321" s="201"/>
      <c r="AD321" s="201"/>
      <c r="AE321" s="201"/>
      <c r="AF321" s="201"/>
      <c r="AG321" s="201"/>
      <c r="AH321" s="201"/>
      <c r="AI321" s="201"/>
      <c r="AJ321" s="201"/>
    </row>
    <row r="322" spans="1:36" ht="15" customHeight="1">
      <c r="A322" s="8"/>
      <c r="B322" s="172"/>
      <c r="C322" s="86"/>
      <c r="D322" s="17"/>
      <c r="E322" s="203"/>
      <c r="F322" s="194"/>
      <c r="G322" s="13"/>
      <c r="H322" s="248"/>
      <c r="I322" s="249"/>
      <c r="J322" s="250"/>
      <c r="K322" s="248"/>
      <c r="L322" s="22"/>
      <c r="M322" s="251"/>
      <c r="R322" s="45"/>
      <c r="S322" s="27"/>
      <c r="T322" s="46"/>
      <c r="U322" s="9"/>
      <c r="V322" s="134"/>
      <c r="W322" s="209"/>
      <c r="X322" s="209"/>
      <c r="Y322" s="209"/>
      <c r="Z322" s="209"/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</row>
    <row r="323" spans="1:36" ht="15" customHeight="1">
      <c r="A323" s="8"/>
      <c r="B323" s="172"/>
      <c r="C323" s="87"/>
      <c r="D323" s="17"/>
      <c r="E323" s="198"/>
      <c r="F323" s="194"/>
      <c r="G323" s="12"/>
      <c r="H323" s="242"/>
      <c r="I323" s="246"/>
      <c r="J323" s="172"/>
      <c r="K323" s="242"/>
      <c r="L323" s="22"/>
      <c r="M323" s="247"/>
      <c r="R323" s="45"/>
      <c r="S323" s="27"/>
      <c r="T323" s="46"/>
      <c r="U323" s="9"/>
      <c r="V323" s="134"/>
      <c r="W323" s="209"/>
      <c r="X323" s="209"/>
      <c r="Y323" s="209"/>
      <c r="Z323" s="209"/>
      <c r="AA323" s="201"/>
      <c r="AB323" s="201"/>
      <c r="AC323" s="201"/>
      <c r="AD323" s="201"/>
      <c r="AE323" s="201"/>
      <c r="AF323" s="201"/>
      <c r="AG323" s="201"/>
      <c r="AH323" s="201"/>
      <c r="AI323" s="201"/>
      <c r="AJ323" s="201"/>
    </row>
    <row r="324" spans="1:36" ht="15" customHeight="1">
      <c r="A324" s="8"/>
      <c r="B324" s="172"/>
      <c r="C324" s="86"/>
      <c r="D324" s="17"/>
      <c r="E324" s="203"/>
      <c r="F324" s="194"/>
      <c r="G324" s="13"/>
      <c r="H324" s="248"/>
      <c r="I324" s="249"/>
      <c r="J324" s="250"/>
      <c r="K324" s="248"/>
      <c r="L324" s="22"/>
      <c r="M324" s="251"/>
      <c r="R324" s="45"/>
      <c r="S324" s="27"/>
      <c r="T324" s="46"/>
      <c r="U324" s="9"/>
      <c r="V324" s="134"/>
      <c r="W324" s="209"/>
      <c r="X324" s="209"/>
      <c r="Y324" s="209"/>
      <c r="Z324" s="209"/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</row>
    <row r="325" spans="1:36" ht="15" customHeight="1">
      <c r="A325" s="8"/>
      <c r="B325" s="172"/>
      <c r="C325" s="87"/>
      <c r="D325" s="17"/>
      <c r="E325" s="198"/>
      <c r="F325" s="194"/>
      <c r="G325" s="12"/>
      <c r="H325" s="242"/>
      <c r="I325" s="246"/>
      <c r="J325" s="172"/>
      <c r="K325" s="242"/>
      <c r="L325" s="22"/>
      <c r="M325" s="247"/>
      <c r="R325" s="45"/>
      <c r="S325" s="27"/>
      <c r="T325" s="46"/>
      <c r="U325" s="9"/>
      <c r="V325" s="134"/>
      <c r="W325" s="209"/>
      <c r="X325" s="209"/>
      <c r="Y325" s="209"/>
      <c r="Z325" s="209"/>
      <c r="AA325" s="201"/>
      <c r="AB325" s="201"/>
      <c r="AC325" s="201"/>
      <c r="AD325" s="201"/>
      <c r="AE325" s="201"/>
      <c r="AF325" s="201"/>
      <c r="AG325" s="201"/>
      <c r="AH325" s="201"/>
      <c r="AI325" s="201"/>
      <c r="AJ325" s="201"/>
    </row>
    <row r="326" spans="1:36" ht="15" customHeight="1">
      <c r="A326" s="8"/>
      <c r="B326" s="172"/>
      <c r="C326" s="86"/>
      <c r="D326" s="17"/>
      <c r="E326" s="203"/>
      <c r="F326" s="194"/>
      <c r="G326" s="13"/>
      <c r="H326" s="248"/>
      <c r="I326" s="249"/>
      <c r="J326" s="250"/>
      <c r="K326" s="248"/>
      <c r="L326" s="22"/>
      <c r="M326" s="251"/>
      <c r="R326" s="45"/>
      <c r="S326" s="27"/>
      <c r="T326" s="46"/>
      <c r="U326" s="9"/>
      <c r="V326" s="134"/>
      <c r="W326" s="209"/>
      <c r="X326" s="209"/>
      <c r="Y326" s="209"/>
      <c r="Z326" s="209"/>
      <c r="AA326" s="201"/>
      <c r="AB326" s="201"/>
      <c r="AC326" s="201"/>
      <c r="AD326" s="201"/>
      <c r="AE326" s="201"/>
      <c r="AF326" s="201"/>
      <c r="AG326" s="201"/>
      <c r="AH326" s="201"/>
      <c r="AI326" s="201"/>
      <c r="AJ326" s="201"/>
    </row>
    <row r="327" spans="1:36" ht="15" customHeight="1">
      <c r="A327" s="8"/>
      <c r="B327" s="172"/>
      <c r="C327" s="87"/>
      <c r="D327" s="17"/>
      <c r="E327" s="198"/>
      <c r="F327" s="194"/>
      <c r="G327" s="12"/>
      <c r="H327" s="242"/>
      <c r="I327" s="246"/>
      <c r="J327" s="172"/>
      <c r="K327" s="242"/>
      <c r="L327" s="22"/>
      <c r="M327" s="247"/>
      <c r="R327" s="45"/>
      <c r="S327" s="27"/>
      <c r="T327" s="46"/>
      <c r="U327" s="9"/>
      <c r="V327" s="134"/>
      <c r="W327" s="209"/>
      <c r="X327" s="209"/>
      <c r="Y327" s="209"/>
      <c r="Z327" s="209"/>
      <c r="AA327" s="201"/>
      <c r="AB327" s="201"/>
      <c r="AC327" s="201"/>
      <c r="AD327" s="201"/>
      <c r="AE327" s="201"/>
      <c r="AF327" s="201"/>
      <c r="AG327" s="201"/>
      <c r="AH327" s="201"/>
      <c r="AI327" s="201"/>
      <c r="AJ327" s="201"/>
    </row>
    <row r="328" spans="1:36" ht="15" customHeight="1">
      <c r="A328" s="8"/>
      <c r="B328" s="172"/>
      <c r="C328" s="86"/>
      <c r="D328" s="17"/>
      <c r="E328" s="203"/>
      <c r="F328" s="194"/>
      <c r="G328" s="13"/>
      <c r="H328" s="248"/>
      <c r="I328" s="249"/>
      <c r="J328" s="250"/>
      <c r="K328" s="248"/>
      <c r="L328" s="248"/>
      <c r="M328" s="251"/>
      <c r="R328" s="45"/>
      <c r="S328" s="27"/>
      <c r="T328" s="46"/>
      <c r="U328" s="9"/>
      <c r="V328" s="134"/>
      <c r="W328" s="209"/>
      <c r="X328" s="209"/>
      <c r="Y328" s="209"/>
      <c r="Z328" s="209"/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</row>
    <row r="329" spans="1:36" ht="15" customHeight="1">
      <c r="A329" s="8"/>
      <c r="B329" s="172"/>
      <c r="C329" s="87"/>
      <c r="D329" s="17"/>
      <c r="E329" s="198"/>
      <c r="F329" s="194"/>
      <c r="G329" s="14"/>
      <c r="H329" s="242"/>
      <c r="I329" s="246"/>
      <c r="J329" s="172"/>
      <c r="K329" s="242"/>
      <c r="L329" s="248"/>
      <c r="M329" s="247"/>
      <c r="R329" s="45"/>
      <c r="S329" s="27"/>
      <c r="T329" s="46"/>
      <c r="U329" s="9"/>
      <c r="V329" s="134"/>
      <c r="W329" s="209"/>
      <c r="X329" s="209"/>
      <c r="Y329" s="209"/>
      <c r="Z329" s="209"/>
      <c r="AA329" s="201"/>
      <c r="AB329" s="201"/>
      <c r="AC329" s="201"/>
      <c r="AD329" s="201"/>
      <c r="AE329" s="201"/>
      <c r="AF329" s="201"/>
      <c r="AG329" s="201"/>
      <c r="AH329" s="201"/>
      <c r="AI329" s="201"/>
      <c r="AJ329" s="201"/>
    </row>
    <row r="330" spans="1:36" ht="15" customHeight="1">
      <c r="A330" s="8"/>
      <c r="B330" s="172"/>
      <c r="C330" s="86"/>
      <c r="D330" s="17"/>
      <c r="E330" s="203"/>
      <c r="F330" s="194"/>
      <c r="G330" s="15"/>
      <c r="H330" s="248"/>
      <c r="I330" s="249"/>
      <c r="J330" s="250"/>
      <c r="K330" s="248"/>
      <c r="L330" s="248"/>
      <c r="M330" s="251"/>
      <c r="R330" s="45"/>
      <c r="S330" s="27"/>
      <c r="T330" s="46"/>
      <c r="U330" s="9"/>
      <c r="V330" s="134"/>
      <c r="W330" s="209"/>
      <c r="X330" s="209"/>
      <c r="Y330" s="209"/>
      <c r="Z330" s="209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</row>
    <row r="331" spans="1:36" ht="15" customHeight="1">
      <c r="A331" s="8"/>
      <c r="B331" s="172"/>
      <c r="C331" s="87"/>
      <c r="D331" s="17"/>
      <c r="E331" s="198"/>
      <c r="F331" s="194"/>
      <c r="G331" s="14"/>
      <c r="H331" s="242"/>
      <c r="I331" s="246"/>
      <c r="J331" s="172"/>
      <c r="K331" s="242"/>
      <c r="L331" s="242"/>
      <c r="M331" s="247"/>
      <c r="R331" s="45"/>
      <c r="S331" s="27"/>
      <c r="T331" s="46"/>
      <c r="U331" s="9"/>
      <c r="V331" s="134"/>
      <c r="W331" s="209"/>
      <c r="X331" s="209"/>
      <c r="Y331" s="209"/>
      <c r="Z331" s="209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</row>
    <row r="332" spans="1:36" ht="15" customHeight="1">
      <c r="A332" s="8"/>
      <c r="B332" s="172"/>
      <c r="C332" s="86"/>
      <c r="D332" s="17"/>
      <c r="E332" s="203"/>
      <c r="F332" s="194"/>
      <c r="G332" s="15"/>
      <c r="H332" s="248"/>
      <c r="I332" s="249"/>
      <c r="J332" s="250"/>
      <c r="K332" s="248"/>
      <c r="L332" s="248"/>
      <c r="M332" s="251"/>
      <c r="R332" s="45"/>
      <c r="S332" s="27"/>
      <c r="T332" s="46"/>
      <c r="U332" s="9"/>
      <c r="V332" s="134"/>
      <c r="W332" s="209"/>
      <c r="X332" s="209"/>
      <c r="Y332" s="209"/>
      <c r="Z332" s="209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</row>
    <row r="333" spans="1:36" ht="15" customHeight="1">
      <c r="A333" s="8"/>
      <c r="B333" s="172"/>
      <c r="C333" s="87"/>
      <c r="D333" s="17"/>
      <c r="E333" s="198"/>
      <c r="F333" s="194"/>
      <c r="G333" s="14"/>
      <c r="H333" s="242"/>
      <c r="I333" s="246"/>
      <c r="J333" s="172"/>
      <c r="K333" s="242"/>
      <c r="L333" s="248"/>
      <c r="M333" s="247"/>
      <c r="R333" s="45"/>
      <c r="S333" s="27"/>
      <c r="T333" s="46"/>
      <c r="U333" s="9"/>
      <c r="V333" s="134"/>
      <c r="W333" s="209"/>
      <c r="X333" s="209"/>
      <c r="Y333" s="209"/>
      <c r="Z333" s="209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</row>
    <row r="334" spans="1:36" ht="15" customHeight="1">
      <c r="A334" s="8"/>
      <c r="B334" s="172"/>
      <c r="C334" s="86"/>
      <c r="D334" s="17"/>
      <c r="E334" s="203"/>
      <c r="F334" s="194"/>
      <c r="G334" s="15"/>
      <c r="H334" s="248"/>
      <c r="I334" s="249"/>
      <c r="J334" s="250"/>
      <c r="K334" s="248"/>
      <c r="L334" s="248"/>
      <c r="M334" s="251"/>
      <c r="R334" s="45"/>
      <c r="S334" s="27"/>
      <c r="T334" s="46"/>
      <c r="U334" s="9"/>
      <c r="V334" s="134"/>
      <c r="W334" s="209"/>
      <c r="X334" s="209"/>
      <c r="Y334" s="209"/>
      <c r="Z334" s="209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</row>
    <row r="335" spans="1:36" ht="15" customHeight="1">
      <c r="A335" s="8"/>
      <c r="B335" s="172"/>
      <c r="C335" s="87"/>
      <c r="D335" s="17"/>
      <c r="E335" s="198"/>
      <c r="F335" s="194"/>
      <c r="G335" s="14"/>
      <c r="H335" s="242"/>
      <c r="I335" s="246"/>
      <c r="J335" s="172"/>
      <c r="K335" s="242"/>
      <c r="L335" s="248"/>
      <c r="M335" s="247"/>
      <c r="R335" s="45"/>
      <c r="S335" s="27"/>
      <c r="T335" s="46"/>
      <c r="U335" s="9"/>
      <c r="V335" s="134"/>
      <c r="W335" s="209"/>
      <c r="X335" s="209"/>
      <c r="Y335" s="209"/>
      <c r="Z335" s="209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</row>
    <row r="336" spans="1:36" ht="15" customHeight="1">
      <c r="A336" s="8"/>
      <c r="B336" s="172"/>
      <c r="C336" s="86"/>
      <c r="D336" s="17"/>
      <c r="E336" s="203"/>
      <c r="F336" s="194"/>
      <c r="G336" s="15"/>
      <c r="H336" s="248"/>
      <c r="I336" s="249"/>
      <c r="J336" s="250"/>
      <c r="K336" s="248"/>
      <c r="L336" s="248"/>
      <c r="M336" s="251"/>
      <c r="R336" s="45"/>
      <c r="S336" s="27"/>
      <c r="T336" s="46"/>
      <c r="U336" s="9"/>
      <c r="V336" s="134"/>
      <c r="W336" s="209"/>
      <c r="X336" s="209"/>
      <c r="Y336" s="209"/>
      <c r="Z336" s="209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</row>
    <row r="337" spans="1:36" ht="15" customHeight="1">
      <c r="A337" s="8"/>
      <c r="B337" s="172"/>
      <c r="C337" s="87"/>
      <c r="D337" s="17"/>
      <c r="E337" s="198"/>
      <c r="F337" s="247"/>
      <c r="G337" s="14"/>
      <c r="H337" s="242"/>
      <c r="I337" s="246"/>
      <c r="J337" s="172"/>
      <c r="K337" s="242"/>
      <c r="L337" s="248"/>
      <c r="M337" s="247"/>
      <c r="R337" s="45"/>
      <c r="S337" s="27"/>
      <c r="T337" s="46"/>
      <c r="U337" s="9"/>
      <c r="V337" s="134"/>
      <c r="W337" s="209"/>
      <c r="X337" s="209"/>
      <c r="Y337" s="209"/>
      <c r="Z337" s="209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</row>
    <row r="338" spans="1:36" ht="15" customHeight="1">
      <c r="A338" s="8"/>
      <c r="B338" s="172"/>
      <c r="C338" s="86"/>
      <c r="D338" s="17"/>
      <c r="E338" s="203"/>
      <c r="F338" s="251"/>
      <c r="G338" s="15"/>
      <c r="H338" s="248"/>
      <c r="I338" s="249"/>
      <c r="J338" s="250"/>
      <c r="K338" s="248"/>
      <c r="L338" s="242"/>
      <c r="M338" s="251"/>
      <c r="R338" s="45"/>
      <c r="S338" s="27"/>
      <c r="T338" s="46"/>
      <c r="U338" s="9"/>
      <c r="V338" s="134"/>
      <c r="W338" s="209"/>
      <c r="X338" s="209"/>
      <c r="Y338" s="209"/>
      <c r="Z338" s="209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</row>
    <row r="339" spans="1:36" ht="15" customHeight="1">
      <c r="A339" s="8"/>
      <c r="B339" s="172"/>
      <c r="C339" s="87"/>
      <c r="D339" s="17"/>
      <c r="E339" s="198"/>
      <c r="F339" s="247"/>
      <c r="G339" s="14"/>
      <c r="H339" s="242"/>
      <c r="I339" s="246"/>
      <c r="J339" s="172"/>
      <c r="K339" s="242"/>
      <c r="L339" s="242"/>
      <c r="M339" s="247"/>
      <c r="R339" s="45"/>
      <c r="S339" s="27"/>
      <c r="T339" s="46"/>
      <c r="U339" s="9"/>
      <c r="V339" s="134"/>
      <c r="W339" s="209"/>
      <c r="X339" s="209"/>
      <c r="Y339" s="209"/>
      <c r="Z339" s="209"/>
      <c r="AA339" s="201"/>
      <c r="AB339" s="201"/>
      <c r="AC339" s="201"/>
      <c r="AD339" s="201"/>
      <c r="AE339" s="201"/>
      <c r="AF339" s="201"/>
      <c r="AG339" s="201"/>
      <c r="AH339" s="201"/>
      <c r="AI339" s="201"/>
      <c r="AJ339" s="201"/>
    </row>
    <row r="340" spans="1:36" ht="18.75" customHeight="1">
      <c r="A340" s="8"/>
      <c r="B340" s="172"/>
      <c r="C340" s="86"/>
      <c r="D340" s="17"/>
      <c r="E340" s="203"/>
      <c r="F340" s="251"/>
      <c r="G340" s="15"/>
      <c r="H340" s="248"/>
      <c r="I340" s="249"/>
      <c r="J340" s="250"/>
      <c r="K340" s="248"/>
      <c r="L340" s="22"/>
      <c r="M340" s="251"/>
      <c r="R340" s="45"/>
      <c r="S340" s="27"/>
      <c r="T340" s="46"/>
      <c r="U340" s="9"/>
      <c r="V340" s="134"/>
      <c r="W340" s="209"/>
      <c r="X340" s="209"/>
      <c r="Y340" s="209"/>
      <c r="Z340" s="209"/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</row>
    <row r="341" spans="1:36" ht="15" customHeight="1">
      <c r="A341" s="8"/>
      <c r="B341" s="172"/>
      <c r="C341" s="87"/>
      <c r="D341" s="17"/>
      <c r="E341" s="198"/>
      <c r="F341" s="247"/>
      <c r="G341" s="14"/>
      <c r="H341" s="242"/>
      <c r="I341" s="246"/>
      <c r="J341" s="172"/>
      <c r="K341" s="242"/>
      <c r="L341" s="22"/>
      <c r="M341" s="247"/>
      <c r="R341" s="45"/>
      <c r="S341" s="27"/>
      <c r="T341" s="46"/>
      <c r="U341" s="9"/>
      <c r="V341" s="134"/>
      <c r="W341" s="209"/>
      <c r="X341" s="209"/>
      <c r="Y341" s="209"/>
      <c r="Z341" s="209"/>
      <c r="AA341" s="201"/>
      <c r="AB341" s="201"/>
      <c r="AC341" s="201"/>
      <c r="AD341" s="201"/>
      <c r="AE341" s="201"/>
      <c r="AF341" s="201"/>
      <c r="AG341" s="201"/>
      <c r="AH341" s="201"/>
      <c r="AI341" s="201"/>
      <c r="AJ341" s="201"/>
    </row>
    <row r="342" spans="1:36" ht="15" customHeight="1">
      <c r="A342" s="8"/>
      <c r="B342" s="172"/>
      <c r="C342" s="86"/>
      <c r="D342" s="17"/>
      <c r="E342" s="203"/>
      <c r="F342" s="251"/>
      <c r="G342" s="15"/>
      <c r="H342" s="248"/>
      <c r="I342" s="249"/>
      <c r="J342" s="250"/>
      <c r="K342" s="248"/>
      <c r="L342" s="22"/>
      <c r="M342" s="251"/>
      <c r="R342" s="45"/>
      <c r="S342" s="27"/>
      <c r="T342" s="46"/>
      <c r="U342" s="9"/>
      <c r="V342" s="134"/>
      <c r="W342" s="209"/>
      <c r="X342" s="209"/>
      <c r="Y342" s="209"/>
      <c r="Z342" s="209"/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</row>
    <row r="343" spans="1:36" ht="15" customHeight="1">
      <c r="A343" s="8"/>
      <c r="B343" s="172"/>
      <c r="C343" s="87"/>
      <c r="D343" s="17"/>
      <c r="E343" s="198"/>
      <c r="F343" s="247"/>
      <c r="G343" s="14"/>
      <c r="H343" s="242"/>
      <c r="I343" s="246"/>
      <c r="J343" s="172"/>
      <c r="K343" s="242"/>
      <c r="L343" s="22"/>
      <c r="M343" s="247"/>
      <c r="R343" s="45"/>
      <c r="S343" s="27"/>
      <c r="T343" s="46"/>
      <c r="U343" s="9"/>
      <c r="V343" s="134"/>
      <c r="W343" s="209"/>
      <c r="X343" s="209"/>
      <c r="Y343" s="209"/>
      <c r="Z343" s="209"/>
      <c r="AA343" s="201"/>
      <c r="AB343" s="201"/>
      <c r="AC343" s="201"/>
      <c r="AD343" s="201"/>
      <c r="AE343" s="201"/>
      <c r="AF343" s="201"/>
      <c r="AG343" s="201"/>
      <c r="AH343" s="201"/>
      <c r="AI343" s="201"/>
      <c r="AJ343" s="201"/>
    </row>
    <row r="344" spans="1:36" ht="15" customHeight="1">
      <c r="A344" s="8"/>
      <c r="B344" s="172"/>
      <c r="C344" s="86"/>
      <c r="D344" s="17"/>
      <c r="E344" s="203"/>
      <c r="F344" s="251"/>
      <c r="G344" s="15"/>
      <c r="H344" s="248"/>
      <c r="I344" s="249"/>
      <c r="J344" s="250"/>
      <c r="K344" s="248"/>
      <c r="L344" s="22"/>
      <c r="M344" s="251"/>
      <c r="R344" s="45"/>
      <c r="S344" s="27"/>
      <c r="T344" s="46"/>
      <c r="U344" s="9"/>
      <c r="V344" s="134"/>
      <c r="W344" s="209"/>
      <c r="X344" s="209"/>
      <c r="Y344" s="209"/>
      <c r="Z344" s="209"/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</row>
    <row r="345" spans="1:36" ht="15" customHeight="1">
      <c r="A345" s="8"/>
      <c r="B345" s="172"/>
      <c r="C345" s="87"/>
      <c r="D345" s="17"/>
      <c r="E345" s="198"/>
      <c r="F345" s="247"/>
      <c r="G345" s="14"/>
      <c r="H345" s="242"/>
      <c r="I345" s="246"/>
      <c r="J345" s="172"/>
      <c r="K345" s="242"/>
      <c r="L345" s="242"/>
      <c r="M345" s="247"/>
      <c r="R345" s="45"/>
      <c r="S345" s="27"/>
      <c r="T345" s="46"/>
      <c r="U345" s="9"/>
      <c r="V345" s="134"/>
      <c r="W345" s="209"/>
      <c r="X345" s="209"/>
      <c r="Y345" s="209"/>
      <c r="Z345" s="209"/>
      <c r="AA345" s="201"/>
      <c r="AB345" s="201"/>
      <c r="AC345" s="201"/>
      <c r="AD345" s="201"/>
      <c r="AE345" s="201"/>
      <c r="AF345" s="201"/>
      <c r="AG345" s="201"/>
      <c r="AH345" s="201"/>
      <c r="AI345" s="201"/>
      <c r="AJ345" s="201"/>
    </row>
    <row r="346" spans="1:36" ht="15" customHeight="1">
      <c r="A346" s="8"/>
      <c r="B346" s="172"/>
      <c r="C346" s="86"/>
      <c r="D346" s="17"/>
      <c r="E346" s="203"/>
      <c r="F346" s="247"/>
      <c r="G346" s="14"/>
      <c r="H346" s="242"/>
      <c r="I346" s="246"/>
      <c r="J346" s="172"/>
      <c r="K346" s="242"/>
      <c r="L346" s="242"/>
      <c r="M346" s="247"/>
      <c r="R346" s="45"/>
      <c r="S346" s="27"/>
      <c r="T346" s="46"/>
      <c r="U346" s="9"/>
      <c r="V346" s="134"/>
      <c r="W346" s="209"/>
      <c r="X346" s="209"/>
      <c r="Y346" s="209"/>
      <c r="Z346" s="209"/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</row>
    <row r="347" spans="1:36" ht="15" customHeight="1">
      <c r="A347" s="8"/>
      <c r="B347" s="172"/>
      <c r="C347" s="86"/>
      <c r="D347" s="17"/>
      <c r="E347" s="203"/>
      <c r="F347" s="247"/>
      <c r="G347" s="14"/>
      <c r="H347" s="242"/>
      <c r="I347" s="246"/>
      <c r="J347" s="172"/>
      <c r="K347" s="242"/>
      <c r="L347" s="242"/>
      <c r="M347" s="247"/>
      <c r="R347" s="45"/>
      <c r="S347" s="27"/>
      <c r="T347" s="46"/>
      <c r="U347" s="9"/>
      <c r="V347" s="134"/>
      <c r="W347" s="209"/>
      <c r="X347" s="209"/>
      <c r="Y347" s="209"/>
      <c r="Z347" s="209"/>
      <c r="AA347" s="201"/>
      <c r="AB347" s="201"/>
      <c r="AC347" s="201"/>
      <c r="AD347" s="201"/>
      <c r="AE347" s="201"/>
      <c r="AF347" s="201"/>
      <c r="AG347" s="201"/>
      <c r="AH347" s="201"/>
      <c r="AI347" s="201"/>
      <c r="AJ347" s="201"/>
    </row>
    <row r="348" spans="1:36" ht="15" customHeight="1">
      <c r="A348" s="8"/>
      <c r="B348" s="172"/>
      <c r="C348" s="87"/>
      <c r="D348" s="17"/>
      <c r="E348" s="198"/>
      <c r="F348" s="251"/>
      <c r="G348" s="14"/>
      <c r="H348" s="248"/>
      <c r="I348" s="249"/>
      <c r="J348" s="250"/>
      <c r="K348" s="248"/>
      <c r="L348" s="242"/>
      <c r="M348" s="251"/>
      <c r="R348" s="45"/>
      <c r="S348" s="27"/>
      <c r="T348" s="46"/>
      <c r="U348" s="9"/>
      <c r="V348" s="134"/>
      <c r="W348" s="209"/>
      <c r="X348" s="209"/>
      <c r="Y348" s="209"/>
      <c r="Z348" s="209"/>
      <c r="AA348" s="201"/>
      <c r="AB348" s="201"/>
      <c r="AC348" s="201"/>
      <c r="AD348" s="201"/>
      <c r="AE348" s="201"/>
      <c r="AF348" s="201"/>
      <c r="AG348" s="201"/>
      <c r="AH348" s="201"/>
      <c r="AI348" s="201"/>
      <c r="AJ348" s="201"/>
    </row>
    <row r="349" spans="1:36" ht="15" customHeight="1">
      <c r="A349" s="8"/>
      <c r="B349" s="172"/>
      <c r="C349" s="87"/>
      <c r="D349" s="17"/>
      <c r="E349" s="198"/>
      <c r="F349" s="247"/>
      <c r="G349" s="14"/>
      <c r="H349" s="242"/>
      <c r="I349" s="246"/>
      <c r="J349" s="172"/>
      <c r="K349" s="242"/>
      <c r="L349" s="242"/>
      <c r="M349" s="247"/>
      <c r="R349" s="45"/>
      <c r="S349" s="27"/>
      <c r="T349" s="46"/>
      <c r="U349" s="9"/>
      <c r="V349" s="134"/>
      <c r="W349" s="209"/>
      <c r="X349" s="209"/>
      <c r="Y349" s="209"/>
      <c r="Z349" s="209"/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</row>
    <row r="350" spans="1:36" ht="15" customHeight="1">
      <c r="A350" s="8"/>
      <c r="B350" s="172"/>
      <c r="C350" s="86"/>
      <c r="D350" s="17"/>
      <c r="E350" s="203"/>
      <c r="F350" s="251"/>
      <c r="G350" s="15"/>
      <c r="H350" s="248"/>
      <c r="I350" s="249"/>
      <c r="J350" s="250"/>
      <c r="K350" s="248"/>
      <c r="L350" s="248"/>
      <c r="M350" s="251"/>
      <c r="R350" s="45"/>
      <c r="S350" s="27"/>
      <c r="T350" s="46"/>
      <c r="U350" s="9"/>
      <c r="V350" s="134"/>
      <c r="W350" s="209"/>
      <c r="X350" s="209"/>
      <c r="Y350" s="209"/>
      <c r="Z350" s="209"/>
      <c r="AA350" s="201"/>
      <c r="AB350" s="201"/>
      <c r="AC350" s="201"/>
      <c r="AD350" s="201"/>
      <c r="AE350" s="201"/>
      <c r="AF350" s="201"/>
      <c r="AG350" s="201"/>
      <c r="AH350" s="201"/>
      <c r="AI350" s="201"/>
      <c r="AJ350" s="201"/>
    </row>
    <row r="351" spans="1:36" ht="15" customHeight="1">
      <c r="A351" s="8"/>
      <c r="B351" s="172"/>
      <c r="C351" s="87"/>
      <c r="D351" s="17"/>
      <c r="E351" s="198"/>
      <c r="F351" s="247"/>
      <c r="G351" s="14"/>
      <c r="H351" s="242"/>
      <c r="I351" s="246"/>
      <c r="J351" s="172"/>
      <c r="K351" s="242"/>
      <c r="L351" s="242"/>
      <c r="M351" s="247"/>
      <c r="R351" s="45"/>
      <c r="S351" s="27"/>
      <c r="T351" s="46"/>
      <c r="U351" s="9"/>
      <c r="V351" s="134"/>
      <c r="W351" s="209"/>
      <c r="X351" s="209"/>
      <c r="Y351" s="209"/>
      <c r="Z351" s="209"/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</row>
    <row r="352" spans="1:36" ht="18.600000000000001" customHeight="1">
      <c r="A352" s="8"/>
      <c r="B352" s="172"/>
      <c r="C352" s="86"/>
      <c r="D352" s="17"/>
      <c r="E352" s="203"/>
      <c r="F352" s="251"/>
      <c r="G352" s="15"/>
      <c r="H352" s="248"/>
      <c r="I352" s="249"/>
      <c r="J352" s="250"/>
      <c r="K352" s="248"/>
      <c r="L352" s="242"/>
      <c r="M352" s="251"/>
      <c r="R352" s="45"/>
      <c r="S352" s="27"/>
      <c r="T352" s="46"/>
      <c r="U352" s="9"/>
      <c r="V352" s="134"/>
      <c r="W352" s="209"/>
      <c r="X352" s="209"/>
      <c r="Y352" s="209"/>
      <c r="Z352" s="209"/>
      <c r="AA352" s="201"/>
      <c r="AB352" s="201"/>
      <c r="AC352" s="201"/>
      <c r="AD352" s="201"/>
      <c r="AE352" s="201"/>
      <c r="AF352" s="201"/>
      <c r="AG352" s="201"/>
      <c r="AH352" s="201"/>
      <c r="AI352" s="201"/>
      <c r="AJ352" s="201"/>
    </row>
    <row r="353" spans="1:36" ht="14.25">
      <c r="A353" s="8"/>
      <c r="B353" s="172"/>
      <c r="C353" s="87"/>
      <c r="D353" s="17"/>
      <c r="E353" s="198"/>
      <c r="W353" s="201"/>
      <c r="X353" s="255"/>
      <c r="Y353" s="255"/>
      <c r="Z353" s="255"/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</row>
    <row r="354" spans="1:36" ht="14.25">
      <c r="C354" s="90"/>
      <c r="D354" s="19"/>
      <c r="W354" s="201"/>
      <c r="X354" s="255"/>
      <c r="Y354" s="255"/>
      <c r="Z354" s="255"/>
      <c r="AA354" s="201"/>
      <c r="AB354" s="201"/>
      <c r="AC354" s="201"/>
      <c r="AD354" s="201"/>
      <c r="AE354" s="201"/>
      <c r="AF354" s="201"/>
      <c r="AG354" s="201"/>
      <c r="AH354" s="201"/>
      <c r="AI354" s="201"/>
      <c r="AJ354" s="201"/>
    </row>
  </sheetData>
  <sheetProtection algorithmName="SHA-512" hashValue="GIKfo01Ywf5NyVz7HGJUt4VPJ+zL46ltKhjYbeWNcf3Q2n+CdcFLQpmNuWXRZ6KwQhvSojzJH3O5nsJEOJVRVg==" saltValue="gcw3kn530mIF7RdBwS5Emg==" spinCount="100000" sheet="1" scenarios="1" formatCells="0" formatColumns="0" formatRows="0"/>
  <mergeCells count="6">
    <mergeCell ref="F2:K2"/>
    <mergeCell ref="AK6:AL6"/>
    <mergeCell ref="AC3:AE3"/>
    <mergeCell ref="AF3:AH3"/>
    <mergeCell ref="W3:X3"/>
    <mergeCell ref="Y3:Z3"/>
  </mergeCells>
  <conditionalFormatting sqref="X84:Z113">
    <cfRule type="containsText" dxfId="24" priority="35" stopIfTrue="1" operator="containsText" text="Auto">
      <formula>NOT(ISERROR(SEARCH("Auto",X84)))</formula>
    </cfRule>
    <cfRule type="containsText" dxfId="23" priority="36" stopIfTrue="1" operator="containsText" text="Manually">
      <formula>NOT(ISERROR(SEARCH("Manually",X84)))</formula>
    </cfRule>
  </conditionalFormatting>
  <conditionalFormatting sqref="U84:U352">
    <cfRule type="containsText" dxfId="22" priority="31" stopIfTrue="1" operator="containsText" text="Auto">
      <formula>NOT(ISERROR(SEARCH("Auto",U84)))</formula>
    </cfRule>
    <cfRule type="containsText" dxfId="21" priority="32" stopIfTrue="1" operator="containsText" text="Manually">
      <formula>NOT(ISERROR(SEARCH("Manually",U84)))</formula>
    </cfRule>
  </conditionalFormatting>
  <conditionalFormatting sqref="Z40:Z81">
    <cfRule type="containsText" dxfId="20" priority="1" stopIfTrue="1" operator="containsText" text="Auto">
      <formula>NOT(ISERROR(SEARCH("Auto",Z40)))</formula>
    </cfRule>
    <cfRule type="containsText" dxfId="19" priority="2" stopIfTrue="1" operator="containsText" text="Manually">
      <formula>NOT(ISERROR(SEARCH("Manually",Z40)))</formula>
    </cfRule>
  </conditionalFormatting>
  <conditionalFormatting sqref="X82:Z83 X40:X81">
    <cfRule type="containsText" dxfId="18" priority="5" stopIfTrue="1" operator="containsText" text="Auto">
      <formula>NOT(ISERROR(SEARCH("Auto",X40)))</formula>
    </cfRule>
    <cfRule type="containsText" dxfId="17" priority="6" stopIfTrue="1" operator="containsText" text="Manually">
      <formula>NOT(ISERROR(SEARCH("Manually",X40)))</formula>
    </cfRule>
  </conditionalFormatting>
  <conditionalFormatting sqref="U7:U83">
    <cfRule type="containsText" dxfId="16" priority="3" stopIfTrue="1" operator="containsText" text="Auto">
      <formula>NOT(ISERROR(SEARCH("Auto",U7)))</formula>
    </cfRule>
    <cfRule type="containsText" dxfId="15" priority="4" stopIfTrue="1" operator="containsText" text="Manually">
      <formula>NOT(ISERROR(SEARCH("Manually",U7)))</formula>
    </cfRule>
  </conditionalFormatting>
  <dataValidations count="2">
    <dataValidation type="list" allowBlank="1" showInputMessage="1" showErrorMessage="1" sqref="G309:G352 G7:G100">
      <formula1>"M,F"</formula1>
    </dataValidation>
    <dataValidation type="list" allowBlank="1" showInputMessage="1" showErrorMessage="1" sqref="F106:F352">
      <formula1>"10 वी अ,10 वी ब, 9 वी अ, 9 वी ब, 9 वी क, 8 वी अ, 8 वी ब, 8 वी क , 7 वी अ,7 वी ब , 6 वी अ ,  6 वी ब ,5 वी अ 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showZeros="0" view="pageLayout" workbookViewId="0">
      <selection activeCell="C2" sqref="C2:D2"/>
    </sheetView>
  </sheetViews>
  <sheetFormatPr defaultRowHeight="15"/>
  <cols>
    <col min="1" max="1" width="6.28515625" style="34" customWidth="1"/>
    <col min="2" max="2" width="6.5703125" style="34" customWidth="1"/>
    <col min="3" max="3" width="8.5703125" style="34" customWidth="1"/>
    <col min="4" max="4" width="24.28515625" style="34" customWidth="1"/>
    <col min="5" max="5" width="5.42578125" style="34" customWidth="1"/>
    <col min="6" max="6" width="6.28515625" style="34" customWidth="1"/>
    <col min="7" max="7" width="6.5703125" style="34" customWidth="1"/>
    <col min="8" max="8" width="8.5703125" style="34" customWidth="1"/>
    <col min="9" max="9" width="24.28515625" style="34" customWidth="1"/>
    <col min="10" max="16384" width="9.140625" style="34"/>
  </cols>
  <sheetData>
    <row r="1" spans="1:9" ht="27" customHeight="1">
      <c r="A1" s="460" t="s">
        <v>81</v>
      </c>
      <c r="B1" s="460"/>
      <c r="C1" s="460"/>
      <c r="D1" s="460"/>
      <c r="E1" s="460"/>
      <c r="F1" s="460"/>
      <c r="G1" s="460"/>
      <c r="H1" s="460"/>
      <c r="I1" s="460"/>
    </row>
    <row r="2" spans="1:9" ht="27" customHeight="1">
      <c r="A2" s="460" t="s">
        <v>82</v>
      </c>
      <c r="B2" s="460"/>
      <c r="C2" s="462" t="str">
        <f>Links!X4</f>
        <v>9वी (अ)</v>
      </c>
      <c r="D2" s="462"/>
      <c r="E2" s="35"/>
      <c r="F2" s="460"/>
      <c r="G2" s="460"/>
      <c r="H2" s="463"/>
      <c r="I2" s="463"/>
    </row>
    <row r="3" spans="1:9" ht="14.25" customHeight="1"/>
    <row r="4" spans="1:9" ht="58.5" customHeight="1">
      <c r="A4" s="36" t="s">
        <v>281</v>
      </c>
      <c r="B4" s="332" t="str">
        <f>Data!B4</f>
        <v>ह क्र</v>
      </c>
      <c r="C4" s="333" t="str">
        <f>Data!C4</f>
        <v xml:space="preserve">जनरल रजिस्टर क्रमांक </v>
      </c>
      <c r="D4" s="334" t="str">
        <f>Data!E4</f>
        <v>विद्यार्थ्याचे नाव</v>
      </c>
      <c r="E4" s="461"/>
      <c r="F4" s="36" t="s">
        <v>281</v>
      </c>
      <c r="G4" s="332" t="str">
        <f>Data!B4</f>
        <v>ह क्र</v>
      </c>
      <c r="H4" s="333" t="str">
        <f>C4</f>
        <v xml:space="preserve">जनरल रजिस्टर क्रमांक </v>
      </c>
      <c r="I4" s="335" t="str">
        <f>Data!E4</f>
        <v>विद्यार्थ्याचे नाव</v>
      </c>
    </row>
    <row r="5" spans="1:9" ht="23.25" customHeight="1">
      <c r="A5" s="336">
        <f>B5</f>
        <v>1</v>
      </c>
      <c r="B5" s="336">
        <f>Data!B7</f>
        <v>1</v>
      </c>
      <c r="C5" s="337" t="str">
        <f>Data!C7</f>
        <v>6583</v>
      </c>
      <c r="D5" s="338" t="str">
        <f>Data!E7</f>
        <v>सायली निंबा पाटील</v>
      </c>
      <c r="E5" s="461"/>
      <c r="F5" s="336">
        <f>G5</f>
        <v>0</v>
      </c>
      <c r="G5" s="336">
        <f>Data!B42</f>
        <v>0</v>
      </c>
      <c r="H5" s="336">
        <f>Data!C42</f>
        <v>0</v>
      </c>
      <c r="I5" s="338">
        <f>Data!E42</f>
        <v>0</v>
      </c>
    </row>
    <row r="6" spans="1:9" ht="23.25" customHeight="1">
      <c r="A6" s="336">
        <f t="shared" ref="A6:A37" si="0">B6</f>
        <v>0</v>
      </c>
      <c r="B6" s="336">
        <f>Data!B8</f>
        <v>0</v>
      </c>
      <c r="C6" s="337">
        <f>Data!C8</f>
        <v>0</v>
      </c>
      <c r="D6" s="338">
        <f>Data!E8</f>
        <v>0</v>
      </c>
      <c r="E6" s="461"/>
      <c r="F6" s="336">
        <f t="shared" ref="F6:F7" si="1">G6</f>
        <v>0</v>
      </c>
      <c r="G6" s="336">
        <f>Data!B43</f>
        <v>0</v>
      </c>
      <c r="H6" s="336">
        <f>Data!C43</f>
        <v>0</v>
      </c>
      <c r="I6" s="338">
        <f>Data!E43</f>
        <v>0</v>
      </c>
    </row>
    <row r="7" spans="1:9" ht="23.25" customHeight="1">
      <c r="A7" s="336">
        <f t="shared" si="0"/>
        <v>0</v>
      </c>
      <c r="B7" s="336">
        <f>Data!B9</f>
        <v>0</v>
      </c>
      <c r="C7" s="337">
        <f>Data!C9</f>
        <v>0</v>
      </c>
      <c r="D7" s="338">
        <f>Data!E9</f>
        <v>0</v>
      </c>
      <c r="E7" s="461"/>
      <c r="F7" s="336">
        <f t="shared" si="1"/>
        <v>0</v>
      </c>
      <c r="G7" s="336">
        <f>Data!B44</f>
        <v>0</v>
      </c>
      <c r="H7" s="336">
        <f>Data!C44</f>
        <v>0</v>
      </c>
      <c r="I7" s="338">
        <f>Data!E44</f>
        <v>0</v>
      </c>
    </row>
    <row r="8" spans="1:9" ht="23.25" customHeight="1">
      <c r="A8" s="336">
        <f t="shared" si="0"/>
        <v>0</v>
      </c>
      <c r="B8" s="336">
        <f>Data!B10</f>
        <v>0</v>
      </c>
      <c r="C8" s="337">
        <f>Data!C10</f>
        <v>0</v>
      </c>
      <c r="D8" s="338">
        <f>Data!E10</f>
        <v>0</v>
      </c>
      <c r="E8" s="461"/>
      <c r="F8" s="336">
        <f t="shared" ref="F8:F36" si="2">G8</f>
        <v>0</v>
      </c>
      <c r="G8" s="336">
        <f>Data!B45</f>
        <v>0</v>
      </c>
      <c r="H8" s="336">
        <f>Data!C45</f>
        <v>0</v>
      </c>
      <c r="I8" s="338">
        <f>Data!E45</f>
        <v>0</v>
      </c>
    </row>
    <row r="9" spans="1:9" ht="23.25" customHeight="1">
      <c r="A9" s="336">
        <f t="shared" si="0"/>
        <v>0</v>
      </c>
      <c r="B9" s="336">
        <f>Data!B11</f>
        <v>0</v>
      </c>
      <c r="C9" s="337">
        <f>Data!C11</f>
        <v>0</v>
      </c>
      <c r="D9" s="338">
        <f>Data!E11</f>
        <v>0</v>
      </c>
      <c r="E9" s="461"/>
      <c r="F9" s="336">
        <f t="shared" si="2"/>
        <v>0</v>
      </c>
      <c r="G9" s="336">
        <f>Data!B46</f>
        <v>0</v>
      </c>
      <c r="H9" s="336">
        <f>Data!C46</f>
        <v>0</v>
      </c>
      <c r="I9" s="338">
        <f>Data!E46</f>
        <v>0</v>
      </c>
    </row>
    <row r="10" spans="1:9" ht="23.25" customHeight="1">
      <c r="A10" s="336">
        <f t="shared" si="0"/>
        <v>0</v>
      </c>
      <c r="B10" s="336">
        <f>Data!B12</f>
        <v>0</v>
      </c>
      <c r="C10" s="337">
        <f>Data!C12</f>
        <v>0</v>
      </c>
      <c r="D10" s="338">
        <f>Data!E12</f>
        <v>0</v>
      </c>
      <c r="E10" s="461"/>
      <c r="F10" s="336">
        <f t="shared" si="2"/>
        <v>0</v>
      </c>
      <c r="G10" s="336">
        <f>Data!B47</f>
        <v>0</v>
      </c>
      <c r="H10" s="336">
        <f>Data!C47</f>
        <v>0</v>
      </c>
      <c r="I10" s="338">
        <f>Data!E47</f>
        <v>0</v>
      </c>
    </row>
    <row r="11" spans="1:9" ht="23.25" customHeight="1">
      <c r="A11" s="336">
        <f t="shared" si="0"/>
        <v>0</v>
      </c>
      <c r="B11" s="336">
        <f>Data!B13</f>
        <v>0</v>
      </c>
      <c r="C11" s="337">
        <f>Data!C13</f>
        <v>0</v>
      </c>
      <c r="D11" s="338">
        <f>Data!E13</f>
        <v>0</v>
      </c>
      <c r="E11" s="461"/>
      <c r="F11" s="336">
        <f t="shared" si="2"/>
        <v>0</v>
      </c>
      <c r="G11" s="336">
        <f>Data!B48</f>
        <v>0</v>
      </c>
      <c r="H11" s="336">
        <f>Data!C48</f>
        <v>0</v>
      </c>
      <c r="I11" s="338">
        <f>Data!E48</f>
        <v>0</v>
      </c>
    </row>
    <row r="12" spans="1:9" ht="23.25" customHeight="1">
      <c r="A12" s="336">
        <f t="shared" si="0"/>
        <v>0</v>
      </c>
      <c r="B12" s="336">
        <f>Data!B14</f>
        <v>0</v>
      </c>
      <c r="C12" s="337">
        <f>Data!C14</f>
        <v>0</v>
      </c>
      <c r="D12" s="338">
        <f>Data!E14</f>
        <v>0</v>
      </c>
      <c r="E12" s="461"/>
      <c r="F12" s="336">
        <f t="shared" si="2"/>
        <v>0</v>
      </c>
      <c r="G12" s="336">
        <f>Data!B49</f>
        <v>0</v>
      </c>
      <c r="H12" s="336">
        <f>Data!C49</f>
        <v>0</v>
      </c>
      <c r="I12" s="338">
        <f>Data!E49</f>
        <v>0</v>
      </c>
    </row>
    <row r="13" spans="1:9" ht="23.25" customHeight="1">
      <c r="A13" s="336">
        <f t="shared" si="0"/>
        <v>0</v>
      </c>
      <c r="B13" s="336">
        <f>Data!B15</f>
        <v>0</v>
      </c>
      <c r="C13" s="337">
        <f>Data!C15</f>
        <v>0</v>
      </c>
      <c r="D13" s="338">
        <f>Data!E15</f>
        <v>0</v>
      </c>
      <c r="E13" s="461"/>
      <c r="F13" s="336">
        <f t="shared" si="2"/>
        <v>0</v>
      </c>
      <c r="G13" s="336">
        <f>Data!B50</f>
        <v>0</v>
      </c>
      <c r="H13" s="336">
        <f>Data!C50</f>
        <v>0</v>
      </c>
      <c r="I13" s="338">
        <f>Data!E50</f>
        <v>0</v>
      </c>
    </row>
    <row r="14" spans="1:9" ht="23.25" customHeight="1">
      <c r="A14" s="336">
        <f t="shared" si="0"/>
        <v>0</v>
      </c>
      <c r="B14" s="336">
        <f>Data!B16</f>
        <v>0</v>
      </c>
      <c r="C14" s="337">
        <f>Data!C16</f>
        <v>0</v>
      </c>
      <c r="D14" s="338">
        <f>Data!E16</f>
        <v>0</v>
      </c>
      <c r="E14" s="461"/>
      <c r="F14" s="336">
        <f t="shared" si="2"/>
        <v>0</v>
      </c>
      <c r="G14" s="336">
        <f>Data!B51</f>
        <v>0</v>
      </c>
      <c r="H14" s="336">
        <f>Data!C51</f>
        <v>0</v>
      </c>
      <c r="I14" s="338">
        <f>Data!E51</f>
        <v>0</v>
      </c>
    </row>
    <row r="15" spans="1:9" ht="23.25" customHeight="1">
      <c r="A15" s="336">
        <f t="shared" si="0"/>
        <v>0</v>
      </c>
      <c r="B15" s="336">
        <f>Data!B17</f>
        <v>0</v>
      </c>
      <c r="C15" s="337">
        <f>Data!C17</f>
        <v>0</v>
      </c>
      <c r="D15" s="338">
        <f>Data!E17</f>
        <v>0</v>
      </c>
      <c r="E15" s="461"/>
      <c r="F15" s="336">
        <f t="shared" si="2"/>
        <v>0</v>
      </c>
      <c r="G15" s="336">
        <f>Data!B52</f>
        <v>0</v>
      </c>
      <c r="H15" s="336">
        <f>Data!C52</f>
        <v>0</v>
      </c>
      <c r="I15" s="338">
        <f>Data!E52</f>
        <v>0</v>
      </c>
    </row>
    <row r="16" spans="1:9" ht="23.25" customHeight="1">
      <c r="A16" s="336">
        <f t="shared" si="0"/>
        <v>0</v>
      </c>
      <c r="B16" s="336">
        <f>Data!B18</f>
        <v>0</v>
      </c>
      <c r="C16" s="337">
        <f>Data!C18</f>
        <v>0</v>
      </c>
      <c r="D16" s="338">
        <f>Data!E18</f>
        <v>0</v>
      </c>
      <c r="E16" s="461"/>
      <c r="F16" s="336">
        <f t="shared" si="2"/>
        <v>0</v>
      </c>
      <c r="G16" s="336">
        <f>Data!B53</f>
        <v>0</v>
      </c>
      <c r="H16" s="336">
        <f>Data!C53</f>
        <v>0</v>
      </c>
      <c r="I16" s="338">
        <f>Data!E53</f>
        <v>0</v>
      </c>
    </row>
    <row r="17" spans="1:9" ht="23.25" customHeight="1">
      <c r="A17" s="336">
        <f t="shared" si="0"/>
        <v>0</v>
      </c>
      <c r="B17" s="336">
        <f>Data!B19</f>
        <v>0</v>
      </c>
      <c r="C17" s="337">
        <f>Data!C19</f>
        <v>0</v>
      </c>
      <c r="D17" s="338">
        <f>Data!E19</f>
        <v>0</v>
      </c>
      <c r="E17" s="461"/>
      <c r="F17" s="336">
        <f t="shared" si="2"/>
        <v>0</v>
      </c>
      <c r="G17" s="336">
        <f>Data!B54</f>
        <v>0</v>
      </c>
      <c r="H17" s="336">
        <f>Data!C54</f>
        <v>0</v>
      </c>
      <c r="I17" s="338">
        <f>Data!E54</f>
        <v>0</v>
      </c>
    </row>
    <row r="18" spans="1:9" ht="23.25" customHeight="1">
      <c r="A18" s="336">
        <f t="shared" si="0"/>
        <v>0</v>
      </c>
      <c r="B18" s="336">
        <f>Data!B20</f>
        <v>0</v>
      </c>
      <c r="C18" s="337">
        <f>Data!C20</f>
        <v>0</v>
      </c>
      <c r="D18" s="338">
        <f>Data!E20</f>
        <v>0</v>
      </c>
      <c r="E18" s="461"/>
      <c r="F18" s="336">
        <f t="shared" si="2"/>
        <v>0</v>
      </c>
      <c r="G18" s="336">
        <f>Data!B55</f>
        <v>0</v>
      </c>
      <c r="H18" s="336">
        <f>Data!C55</f>
        <v>0</v>
      </c>
      <c r="I18" s="338">
        <f>Data!E55</f>
        <v>0</v>
      </c>
    </row>
    <row r="19" spans="1:9" ht="23.25" customHeight="1">
      <c r="A19" s="336">
        <f t="shared" si="0"/>
        <v>0</v>
      </c>
      <c r="B19" s="336">
        <f>Data!B21</f>
        <v>0</v>
      </c>
      <c r="C19" s="337">
        <f>Data!C21</f>
        <v>0</v>
      </c>
      <c r="D19" s="338">
        <f>Data!E21</f>
        <v>0</v>
      </c>
      <c r="E19" s="461"/>
      <c r="F19" s="336">
        <f t="shared" si="2"/>
        <v>0</v>
      </c>
      <c r="G19" s="336">
        <f>Data!B56</f>
        <v>0</v>
      </c>
      <c r="H19" s="336">
        <f>Data!C56</f>
        <v>0</v>
      </c>
      <c r="I19" s="338">
        <f>Data!E56</f>
        <v>0</v>
      </c>
    </row>
    <row r="20" spans="1:9" ht="23.25" customHeight="1">
      <c r="A20" s="336">
        <f t="shared" si="0"/>
        <v>0</v>
      </c>
      <c r="B20" s="336">
        <f>Data!B22</f>
        <v>0</v>
      </c>
      <c r="C20" s="337">
        <f>Data!C22</f>
        <v>0</v>
      </c>
      <c r="D20" s="338">
        <f>Data!E22</f>
        <v>0</v>
      </c>
      <c r="E20" s="461"/>
      <c r="F20" s="336">
        <f t="shared" si="2"/>
        <v>0</v>
      </c>
      <c r="G20" s="336">
        <f>Data!B57</f>
        <v>0</v>
      </c>
      <c r="H20" s="336">
        <f>Data!C57</f>
        <v>0</v>
      </c>
      <c r="I20" s="338">
        <f>Data!E57</f>
        <v>0</v>
      </c>
    </row>
    <row r="21" spans="1:9" ht="23.25" customHeight="1">
      <c r="A21" s="336">
        <f t="shared" si="0"/>
        <v>0</v>
      </c>
      <c r="B21" s="336">
        <f>Data!B23</f>
        <v>0</v>
      </c>
      <c r="C21" s="337">
        <f>Data!C23</f>
        <v>0</v>
      </c>
      <c r="D21" s="338">
        <f>Data!E23</f>
        <v>0</v>
      </c>
      <c r="E21" s="461"/>
      <c r="F21" s="336">
        <f t="shared" si="2"/>
        <v>0</v>
      </c>
      <c r="G21" s="336">
        <f>Data!B58</f>
        <v>0</v>
      </c>
      <c r="H21" s="336">
        <f>Data!C58</f>
        <v>0</v>
      </c>
      <c r="I21" s="338">
        <f>Data!E58</f>
        <v>0</v>
      </c>
    </row>
    <row r="22" spans="1:9" ht="23.25" customHeight="1">
      <c r="A22" s="336">
        <f t="shared" si="0"/>
        <v>0</v>
      </c>
      <c r="B22" s="336">
        <f>Data!B24</f>
        <v>0</v>
      </c>
      <c r="C22" s="337">
        <f>Data!C24</f>
        <v>0</v>
      </c>
      <c r="D22" s="338">
        <f>Data!E24</f>
        <v>0</v>
      </c>
      <c r="E22" s="461"/>
      <c r="F22" s="336">
        <f t="shared" si="2"/>
        <v>0</v>
      </c>
      <c r="G22" s="336">
        <f>Data!B59</f>
        <v>0</v>
      </c>
      <c r="H22" s="336">
        <f>Data!C59</f>
        <v>0</v>
      </c>
      <c r="I22" s="338">
        <f>Data!E59</f>
        <v>0</v>
      </c>
    </row>
    <row r="23" spans="1:9" ht="23.25" customHeight="1">
      <c r="A23" s="336">
        <f t="shared" si="0"/>
        <v>0</v>
      </c>
      <c r="B23" s="336">
        <f>Data!B25</f>
        <v>0</v>
      </c>
      <c r="C23" s="337">
        <f>Data!C25</f>
        <v>0</v>
      </c>
      <c r="D23" s="338">
        <f>Data!E25</f>
        <v>0</v>
      </c>
      <c r="E23" s="461"/>
      <c r="F23" s="336">
        <f t="shared" si="2"/>
        <v>0</v>
      </c>
      <c r="G23" s="336">
        <f>Data!B60</f>
        <v>0</v>
      </c>
      <c r="H23" s="336">
        <f>Data!C60</f>
        <v>0</v>
      </c>
      <c r="I23" s="338">
        <f>Data!E60</f>
        <v>0</v>
      </c>
    </row>
    <row r="24" spans="1:9" ht="23.25" customHeight="1">
      <c r="A24" s="336">
        <f t="shared" si="0"/>
        <v>0</v>
      </c>
      <c r="B24" s="336">
        <f>Data!B26</f>
        <v>0</v>
      </c>
      <c r="C24" s="337">
        <f>Data!C26</f>
        <v>0</v>
      </c>
      <c r="D24" s="338">
        <f>Data!E26</f>
        <v>0</v>
      </c>
      <c r="E24" s="461"/>
      <c r="F24" s="336">
        <f t="shared" si="2"/>
        <v>0</v>
      </c>
      <c r="G24" s="336">
        <f>Data!B61</f>
        <v>0</v>
      </c>
      <c r="H24" s="336">
        <f>Data!C61</f>
        <v>0</v>
      </c>
      <c r="I24" s="338">
        <f>Data!E61</f>
        <v>0</v>
      </c>
    </row>
    <row r="25" spans="1:9" ht="23.25" customHeight="1">
      <c r="A25" s="336">
        <f t="shared" si="0"/>
        <v>0</v>
      </c>
      <c r="B25" s="336">
        <f>Data!B27</f>
        <v>0</v>
      </c>
      <c r="C25" s="337">
        <f>Data!C27</f>
        <v>0</v>
      </c>
      <c r="D25" s="338">
        <f>Data!E27</f>
        <v>0</v>
      </c>
      <c r="E25" s="461"/>
      <c r="F25" s="336">
        <f t="shared" si="2"/>
        <v>0</v>
      </c>
      <c r="G25" s="336">
        <f>Data!B62</f>
        <v>0</v>
      </c>
      <c r="H25" s="336">
        <f>Data!C62</f>
        <v>0</v>
      </c>
      <c r="I25" s="338">
        <f>Data!E62</f>
        <v>0</v>
      </c>
    </row>
    <row r="26" spans="1:9" ht="23.25" customHeight="1">
      <c r="A26" s="336">
        <f t="shared" si="0"/>
        <v>0</v>
      </c>
      <c r="B26" s="336">
        <f>Data!B28</f>
        <v>0</v>
      </c>
      <c r="C26" s="337">
        <f>Data!C28</f>
        <v>0</v>
      </c>
      <c r="D26" s="338">
        <f>Data!E28</f>
        <v>0</v>
      </c>
      <c r="E26" s="461"/>
      <c r="F26" s="336">
        <f t="shared" si="2"/>
        <v>0</v>
      </c>
      <c r="G26" s="336">
        <f>Data!B63</f>
        <v>0</v>
      </c>
      <c r="H26" s="336">
        <f>Data!C63</f>
        <v>0</v>
      </c>
      <c r="I26" s="338">
        <f>Data!E63</f>
        <v>0</v>
      </c>
    </row>
    <row r="27" spans="1:9" ht="23.25" customHeight="1">
      <c r="A27" s="336">
        <f t="shared" si="0"/>
        <v>0</v>
      </c>
      <c r="B27" s="336">
        <f>Data!B29</f>
        <v>0</v>
      </c>
      <c r="C27" s="337">
        <f>Data!C29</f>
        <v>0</v>
      </c>
      <c r="D27" s="338">
        <f>Data!E29</f>
        <v>0</v>
      </c>
      <c r="E27" s="461"/>
      <c r="F27" s="336">
        <f t="shared" si="2"/>
        <v>0</v>
      </c>
      <c r="G27" s="336">
        <f>Data!B64</f>
        <v>0</v>
      </c>
      <c r="H27" s="336">
        <f>Data!C64</f>
        <v>0</v>
      </c>
      <c r="I27" s="338">
        <f>Data!E64</f>
        <v>0</v>
      </c>
    </row>
    <row r="28" spans="1:9" ht="23.25" customHeight="1">
      <c r="A28" s="336">
        <f t="shared" si="0"/>
        <v>0</v>
      </c>
      <c r="B28" s="336">
        <f>Data!B30</f>
        <v>0</v>
      </c>
      <c r="C28" s="337">
        <f>Data!C30</f>
        <v>0</v>
      </c>
      <c r="D28" s="338">
        <f>Data!E30</f>
        <v>0</v>
      </c>
      <c r="E28" s="461"/>
      <c r="F28" s="336">
        <f t="shared" si="2"/>
        <v>0</v>
      </c>
      <c r="G28" s="336">
        <f>Data!B65</f>
        <v>0</v>
      </c>
      <c r="H28" s="336">
        <f>Data!C65</f>
        <v>0</v>
      </c>
      <c r="I28" s="338">
        <f>Data!E65</f>
        <v>0</v>
      </c>
    </row>
    <row r="29" spans="1:9" ht="23.25" customHeight="1">
      <c r="A29" s="336">
        <f t="shared" si="0"/>
        <v>0</v>
      </c>
      <c r="B29" s="336">
        <f>Data!B31</f>
        <v>0</v>
      </c>
      <c r="C29" s="337">
        <f>Data!C31</f>
        <v>0</v>
      </c>
      <c r="D29" s="338">
        <f>Data!E31</f>
        <v>0</v>
      </c>
      <c r="E29" s="461"/>
      <c r="F29" s="336">
        <f t="shared" si="2"/>
        <v>0</v>
      </c>
      <c r="G29" s="336">
        <f>Data!B66</f>
        <v>0</v>
      </c>
      <c r="H29" s="336">
        <f>Data!C66</f>
        <v>0</v>
      </c>
      <c r="I29" s="338">
        <f>Data!E66</f>
        <v>0</v>
      </c>
    </row>
    <row r="30" spans="1:9" ht="23.25" customHeight="1">
      <c r="A30" s="336">
        <f t="shared" si="0"/>
        <v>0</v>
      </c>
      <c r="B30" s="336">
        <f>Data!B32</f>
        <v>0</v>
      </c>
      <c r="C30" s="337">
        <f>Data!C32</f>
        <v>0</v>
      </c>
      <c r="D30" s="338">
        <f>Data!E32</f>
        <v>0</v>
      </c>
      <c r="E30" s="461"/>
      <c r="F30" s="336">
        <f t="shared" si="2"/>
        <v>0</v>
      </c>
      <c r="G30" s="336">
        <f>Data!B67</f>
        <v>0</v>
      </c>
      <c r="H30" s="336">
        <f>Data!C67</f>
        <v>0</v>
      </c>
      <c r="I30" s="338">
        <f>Data!E67</f>
        <v>0</v>
      </c>
    </row>
    <row r="31" spans="1:9" ht="23.25" customHeight="1">
      <c r="A31" s="336">
        <f t="shared" si="0"/>
        <v>0</v>
      </c>
      <c r="B31" s="336">
        <f>Data!B33</f>
        <v>0</v>
      </c>
      <c r="C31" s="337">
        <f>Data!C33</f>
        <v>0</v>
      </c>
      <c r="D31" s="338">
        <f>Data!E33</f>
        <v>0</v>
      </c>
      <c r="E31" s="461"/>
      <c r="F31" s="336">
        <f t="shared" si="2"/>
        <v>0</v>
      </c>
      <c r="G31" s="336">
        <f>Data!B68</f>
        <v>0</v>
      </c>
      <c r="H31" s="336">
        <f>Data!C68</f>
        <v>0</v>
      </c>
      <c r="I31" s="338">
        <f>Data!E68</f>
        <v>0</v>
      </c>
    </row>
    <row r="32" spans="1:9" ht="23.25" customHeight="1">
      <c r="A32" s="336">
        <f t="shared" si="0"/>
        <v>0</v>
      </c>
      <c r="B32" s="336">
        <f>Data!B34</f>
        <v>0</v>
      </c>
      <c r="C32" s="337">
        <f>Data!C34</f>
        <v>0</v>
      </c>
      <c r="D32" s="338">
        <f>Data!E34</f>
        <v>0</v>
      </c>
      <c r="E32" s="461"/>
      <c r="F32" s="336">
        <f t="shared" si="2"/>
        <v>0</v>
      </c>
      <c r="G32" s="336">
        <f>Data!B69</f>
        <v>0</v>
      </c>
      <c r="H32" s="336">
        <f>Data!C69</f>
        <v>0</v>
      </c>
      <c r="I32" s="338">
        <f>Data!E69</f>
        <v>0</v>
      </c>
    </row>
    <row r="33" spans="1:9" ht="23.25" customHeight="1">
      <c r="A33" s="336">
        <f t="shared" si="0"/>
        <v>0</v>
      </c>
      <c r="B33" s="336">
        <f>Data!B35</f>
        <v>0</v>
      </c>
      <c r="C33" s="337">
        <f>Data!C35</f>
        <v>0</v>
      </c>
      <c r="D33" s="338">
        <f>Data!E35</f>
        <v>0</v>
      </c>
      <c r="E33" s="461"/>
      <c r="F33" s="336">
        <f t="shared" si="2"/>
        <v>0</v>
      </c>
      <c r="G33" s="336">
        <f>Data!B70</f>
        <v>0</v>
      </c>
      <c r="H33" s="336">
        <f>Data!C70</f>
        <v>0</v>
      </c>
      <c r="I33" s="338">
        <f>Data!E70</f>
        <v>0</v>
      </c>
    </row>
    <row r="34" spans="1:9" ht="23.25" customHeight="1">
      <c r="A34" s="336">
        <f t="shared" si="0"/>
        <v>0</v>
      </c>
      <c r="B34" s="336">
        <f>Data!B36</f>
        <v>0</v>
      </c>
      <c r="C34" s="337">
        <f>Data!C36</f>
        <v>0</v>
      </c>
      <c r="D34" s="338">
        <f>Data!E36</f>
        <v>0</v>
      </c>
      <c r="E34" s="461"/>
      <c r="F34" s="336">
        <f t="shared" si="2"/>
        <v>0</v>
      </c>
      <c r="G34" s="336">
        <f>Data!B71</f>
        <v>0</v>
      </c>
      <c r="H34" s="336">
        <f>Data!C71</f>
        <v>0</v>
      </c>
      <c r="I34" s="338">
        <f>Data!E71</f>
        <v>0</v>
      </c>
    </row>
    <row r="35" spans="1:9" ht="23.25" customHeight="1">
      <c r="A35" s="336">
        <f t="shared" si="0"/>
        <v>0</v>
      </c>
      <c r="B35" s="336">
        <f>Data!B37</f>
        <v>0</v>
      </c>
      <c r="C35" s="337">
        <f>Data!C37</f>
        <v>0</v>
      </c>
      <c r="D35" s="338">
        <f>Data!E37</f>
        <v>0</v>
      </c>
      <c r="E35" s="461"/>
      <c r="F35" s="336">
        <f t="shared" si="2"/>
        <v>0</v>
      </c>
      <c r="G35" s="336">
        <f>Data!B72</f>
        <v>0</v>
      </c>
      <c r="H35" s="336">
        <f>Data!C72</f>
        <v>0</v>
      </c>
      <c r="I35" s="338">
        <f>Data!E72</f>
        <v>0</v>
      </c>
    </row>
    <row r="36" spans="1:9" ht="23.25" customHeight="1">
      <c r="A36" s="336">
        <f t="shared" si="0"/>
        <v>0</v>
      </c>
      <c r="B36" s="336">
        <f>Data!B38</f>
        <v>0</v>
      </c>
      <c r="C36" s="337">
        <f>Data!C38</f>
        <v>0</v>
      </c>
      <c r="D36" s="338">
        <f>Data!E38</f>
        <v>0</v>
      </c>
      <c r="E36" s="461"/>
      <c r="F36" s="336">
        <f t="shared" si="2"/>
        <v>0</v>
      </c>
      <c r="G36" s="336">
        <f>Data!B73</f>
        <v>0</v>
      </c>
      <c r="H36" s="336">
        <f>Data!C73</f>
        <v>0</v>
      </c>
      <c r="I36" s="338">
        <f>Data!E73</f>
        <v>0</v>
      </c>
    </row>
    <row r="37" spans="1:9" ht="23.25" customHeight="1">
      <c r="A37" s="336">
        <f t="shared" si="0"/>
        <v>0</v>
      </c>
      <c r="B37" s="336">
        <f>Data!B39</f>
        <v>0</v>
      </c>
      <c r="C37" s="337">
        <f>Data!C39</f>
        <v>0</v>
      </c>
      <c r="D37" s="338">
        <f>Data!E39</f>
        <v>0</v>
      </c>
      <c r="E37" s="461"/>
      <c r="F37" s="336">
        <f t="shared" ref="F37:F39" si="3">G37</f>
        <v>0</v>
      </c>
      <c r="G37" s="336">
        <f>Data!B74</f>
        <v>0</v>
      </c>
      <c r="H37" s="336">
        <f>Data!C74</f>
        <v>0</v>
      </c>
      <c r="I37" s="338">
        <f>Data!E74</f>
        <v>0</v>
      </c>
    </row>
    <row r="38" spans="1:9" ht="23.25" customHeight="1">
      <c r="A38" s="336">
        <f t="shared" ref="A38" si="4">B38</f>
        <v>0</v>
      </c>
      <c r="B38" s="336">
        <f>Data!B40</f>
        <v>0</v>
      </c>
      <c r="C38" s="337">
        <f>Data!C40</f>
        <v>0</v>
      </c>
      <c r="D38" s="338">
        <f>Data!E40</f>
        <v>0</v>
      </c>
      <c r="F38" s="336">
        <f t="shared" si="3"/>
        <v>0</v>
      </c>
      <c r="G38" s="336">
        <f>Data!B75</f>
        <v>0</v>
      </c>
      <c r="H38" s="336">
        <f>Data!C75</f>
        <v>0</v>
      </c>
      <c r="I38" s="338">
        <f>Data!E75</f>
        <v>0</v>
      </c>
    </row>
    <row r="39" spans="1:9" ht="27" customHeight="1">
      <c r="A39" s="336">
        <f t="shared" ref="A39" si="5">B39</f>
        <v>0</v>
      </c>
      <c r="B39" s="336">
        <f>Data!B41</f>
        <v>0</v>
      </c>
      <c r="C39" s="337">
        <f>Data!C41</f>
        <v>0</v>
      </c>
      <c r="D39" s="338">
        <f>Data!E41</f>
        <v>0</v>
      </c>
      <c r="F39" s="336">
        <f t="shared" si="3"/>
        <v>0</v>
      </c>
      <c r="G39" s="336">
        <f>Data!B76</f>
        <v>0</v>
      </c>
      <c r="H39" s="336">
        <f>Data!C76</f>
        <v>0</v>
      </c>
      <c r="I39" s="338">
        <f>Data!E76</f>
        <v>0</v>
      </c>
    </row>
    <row r="40" spans="1:9" ht="27" customHeight="1"/>
    <row r="41" spans="1:9" ht="27" customHeight="1"/>
    <row r="42" spans="1:9" ht="27" customHeight="1"/>
    <row r="43" spans="1:9" ht="27" customHeight="1"/>
    <row r="44" spans="1:9" ht="27" customHeight="1"/>
    <row r="45" spans="1:9" ht="27" customHeight="1"/>
    <row r="46" spans="1:9" ht="27" customHeight="1"/>
    <row r="47" spans="1:9" ht="27" customHeight="1"/>
    <row r="48" spans="1:9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</sheetData>
  <sheetProtection algorithmName="SHA-512" hashValue="c4mLmwdJ5ZcJVdC00w9CErvoHorF/BAGv/qZFyWRXIoYjBg+2BDlNB7+xWf8rICate5+sFyLh7HDsRr+At0QVQ==" saltValue="e5fLf9Es5i4SwYlGys9G6g==" spinCount="100000" sheet="1" scenarios="1" formatCells="0" formatColumns="0" formatRows="0"/>
  <mergeCells count="6">
    <mergeCell ref="A1:I1"/>
    <mergeCell ref="A2:B2"/>
    <mergeCell ref="F2:G2"/>
    <mergeCell ref="E4:E37"/>
    <mergeCell ref="C2:D2"/>
    <mergeCell ref="H2:I2"/>
  </mergeCells>
  <pageMargins left="0.47244094488188981" right="0.47244094488188981" top="0.39370078740157483" bottom="0.39370078740157483" header="0" footer="0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showZeros="0" view="pageLayout" zoomScaleNormal="100" workbookViewId="0">
      <selection activeCell="C5" sqref="C5"/>
    </sheetView>
  </sheetViews>
  <sheetFormatPr defaultRowHeight="12.75"/>
  <cols>
    <col min="1" max="2" width="7.140625" style="11" customWidth="1"/>
    <col min="3" max="12" width="8.140625" style="11" customWidth="1"/>
    <col min="13" max="14" width="7.140625" style="11" customWidth="1"/>
    <col min="15" max="24" width="8.140625" style="11" customWidth="1"/>
    <col min="25" max="16384" width="9.140625" style="11"/>
  </cols>
  <sheetData>
    <row r="1" spans="1:24" ht="33.75" customHeight="1">
      <c r="A1" s="466" t="str">
        <f>"प्रथम चाचणी परीक्षा गुणपत्रक"&amp;" "&amp;Links!O2</f>
        <v>प्रथम चाचणी परीक्षा गुणपत्रक सन:- 2023-24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 t="str">
        <f>"द्वितीय चाचणी परीक्षा गुणपत्रक"&amp;" "&amp;Links!O2</f>
        <v>द्वितीय चाचणी परीक्षा गुणपत्रक सन:- 2023-24</v>
      </c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</row>
    <row r="2" spans="1:24" ht="63" customHeight="1">
      <c r="A2" s="464" t="s">
        <v>270</v>
      </c>
      <c r="B2" s="464" t="s">
        <v>271</v>
      </c>
      <c r="C2" s="464" t="s">
        <v>89</v>
      </c>
      <c r="D2" s="465" t="s">
        <v>272</v>
      </c>
      <c r="E2" s="465" t="s">
        <v>273</v>
      </c>
      <c r="F2" s="464" t="s">
        <v>83</v>
      </c>
      <c r="G2" s="464" t="s">
        <v>90</v>
      </c>
      <c r="H2" s="464"/>
      <c r="I2" s="464" t="s">
        <v>276</v>
      </c>
      <c r="J2" s="464"/>
      <c r="K2" s="464" t="s">
        <v>277</v>
      </c>
      <c r="L2" s="464"/>
      <c r="M2" s="464" t="s">
        <v>270</v>
      </c>
      <c r="N2" s="464" t="s">
        <v>271</v>
      </c>
      <c r="O2" s="464" t="s">
        <v>89</v>
      </c>
      <c r="P2" s="465" t="s">
        <v>272</v>
      </c>
      <c r="Q2" s="465" t="s">
        <v>273</v>
      </c>
      <c r="R2" s="464" t="s">
        <v>83</v>
      </c>
      <c r="S2" s="464" t="s">
        <v>90</v>
      </c>
      <c r="T2" s="464"/>
      <c r="U2" s="464" t="s">
        <v>276</v>
      </c>
      <c r="V2" s="464"/>
      <c r="W2" s="464" t="s">
        <v>277</v>
      </c>
      <c r="X2" s="464"/>
    </row>
    <row r="3" spans="1:24" ht="31.5" customHeight="1">
      <c r="A3" s="464"/>
      <c r="B3" s="464"/>
      <c r="C3" s="464"/>
      <c r="D3" s="465"/>
      <c r="E3" s="465"/>
      <c r="F3" s="464"/>
      <c r="G3" s="257" t="s">
        <v>274</v>
      </c>
      <c r="H3" s="257" t="s">
        <v>275</v>
      </c>
      <c r="I3" s="257" t="s">
        <v>274</v>
      </c>
      <c r="J3" s="257" t="s">
        <v>275</v>
      </c>
      <c r="K3" s="259" t="s">
        <v>278</v>
      </c>
      <c r="L3" s="257" t="s">
        <v>279</v>
      </c>
      <c r="M3" s="464"/>
      <c r="N3" s="464"/>
      <c r="O3" s="464"/>
      <c r="P3" s="465"/>
      <c r="Q3" s="465"/>
      <c r="R3" s="464"/>
      <c r="S3" s="257" t="s">
        <v>274</v>
      </c>
      <c r="T3" s="257" t="s">
        <v>275</v>
      </c>
      <c r="U3" s="257" t="s">
        <v>274</v>
      </c>
      <c r="V3" s="257" t="s">
        <v>275</v>
      </c>
      <c r="W3" s="259" t="s">
        <v>278</v>
      </c>
      <c r="X3" s="257" t="s">
        <v>279</v>
      </c>
    </row>
    <row r="4" spans="1:24" ht="14.25" customHeight="1">
      <c r="A4" s="464"/>
      <c r="B4" s="464"/>
      <c r="C4" s="258">
        <v>20</v>
      </c>
      <c r="D4" s="258" t="s">
        <v>280</v>
      </c>
      <c r="E4" s="258"/>
      <c r="F4" s="258" t="s">
        <v>280</v>
      </c>
      <c r="G4" s="258" t="s">
        <v>280</v>
      </c>
      <c r="H4" s="258" t="s">
        <v>280</v>
      </c>
      <c r="I4" s="258" t="s">
        <v>280</v>
      </c>
      <c r="J4" s="258" t="s">
        <v>280</v>
      </c>
      <c r="K4" s="258" t="s">
        <v>280</v>
      </c>
      <c r="L4" s="258" t="s">
        <v>280</v>
      </c>
      <c r="M4" s="464"/>
      <c r="N4" s="464"/>
      <c r="O4" s="258">
        <v>20</v>
      </c>
      <c r="P4" s="258" t="s">
        <v>280</v>
      </c>
      <c r="Q4" s="258"/>
      <c r="R4" s="258" t="s">
        <v>280</v>
      </c>
      <c r="S4" s="258" t="s">
        <v>280</v>
      </c>
      <c r="T4" s="258" t="s">
        <v>280</v>
      </c>
      <c r="U4" s="258" t="s">
        <v>280</v>
      </c>
      <c r="V4" s="258" t="s">
        <v>280</v>
      </c>
      <c r="W4" s="258" t="s">
        <v>280</v>
      </c>
      <c r="X4" s="258" t="s">
        <v>280</v>
      </c>
    </row>
    <row r="5" spans="1:24" ht="23.25" customHeight="1">
      <c r="A5" s="324">
        <f>Data!$B7</f>
        <v>1</v>
      </c>
      <c r="B5" s="324">
        <f>Data!$D7</f>
        <v>1</v>
      </c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324">
        <f>Data!$B7</f>
        <v>1</v>
      </c>
      <c r="N5" s="324">
        <f>Data!$D7</f>
        <v>1</v>
      </c>
      <c r="O5" s="183"/>
      <c r="P5" s="183"/>
      <c r="Q5" s="183"/>
      <c r="R5" s="183"/>
      <c r="S5" s="183"/>
      <c r="T5" s="183"/>
      <c r="U5" s="183"/>
      <c r="V5" s="183"/>
      <c r="W5" s="183"/>
      <c r="X5" s="183"/>
    </row>
    <row r="6" spans="1:24" ht="23.25" customHeight="1">
      <c r="A6" s="324">
        <f>Data!$B8</f>
        <v>0</v>
      </c>
      <c r="B6" s="324">
        <f>Data!$D8</f>
        <v>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324">
        <f>Data!$B8</f>
        <v>0</v>
      </c>
      <c r="N6" s="324">
        <f>Data!$D8</f>
        <v>0</v>
      </c>
      <c r="O6" s="183"/>
      <c r="P6" s="183"/>
      <c r="Q6" s="183"/>
      <c r="R6" s="183"/>
      <c r="S6" s="183"/>
      <c r="T6" s="183"/>
      <c r="U6" s="183"/>
      <c r="V6" s="183"/>
      <c r="W6" s="183"/>
      <c r="X6" s="183"/>
    </row>
    <row r="7" spans="1:24" ht="23.25" customHeight="1">
      <c r="A7" s="324">
        <f>Data!$B9</f>
        <v>0</v>
      </c>
      <c r="B7" s="324">
        <f>Data!$D9</f>
        <v>0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324">
        <f>Data!$B9</f>
        <v>0</v>
      </c>
      <c r="N7" s="324">
        <f>Data!$D9</f>
        <v>0</v>
      </c>
      <c r="O7" s="183"/>
      <c r="P7" s="183"/>
      <c r="Q7" s="183"/>
      <c r="R7" s="183"/>
      <c r="S7" s="183"/>
      <c r="T7" s="183"/>
      <c r="U7" s="183"/>
      <c r="V7" s="183"/>
      <c r="W7" s="183"/>
      <c r="X7" s="183"/>
    </row>
    <row r="8" spans="1:24" ht="23.25" customHeight="1">
      <c r="A8" s="324">
        <f>Data!$B10</f>
        <v>0</v>
      </c>
      <c r="B8" s="324">
        <f>Data!$D10</f>
        <v>0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324">
        <f>Data!$B10</f>
        <v>0</v>
      </c>
      <c r="N8" s="324">
        <f>Data!$D10</f>
        <v>0</v>
      </c>
      <c r="O8" s="183"/>
      <c r="P8" s="183"/>
      <c r="Q8" s="183"/>
      <c r="R8" s="183"/>
      <c r="S8" s="183"/>
      <c r="T8" s="183"/>
      <c r="U8" s="183"/>
      <c r="V8" s="183"/>
      <c r="W8" s="183"/>
      <c r="X8" s="183"/>
    </row>
    <row r="9" spans="1:24" ht="23.25" customHeight="1">
      <c r="A9" s="324">
        <f>Data!$B11</f>
        <v>0</v>
      </c>
      <c r="B9" s="324">
        <f>Data!$D11</f>
        <v>0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324">
        <f>Data!$B11</f>
        <v>0</v>
      </c>
      <c r="N9" s="324">
        <f>Data!$D11</f>
        <v>0</v>
      </c>
      <c r="O9" s="183"/>
      <c r="P9" s="183"/>
      <c r="Q9" s="183"/>
      <c r="R9" s="183"/>
      <c r="S9" s="183"/>
      <c r="T9" s="183"/>
      <c r="U9" s="183"/>
      <c r="V9" s="183"/>
      <c r="W9" s="183"/>
      <c r="X9" s="183"/>
    </row>
    <row r="10" spans="1:24" ht="23.25" customHeight="1">
      <c r="A10" s="324">
        <f>Data!$B12</f>
        <v>0</v>
      </c>
      <c r="B10" s="324">
        <f>Data!$D12</f>
        <v>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324">
        <f>Data!$B12</f>
        <v>0</v>
      </c>
      <c r="N10" s="324">
        <f>Data!$D12</f>
        <v>0</v>
      </c>
      <c r="O10" s="183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ht="23.25" customHeight="1">
      <c r="A11" s="324">
        <f>Data!$B13</f>
        <v>0</v>
      </c>
      <c r="B11" s="324">
        <f>Data!$D13</f>
        <v>0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324">
        <f>Data!$B13</f>
        <v>0</v>
      </c>
      <c r="N11" s="324">
        <f>Data!$D13</f>
        <v>0</v>
      </c>
      <c r="O11" s="183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ht="23.25" customHeight="1">
      <c r="A12" s="324">
        <f>Data!$B14</f>
        <v>0</v>
      </c>
      <c r="B12" s="324">
        <f>Data!$D14</f>
        <v>0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324">
        <f>Data!$B14</f>
        <v>0</v>
      </c>
      <c r="N12" s="324">
        <f>Data!$D14</f>
        <v>0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ht="23.25" customHeight="1">
      <c r="A13" s="324">
        <f>Data!$B15</f>
        <v>0</v>
      </c>
      <c r="B13" s="324">
        <f>Data!$D15</f>
        <v>0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324">
        <f>Data!$B15</f>
        <v>0</v>
      </c>
      <c r="N13" s="324">
        <f>Data!$D15</f>
        <v>0</v>
      </c>
      <c r="O13" s="183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ht="23.25" customHeight="1">
      <c r="A14" s="324">
        <f>Data!$B16</f>
        <v>0</v>
      </c>
      <c r="B14" s="324">
        <f>Data!$D16</f>
        <v>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324">
        <f>Data!$B16</f>
        <v>0</v>
      </c>
      <c r="N14" s="324">
        <f>Data!$D16</f>
        <v>0</v>
      </c>
      <c r="O14" s="183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ht="23.25" customHeight="1">
      <c r="A15" s="324">
        <f>Data!$B17</f>
        <v>0</v>
      </c>
      <c r="B15" s="324">
        <f>Data!$D17</f>
        <v>0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324">
        <f>Data!$B17</f>
        <v>0</v>
      </c>
      <c r="N15" s="324">
        <f>Data!$D17</f>
        <v>0</v>
      </c>
      <c r="O15" s="183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ht="23.25" customHeight="1">
      <c r="A16" s="324">
        <f>Data!$B18</f>
        <v>0</v>
      </c>
      <c r="B16" s="324">
        <f>Data!$D18</f>
        <v>0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324">
        <f>Data!$B18</f>
        <v>0</v>
      </c>
      <c r="N16" s="324">
        <f>Data!$D18</f>
        <v>0</v>
      </c>
      <c r="O16" s="183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ht="23.25" customHeight="1">
      <c r="A17" s="324">
        <f>Data!$B19</f>
        <v>0</v>
      </c>
      <c r="B17" s="324">
        <f>Data!$D19</f>
        <v>0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324">
        <f>Data!$B19</f>
        <v>0</v>
      </c>
      <c r="N17" s="324">
        <f>Data!$D19</f>
        <v>0</v>
      </c>
      <c r="O17" s="183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ht="23.25" customHeight="1">
      <c r="A18" s="324">
        <f>Data!$B20</f>
        <v>0</v>
      </c>
      <c r="B18" s="324">
        <f>Data!$D20</f>
        <v>0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324">
        <f>Data!$B20</f>
        <v>0</v>
      </c>
      <c r="N18" s="324">
        <f>Data!$D20</f>
        <v>0</v>
      </c>
      <c r="O18" s="183"/>
      <c r="P18" s="183"/>
      <c r="Q18" s="183"/>
      <c r="R18" s="183"/>
      <c r="S18" s="183"/>
      <c r="T18" s="183"/>
      <c r="U18" s="183"/>
      <c r="V18" s="183"/>
      <c r="W18" s="183"/>
      <c r="X18" s="183"/>
    </row>
    <row r="19" spans="1:24" ht="23.25" customHeight="1">
      <c r="A19" s="324">
        <f>Data!$B21</f>
        <v>0</v>
      </c>
      <c r="B19" s="324">
        <f>Data!$D21</f>
        <v>0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324">
        <f>Data!$B21</f>
        <v>0</v>
      </c>
      <c r="N19" s="324">
        <f>Data!$D21</f>
        <v>0</v>
      </c>
      <c r="O19" s="183"/>
      <c r="P19" s="183"/>
      <c r="Q19" s="183"/>
      <c r="R19" s="183"/>
      <c r="S19" s="183"/>
      <c r="T19" s="183"/>
      <c r="U19" s="183"/>
      <c r="V19" s="183"/>
      <c r="W19" s="183"/>
      <c r="X19" s="183"/>
    </row>
    <row r="20" spans="1:24" ht="23.25" customHeight="1">
      <c r="A20" s="324">
        <f>Data!$B22</f>
        <v>0</v>
      </c>
      <c r="B20" s="324">
        <f>Data!$D22</f>
        <v>0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324">
        <f>Data!$B22</f>
        <v>0</v>
      </c>
      <c r="N20" s="324">
        <f>Data!$D22</f>
        <v>0</v>
      </c>
      <c r="O20" s="183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ht="23.25" customHeight="1">
      <c r="A21" s="324">
        <f>Data!$B23</f>
        <v>0</v>
      </c>
      <c r="B21" s="324">
        <f>Data!$D23</f>
        <v>0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324">
        <f>Data!$B23</f>
        <v>0</v>
      </c>
      <c r="N21" s="324">
        <f>Data!$D23</f>
        <v>0</v>
      </c>
      <c r="O21" s="183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ht="23.25" customHeight="1">
      <c r="A22" s="324">
        <f>Data!$B24</f>
        <v>0</v>
      </c>
      <c r="B22" s="324">
        <f>Data!$D24</f>
        <v>0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324">
        <f>Data!$B24</f>
        <v>0</v>
      </c>
      <c r="N22" s="324">
        <f>Data!$D24</f>
        <v>0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ht="23.25" customHeight="1">
      <c r="A23" s="324">
        <f>Data!$B25</f>
        <v>0</v>
      </c>
      <c r="B23" s="324">
        <f>Data!$D25</f>
        <v>0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324">
        <f>Data!$B25</f>
        <v>0</v>
      </c>
      <c r="N23" s="324">
        <f>Data!$D25</f>
        <v>0</v>
      </c>
      <c r="O23" s="183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ht="23.25" customHeight="1">
      <c r="A24" s="324">
        <f>Data!$B26</f>
        <v>0</v>
      </c>
      <c r="B24" s="324">
        <f>Data!$D26</f>
        <v>0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324">
        <f>Data!$B26</f>
        <v>0</v>
      </c>
      <c r="N24" s="324">
        <f>Data!$D26</f>
        <v>0</v>
      </c>
      <c r="O24" s="183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ht="23.25" customHeight="1">
      <c r="A25" s="324">
        <f>Data!$B27</f>
        <v>0</v>
      </c>
      <c r="B25" s="324">
        <f>Data!$D27</f>
        <v>0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324">
        <f>Data!$B27</f>
        <v>0</v>
      </c>
      <c r="N25" s="324">
        <f>Data!$D27</f>
        <v>0</v>
      </c>
      <c r="O25" s="183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ht="23.25" customHeight="1">
      <c r="A26" s="324">
        <f>Data!$B28</f>
        <v>0</v>
      </c>
      <c r="B26" s="324">
        <f>Data!$D28</f>
        <v>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324">
        <f>Data!$B28</f>
        <v>0</v>
      </c>
      <c r="N26" s="324">
        <f>Data!$D28</f>
        <v>0</v>
      </c>
      <c r="O26" s="183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ht="23.25" customHeight="1">
      <c r="A27" s="324">
        <f>Data!$B29</f>
        <v>0</v>
      </c>
      <c r="B27" s="324">
        <f>Data!$D29</f>
        <v>0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324">
        <f>Data!$B29</f>
        <v>0</v>
      </c>
      <c r="N27" s="324">
        <f>Data!$D29</f>
        <v>0</v>
      </c>
      <c r="O27" s="183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ht="23.25" customHeight="1">
      <c r="A28" s="324">
        <f>Data!$B30</f>
        <v>0</v>
      </c>
      <c r="B28" s="324">
        <f>Data!$D30</f>
        <v>0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324">
        <f>Data!$B30</f>
        <v>0</v>
      </c>
      <c r="N28" s="324">
        <f>Data!$D30</f>
        <v>0</v>
      </c>
      <c r="O28" s="183"/>
      <c r="P28" s="183"/>
      <c r="Q28" s="183"/>
      <c r="R28" s="183"/>
      <c r="S28" s="183"/>
      <c r="T28" s="183"/>
      <c r="U28" s="183"/>
      <c r="V28" s="183"/>
      <c r="W28" s="183"/>
      <c r="X28" s="183"/>
    </row>
    <row r="29" spans="1:24" ht="23.25" customHeight="1">
      <c r="A29" s="324">
        <f>Data!$B31</f>
        <v>0</v>
      </c>
      <c r="B29" s="324">
        <f>Data!$D31</f>
        <v>0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324">
        <f>Data!$B31</f>
        <v>0</v>
      </c>
      <c r="N29" s="324">
        <f>Data!$D31</f>
        <v>0</v>
      </c>
      <c r="O29" s="183"/>
      <c r="P29" s="183"/>
      <c r="Q29" s="183"/>
      <c r="R29" s="183"/>
      <c r="S29" s="183"/>
      <c r="T29" s="183"/>
      <c r="U29" s="183"/>
      <c r="V29" s="183"/>
      <c r="W29" s="183"/>
      <c r="X29" s="183"/>
    </row>
    <row r="30" spans="1:24" ht="23.25" customHeight="1">
      <c r="A30" s="324">
        <f>Data!$B32</f>
        <v>0</v>
      </c>
      <c r="B30" s="324">
        <f>Data!$D32</f>
        <v>0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324">
        <f>Data!$B32</f>
        <v>0</v>
      </c>
      <c r="N30" s="324">
        <f>Data!$D32</f>
        <v>0</v>
      </c>
      <c r="O30" s="183"/>
      <c r="P30" s="183"/>
      <c r="Q30" s="183"/>
      <c r="R30" s="183"/>
      <c r="S30" s="183"/>
      <c r="T30" s="183"/>
      <c r="U30" s="183"/>
      <c r="V30" s="183"/>
      <c r="W30" s="183"/>
      <c r="X30" s="183"/>
    </row>
    <row r="31" spans="1:24" ht="23.25" customHeight="1">
      <c r="A31" s="324">
        <f>Data!$B33</f>
        <v>0</v>
      </c>
      <c r="B31" s="324">
        <f>Data!$D33</f>
        <v>0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324">
        <f>Data!$B33</f>
        <v>0</v>
      </c>
      <c r="N31" s="324">
        <f>Data!$D33</f>
        <v>0</v>
      </c>
      <c r="O31" s="183"/>
      <c r="P31" s="183"/>
      <c r="Q31" s="183"/>
      <c r="R31" s="183"/>
      <c r="S31" s="183"/>
      <c r="T31" s="183"/>
      <c r="U31" s="183"/>
      <c r="V31" s="183"/>
      <c r="W31" s="183"/>
      <c r="X31" s="183"/>
    </row>
    <row r="32" spans="1:24" ht="23.25" customHeight="1">
      <c r="A32" s="324">
        <f>Data!$B34</f>
        <v>0</v>
      </c>
      <c r="B32" s="324">
        <f>Data!$D34</f>
        <v>0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324">
        <f>Data!$B34</f>
        <v>0</v>
      </c>
      <c r="N32" s="324">
        <f>Data!$D34</f>
        <v>0</v>
      </c>
      <c r="O32" s="183"/>
      <c r="P32" s="183"/>
      <c r="Q32" s="183"/>
      <c r="R32" s="183"/>
      <c r="S32" s="183"/>
      <c r="T32" s="183"/>
      <c r="U32" s="183"/>
      <c r="V32" s="183"/>
      <c r="W32" s="183"/>
      <c r="X32" s="183"/>
    </row>
    <row r="33" spans="1:24" ht="23.25" customHeight="1">
      <c r="A33" s="324">
        <f>Data!$B35</f>
        <v>0</v>
      </c>
      <c r="B33" s="324">
        <f>Data!$D35</f>
        <v>0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324">
        <f>Data!$B35</f>
        <v>0</v>
      </c>
      <c r="N33" s="324">
        <f>Data!$D35</f>
        <v>0</v>
      </c>
      <c r="O33" s="183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ht="23.25" customHeight="1">
      <c r="A34" s="324">
        <f>Data!$B36</f>
        <v>0</v>
      </c>
      <c r="B34" s="324">
        <f>Data!$D36</f>
        <v>0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324">
        <f>Data!$B36</f>
        <v>0</v>
      </c>
      <c r="N34" s="324">
        <f>Data!$D36</f>
        <v>0</v>
      </c>
      <c r="O34" s="183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ht="23.25" customHeight="1">
      <c r="A35" s="324">
        <f>Data!$B37</f>
        <v>0</v>
      </c>
      <c r="B35" s="324">
        <f>Data!$D37</f>
        <v>0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324">
        <f>Data!$B37</f>
        <v>0</v>
      </c>
      <c r="N35" s="324">
        <f>Data!$D37</f>
        <v>0</v>
      </c>
      <c r="O35" s="183"/>
      <c r="P35" s="183"/>
      <c r="Q35" s="183"/>
      <c r="R35" s="183"/>
      <c r="S35" s="183"/>
      <c r="T35" s="183"/>
      <c r="U35" s="183"/>
      <c r="V35" s="183"/>
      <c r="W35" s="183"/>
      <c r="X35" s="183"/>
    </row>
    <row r="36" spans="1:24" ht="23.25" customHeight="1">
      <c r="A36" s="324">
        <f>Data!$B38</f>
        <v>0</v>
      </c>
      <c r="B36" s="324">
        <f>Data!$D38</f>
        <v>0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324">
        <f>Data!$B38</f>
        <v>0</v>
      </c>
      <c r="N36" s="324">
        <f>Data!$D38</f>
        <v>0</v>
      </c>
      <c r="O36" s="183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ht="23.25" customHeight="1">
      <c r="A37" s="324">
        <f>Data!$B39</f>
        <v>0</v>
      </c>
      <c r="B37" s="324">
        <f>Data!$D39</f>
        <v>0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324">
        <f>Data!$B39</f>
        <v>0</v>
      </c>
      <c r="N37" s="324">
        <f>Data!$D39</f>
        <v>0</v>
      </c>
      <c r="O37" s="183"/>
      <c r="P37" s="183"/>
      <c r="Q37" s="183"/>
      <c r="R37" s="183"/>
      <c r="S37" s="183"/>
      <c r="T37" s="183"/>
      <c r="U37" s="183"/>
      <c r="V37" s="183"/>
      <c r="W37" s="183"/>
      <c r="X37" s="183"/>
    </row>
    <row r="38" spans="1:24" ht="23.25" customHeight="1">
      <c r="A38" s="324">
        <f>Data!$B40</f>
        <v>0</v>
      </c>
      <c r="B38" s="324">
        <f>Data!$D40</f>
        <v>0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324">
        <f>Data!$B40</f>
        <v>0</v>
      </c>
      <c r="N38" s="324">
        <f>Data!$D40</f>
        <v>0</v>
      </c>
      <c r="O38" s="183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ht="63" customHeight="1">
      <c r="A39" s="464" t="s">
        <v>270</v>
      </c>
      <c r="B39" s="464" t="s">
        <v>271</v>
      </c>
      <c r="C39" s="464" t="s">
        <v>89</v>
      </c>
      <c r="D39" s="465" t="s">
        <v>272</v>
      </c>
      <c r="E39" s="465" t="s">
        <v>273</v>
      </c>
      <c r="F39" s="464" t="s">
        <v>83</v>
      </c>
      <c r="G39" s="464" t="s">
        <v>90</v>
      </c>
      <c r="H39" s="464"/>
      <c r="I39" s="464" t="s">
        <v>276</v>
      </c>
      <c r="J39" s="464"/>
      <c r="K39" s="464" t="s">
        <v>277</v>
      </c>
      <c r="L39" s="464"/>
      <c r="M39" s="464" t="s">
        <v>270</v>
      </c>
      <c r="N39" s="464" t="s">
        <v>271</v>
      </c>
      <c r="O39" s="464" t="s">
        <v>89</v>
      </c>
      <c r="P39" s="465" t="s">
        <v>272</v>
      </c>
      <c r="Q39" s="465" t="s">
        <v>273</v>
      </c>
      <c r="R39" s="464" t="s">
        <v>83</v>
      </c>
      <c r="S39" s="464" t="s">
        <v>90</v>
      </c>
      <c r="T39" s="464"/>
      <c r="U39" s="464" t="s">
        <v>276</v>
      </c>
      <c r="V39" s="464"/>
      <c r="W39" s="464" t="s">
        <v>277</v>
      </c>
      <c r="X39" s="464"/>
    </row>
    <row r="40" spans="1:24" ht="31.5" customHeight="1">
      <c r="A40" s="464"/>
      <c r="B40" s="464"/>
      <c r="C40" s="464"/>
      <c r="D40" s="465"/>
      <c r="E40" s="465"/>
      <c r="F40" s="464"/>
      <c r="G40" s="257" t="s">
        <v>274</v>
      </c>
      <c r="H40" s="257" t="s">
        <v>275</v>
      </c>
      <c r="I40" s="257" t="s">
        <v>274</v>
      </c>
      <c r="J40" s="257" t="s">
        <v>275</v>
      </c>
      <c r="K40" s="259" t="s">
        <v>278</v>
      </c>
      <c r="L40" s="257" t="s">
        <v>279</v>
      </c>
      <c r="M40" s="464"/>
      <c r="N40" s="464"/>
      <c r="O40" s="464"/>
      <c r="P40" s="465"/>
      <c r="Q40" s="465"/>
      <c r="R40" s="464"/>
      <c r="S40" s="257" t="s">
        <v>274</v>
      </c>
      <c r="T40" s="257" t="s">
        <v>275</v>
      </c>
      <c r="U40" s="257" t="s">
        <v>274</v>
      </c>
      <c r="V40" s="257" t="s">
        <v>275</v>
      </c>
      <c r="W40" s="259" t="s">
        <v>278</v>
      </c>
      <c r="X40" s="257" t="s">
        <v>279</v>
      </c>
    </row>
    <row r="41" spans="1:24" ht="14.25" customHeight="1">
      <c r="A41" s="464"/>
      <c r="B41" s="464"/>
      <c r="C41" s="339">
        <f>C4</f>
        <v>20</v>
      </c>
      <c r="D41" s="339" t="str">
        <f t="shared" ref="D41:L41" si="0">D4</f>
        <v>20</v>
      </c>
      <c r="E41" s="339">
        <f t="shared" si="0"/>
        <v>0</v>
      </c>
      <c r="F41" s="339" t="str">
        <f t="shared" si="0"/>
        <v>20</v>
      </c>
      <c r="G41" s="339" t="str">
        <f t="shared" si="0"/>
        <v>20</v>
      </c>
      <c r="H41" s="339" t="str">
        <f t="shared" si="0"/>
        <v>20</v>
      </c>
      <c r="I41" s="339" t="str">
        <f t="shared" si="0"/>
        <v>20</v>
      </c>
      <c r="J41" s="339" t="str">
        <f t="shared" si="0"/>
        <v>20</v>
      </c>
      <c r="K41" s="339" t="str">
        <f t="shared" si="0"/>
        <v>20</v>
      </c>
      <c r="L41" s="339" t="str">
        <f t="shared" si="0"/>
        <v>20</v>
      </c>
      <c r="M41" s="464"/>
      <c r="N41" s="464"/>
      <c r="O41" s="339">
        <f t="shared" ref="O41:X41" si="1">O4</f>
        <v>20</v>
      </c>
      <c r="P41" s="339" t="str">
        <f t="shared" si="1"/>
        <v>20</v>
      </c>
      <c r="Q41" s="339">
        <f t="shared" si="1"/>
        <v>0</v>
      </c>
      <c r="R41" s="339" t="str">
        <f t="shared" si="1"/>
        <v>20</v>
      </c>
      <c r="S41" s="339" t="str">
        <f t="shared" si="1"/>
        <v>20</v>
      </c>
      <c r="T41" s="339" t="str">
        <f t="shared" si="1"/>
        <v>20</v>
      </c>
      <c r="U41" s="339" t="str">
        <f t="shared" si="1"/>
        <v>20</v>
      </c>
      <c r="V41" s="339" t="str">
        <f t="shared" si="1"/>
        <v>20</v>
      </c>
      <c r="W41" s="339" t="str">
        <f t="shared" si="1"/>
        <v>20</v>
      </c>
      <c r="X41" s="339" t="str">
        <f t="shared" si="1"/>
        <v>20</v>
      </c>
    </row>
    <row r="42" spans="1:24" ht="23.25" customHeight="1">
      <c r="A42" s="324">
        <f>Data!$B41</f>
        <v>0</v>
      </c>
      <c r="B42" s="324">
        <f>Data!$D41</f>
        <v>0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324">
        <f>Data!$B41</f>
        <v>0</v>
      </c>
      <c r="N42" s="324">
        <f>Data!$D41</f>
        <v>0</v>
      </c>
      <c r="O42" s="183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ht="23.25" customHeight="1">
      <c r="A43" s="324">
        <f>Data!$B42</f>
        <v>0</v>
      </c>
      <c r="B43" s="324">
        <f>Data!$D42</f>
        <v>0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324">
        <f>Data!$B42</f>
        <v>0</v>
      </c>
      <c r="N43" s="324">
        <f>Data!$D42</f>
        <v>0</v>
      </c>
      <c r="O43" s="183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ht="23.25" customHeight="1">
      <c r="A44" s="324">
        <f>Data!$B43</f>
        <v>0</v>
      </c>
      <c r="B44" s="324">
        <f>Data!$D43</f>
        <v>0</v>
      </c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324">
        <f>Data!$B43</f>
        <v>0</v>
      </c>
      <c r="N44" s="324">
        <f>Data!$D43</f>
        <v>0</v>
      </c>
      <c r="O44" s="183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ht="23.25" customHeight="1">
      <c r="A45" s="324">
        <f>Data!$B44</f>
        <v>0</v>
      </c>
      <c r="B45" s="324">
        <f>Data!$D44</f>
        <v>0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324">
        <f>Data!$B44</f>
        <v>0</v>
      </c>
      <c r="N45" s="324">
        <f>Data!$D44</f>
        <v>0</v>
      </c>
      <c r="O45" s="183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ht="23.25" customHeight="1">
      <c r="A46" s="324">
        <f>Data!$B45</f>
        <v>0</v>
      </c>
      <c r="B46" s="324">
        <f>Data!$D45</f>
        <v>0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324">
        <f>Data!$B45</f>
        <v>0</v>
      </c>
      <c r="N46" s="324">
        <f>Data!$D45</f>
        <v>0</v>
      </c>
      <c r="O46" s="183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ht="23.25" customHeight="1">
      <c r="A47" s="324">
        <f>Data!$B46</f>
        <v>0</v>
      </c>
      <c r="B47" s="324">
        <f>Data!$D46</f>
        <v>0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324">
        <f>Data!$B46</f>
        <v>0</v>
      </c>
      <c r="N47" s="324">
        <f>Data!$D46</f>
        <v>0</v>
      </c>
      <c r="O47" s="183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ht="23.25" customHeight="1">
      <c r="A48" s="324">
        <f>Data!$B47</f>
        <v>0</v>
      </c>
      <c r="B48" s="324">
        <f>Data!$D47</f>
        <v>0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324">
        <f>Data!$B47</f>
        <v>0</v>
      </c>
      <c r="N48" s="324">
        <f>Data!$D47</f>
        <v>0</v>
      </c>
      <c r="O48" s="183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ht="23.25" customHeight="1">
      <c r="A49" s="324">
        <f>Data!$B48</f>
        <v>0</v>
      </c>
      <c r="B49" s="324">
        <f>Data!$D48</f>
        <v>0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324">
        <f>Data!$B48</f>
        <v>0</v>
      </c>
      <c r="N49" s="324">
        <f>Data!$D48</f>
        <v>0</v>
      </c>
      <c r="O49" s="183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ht="23.25" customHeight="1">
      <c r="A50" s="324">
        <f>Data!$B49</f>
        <v>0</v>
      </c>
      <c r="B50" s="324">
        <f>Data!$D49</f>
        <v>0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324">
        <f>Data!$B49</f>
        <v>0</v>
      </c>
      <c r="N50" s="324">
        <f>Data!$D49</f>
        <v>0</v>
      </c>
      <c r="O50" s="183"/>
      <c r="P50" s="183"/>
      <c r="Q50" s="183"/>
      <c r="R50" s="183"/>
      <c r="S50" s="183"/>
      <c r="T50" s="183"/>
      <c r="U50" s="183"/>
      <c r="V50" s="183"/>
      <c r="W50" s="183"/>
      <c r="X50" s="183"/>
    </row>
    <row r="51" spans="1:24" ht="23.25" customHeight="1">
      <c r="A51" s="324">
        <f>Data!$B50</f>
        <v>0</v>
      </c>
      <c r="B51" s="324">
        <f>Data!$D50</f>
        <v>0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324">
        <f>Data!$B50</f>
        <v>0</v>
      </c>
      <c r="N51" s="324">
        <f>Data!$D50</f>
        <v>0</v>
      </c>
      <c r="O51" s="183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ht="23.25" customHeight="1">
      <c r="A52" s="324">
        <f>Data!$B51</f>
        <v>0</v>
      </c>
      <c r="B52" s="324">
        <f>Data!$D51</f>
        <v>0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324">
        <f>Data!$B51</f>
        <v>0</v>
      </c>
      <c r="N52" s="324">
        <f>Data!$D51</f>
        <v>0</v>
      </c>
      <c r="O52" s="183"/>
      <c r="P52" s="183"/>
      <c r="Q52" s="183"/>
      <c r="R52" s="183"/>
      <c r="S52" s="183"/>
      <c r="T52" s="183"/>
      <c r="U52" s="183"/>
      <c r="V52" s="183"/>
      <c r="W52" s="183"/>
      <c r="X52" s="183"/>
    </row>
    <row r="53" spans="1:24" ht="23.25" customHeight="1">
      <c r="A53" s="324">
        <f>Data!$B52</f>
        <v>0</v>
      </c>
      <c r="B53" s="324">
        <f>Data!$D52</f>
        <v>0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324">
        <f>Data!$B52</f>
        <v>0</v>
      </c>
      <c r="N53" s="324">
        <f>Data!$D52</f>
        <v>0</v>
      </c>
      <c r="O53" s="183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ht="23.25" customHeight="1">
      <c r="A54" s="324">
        <f>Data!$B53</f>
        <v>0</v>
      </c>
      <c r="B54" s="324">
        <f>Data!$D53</f>
        <v>0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324">
        <f>Data!$B53</f>
        <v>0</v>
      </c>
      <c r="N54" s="324">
        <f>Data!$D53</f>
        <v>0</v>
      </c>
      <c r="O54" s="183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ht="23.25" customHeight="1">
      <c r="A55" s="324">
        <f>Data!$B54</f>
        <v>0</v>
      </c>
      <c r="B55" s="324">
        <f>Data!$D54</f>
        <v>0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324">
        <f>Data!$B54</f>
        <v>0</v>
      </c>
      <c r="N55" s="324">
        <f>Data!$D54</f>
        <v>0</v>
      </c>
      <c r="O55" s="183"/>
      <c r="P55" s="183"/>
      <c r="Q55" s="183"/>
      <c r="R55" s="183"/>
      <c r="S55" s="183"/>
      <c r="T55" s="183"/>
      <c r="U55" s="183"/>
      <c r="V55" s="183"/>
      <c r="W55" s="183"/>
      <c r="X55" s="183"/>
    </row>
    <row r="56" spans="1:24" ht="23.25" customHeight="1">
      <c r="A56" s="324">
        <f>Data!$B55</f>
        <v>0</v>
      </c>
      <c r="B56" s="324">
        <f>Data!$D55</f>
        <v>0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324">
        <f>Data!$B55</f>
        <v>0</v>
      </c>
      <c r="N56" s="324">
        <f>Data!$D55</f>
        <v>0</v>
      </c>
      <c r="O56" s="183"/>
      <c r="P56" s="183"/>
      <c r="Q56" s="183"/>
      <c r="R56" s="183"/>
      <c r="S56" s="183"/>
      <c r="T56" s="183"/>
      <c r="U56" s="183"/>
      <c r="V56" s="183"/>
      <c r="W56" s="183"/>
      <c r="X56" s="183"/>
    </row>
    <row r="57" spans="1:24" ht="23.25" customHeight="1">
      <c r="A57" s="324">
        <f>Data!$B56</f>
        <v>0</v>
      </c>
      <c r="B57" s="324">
        <f>Data!$D56</f>
        <v>0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324">
        <f>Data!$B56</f>
        <v>0</v>
      </c>
      <c r="N57" s="324">
        <f>Data!$D56</f>
        <v>0</v>
      </c>
      <c r="O57" s="183"/>
      <c r="P57" s="183"/>
      <c r="Q57" s="183"/>
      <c r="R57" s="183"/>
      <c r="S57" s="183"/>
      <c r="T57" s="183"/>
      <c r="U57" s="183"/>
      <c r="V57" s="183"/>
      <c r="W57" s="183"/>
      <c r="X57" s="183"/>
    </row>
    <row r="58" spans="1:24" ht="23.25" customHeight="1">
      <c r="A58" s="324">
        <f>Data!$B57</f>
        <v>0</v>
      </c>
      <c r="B58" s="324">
        <f>Data!$D57</f>
        <v>0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324">
        <f>Data!$B57</f>
        <v>0</v>
      </c>
      <c r="N58" s="324">
        <f>Data!$D57</f>
        <v>0</v>
      </c>
      <c r="O58" s="183"/>
      <c r="P58" s="183"/>
      <c r="Q58" s="183"/>
      <c r="R58" s="183"/>
      <c r="S58" s="183"/>
      <c r="T58" s="183"/>
      <c r="U58" s="183"/>
      <c r="V58" s="183"/>
      <c r="W58" s="183"/>
      <c r="X58" s="183"/>
    </row>
    <row r="59" spans="1:24" ht="23.25" customHeight="1">
      <c r="A59" s="324">
        <f>Data!$B58</f>
        <v>0</v>
      </c>
      <c r="B59" s="324">
        <f>Data!$D58</f>
        <v>0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324">
        <f>Data!$B58</f>
        <v>0</v>
      </c>
      <c r="N59" s="324">
        <f>Data!$D58</f>
        <v>0</v>
      </c>
      <c r="O59" s="183"/>
      <c r="P59" s="183"/>
      <c r="Q59" s="183"/>
      <c r="R59" s="183"/>
      <c r="S59" s="183"/>
      <c r="T59" s="183"/>
      <c r="U59" s="183"/>
      <c r="V59" s="183"/>
      <c r="W59" s="183"/>
      <c r="X59" s="183"/>
    </row>
    <row r="60" spans="1:24" ht="23.25" customHeight="1">
      <c r="A60" s="324">
        <f>Data!$B59</f>
        <v>0</v>
      </c>
      <c r="B60" s="324">
        <f>Data!$D59</f>
        <v>0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324">
        <f>Data!$B59</f>
        <v>0</v>
      </c>
      <c r="N60" s="324">
        <f>Data!$D59</f>
        <v>0</v>
      </c>
      <c r="O60" s="183"/>
      <c r="P60" s="183"/>
      <c r="Q60" s="183"/>
      <c r="R60" s="183"/>
      <c r="S60" s="183"/>
      <c r="T60" s="183"/>
      <c r="U60" s="183"/>
      <c r="V60" s="183"/>
      <c r="W60" s="183"/>
      <c r="X60" s="183"/>
    </row>
    <row r="61" spans="1:24" ht="23.25" customHeight="1">
      <c r="A61" s="324">
        <f>Data!$B60</f>
        <v>0</v>
      </c>
      <c r="B61" s="324">
        <f>Data!$D60</f>
        <v>0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324">
        <f>Data!$B60</f>
        <v>0</v>
      </c>
      <c r="N61" s="324">
        <f>Data!$D60</f>
        <v>0</v>
      </c>
      <c r="O61" s="183"/>
      <c r="P61" s="183"/>
      <c r="Q61" s="183"/>
      <c r="R61" s="183"/>
      <c r="S61" s="183"/>
      <c r="T61" s="183"/>
      <c r="U61" s="183"/>
      <c r="V61" s="183"/>
      <c r="W61" s="183"/>
      <c r="X61" s="183"/>
    </row>
    <row r="62" spans="1:24" ht="23.25" customHeight="1">
      <c r="A62" s="324">
        <f>Data!$B61</f>
        <v>0</v>
      </c>
      <c r="B62" s="324">
        <f>Data!$D61</f>
        <v>0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324">
        <f>Data!$B61</f>
        <v>0</v>
      </c>
      <c r="N62" s="324">
        <f>Data!$D61</f>
        <v>0</v>
      </c>
      <c r="O62" s="183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ht="23.25" customHeight="1">
      <c r="A63" s="324">
        <f>Data!$B62</f>
        <v>0</v>
      </c>
      <c r="B63" s="324">
        <f>Data!$D62</f>
        <v>0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324">
        <f>Data!$B62</f>
        <v>0</v>
      </c>
      <c r="N63" s="324">
        <f>Data!$D62</f>
        <v>0</v>
      </c>
      <c r="O63" s="183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ht="23.25" customHeight="1">
      <c r="A64" s="324">
        <f>Data!$B63</f>
        <v>0</v>
      </c>
      <c r="B64" s="324">
        <f>Data!$D63</f>
        <v>0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324">
        <f>Data!$B63</f>
        <v>0</v>
      </c>
      <c r="N64" s="324">
        <f>Data!$D63</f>
        <v>0</v>
      </c>
      <c r="O64" s="183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4" ht="23.25" customHeight="1">
      <c r="A65" s="324">
        <f>Data!$B64</f>
        <v>0</v>
      </c>
      <c r="B65" s="324">
        <f>Data!$D64</f>
        <v>0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324">
        <f>Data!$B64</f>
        <v>0</v>
      </c>
      <c r="N65" s="324">
        <f>Data!$D64</f>
        <v>0</v>
      </c>
      <c r="O65" s="183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4" ht="23.25" customHeight="1">
      <c r="A66" s="324">
        <f>Data!$B65</f>
        <v>0</v>
      </c>
      <c r="B66" s="324">
        <f>Data!$D65</f>
        <v>0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324">
        <f>Data!$B65</f>
        <v>0</v>
      </c>
      <c r="N66" s="324">
        <f>Data!$D65</f>
        <v>0</v>
      </c>
      <c r="O66" s="183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4" ht="23.25" customHeight="1">
      <c r="A67" s="324">
        <f>Data!$B66</f>
        <v>0</v>
      </c>
      <c r="B67" s="324">
        <f>Data!$D66</f>
        <v>0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324">
        <f>Data!$B66</f>
        <v>0</v>
      </c>
      <c r="N67" s="324">
        <f>Data!$D66</f>
        <v>0</v>
      </c>
      <c r="O67" s="183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4" ht="23.25" customHeight="1">
      <c r="A68" s="324">
        <f>Data!$B67</f>
        <v>0</v>
      </c>
      <c r="B68" s="324">
        <f>Data!$D67</f>
        <v>0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324">
        <f>Data!$B67</f>
        <v>0</v>
      </c>
      <c r="N68" s="324">
        <f>Data!$D67</f>
        <v>0</v>
      </c>
      <c r="O68" s="183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4" ht="23.25" customHeight="1">
      <c r="A69" s="324">
        <f>Data!$B68</f>
        <v>0</v>
      </c>
      <c r="B69" s="324">
        <f>Data!$D68</f>
        <v>0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324">
        <f>Data!$B68</f>
        <v>0</v>
      </c>
      <c r="N69" s="324">
        <f>Data!$D68</f>
        <v>0</v>
      </c>
      <c r="O69" s="183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4" ht="23.25" customHeight="1">
      <c r="A70" s="324">
        <f>Data!$B69</f>
        <v>0</v>
      </c>
      <c r="B70" s="324">
        <f>Data!$D69</f>
        <v>0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324">
        <f>Data!$B69</f>
        <v>0</v>
      </c>
      <c r="N70" s="324">
        <f>Data!$D69</f>
        <v>0</v>
      </c>
      <c r="O70" s="183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4" ht="23.25" customHeight="1">
      <c r="A71" s="324">
        <f>Data!$B70</f>
        <v>0</v>
      </c>
      <c r="B71" s="324">
        <f>Data!$D70</f>
        <v>0</v>
      </c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324">
        <f>Data!$B70</f>
        <v>0</v>
      </c>
      <c r="N71" s="324">
        <f>Data!$D70</f>
        <v>0</v>
      </c>
      <c r="O71" s="183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4" ht="23.25" customHeight="1">
      <c r="A72" s="324">
        <f>Data!$B71</f>
        <v>0</v>
      </c>
      <c r="B72" s="324">
        <f>Data!$D71</f>
        <v>0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324">
        <f>Data!$B71</f>
        <v>0</v>
      </c>
      <c r="N72" s="324">
        <f>Data!$D71</f>
        <v>0</v>
      </c>
      <c r="O72" s="183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4" ht="23.25" customHeight="1">
      <c r="A73" s="324">
        <f>Data!$B72</f>
        <v>0</v>
      </c>
      <c r="B73" s="324">
        <f>Data!$D72</f>
        <v>0</v>
      </c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324">
        <f>Data!$B72</f>
        <v>0</v>
      </c>
      <c r="N73" s="324">
        <f>Data!$D72</f>
        <v>0</v>
      </c>
      <c r="O73" s="183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4" ht="23.25" customHeight="1">
      <c r="A74" s="324">
        <f>Data!$B73</f>
        <v>0</v>
      </c>
      <c r="B74" s="324">
        <f>Data!$D73</f>
        <v>0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324">
        <f>Data!$B73</f>
        <v>0</v>
      </c>
      <c r="N74" s="324">
        <f>Data!$D73</f>
        <v>0</v>
      </c>
      <c r="O74" s="183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4" ht="23.25" customHeight="1">
      <c r="A75" s="324">
        <f>Data!$B74</f>
        <v>0</v>
      </c>
      <c r="B75" s="324">
        <f>Data!$D74</f>
        <v>0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324">
        <f>Data!$B74</f>
        <v>0</v>
      </c>
      <c r="N75" s="324">
        <f>Data!$D74</f>
        <v>0</v>
      </c>
      <c r="O75" s="183"/>
      <c r="P75" s="183"/>
      <c r="Q75" s="183"/>
      <c r="R75" s="183"/>
      <c r="S75" s="183"/>
      <c r="T75" s="183"/>
      <c r="U75" s="183"/>
      <c r="V75" s="183"/>
      <c r="W75" s="183"/>
      <c r="X75" s="183"/>
    </row>
    <row r="76" spans="1:24" ht="23.25" customHeight="1">
      <c r="A76" s="324">
        <f>Data!$B75</f>
        <v>0</v>
      </c>
      <c r="B76" s="324">
        <f>Data!$D75</f>
        <v>0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324">
        <f>Data!$B75</f>
        <v>0</v>
      </c>
      <c r="N76" s="324">
        <f>Data!$D75</f>
        <v>0</v>
      </c>
      <c r="O76" s="183"/>
      <c r="P76" s="183"/>
      <c r="Q76" s="183"/>
      <c r="R76" s="183"/>
      <c r="S76" s="183"/>
      <c r="T76" s="183"/>
      <c r="U76" s="183"/>
      <c r="V76" s="183"/>
      <c r="W76" s="183"/>
      <c r="X76" s="183"/>
    </row>
    <row r="77" spans="1:24" ht="23.25" customHeight="1">
      <c r="A77" s="324">
        <f>Data!$B76</f>
        <v>0</v>
      </c>
      <c r="B77" s="324">
        <f>Data!$D76</f>
        <v>0</v>
      </c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324">
        <f>Data!$B76</f>
        <v>0</v>
      </c>
      <c r="N77" s="324">
        <f>Data!$D76</f>
        <v>0</v>
      </c>
      <c r="O77" s="183"/>
      <c r="P77" s="183"/>
      <c r="Q77" s="183"/>
      <c r="R77" s="183"/>
      <c r="S77" s="183"/>
      <c r="T77" s="183"/>
      <c r="U77" s="183"/>
      <c r="V77" s="183"/>
      <c r="W77" s="183"/>
      <c r="X77" s="183"/>
    </row>
  </sheetData>
  <sheetProtection algorithmName="SHA-512" hashValue="ulJ6+492260LEU8zrrlOoSobLL8lWFa6ULfbEDGCY/BjBv2KJXQGJesuGkQhP5Uvah90QFbyngWlULevFgjMQw==" saltValue="NH8heAWJVIGcFilEGykIgw==" spinCount="100000" sheet="1" scenarios="1" formatCells="0" formatColumns="0" formatRows="0"/>
  <mergeCells count="38">
    <mergeCell ref="A1:L1"/>
    <mergeCell ref="A2:A4"/>
    <mergeCell ref="B2:B4"/>
    <mergeCell ref="C2:C3"/>
    <mergeCell ref="D2:D3"/>
    <mergeCell ref="E2:E3"/>
    <mergeCell ref="F2:F3"/>
    <mergeCell ref="G2:H2"/>
    <mergeCell ref="I2:J2"/>
    <mergeCell ref="K2:L2"/>
    <mergeCell ref="A39:A41"/>
    <mergeCell ref="B39:B41"/>
    <mergeCell ref="C39:C40"/>
    <mergeCell ref="D39:D40"/>
    <mergeCell ref="E39:E40"/>
    <mergeCell ref="F39:F40"/>
    <mergeCell ref="G39:H39"/>
    <mergeCell ref="I39:J39"/>
    <mergeCell ref="K39:L39"/>
    <mergeCell ref="M1:X1"/>
    <mergeCell ref="M2:M4"/>
    <mergeCell ref="N2:N4"/>
    <mergeCell ref="O2:O3"/>
    <mergeCell ref="P2:P3"/>
    <mergeCell ref="Q2:Q3"/>
    <mergeCell ref="R2:R3"/>
    <mergeCell ref="S2:T2"/>
    <mergeCell ref="U2:V2"/>
    <mergeCell ref="W2:X2"/>
    <mergeCell ref="S39:T39"/>
    <mergeCell ref="U39:V39"/>
    <mergeCell ref="W39:X39"/>
    <mergeCell ref="M39:M41"/>
    <mergeCell ref="N39:N41"/>
    <mergeCell ref="O39:O40"/>
    <mergeCell ref="P39:P40"/>
    <mergeCell ref="Q39:Q40"/>
    <mergeCell ref="R39:R40"/>
  </mergeCells>
  <pageMargins left="0.47244094488188981" right="0.47244094488188981" top="0.11811023622047245" bottom="0.43307086614173229" header="0" footer="0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showZeros="0" view="pageLayout" zoomScaleNormal="100" workbookViewId="0">
      <selection activeCell="C5" sqref="C5"/>
    </sheetView>
  </sheetViews>
  <sheetFormatPr defaultRowHeight="12.75"/>
  <cols>
    <col min="1" max="2" width="7.140625" style="11" customWidth="1"/>
    <col min="3" max="12" width="8.140625" style="11" customWidth="1"/>
    <col min="13" max="14" width="7.140625" style="11" customWidth="1"/>
    <col min="15" max="24" width="8.140625" style="11" customWidth="1"/>
    <col min="25" max="16384" width="9.140625" style="11"/>
  </cols>
  <sheetData>
    <row r="1" spans="1:24" ht="33.75" customHeight="1">
      <c r="A1" s="466" t="str">
        <f>"प्रथम सत्र परीक्षा गुणपत्रक (लेखी)"&amp;" "&amp;Links!O2</f>
        <v>प्रथम सत्र परीक्षा गुणपत्रक (लेखी) सन:- 2023-24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 t="str">
        <f>"द्वितीय सत्र परीक्षा गुणपत्रक (लेखी)"&amp;" "&amp;Links!O2</f>
        <v>द्वितीय सत्र परीक्षा गुणपत्रक (लेखी) सन:- 2023-24</v>
      </c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</row>
    <row r="2" spans="1:24" ht="63" customHeight="1">
      <c r="A2" s="464" t="s">
        <v>270</v>
      </c>
      <c r="B2" s="464" t="s">
        <v>271</v>
      </c>
      <c r="C2" s="464" t="s">
        <v>89</v>
      </c>
      <c r="D2" s="465" t="s">
        <v>272</v>
      </c>
      <c r="E2" s="465" t="s">
        <v>273</v>
      </c>
      <c r="F2" s="464" t="s">
        <v>83</v>
      </c>
      <c r="G2" s="464" t="s">
        <v>90</v>
      </c>
      <c r="H2" s="464"/>
      <c r="I2" s="464" t="s">
        <v>276</v>
      </c>
      <c r="J2" s="464"/>
      <c r="K2" s="464" t="s">
        <v>277</v>
      </c>
      <c r="L2" s="464"/>
      <c r="M2" s="464" t="s">
        <v>270</v>
      </c>
      <c r="N2" s="464" t="s">
        <v>271</v>
      </c>
      <c r="O2" s="464" t="s">
        <v>89</v>
      </c>
      <c r="P2" s="465" t="s">
        <v>272</v>
      </c>
      <c r="Q2" s="465" t="s">
        <v>273</v>
      </c>
      <c r="R2" s="464" t="s">
        <v>83</v>
      </c>
      <c r="S2" s="464" t="s">
        <v>90</v>
      </c>
      <c r="T2" s="464"/>
      <c r="U2" s="464" t="s">
        <v>276</v>
      </c>
      <c r="V2" s="464"/>
      <c r="W2" s="464" t="s">
        <v>277</v>
      </c>
      <c r="X2" s="464"/>
    </row>
    <row r="3" spans="1:24" ht="31.5" customHeight="1">
      <c r="A3" s="464"/>
      <c r="B3" s="464"/>
      <c r="C3" s="464"/>
      <c r="D3" s="465"/>
      <c r="E3" s="465"/>
      <c r="F3" s="464"/>
      <c r="G3" s="257" t="s">
        <v>274</v>
      </c>
      <c r="H3" s="257" t="s">
        <v>275</v>
      </c>
      <c r="I3" s="257" t="s">
        <v>274</v>
      </c>
      <c r="J3" s="257" t="s">
        <v>275</v>
      </c>
      <c r="K3" s="259" t="s">
        <v>278</v>
      </c>
      <c r="L3" s="257" t="s">
        <v>279</v>
      </c>
      <c r="M3" s="464"/>
      <c r="N3" s="464"/>
      <c r="O3" s="464"/>
      <c r="P3" s="465"/>
      <c r="Q3" s="465"/>
      <c r="R3" s="464"/>
      <c r="S3" s="257" t="s">
        <v>274</v>
      </c>
      <c r="T3" s="257" t="s">
        <v>275</v>
      </c>
      <c r="U3" s="257" t="s">
        <v>274</v>
      </c>
      <c r="V3" s="257" t="s">
        <v>275</v>
      </c>
      <c r="W3" s="259" t="s">
        <v>278</v>
      </c>
      <c r="X3" s="257" t="s">
        <v>279</v>
      </c>
    </row>
    <row r="4" spans="1:24" ht="14.25" customHeight="1">
      <c r="A4" s="464"/>
      <c r="B4" s="464"/>
      <c r="C4" s="278">
        <v>80</v>
      </c>
      <c r="D4" s="258" t="s">
        <v>341</v>
      </c>
      <c r="E4" s="258"/>
      <c r="F4" s="278">
        <v>80</v>
      </c>
      <c r="G4" s="278">
        <v>40</v>
      </c>
      <c r="H4" s="278">
        <v>40</v>
      </c>
      <c r="I4" s="278">
        <v>40</v>
      </c>
      <c r="J4" s="278">
        <v>40</v>
      </c>
      <c r="K4" s="278">
        <v>40</v>
      </c>
      <c r="L4" s="278">
        <v>40</v>
      </c>
      <c r="M4" s="464"/>
      <c r="N4" s="464"/>
      <c r="O4" s="278">
        <v>80</v>
      </c>
      <c r="P4" s="258" t="s">
        <v>341</v>
      </c>
      <c r="Q4" s="258"/>
      <c r="R4" s="278">
        <v>80</v>
      </c>
      <c r="S4" s="278">
        <v>40</v>
      </c>
      <c r="T4" s="278">
        <v>40</v>
      </c>
      <c r="U4" s="278">
        <v>40</v>
      </c>
      <c r="V4" s="278">
        <v>40</v>
      </c>
      <c r="W4" s="278">
        <v>40</v>
      </c>
      <c r="X4" s="278">
        <v>40</v>
      </c>
    </row>
    <row r="5" spans="1:24" ht="23.25" customHeight="1">
      <c r="A5" s="324">
        <f>Data!$B7</f>
        <v>1</v>
      </c>
      <c r="B5" s="324">
        <f>Data!$D7</f>
        <v>1</v>
      </c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324">
        <f>Data!$B7</f>
        <v>1</v>
      </c>
      <c r="N5" s="324">
        <f>Data!$D7</f>
        <v>1</v>
      </c>
      <c r="O5" s="260"/>
      <c r="P5" s="260"/>
      <c r="Q5" s="260"/>
      <c r="R5" s="260"/>
      <c r="S5" s="260"/>
      <c r="T5" s="260"/>
      <c r="U5" s="260"/>
      <c r="V5" s="260"/>
      <c r="W5" s="260"/>
      <c r="X5" s="260"/>
    </row>
    <row r="6" spans="1:24" ht="23.25" customHeight="1">
      <c r="A6" s="324">
        <f>Data!$B8</f>
        <v>0</v>
      </c>
      <c r="B6" s="324">
        <f>Data!$D8</f>
        <v>0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324">
        <f>Data!$B8</f>
        <v>0</v>
      </c>
      <c r="N6" s="324">
        <f>Data!$D8</f>
        <v>0</v>
      </c>
      <c r="O6" s="260"/>
      <c r="P6" s="260"/>
      <c r="Q6" s="260"/>
      <c r="R6" s="260"/>
      <c r="S6" s="260"/>
      <c r="T6" s="260"/>
      <c r="U6" s="260"/>
      <c r="V6" s="260"/>
      <c r="W6" s="260"/>
      <c r="X6" s="260"/>
    </row>
    <row r="7" spans="1:24" ht="23.25" customHeight="1">
      <c r="A7" s="324">
        <f>Data!$B9</f>
        <v>0</v>
      </c>
      <c r="B7" s="324">
        <f>Data!$D9</f>
        <v>0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324">
        <f>Data!$B9</f>
        <v>0</v>
      </c>
      <c r="N7" s="324">
        <f>Data!$D9</f>
        <v>0</v>
      </c>
      <c r="O7" s="260"/>
      <c r="P7" s="260"/>
      <c r="Q7" s="260"/>
      <c r="R7" s="260"/>
      <c r="S7" s="260"/>
      <c r="T7" s="260"/>
      <c r="U7" s="260"/>
      <c r="V7" s="260"/>
      <c r="W7" s="260"/>
      <c r="X7" s="260"/>
    </row>
    <row r="8" spans="1:24" ht="23.25" customHeight="1">
      <c r="A8" s="324">
        <f>Data!$B10</f>
        <v>0</v>
      </c>
      <c r="B8" s="324">
        <f>Data!$D10</f>
        <v>0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324">
        <f>Data!$B10</f>
        <v>0</v>
      </c>
      <c r="N8" s="324">
        <f>Data!$D10</f>
        <v>0</v>
      </c>
      <c r="O8" s="260"/>
      <c r="P8" s="260"/>
      <c r="Q8" s="260"/>
      <c r="R8" s="260"/>
      <c r="S8" s="260"/>
      <c r="T8" s="260"/>
      <c r="U8" s="260"/>
      <c r="V8" s="260"/>
      <c r="W8" s="260"/>
      <c r="X8" s="260"/>
    </row>
    <row r="9" spans="1:24" ht="23.25" customHeight="1">
      <c r="A9" s="324">
        <f>Data!$B11</f>
        <v>0</v>
      </c>
      <c r="B9" s="324">
        <f>Data!$D11</f>
        <v>0</v>
      </c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324">
        <f>Data!$B11</f>
        <v>0</v>
      </c>
      <c r="N9" s="324">
        <f>Data!$D11</f>
        <v>0</v>
      </c>
      <c r="O9" s="260"/>
      <c r="P9" s="260"/>
      <c r="Q9" s="260"/>
      <c r="R9" s="260"/>
      <c r="S9" s="260"/>
      <c r="T9" s="260"/>
      <c r="U9" s="260"/>
      <c r="V9" s="260"/>
      <c r="W9" s="260"/>
      <c r="X9" s="260"/>
    </row>
    <row r="10" spans="1:24" ht="23.25" customHeight="1">
      <c r="A10" s="324">
        <f>Data!$B12</f>
        <v>0</v>
      </c>
      <c r="B10" s="324">
        <f>Data!$D12</f>
        <v>0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324">
        <f>Data!$B12</f>
        <v>0</v>
      </c>
      <c r="N10" s="324">
        <f>Data!$D12</f>
        <v>0</v>
      </c>
      <c r="O10" s="260"/>
      <c r="P10" s="260"/>
      <c r="Q10" s="260"/>
      <c r="R10" s="260"/>
      <c r="S10" s="260"/>
      <c r="T10" s="260"/>
      <c r="U10" s="260"/>
      <c r="V10" s="260"/>
      <c r="W10" s="260"/>
      <c r="X10" s="260"/>
    </row>
    <row r="11" spans="1:24" ht="23.25" customHeight="1">
      <c r="A11" s="324">
        <f>Data!$B13</f>
        <v>0</v>
      </c>
      <c r="B11" s="324">
        <f>Data!$D13</f>
        <v>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324">
        <f>Data!$B13</f>
        <v>0</v>
      </c>
      <c r="N11" s="324">
        <f>Data!$D13</f>
        <v>0</v>
      </c>
      <c r="O11" s="260"/>
      <c r="P11" s="260"/>
      <c r="Q11" s="260"/>
      <c r="R11" s="260"/>
      <c r="S11" s="260"/>
      <c r="T11" s="260"/>
      <c r="U11" s="260"/>
      <c r="V11" s="260"/>
      <c r="W11" s="260"/>
      <c r="X11" s="260"/>
    </row>
    <row r="12" spans="1:24" ht="23.25" customHeight="1">
      <c r="A12" s="324">
        <f>Data!$B14</f>
        <v>0</v>
      </c>
      <c r="B12" s="324">
        <f>Data!$D14</f>
        <v>0</v>
      </c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324">
        <f>Data!$B14</f>
        <v>0</v>
      </c>
      <c r="N12" s="324">
        <f>Data!$D14</f>
        <v>0</v>
      </c>
      <c r="O12" s="260"/>
      <c r="P12" s="260"/>
      <c r="Q12" s="260"/>
      <c r="R12" s="260"/>
      <c r="S12" s="260"/>
      <c r="T12" s="260"/>
      <c r="U12" s="260"/>
      <c r="V12" s="260"/>
      <c r="W12" s="260"/>
      <c r="X12" s="260"/>
    </row>
    <row r="13" spans="1:24" ht="23.25" customHeight="1">
      <c r="A13" s="324">
        <f>Data!$B15</f>
        <v>0</v>
      </c>
      <c r="B13" s="324">
        <f>Data!$D15</f>
        <v>0</v>
      </c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324">
        <f>Data!$B15</f>
        <v>0</v>
      </c>
      <c r="N13" s="324">
        <f>Data!$D15</f>
        <v>0</v>
      </c>
      <c r="O13" s="260"/>
      <c r="P13" s="260"/>
      <c r="Q13" s="260"/>
      <c r="R13" s="260"/>
      <c r="S13" s="260"/>
      <c r="T13" s="260"/>
      <c r="U13" s="260"/>
      <c r="V13" s="260"/>
      <c r="W13" s="260"/>
      <c r="X13" s="260"/>
    </row>
    <row r="14" spans="1:24" ht="23.25" customHeight="1">
      <c r="A14" s="324">
        <f>Data!$B16</f>
        <v>0</v>
      </c>
      <c r="B14" s="324">
        <f>Data!$D16</f>
        <v>0</v>
      </c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324">
        <f>Data!$B16</f>
        <v>0</v>
      </c>
      <c r="N14" s="324">
        <f>Data!$D16</f>
        <v>0</v>
      </c>
      <c r="O14" s="260"/>
      <c r="P14" s="260"/>
      <c r="Q14" s="260"/>
      <c r="R14" s="260"/>
      <c r="S14" s="260"/>
      <c r="T14" s="260"/>
      <c r="U14" s="260"/>
      <c r="V14" s="260"/>
      <c r="W14" s="260"/>
      <c r="X14" s="260"/>
    </row>
    <row r="15" spans="1:24" ht="23.25" customHeight="1">
      <c r="A15" s="324">
        <f>Data!$B17</f>
        <v>0</v>
      </c>
      <c r="B15" s="324">
        <f>Data!$D17</f>
        <v>0</v>
      </c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324">
        <f>Data!$B17</f>
        <v>0</v>
      </c>
      <c r="N15" s="324">
        <f>Data!$D17</f>
        <v>0</v>
      </c>
      <c r="O15" s="260"/>
      <c r="P15" s="260"/>
      <c r="Q15" s="260"/>
      <c r="R15" s="260"/>
      <c r="S15" s="260"/>
      <c r="T15" s="260"/>
      <c r="U15" s="260"/>
      <c r="V15" s="260"/>
      <c r="W15" s="260"/>
      <c r="X15" s="260"/>
    </row>
    <row r="16" spans="1:24" ht="23.25" customHeight="1">
      <c r="A16" s="324">
        <f>Data!$B18</f>
        <v>0</v>
      </c>
      <c r="B16" s="324">
        <f>Data!$D18</f>
        <v>0</v>
      </c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324">
        <f>Data!$B18</f>
        <v>0</v>
      </c>
      <c r="N16" s="324">
        <f>Data!$D18</f>
        <v>0</v>
      </c>
      <c r="O16" s="260"/>
      <c r="P16" s="260"/>
      <c r="Q16" s="260"/>
      <c r="R16" s="260"/>
      <c r="S16" s="260"/>
      <c r="T16" s="260"/>
      <c r="U16" s="260"/>
      <c r="V16" s="260"/>
      <c r="W16" s="260"/>
      <c r="X16" s="260"/>
    </row>
    <row r="17" spans="1:24" ht="23.25" customHeight="1">
      <c r="A17" s="324">
        <f>Data!$B19</f>
        <v>0</v>
      </c>
      <c r="B17" s="324">
        <f>Data!$D19</f>
        <v>0</v>
      </c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324">
        <f>Data!$B19</f>
        <v>0</v>
      </c>
      <c r="N17" s="324">
        <f>Data!$D19</f>
        <v>0</v>
      </c>
      <c r="O17" s="260"/>
      <c r="P17" s="260"/>
      <c r="Q17" s="260"/>
      <c r="R17" s="260"/>
      <c r="S17" s="260"/>
      <c r="T17" s="260"/>
      <c r="U17" s="260"/>
      <c r="V17" s="260"/>
      <c r="W17" s="260"/>
      <c r="X17" s="260"/>
    </row>
    <row r="18" spans="1:24" ht="23.25" customHeight="1">
      <c r="A18" s="324">
        <f>Data!$B20</f>
        <v>0</v>
      </c>
      <c r="B18" s="324">
        <f>Data!$D20</f>
        <v>0</v>
      </c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324">
        <f>Data!$B20</f>
        <v>0</v>
      </c>
      <c r="N18" s="324">
        <f>Data!$D20</f>
        <v>0</v>
      </c>
      <c r="O18" s="260"/>
      <c r="P18" s="260"/>
      <c r="Q18" s="260"/>
      <c r="R18" s="260"/>
      <c r="S18" s="260"/>
      <c r="T18" s="260"/>
      <c r="U18" s="260"/>
      <c r="V18" s="260"/>
      <c r="W18" s="260"/>
      <c r="X18" s="260"/>
    </row>
    <row r="19" spans="1:24" ht="23.25" customHeight="1">
      <c r="A19" s="324">
        <f>Data!$B21</f>
        <v>0</v>
      </c>
      <c r="B19" s="324">
        <f>Data!$D21</f>
        <v>0</v>
      </c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324">
        <f>Data!$B21</f>
        <v>0</v>
      </c>
      <c r="N19" s="324">
        <f>Data!$D21</f>
        <v>0</v>
      </c>
      <c r="O19" s="260"/>
      <c r="P19" s="260"/>
      <c r="Q19" s="260"/>
      <c r="R19" s="260"/>
      <c r="S19" s="260"/>
      <c r="T19" s="260"/>
      <c r="U19" s="260"/>
      <c r="V19" s="260"/>
      <c r="W19" s="260"/>
      <c r="X19" s="260"/>
    </row>
    <row r="20" spans="1:24" ht="23.25" customHeight="1">
      <c r="A20" s="324">
        <f>Data!$B22</f>
        <v>0</v>
      </c>
      <c r="B20" s="324">
        <f>Data!$D22</f>
        <v>0</v>
      </c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324">
        <f>Data!$B22</f>
        <v>0</v>
      </c>
      <c r="N20" s="324">
        <f>Data!$D22</f>
        <v>0</v>
      </c>
      <c r="O20" s="260"/>
      <c r="P20" s="260"/>
      <c r="Q20" s="260"/>
      <c r="R20" s="260"/>
      <c r="S20" s="260"/>
      <c r="T20" s="260"/>
      <c r="U20" s="260"/>
      <c r="V20" s="260"/>
      <c r="W20" s="260"/>
      <c r="X20" s="260"/>
    </row>
    <row r="21" spans="1:24" ht="23.25" customHeight="1">
      <c r="A21" s="324">
        <f>Data!$B23</f>
        <v>0</v>
      </c>
      <c r="B21" s="324">
        <f>Data!$D23</f>
        <v>0</v>
      </c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324">
        <f>Data!$B23</f>
        <v>0</v>
      </c>
      <c r="N21" s="324">
        <f>Data!$D23</f>
        <v>0</v>
      </c>
      <c r="O21" s="260"/>
      <c r="P21" s="260"/>
      <c r="Q21" s="260"/>
      <c r="R21" s="260"/>
      <c r="S21" s="260"/>
      <c r="T21" s="260"/>
      <c r="U21" s="260"/>
      <c r="V21" s="260"/>
      <c r="W21" s="260"/>
      <c r="X21" s="260"/>
    </row>
    <row r="22" spans="1:24" ht="23.25" customHeight="1">
      <c r="A22" s="324">
        <f>Data!$B24</f>
        <v>0</v>
      </c>
      <c r="B22" s="324">
        <f>Data!$D24</f>
        <v>0</v>
      </c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324">
        <f>Data!$B24</f>
        <v>0</v>
      </c>
      <c r="N22" s="324">
        <f>Data!$D24</f>
        <v>0</v>
      </c>
      <c r="O22" s="260"/>
      <c r="P22" s="260"/>
      <c r="Q22" s="260"/>
      <c r="R22" s="260"/>
      <c r="S22" s="260"/>
      <c r="T22" s="260"/>
      <c r="U22" s="260"/>
      <c r="V22" s="260"/>
      <c r="W22" s="260"/>
      <c r="X22" s="260"/>
    </row>
    <row r="23" spans="1:24" ht="23.25" customHeight="1">
      <c r="A23" s="324">
        <f>Data!$B25</f>
        <v>0</v>
      </c>
      <c r="B23" s="324">
        <f>Data!$D25</f>
        <v>0</v>
      </c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324">
        <f>Data!$B25</f>
        <v>0</v>
      </c>
      <c r="N23" s="324">
        <f>Data!$D25</f>
        <v>0</v>
      </c>
      <c r="O23" s="260"/>
      <c r="P23" s="260"/>
      <c r="Q23" s="260"/>
      <c r="R23" s="260"/>
      <c r="S23" s="260"/>
      <c r="T23" s="260"/>
      <c r="U23" s="260"/>
      <c r="V23" s="260"/>
      <c r="W23" s="260"/>
      <c r="X23" s="260"/>
    </row>
    <row r="24" spans="1:24" ht="23.25" customHeight="1">
      <c r="A24" s="324">
        <f>Data!$B26</f>
        <v>0</v>
      </c>
      <c r="B24" s="324">
        <f>Data!$D26</f>
        <v>0</v>
      </c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324">
        <f>Data!$B26</f>
        <v>0</v>
      </c>
      <c r="N24" s="324">
        <f>Data!$D26</f>
        <v>0</v>
      </c>
      <c r="O24" s="260"/>
      <c r="P24" s="260"/>
      <c r="Q24" s="260"/>
      <c r="R24" s="260"/>
      <c r="S24" s="260"/>
      <c r="T24" s="260"/>
      <c r="U24" s="260"/>
      <c r="V24" s="260"/>
      <c r="W24" s="260"/>
      <c r="X24" s="260"/>
    </row>
    <row r="25" spans="1:24" ht="23.25" customHeight="1">
      <c r="A25" s="324">
        <f>Data!$B27</f>
        <v>0</v>
      </c>
      <c r="B25" s="324">
        <f>Data!$D27</f>
        <v>0</v>
      </c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324">
        <f>Data!$B27</f>
        <v>0</v>
      </c>
      <c r="N25" s="324">
        <f>Data!$D27</f>
        <v>0</v>
      </c>
      <c r="O25" s="260"/>
      <c r="P25" s="260"/>
      <c r="Q25" s="260"/>
      <c r="R25" s="260"/>
      <c r="S25" s="260"/>
      <c r="T25" s="260"/>
      <c r="U25" s="260"/>
      <c r="V25" s="260"/>
      <c r="W25" s="260"/>
      <c r="X25" s="260"/>
    </row>
    <row r="26" spans="1:24" ht="23.25" customHeight="1">
      <c r="A26" s="324">
        <f>Data!$B28</f>
        <v>0</v>
      </c>
      <c r="B26" s="324">
        <f>Data!$D28</f>
        <v>0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324">
        <f>Data!$B28</f>
        <v>0</v>
      </c>
      <c r="N26" s="324">
        <f>Data!$D28</f>
        <v>0</v>
      </c>
      <c r="O26" s="260"/>
      <c r="P26" s="260"/>
      <c r="Q26" s="260"/>
      <c r="R26" s="260"/>
      <c r="S26" s="260"/>
      <c r="T26" s="260"/>
      <c r="U26" s="260"/>
      <c r="V26" s="260"/>
      <c r="W26" s="260"/>
      <c r="X26" s="260"/>
    </row>
    <row r="27" spans="1:24" ht="23.25" customHeight="1">
      <c r="A27" s="324">
        <f>Data!$B29</f>
        <v>0</v>
      </c>
      <c r="B27" s="324">
        <f>Data!$D29</f>
        <v>0</v>
      </c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324">
        <f>Data!$B29</f>
        <v>0</v>
      </c>
      <c r="N27" s="324">
        <f>Data!$D29</f>
        <v>0</v>
      </c>
      <c r="O27" s="260"/>
      <c r="P27" s="260"/>
      <c r="Q27" s="260"/>
      <c r="R27" s="260"/>
      <c r="S27" s="260"/>
      <c r="T27" s="260"/>
      <c r="U27" s="260"/>
      <c r="V27" s="260"/>
      <c r="W27" s="260"/>
      <c r="X27" s="260"/>
    </row>
    <row r="28" spans="1:24" ht="23.25" customHeight="1">
      <c r="A28" s="324">
        <f>Data!$B30</f>
        <v>0</v>
      </c>
      <c r="B28" s="324">
        <f>Data!$D30</f>
        <v>0</v>
      </c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324">
        <f>Data!$B30</f>
        <v>0</v>
      </c>
      <c r="N28" s="324">
        <f>Data!$D30</f>
        <v>0</v>
      </c>
      <c r="O28" s="260"/>
      <c r="P28" s="260"/>
      <c r="Q28" s="260"/>
      <c r="R28" s="260"/>
      <c r="S28" s="260"/>
      <c r="T28" s="260"/>
      <c r="U28" s="260"/>
      <c r="V28" s="260"/>
      <c r="W28" s="260"/>
      <c r="X28" s="260"/>
    </row>
    <row r="29" spans="1:24" ht="23.25" customHeight="1">
      <c r="A29" s="324">
        <f>Data!$B31</f>
        <v>0</v>
      </c>
      <c r="B29" s="324">
        <f>Data!$D31</f>
        <v>0</v>
      </c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324">
        <f>Data!$B31</f>
        <v>0</v>
      </c>
      <c r="N29" s="324">
        <f>Data!$D31</f>
        <v>0</v>
      </c>
      <c r="O29" s="260"/>
      <c r="P29" s="260"/>
      <c r="Q29" s="260"/>
      <c r="R29" s="260"/>
      <c r="S29" s="260"/>
      <c r="T29" s="260"/>
      <c r="U29" s="260"/>
      <c r="V29" s="260"/>
      <c r="W29" s="260"/>
      <c r="X29" s="260"/>
    </row>
    <row r="30" spans="1:24" ht="23.25" customHeight="1">
      <c r="A30" s="324">
        <f>Data!$B32</f>
        <v>0</v>
      </c>
      <c r="B30" s="324">
        <f>Data!$D32</f>
        <v>0</v>
      </c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324">
        <f>Data!$B32</f>
        <v>0</v>
      </c>
      <c r="N30" s="324">
        <f>Data!$D32</f>
        <v>0</v>
      </c>
      <c r="O30" s="260"/>
      <c r="P30" s="260"/>
      <c r="Q30" s="260"/>
      <c r="R30" s="260"/>
      <c r="S30" s="260"/>
      <c r="T30" s="260"/>
      <c r="U30" s="260"/>
      <c r="V30" s="260"/>
      <c r="W30" s="260"/>
      <c r="X30" s="260"/>
    </row>
    <row r="31" spans="1:24" ht="23.25" customHeight="1">
      <c r="A31" s="324">
        <f>Data!$B33</f>
        <v>0</v>
      </c>
      <c r="B31" s="324">
        <f>Data!$D33</f>
        <v>0</v>
      </c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324">
        <f>Data!$B33</f>
        <v>0</v>
      </c>
      <c r="N31" s="324">
        <f>Data!$D33</f>
        <v>0</v>
      </c>
      <c r="O31" s="260"/>
      <c r="P31" s="260"/>
      <c r="Q31" s="260"/>
      <c r="R31" s="260"/>
      <c r="S31" s="260"/>
      <c r="T31" s="260"/>
      <c r="U31" s="260"/>
      <c r="V31" s="260"/>
      <c r="W31" s="260"/>
      <c r="X31" s="260"/>
    </row>
    <row r="32" spans="1:24" ht="23.25" customHeight="1">
      <c r="A32" s="324">
        <f>Data!$B34</f>
        <v>0</v>
      </c>
      <c r="B32" s="324">
        <f>Data!$D34</f>
        <v>0</v>
      </c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324">
        <f>Data!$B34</f>
        <v>0</v>
      </c>
      <c r="N32" s="324">
        <f>Data!$D34</f>
        <v>0</v>
      </c>
      <c r="O32" s="260"/>
      <c r="P32" s="260"/>
      <c r="Q32" s="260"/>
      <c r="R32" s="260"/>
      <c r="S32" s="260"/>
      <c r="T32" s="260"/>
      <c r="U32" s="260"/>
      <c r="V32" s="260"/>
      <c r="W32" s="260"/>
      <c r="X32" s="260"/>
    </row>
    <row r="33" spans="1:24" ht="23.25" customHeight="1">
      <c r="A33" s="324">
        <f>Data!$B35</f>
        <v>0</v>
      </c>
      <c r="B33" s="324">
        <f>Data!$D35</f>
        <v>0</v>
      </c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324">
        <f>Data!$B35</f>
        <v>0</v>
      </c>
      <c r="N33" s="324">
        <f>Data!$D35</f>
        <v>0</v>
      </c>
      <c r="O33" s="260"/>
      <c r="P33" s="260"/>
      <c r="Q33" s="260"/>
      <c r="R33" s="260"/>
      <c r="S33" s="260"/>
      <c r="T33" s="260"/>
      <c r="U33" s="260"/>
      <c r="V33" s="260"/>
      <c r="W33" s="260"/>
      <c r="X33" s="260"/>
    </row>
    <row r="34" spans="1:24" ht="23.25" customHeight="1">
      <c r="A34" s="324">
        <f>Data!$B36</f>
        <v>0</v>
      </c>
      <c r="B34" s="324">
        <f>Data!$D36</f>
        <v>0</v>
      </c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324">
        <f>Data!$B36</f>
        <v>0</v>
      </c>
      <c r="N34" s="324">
        <f>Data!$D36</f>
        <v>0</v>
      </c>
      <c r="O34" s="260"/>
      <c r="P34" s="260"/>
      <c r="Q34" s="260"/>
      <c r="R34" s="260"/>
      <c r="S34" s="260"/>
      <c r="T34" s="260"/>
      <c r="U34" s="260"/>
      <c r="V34" s="260"/>
      <c r="W34" s="260"/>
      <c r="X34" s="260"/>
    </row>
    <row r="35" spans="1:24" ht="23.25" customHeight="1">
      <c r="A35" s="324">
        <f>Data!$B37</f>
        <v>0</v>
      </c>
      <c r="B35" s="324">
        <f>Data!$D37</f>
        <v>0</v>
      </c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324">
        <f>Data!$B37</f>
        <v>0</v>
      </c>
      <c r="N35" s="324">
        <f>Data!$D37</f>
        <v>0</v>
      </c>
      <c r="O35" s="260"/>
      <c r="P35" s="260"/>
      <c r="Q35" s="260"/>
      <c r="R35" s="260"/>
      <c r="S35" s="260"/>
      <c r="T35" s="260"/>
      <c r="U35" s="260"/>
      <c r="V35" s="260"/>
      <c r="W35" s="260"/>
      <c r="X35" s="260"/>
    </row>
    <row r="36" spans="1:24" ht="23.25" customHeight="1">
      <c r="A36" s="324">
        <f>Data!$B38</f>
        <v>0</v>
      </c>
      <c r="B36" s="324">
        <f>Data!$D38</f>
        <v>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324">
        <f>Data!$B38</f>
        <v>0</v>
      </c>
      <c r="N36" s="324">
        <f>Data!$D38</f>
        <v>0</v>
      </c>
      <c r="O36" s="260"/>
      <c r="P36" s="260"/>
      <c r="Q36" s="260"/>
      <c r="R36" s="260"/>
      <c r="S36" s="260"/>
      <c r="T36" s="260"/>
      <c r="U36" s="260"/>
      <c r="V36" s="260"/>
      <c r="W36" s="260"/>
      <c r="X36" s="260"/>
    </row>
    <row r="37" spans="1:24" ht="23.25" customHeight="1">
      <c r="A37" s="324">
        <f>Data!$B39</f>
        <v>0</v>
      </c>
      <c r="B37" s="324">
        <f>Data!$D39</f>
        <v>0</v>
      </c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324">
        <f>Data!$B39</f>
        <v>0</v>
      </c>
      <c r="N37" s="324">
        <f>Data!$D39</f>
        <v>0</v>
      </c>
      <c r="O37" s="260"/>
      <c r="P37" s="260"/>
      <c r="Q37" s="260"/>
      <c r="R37" s="260"/>
      <c r="S37" s="260"/>
      <c r="T37" s="260"/>
      <c r="U37" s="260"/>
      <c r="V37" s="260"/>
      <c r="W37" s="260"/>
      <c r="X37" s="260"/>
    </row>
    <row r="38" spans="1:24" ht="23.25" customHeight="1">
      <c r="A38" s="324">
        <f>Data!$B40</f>
        <v>0</v>
      </c>
      <c r="B38" s="324">
        <f>Data!$D40</f>
        <v>0</v>
      </c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324">
        <f>Data!$B40</f>
        <v>0</v>
      </c>
      <c r="N38" s="324">
        <f>Data!$D40</f>
        <v>0</v>
      </c>
      <c r="O38" s="260"/>
      <c r="P38" s="260"/>
      <c r="Q38" s="260"/>
      <c r="R38" s="260"/>
      <c r="S38" s="260"/>
      <c r="T38" s="260"/>
      <c r="U38" s="260"/>
      <c r="V38" s="260"/>
      <c r="W38" s="260"/>
      <c r="X38" s="260"/>
    </row>
    <row r="39" spans="1:24" ht="63" customHeight="1">
      <c r="A39" s="464" t="s">
        <v>270</v>
      </c>
      <c r="B39" s="464" t="s">
        <v>271</v>
      </c>
      <c r="C39" s="464" t="s">
        <v>89</v>
      </c>
      <c r="D39" s="465" t="s">
        <v>272</v>
      </c>
      <c r="E39" s="465" t="s">
        <v>273</v>
      </c>
      <c r="F39" s="464" t="s">
        <v>83</v>
      </c>
      <c r="G39" s="464" t="s">
        <v>90</v>
      </c>
      <c r="H39" s="464"/>
      <c r="I39" s="464" t="s">
        <v>276</v>
      </c>
      <c r="J39" s="464"/>
      <c r="K39" s="464" t="s">
        <v>277</v>
      </c>
      <c r="L39" s="464"/>
      <c r="M39" s="464" t="s">
        <v>270</v>
      </c>
      <c r="N39" s="464" t="s">
        <v>271</v>
      </c>
      <c r="O39" s="464" t="s">
        <v>89</v>
      </c>
      <c r="P39" s="465" t="s">
        <v>272</v>
      </c>
      <c r="Q39" s="465" t="s">
        <v>273</v>
      </c>
      <c r="R39" s="464" t="s">
        <v>83</v>
      </c>
      <c r="S39" s="464" t="s">
        <v>90</v>
      </c>
      <c r="T39" s="464"/>
      <c r="U39" s="464" t="s">
        <v>276</v>
      </c>
      <c r="V39" s="464"/>
      <c r="W39" s="464" t="s">
        <v>277</v>
      </c>
      <c r="X39" s="464"/>
    </row>
    <row r="40" spans="1:24" ht="31.5" customHeight="1">
      <c r="A40" s="464"/>
      <c r="B40" s="464"/>
      <c r="C40" s="464"/>
      <c r="D40" s="465"/>
      <c r="E40" s="465"/>
      <c r="F40" s="464"/>
      <c r="G40" s="257" t="s">
        <v>274</v>
      </c>
      <c r="H40" s="257" t="s">
        <v>275</v>
      </c>
      <c r="I40" s="257" t="s">
        <v>274</v>
      </c>
      <c r="J40" s="257" t="s">
        <v>275</v>
      </c>
      <c r="K40" s="259" t="s">
        <v>278</v>
      </c>
      <c r="L40" s="257" t="s">
        <v>279</v>
      </c>
      <c r="M40" s="464"/>
      <c r="N40" s="464"/>
      <c r="O40" s="464"/>
      <c r="P40" s="465"/>
      <c r="Q40" s="465"/>
      <c r="R40" s="464"/>
      <c r="S40" s="257" t="s">
        <v>274</v>
      </c>
      <c r="T40" s="257" t="s">
        <v>275</v>
      </c>
      <c r="U40" s="257" t="s">
        <v>274</v>
      </c>
      <c r="V40" s="257" t="s">
        <v>275</v>
      </c>
      <c r="W40" s="259" t="s">
        <v>278</v>
      </c>
      <c r="X40" s="257" t="s">
        <v>279</v>
      </c>
    </row>
    <row r="41" spans="1:24" ht="14.25" customHeight="1">
      <c r="A41" s="464"/>
      <c r="B41" s="464"/>
      <c r="C41" s="340">
        <f>C4</f>
        <v>80</v>
      </c>
      <c r="D41" s="340" t="str">
        <f t="shared" ref="D41:L41" si="0">D4</f>
        <v>80</v>
      </c>
      <c r="E41" s="340">
        <f t="shared" si="0"/>
        <v>0</v>
      </c>
      <c r="F41" s="340">
        <f t="shared" si="0"/>
        <v>80</v>
      </c>
      <c r="G41" s="340">
        <f t="shared" si="0"/>
        <v>40</v>
      </c>
      <c r="H41" s="340">
        <f t="shared" si="0"/>
        <v>40</v>
      </c>
      <c r="I41" s="340">
        <f t="shared" si="0"/>
        <v>40</v>
      </c>
      <c r="J41" s="340">
        <f t="shared" si="0"/>
        <v>40</v>
      </c>
      <c r="K41" s="340">
        <f t="shared" si="0"/>
        <v>40</v>
      </c>
      <c r="L41" s="340">
        <f t="shared" si="0"/>
        <v>40</v>
      </c>
      <c r="M41" s="464"/>
      <c r="N41" s="464"/>
      <c r="O41" s="340">
        <f>O4</f>
        <v>80</v>
      </c>
      <c r="P41" s="340" t="str">
        <f t="shared" ref="P41:X41" si="1">P4</f>
        <v>80</v>
      </c>
      <c r="Q41" s="340">
        <f t="shared" si="1"/>
        <v>0</v>
      </c>
      <c r="R41" s="340">
        <f t="shared" si="1"/>
        <v>80</v>
      </c>
      <c r="S41" s="340">
        <f t="shared" si="1"/>
        <v>40</v>
      </c>
      <c r="T41" s="340">
        <f t="shared" si="1"/>
        <v>40</v>
      </c>
      <c r="U41" s="340">
        <f t="shared" si="1"/>
        <v>40</v>
      </c>
      <c r="V41" s="340">
        <f t="shared" si="1"/>
        <v>40</v>
      </c>
      <c r="W41" s="340">
        <f t="shared" si="1"/>
        <v>40</v>
      </c>
      <c r="X41" s="340">
        <f t="shared" si="1"/>
        <v>40</v>
      </c>
    </row>
    <row r="42" spans="1:24" ht="23.25" customHeight="1">
      <c r="A42" s="324">
        <f>Data!$B41</f>
        <v>0</v>
      </c>
      <c r="B42" s="324">
        <f>Data!$D41</f>
        <v>0</v>
      </c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324">
        <f>Data!$B41</f>
        <v>0</v>
      </c>
      <c r="N42" s="324">
        <f>Data!$D41</f>
        <v>0</v>
      </c>
      <c r="O42" s="260"/>
      <c r="P42" s="260"/>
      <c r="Q42" s="260"/>
      <c r="R42" s="260"/>
      <c r="S42" s="260"/>
      <c r="T42" s="260"/>
      <c r="U42" s="260"/>
      <c r="V42" s="260"/>
      <c r="W42" s="260"/>
      <c r="X42" s="260"/>
    </row>
    <row r="43" spans="1:24" ht="23.25" customHeight="1">
      <c r="A43" s="324">
        <f>Data!$B42</f>
        <v>0</v>
      </c>
      <c r="B43" s="324">
        <f>Data!$D42</f>
        <v>0</v>
      </c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324">
        <f>Data!$B42</f>
        <v>0</v>
      </c>
      <c r="N43" s="324">
        <f>Data!$D42</f>
        <v>0</v>
      </c>
      <c r="O43" s="260"/>
      <c r="P43" s="260"/>
      <c r="Q43" s="260"/>
      <c r="R43" s="260"/>
      <c r="S43" s="260"/>
      <c r="T43" s="260"/>
      <c r="U43" s="260"/>
      <c r="V43" s="260"/>
      <c r="W43" s="260"/>
      <c r="X43" s="260"/>
    </row>
    <row r="44" spans="1:24" ht="23.25" customHeight="1">
      <c r="A44" s="324">
        <f>Data!$B43</f>
        <v>0</v>
      </c>
      <c r="B44" s="324">
        <f>Data!$D43</f>
        <v>0</v>
      </c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324">
        <f>Data!$B43</f>
        <v>0</v>
      </c>
      <c r="N44" s="324">
        <f>Data!$D43</f>
        <v>0</v>
      </c>
      <c r="O44" s="260"/>
      <c r="P44" s="260"/>
      <c r="Q44" s="260"/>
      <c r="R44" s="260"/>
      <c r="S44" s="260"/>
      <c r="T44" s="260"/>
      <c r="U44" s="260"/>
      <c r="V44" s="260"/>
      <c r="W44" s="260"/>
      <c r="X44" s="260"/>
    </row>
    <row r="45" spans="1:24" ht="23.25" customHeight="1">
      <c r="A45" s="324">
        <f>Data!$B44</f>
        <v>0</v>
      </c>
      <c r="B45" s="324">
        <f>Data!$D44</f>
        <v>0</v>
      </c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324">
        <f>Data!$B44</f>
        <v>0</v>
      </c>
      <c r="N45" s="324">
        <f>Data!$D44</f>
        <v>0</v>
      </c>
      <c r="O45" s="260"/>
      <c r="P45" s="260"/>
      <c r="Q45" s="260"/>
      <c r="R45" s="260"/>
      <c r="S45" s="260"/>
      <c r="T45" s="260"/>
      <c r="U45" s="260"/>
      <c r="V45" s="260"/>
      <c r="W45" s="260"/>
      <c r="X45" s="260"/>
    </row>
    <row r="46" spans="1:24" ht="23.25" customHeight="1">
      <c r="A46" s="324">
        <f>Data!$B45</f>
        <v>0</v>
      </c>
      <c r="B46" s="324">
        <f>Data!$D45</f>
        <v>0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324">
        <f>Data!$B45</f>
        <v>0</v>
      </c>
      <c r="N46" s="324">
        <f>Data!$D45</f>
        <v>0</v>
      </c>
      <c r="O46" s="260"/>
      <c r="P46" s="260"/>
      <c r="Q46" s="260"/>
      <c r="R46" s="260"/>
      <c r="S46" s="260"/>
      <c r="T46" s="260"/>
      <c r="U46" s="260"/>
      <c r="V46" s="260"/>
      <c r="W46" s="260"/>
      <c r="X46" s="260"/>
    </row>
    <row r="47" spans="1:24" ht="23.25" customHeight="1">
      <c r="A47" s="324">
        <f>Data!$B46</f>
        <v>0</v>
      </c>
      <c r="B47" s="324">
        <f>Data!$D46</f>
        <v>0</v>
      </c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324">
        <f>Data!$B46</f>
        <v>0</v>
      </c>
      <c r="N47" s="324">
        <f>Data!$D46</f>
        <v>0</v>
      </c>
      <c r="O47" s="260"/>
      <c r="P47" s="260"/>
      <c r="Q47" s="260"/>
      <c r="R47" s="260"/>
      <c r="S47" s="260"/>
      <c r="T47" s="260"/>
      <c r="U47" s="260"/>
      <c r="V47" s="260"/>
      <c r="W47" s="260"/>
      <c r="X47" s="260"/>
    </row>
    <row r="48" spans="1:24" ht="23.25" customHeight="1">
      <c r="A48" s="324">
        <f>Data!$B47</f>
        <v>0</v>
      </c>
      <c r="B48" s="324">
        <f>Data!$D47</f>
        <v>0</v>
      </c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324">
        <f>Data!$B47</f>
        <v>0</v>
      </c>
      <c r="N48" s="324">
        <f>Data!$D47</f>
        <v>0</v>
      </c>
      <c r="O48" s="260"/>
      <c r="P48" s="260"/>
      <c r="Q48" s="260"/>
      <c r="R48" s="260"/>
      <c r="S48" s="260"/>
      <c r="T48" s="260"/>
      <c r="U48" s="260"/>
      <c r="V48" s="260"/>
      <c r="W48" s="260"/>
      <c r="X48" s="260"/>
    </row>
    <row r="49" spans="1:24" ht="23.25" customHeight="1">
      <c r="A49" s="324">
        <f>Data!$B48</f>
        <v>0</v>
      </c>
      <c r="B49" s="324">
        <f>Data!$D48</f>
        <v>0</v>
      </c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324">
        <f>Data!$B48</f>
        <v>0</v>
      </c>
      <c r="N49" s="324">
        <f>Data!$D48</f>
        <v>0</v>
      </c>
      <c r="O49" s="260"/>
      <c r="P49" s="260"/>
      <c r="Q49" s="260"/>
      <c r="R49" s="260"/>
      <c r="S49" s="260"/>
      <c r="T49" s="260"/>
      <c r="U49" s="260"/>
      <c r="V49" s="260"/>
      <c r="W49" s="260"/>
      <c r="X49" s="260"/>
    </row>
    <row r="50" spans="1:24" ht="23.25" customHeight="1">
      <c r="A50" s="324">
        <f>Data!$B49</f>
        <v>0</v>
      </c>
      <c r="B50" s="324">
        <f>Data!$D49</f>
        <v>0</v>
      </c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324">
        <f>Data!$B49</f>
        <v>0</v>
      </c>
      <c r="N50" s="324">
        <f>Data!$D49</f>
        <v>0</v>
      </c>
      <c r="O50" s="260"/>
      <c r="P50" s="260"/>
      <c r="Q50" s="260"/>
      <c r="R50" s="260"/>
      <c r="S50" s="260"/>
      <c r="T50" s="260"/>
      <c r="U50" s="260"/>
      <c r="V50" s="260"/>
      <c r="W50" s="260"/>
      <c r="X50" s="260"/>
    </row>
    <row r="51" spans="1:24" ht="23.25" customHeight="1">
      <c r="A51" s="324">
        <f>Data!$B50</f>
        <v>0</v>
      </c>
      <c r="B51" s="324">
        <f>Data!$D50</f>
        <v>0</v>
      </c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324">
        <f>Data!$B50</f>
        <v>0</v>
      </c>
      <c r="N51" s="324">
        <f>Data!$D50</f>
        <v>0</v>
      </c>
      <c r="O51" s="260"/>
      <c r="P51" s="260"/>
      <c r="Q51" s="260"/>
      <c r="R51" s="260"/>
      <c r="S51" s="260"/>
      <c r="T51" s="260"/>
      <c r="U51" s="260"/>
      <c r="V51" s="260"/>
      <c r="W51" s="260"/>
      <c r="X51" s="260"/>
    </row>
    <row r="52" spans="1:24" ht="23.25" customHeight="1">
      <c r="A52" s="324">
        <f>Data!$B51</f>
        <v>0</v>
      </c>
      <c r="B52" s="324">
        <f>Data!$D51</f>
        <v>0</v>
      </c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324">
        <f>Data!$B51</f>
        <v>0</v>
      </c>
      <c r="N52" s="324">
        <f>Data!$D51</f>
        <v>0</v>
      </c>
      <c r="O52" s="260"/>
      <c r="P52" s="260"/>
      <c r="Q52" s="260"/>
      <c r="R52" s="260"/>
      <c r="S52" s="260"/>
      <c r="T52" s="260"/>
      <c r="U52" s="260"/>
      <c r="V52" s="260"/>
      <c r="W52" s="260"/>
      <c r="X52" s="260"/>
    </row>
    <row r="53" spans="1:24" ht="23.25" customHeight="1">
      <c r="A53" s="324">
        <f>Data!$B52</f>
        <v>0</v>
      </c>
      <c r="B53" s="324">
        <f>Data!$D52</f>
        <v>0</v>
      </c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324">
        <f>Data!$B52</f>
        <v>0</v>
      </c>
      <c r="N53" s="324">
        <f>Data!$D52</f>
        <v>0</v>
      </c>
      <c r="O53" s="260"/>
      <c r="P53" s="260"/>
      <c r="Q53" s="260"/>
      <c r="R53" s="260"/>
      <c r="S53" s="260"/>
      <c r="T53" s="260"/>
      <c r="U53" s="260"/>
      <c r="V53" s="260"/>
      <c r="W53" s="260"/>
      <c r="X53" s="260"/>
    </row>
    <row r="54" spans="1:24" ht="23.25" customHeight="1">
      <c r="A54" s="324">
        <f>Data!$B53</f>
        <v>0</v>
      </c>
      <c r="B54" s="324">
        <f>Data!$D53</f>
        <v>0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324">
        <f>Data!$B53</f>
        <v>0</v>
      </c>
      <c r="N54" s="324">
        <f>Data!$D53</f>
        <v>0</v>
      </c>
      <c r="O54" s="260"/>
      <c r="P54" s="260"/>
      <c r="Q54" s="260"/>
      <c r="R54" s="260"/>
      <c r="S54" s="260"/>
      <c r="T54" s="260"/>
      <c r="U54" s="260"/>
      <c r="V54" s="260"/>
      <c r="W54" s="260"/>
      <c r="X54" s="260"/>
    </row>
    <row r="55" spans="1:24" ht="23.25" customHeight="1">
      <c r="A55" s="324">
        <f>Data!$B54</f>
        <v>0</v>
      </c>
      <c r="B55" s="324">
        <f>Data!$D54</f>
        <v>0</v>
      </c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324">
        <f>Data!$B54</f>
        <v>0</v>
      </c>
      <c r="N55" s="324">
        <f>Data!$D54</f>
        <v>0</v>
      </c>
      <c r="O55" s="260"/>
      <c r="P55" s="260"/>
      <c r="Q55" s="260"/>
      <c r="R55" s="260"/>
      <c r="S55" s="260"/>
      <c r="T55" s="260"/>
      <c r="U55" s="260"/>
      <c r="V55" s="260"/>
      <c r="W55" s="260"/>
      <c r="X55" s="260"/>
    </row>
    <row r="56" spans="1:24" ht="23.25" customHeight="1">
      <c r="A56" s="324">
        <f>Data!$B55</f>
        <v>0</v>
      </c>
      <c r="B56" s="324">
        <f>Data!$D55</f>
        <v>0</v>
      </c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324">
        <f>Data!$B55</f>
        <v>0</v>
      </c>
      <c r="N56" s="324">
        <f>Data!$D55</f>
        <v>0</v>
      </c>
      <c r="O56" s="260"/>
      <c r="P56" s="260"/>
      <c r="Q56" s="260"/>
      <c r="R56" s="260"/>
      <c r="S56" s="260"/>
      <c r="T56" s="260"/>
      <c r="U56" s="260"/>
      <c r="V56" s="260"/>
      <c r="W56" s="260"/>
      <c r="X56" s="260"/>
    </row>
    <row r="57" spans="1:24" ht="23.25" customHeight="1">
      <c r="A57" s="324">
        <f>Data!$B56</f>
        <v>0</v>
      </c>
      <c r="B57" s="324">
        <f>Data!$D56</f>
        <v>0</v>
      </c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324">
        <f>Data!$B56</f>
        <v>0</v>
      </c>
      <c r="N57" s="324">
        <f>Data!$D56</f>
        <v>0</v>
      </c>
      <c r="O57" s="260"/>
      <c r="P57" s="260"/>
      <c r="Q57" s="260"/>
      <c r="R57" s="260"/>
      <c r="S57" s="260"/>
      <c r="T57" s="260"/>
      <c r="U57" s="260"/>
      <c r="V57" s="260"/>
      <c r="W57" s="260"/>
      <c r="X57" s="260"/>
    </row>
    <row r="58" spans="1:24" ht="23.25" customHeight="1">
      <c r="A58" s="324">
        <f>Data!$B57</f>
        <v>0</v>
      </c>
      <c r="B58" s="324">
        <f>Data!$D57</f>
        <v>0</v>
      </c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324">
        <f>Data!$B57</f>
        <v>0</v>
      </c>
      <c r="N58" s="324">
        <f>Data!$D57</f>
        <v>0</v>
      </c>
      <c r="O58" s="260"/>
      <c r="P58" s="260"/>
      <c r="Q58" s="260"/>
      <c r="R58" s="260"/>
      <c r="S58" s="260"/>
      <c r="T58" s="260"/>
      <c r="U58" s="260"/>
      <c r="V58" s="260"/>
      <c r="W58" s="260"/>
      <c r="X58" s="260"/>
    </row>
    <row r="59" spans="1:24" ht="23.25" customHeight="1">
      <c r="A59" s="324">
        <f>Data!$B58</f>
        <v>0</v>
      </c>
      <c r="B59" s="324">
        <f>Data!$D58</f>
        <v>0</v>
      </c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324">
        <f>Data!$B58</f>
        <v>0</v>
      </c>
      <c r="N59" s="324">
        <f>Data!$D58</f>
        <v>0</v>
      </c>
      <c r="O59" s="260"/>
      <c r="P59" s="260"/>
      <c r="Q59" s="260"/>
      <c r="R59" s="260"/>
      <c r="S59" s="260"/>
      <c r="T59" s="260"/>
      <c r="U59" s="260"/>
      <c r="V59" s="260"/>
      <c r="W59" s="260"/>
      <c r="X59" s="260"/>
    </row>
    <row r="60" spans="1:24" ht="23.25" customHeight="1">
      <c r="A60" s="324">
        <f>Data!$B59</f>
        <v>0</v>
      </c>
      <c r="B60" s="324">
        <f>Data!$D59</f>
        <v>0</v>
      </c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324">
        <f>Data!$B59</f>
        <v>0</v>
      </c>
      <c r="N60" s="324">
        <f>Data!$D59</f>
        <v>0</v>
      </c>
      <c r="O60" s="260"/>
      <c r="P60" s="260"/>
      <c r="Q60" s="260"/>
      <c r="R60" s="260"/>
      <c r="S60" s="260"/>
      <c r="T60" s="260"/>
      <c r="U60" s="260"/>
      <c r="V60" s="260"/>
      <c r="W60" s="260"/>
      <c r="X60" s="260"/>
    </row>
    <row r="61" spans="1:24" ht="23.25" customHeight="1">
      <c r="A61" s="324">
        <f>Data!$B60</f>
        <v>0</v>
      </c>
      <c r="B61" s="324">
        <f>Data!$D60</f>
        <v>0</v>
      </c>
      <c r="C61" s="260"/>
      <c r="D61" s="260"/>
      <c r="E61" s="260"/>
      <c r="F61" s="260"/>
      <c r="G61" s="260"/>
      <c r="H61" s="260"/>
      <c r="I61" s="260"/>
      <c r="J61" s="260"/>
      <c r="K61" s="260"/>
      <c r="L61" s="260"/>
      <c r="M61" s="324">
        <f>Data!$B60</f>
        <v>0</v>
      </c>
      <c r="N61" s="324">
        <f>Data!$D60</f>
        <v>0</v>
      </c>
      <c r="O61" s="260"/>
      <c r="P61" s="260"/>
      <c r="Q61" s="260"/>
      <c r="R61" s="260"/>
      <c r="S61" s="260"/>
      <c r="T61" s="260"/>
      <c r="U61" s="260"/>
      <c r="V61" s="260"/>
      <c r="W61" s="260"/>
      <c r="X61" s="260"/>
    </row>
    <row r="62" spans="1:24" ht="23.25" customHeight="1">
      <c r="A62" s="324">
        <f>Data!$B61</f>
        <v>0</v>
      </c>
      <c r="B62" s="324">
        <f>Data!$D61</f>
        <v>0</v>
      </c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324">
        <f>Data!$B61</f>
        <v>0</v>
      </c>
      <c r="N62" s="324">
        <f>Data!$D61</f>
        <v>0</v>
      </c>
      <c r="O62" s="260"/>
      <c r="P62" s="260"/>
      <c r="Q62" s="260"/>
      <c r="R62" s="260"/>
      <c r="S62" s="260"/>
      <c r="T62" s="260"/>
      <c r="U62" s="260"/>
      <c r="V62" s="260"/>
      <c r="W62" s="260"/>
      <c r="X62" s="260"/>
    </row>
    <row r="63" spans="1:24" ht="23.25" customHeight="1">
      <c r="A63" s="324">
        <f>Data!$B62</f>
        <v>0</v>
      </c>
      <c r="B63" s="324">
        <f>Data!$D62</f>
        <v>0</v>
      </c>
      <c r="C63" s="260"/>
      <c r="D63" s="260"/>
      <c r="E63" s="260"/>
      <c r="F63" s="260"/>
      <c r="G63" s="260"/>
      <c r="H63" s="260"/>
      <c r="I63" s="260"/>
      <c r="J63" s="260"/>
      <c r="K63" s="260"/>
      <c r="L63" s="260"/>
      <c r="M63" s="324">
        <f>Data!$B62</f>
        <v>0</v>
      </c>
      <c r="N63" s="324">
        <f>Data!$D62</f>
        <v>0</v>
      </c>
      <c r="O63" s="260"/>
      <c r="P63" s="260"/>
      <c r="Q63" s="260"/>
      <c r="R63" s="260"/>
      <c r="S63" s="260"/>
      <c r="T63" s="260"/>
      <c r="U63" s="260"/>
      <c r="V63" s="260"/>
      <c r="W63" s="260"/>
      <c r="X63" s="260"/>
    </row>
    <row r="64" spans="1:24" ht="23.25" customHeight="1">
      <c r="A64" s="324">
        <f>Data!$B63</f>
        <v>0</v>
      </c>
      <c r="B64" s="324">
        <f>Data!$D63</f>
        <v>0</v>
      </c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324">
        <f>Data!$B63</f>
        <v>0</v>
      </c>
      <c r="N64" s="324">
        <f>Data!$D63</f>
        <v>0</v>
      </c>
      <c r="O64" s="260"/>
      <c r="P64" s="260"/>
      <c r="Q64" s="260"/>
      <c r="R64" s="260"/>
      <c r="S64" s="260"/>
      <c r="T64" s="260"/>
      <c r="U64" s="260"/>
      <c r="V64" s="260"/>
      <c r="W64" s="260"/>
      <c r="X64" s="260"/>
    </row>
    <row r="65" spans="1:24" ht="23.25" customHeight="1">
      <c r="A65" s="324">
        <f>Data!$B64</f>
        <v>0</v>
      </c>
      <c r="B65" s="324">
        <f>Data!$D64</f>
        <v>0</v>
      </c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324">
        <f>Data!$B64</f>
        <v>0</v>
      </c>
      <c r="N65" s="324">
        <f>Data!$D64</f>
        <v>0</v>
      </c>
      <c r="O65" s="260"/>
      <c r="P65" s="260"/>
      <c r="Q65" s="260"/>
      <c r="R65" s="260"/>
      <c r="S65" s="260"/>
      <c r="T65" s="260"/>
      <c r="U65" s="260"/>
      <c r="V65" s="260"/>
      <c r="W65" s="260"/>
      <c r="X65" s="260"/>
    </row>
    <row r="66" spans="1:24" ht="23.25" customHeight="1">
      <c r="A66" s="324">
        <f>Data!$B65</f>
        <v>0</v>
      </c>
      <c r="B66" s="324">
        <f>Data!$D65</f>
        <v>0</v>
      </c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324">
        <f>Data!$B65</f>
        <v>0</v>
      </c>
      <c r="N66" s="324">
        <f>Data!$D65</f>
        <v>0</v>
      </c>
      <c r="O66" s="260"/>
      <c r="P66" s="260"/>
      <c r="Q66" s="260"/>
      <c r="R66" s="260"/>
      <c r="S66" s="260"/>
      <c r="T66" s="260"/>
      <c r="U66" s="260"/>
      <c r="V66" s="260"/>
      <c r="W66" s="260"/>
      <c r="X66" s="260"/>
    </row>
    <row r="67" spans="1:24" ht="23.25" customHeight="1">
      <c r="A67" s="324">
        <f>Data!$B66</f>
        <v>0</v>
      </c>
      <c r="B67" s="324">
        <f>Data!$D66</f>
        <v>0</v>
      </c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324">
        <f>Data!$B66</f>
        <v>0</v>
      </c>
      <c r="N67" s="324">
        <f>Data!$D66</f>
        <v>0</v>
      </c>
      <c r="O67" s="260"/>
      <c r="P67" s="260"/>
      <c r="Q67" s="260"/>
      <c r="R67" s="260"/>
      <c r="S67" s="260"/>
      <c r="T67" s="260"/>
      <c r="U67" s="260"/>
      <c r="V67" s="260"/>
      <c r="W67" s="260"/>
      <c r="X67" s="260"/>
    </row>
    <row r="68" spans="1:24" ht="23.25" customHeight="1">
      <c r="A68" s="324">
        <f>Data!$B67</f>
        <v>0</v>
      </c>
      <c r="B68" s="324">
        <f>Data!$D67</f>
        <v>0</v>
      </c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324">
        <f>Data!$B67</f>
        <v>0</v>
      </c>
      <c r="N68" s="324">
        <f>Data!$D67</f>
        <v>0</v>
      </c>
      <c r="O68" s="260"/>
      <c r="P68" s="260"/>
      <c r="Q68" s="260"/>
      <c r="R68" s="260"/>
      <c r="S68" s="260"/>
      <c r="T68" s="260"/>
      <c r="U68" s="260"/>
      <c r="V68" s="260"/>
      <c r="W68" s="260"/>
      <c r="X68" s="260"/>
    </row>
    <row r="69" spans="1:24" ht="23.25" customHeight="1">
      <c r="A69" s="324">
        <f>Data!$B68</f>
        <v>0</v>
      </c>
      <c r="B69" s="324">
        <f>Data!$D68</f>
        <v>0</v>
      </c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324">
        <f>Data!$B68</f>
        <v>0</v>
      </c>
      <c r="N69" s="324">
        <f>Data!$D68</f>
        <v>0</v>
      </c>
      <c r="O69" s="260"/>
      <c r="P69" s="260"/>
      <c r="Q69" s="260"/>
      <c r="R69" s="260"/>
      <c r="S69" s="260"/>
      <c r="T69" s="260"/>
      <c r="U69" s="260"/>
      <c r="V69" s="260"/>
      <c r="W69" s="260"/>
      <c r="X69" s="260"/>
    </row>
    <row r="70" spans="1:24" ht="23.25" customHeight="1">
      <c r="A70" s="324">
        <f>Data!$B69</f>
        <v>0</v>
      </c>
      <c r="B70" s="324">
        <f>Data!$D69</f>
        <v>0</v>
      </c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324">
        <f>Data!$B69</f>
        <v>0</v>
      </c>
      <c r="N70" s="324">
        <f>Data!$D69</f>
        <v>0</v>
      </c>
      <c r="O70" s="260"/>
      <c r="P70" s="260"/>
      <c r="Q70" s="260"/>
      <c r="R70" s="260"/>
      <c r="S70" s="260"/>
      <c r="T70" s="260"/>
      <c r="U70" s="260"/>
      <c r="V70" s="260"/>
      <c r="W70" s="260"/>
      <c r="X70" s="260"/>
    </row>
    <row r="71" spans="1:24" ht="23.25" customHeight="1">
      <c r="A71" s="324">
        <f>Data!$B70</f>
        <v>0</v>
      </c>
      <c r="B71" s="324">
        <f>Data!$D70</f>
        <v>0</v>
      </c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324">
        <f>Data!$B70</f>
        <v>0</v>
      </c>
      <c r="N71" s="324">
        <f>Data!$D70</f>
        <v>0</v>
      </c>
      <c r="O71" s="260"/>
      <c r="P71" s="260"/>
      <c r="Q71" s="260"/>
      <c r="R71" s="260"/>
      <c r="S71" s="260"/>
      <c r="T71" s="260"/>
      <c r="U71" s="260"/>
      <c r="V71" s="260"/>
      <c r="W71" s="260"/>
      <c r="X71" s="260"/>
    </row>
    <row r="72" spans="1:24" ht="23.25" customHeight="1">
      <c r="A72" s="324">
        <f>Data!$B71</f>
        <v>0</v>
      </c>
      <c r="B72" s="324">
        <f>Data!$D71</f>
        <v>0</v>
      </c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324">
        <f>Data!$B71</f>
        <v>0</v>
      </c>
      <c r="N72" s="324">
        <f>Data!$D71</f>
        <v>0</v>
      </c>
      <c r="O72" s="260"/>
      <c r="P72" s="260"/>
      <c r="Q72" s="260"/>
      <c r="R72" s="260"/>
      <c r="S72" s="260"/>
      <c r="T72" s="260"/>
      <c r="U72" s="260"/>
      <c r="V72" s="260"/>
      <c r="W72" s="260"/>
      <c r="X72" s="260"/>
    </row>
    <row r="73" spans="1:24" ht="23.25" customHeight="1">
      <c r="A73" s="324">
        <f>Data!$B72</f>
        <v>0</v>
      </c>
      <c r="B73" s="324">
        <f>Data!$D72</f>
        <v>0</v>
      </c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324">
        <f>Data!$B72</f>
        <v>0</v>
      </c>
      <c r="N73" s="324">
        <f>Data!$D72</f>
        <v>0</v>
      </c>
      <c r="O73" s="260"/>
      <c r="P73" s="260"/>
      <c r="Q73" s="260"/>
      <c r="R73" s="260"/>
      <c r="S73" s="260"/>
      <c r="T73" s="260"/>
      <c r="U73" s="260"/>
      <c r="V73" s="260"/>
      <c r="W73" s="260"/>
      <c r="X73" s="260"/>
    </row>
    <row r="74" spans="1:24" ht="23.25" customHeight="1">
      <c r="A74" s="324">
        <f>Data!$B73</f>
        <v>0</v>
      </c>
      <c r="B74" s="324">
        <f>Data!$D73</f>
        <v>0</v>
      </c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324">
        <f>Data!$B73</f>
        <v>0</v>
      </c>
      <c r="N74" s="324">
        <f>Data!$D73</f>
        <v>0</v>
      </c>
      <c r="O74" s="260"/>
      <c r="P74" s="260"/>
      <c r="Q74" s="260"/>
      <c r="R74" s="260"/>
      <c r="S74" s="260"/>
      <c r="T74" s="260"/>
      <c r="U74" s="260"/>
      <c r="V74" s="260"/>
      <c r="W74" s="260"/>
      <c r="X74" s="260"/>
    </row>
    <row r="75" spans="1:24" ht="23.25" customHeight="1">
      <c r="A75" s="324">
        <f>Data!$B74</f>
        <v>0</v>
      </c>
      <c r="B75" s="324">
        <f>Data!$D74</f>
        <v>0</v>
      </c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324">
        <f>Data!$B74</f>
        <v>0</v>
      </c>
      <c r="N75" s="324">
        <f>Data!$D74</f>
        <v>0</v>
      </c>
      <c r="O75" s="260"/>
      <c r="P75" s="260"/>
      <c r="Q75" s="260"/>
      <c r="R75" s="260"/>
      <c r="S75" s="260"/>
      <c r="T75" s="260"/>
      <c r="U75" s="260"/>
      <c r="V75" s="260"/>
      <c r="W75" s="260"/>
      <c r="X75" s="260"/>
    </row>
    <row r="76" spans="1:24" ht="23.25" customHeight="1">
      <c r="A76" s="324">
        <f>Data!$B75</f>
        <v>0</v>
      </c>
      <c r="B76" s="324">
        <f>Data!$D75</f>
        <v>0</v>
      </c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324">
        <f>Data!$B75</f>
        <v>0</v>
      </c>
      <c r="N76" s="324">
        <f>Data!$D75</f>
        <v>0</v>
      </c>
      <c r="O76" s="260"/>
      <c r="P76" s="260"/>
      <c r="Q76" s="260"/>
      <c r="R76" s="260"/>
      <c r="S76" s="260"/>
      <c r="T76" s="260"/>
      <c r="U76" s="260"/>
      <c r="V76" s="260"/>
      <c r="W76" s="260"/>
      <c r="X76" s="260"/>
    </row>
    <row r="77" spans="1:24" ht="23.25" customHeight="1">
      <c r="A77" s="324">
        <f>Data!$B76</f>
        <v>0</v>
      </c>
      <c r="B77" s="324">
        <f>Data!$D76</f>
        <v>0</v>
      </c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324">
        <f>Data!$B76</f>
        <v>0</v>
      </c>
      <c r="N77" s="324">
        <f>Data!$D76</f>
        <v>0</v>
      </c>
      <c r="O77" s="260"/>
      <c r="P77" s="260"/>
      <c r="Q77" s="260"/>
      <c r="R77" s="260"/>
      <c r="S77" s="260"/>
      <c r="T77" s="260"/>
      <c r="U77" s="260"/>
      <c r="V77" s="260"/>
      <c r="W77" s="260"/>
      <c r="X77" s="260"/>
    </row>
  </sheetData>
  <sheetProtection algorithmName="SHA-512" hashValue="ddL/+qMaPjV8Hibr1GwoLjY8zdtKm1uwPjrte06dGC8wWE2daOoC3F5OYZ/gUC4hlDOkQq6jcqpBnC9pNUCeMg==" saltValue="cvmzQyCWLdFK5Uj7Dg31dA==" spinCount="100000" sheet="1" scenarios="1" formatCells="0" formatColumns="0" formatRows="0"/>
  <mergeCells count="38">
    <mergeCell ref="A1:L1"/>
    <mergeCell ref="M1:X1"/>
    <mergeCell ref="A2:A4"/>
    <mergeCell ref="B2:B4"/>
    <mergeCell ref="C2:C3"/>
    <mergeCell ref="D2:D3"/>
    <mergeCell ref="E2:E3"/>
    <mergeCell ref="F2:F3"/>
    <mergeCell ref="G2:H2"/>
    <mergeCell ref="I2:J2"/>
    <mergeCell ref="R2:R3"/>
    <mergeCell ref="S2:T2"/>
    <mergeCell ref="U2:V2"/>
    <mergeCell ref="W2:X2"/>
    <mergeCell ref="P2:P3"/>
    <mergeCell ref="Q2:Q3"/>
    <mergeCell ref="A39:A41"/>
    <mergeCell ref="B39:B41"/>
    <mergeCell ref="C39:C40"/>
    <mergeCell ref="D39:D40"/>
    <mergeCell ref="E39:E40"/>
    <mergeCell ref="F39:F40"/>
    <mergeCell ref="K2:L2"/>
    <mergeCell ref="M2:M4"/>
    <mergeCell ref="N2:N4"/>
    <mergeCell ref="O2:O3"/>
    <mergeCell ref="W39:X39"/>
    <mergeCell ref="G39:H39"/>
    <mergeCell ref="I39:J39"/>
    <mergeCell ref="K39:L39"/>
    <mergeCell ref="M39:M41"/>
    <mergeCell ref="N39:N41"/>
    <mergeCell ref="O39:O40"/>
    <mergeCell ref="P39:P40"/>
    <mergeCell ref="Q39:Q40"/>
    <mergeCell ref="R39:R40"/>
    <mergeCell ref="S39:T39"/>
    <mergeCell ref="U39:V39"/>
  </mergeCells>
  <pageMargins left="0.47244094488188981" right="0.47244094488188981" top="0.11811023622047245" bottom="0.43307086614173229" header="0" footer="0"/>
  <pageSetup paperSize="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9"/>
  <sheetViews>
    <sheetView showZeros="0" view="pageLayout" zoomScaleNormal="100" workbookViewId="0">
      <selection activeCell="C6" sqref="C6"/>
    </sheetView>
  </sheetViews>
  <sheetFormatPr defaultColWidth="9.140625" defaultRowHeight="12.75"/>
  <cols>
    <col min="1" max="1" width="4.140625" style="11" customWidth="1"/>
    <col min="2" max="2" width="5.7109375" style="11" customWidth="1"/>
    <col min="3" max="19" width="5" style="11" customWidth="1"/>
    <col min="20" max="40" width="4.7109375" style="11" customWidth="1"/>
    <col min="41" max="41" width="4.140625" style="11" customWidth="1"/>
    <col min="42" max="42" width="5.7109375" style="11" customWidth="1"/>
    <col min="43" max="59" width="5" style="11" customWidth="1"/>
    <col min="60" max="80" width="4.7109375" style="11" customWidth="1"/>
    <col min="81" max="16384" width="9.140625" style="11"/>
  </cols>
  <sheetData>
    <row r="1" spans="1:80" ht="33.75" customHeight="1">
      <c r="A1" s="468" t="s">
        <v>290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9" t="str">
        <f>Links!$O$2</f>
        <v>सन:- 2023-24</v>
      </c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8" t="s">
        <v>291</v>
      </c>
      <c r="AP1" s="468"/>
      <c r="AQ1" s="468"/>
      <c r="AR1" s="468"/>
      <c r="AS1" s="468"/>
      <c r="AT1" s="468"/>
      <c r="AU1" s="468"/>
      <c r="AV1" s="468"/>
      <c r="AW1" s="468"/>
      <c r="AX1" s="468"/>
      <c r="AY1" s="468"/>
      <c r="AZ1" s="468"/>
      <c r="BA1" s="468"/>
      <c r="BB1" s="468"/>
      <c r="BC1" s="468"/>
      <c r="BD1" s="468"/>
      <c r="BE1" s="468"/>
      <c r="BF1" s="468"/>
      <c r="BG1" s="468"/>
      <c r="BH1" s="469" t="str">
        <f>Links!$O$2</f>
        <v>सन:- 2023-24</v>
      </c>
      <c r="BI1" s="469"/>
      <c r="BJ1" s="469"/>
      <c r="BK1" s="469"/>
      <c r="BL1" s="469"/>
      <c r="BM1" s="469"/>
      <c r="BN1" s="469"/>
      <c r="BO1" s="469"/>
      <c r="BP1" s="469"/>
      <c r="BQ1" s="469"/>
      <c r="BR1" s="469"/>
      <c r="BS1" s="469"/>
      <c r="BT1" s="469"/>
      <c r="BU1" s="469"/>
      <c r="BV1" s="469"/>
      <c r="BW1" s="469"/>
      <c r="BX1" s="469"/>
      <c r="BY1" s="469"/>
      <c r="BZ1" s="469"/>
      <c r="CA1" s="469"/>
      <c r="CB1" s="469"/>
    </row>
    <row r="2" spans="1:80" ht="63" customHeight="1">
      <c r="A2" s="467" t="s">
        <v>270</v>
      </c>
      <c r="B2" s="467" t="s">
        <v>271</v>
      </c>
      <c r="C2" s="464" t="s">
        <v>89</v>
      </c>
      <c r="D2" s="464"/>
      <c r="E2" s="464"/>
      <c r="F2" s="464"/>
      <c r="G2" s="464"/>
      <c r="H2" s="464" t="s">
        <v>272</v>
      </c>
      <c r="I2" s="464"/>
      <c r="J2" s="464"/>
      <c r="K2" s="464"/>
      <c r="L2" s="464"/>
      <c r="M2" s="464" t="s">
        <v>273</v>
      </c>
      <c r="N2" s="464"/>
      <c r="O2" s="464"/>
      <c r="P2" s="464"/>
      <c r="Q2" s="464"/>
      <c r="R2" s="464" t="s">
        <v>83</v>
      </c>
      <c r="S2" s="464"/>
      <c r="T2" s="464" t="s">
        <v>83</v>
      </c>
      <c r="U2" s="464"/>
      <c r="V2" s="464"/>
      <c r="W2" s="464" t="s">
        <v>90</v>
      </c>
      <c r="X2" s="464"/>
      <c r="Y2" s="464"/>
      <c r="Z2" s="464"/>
      <c r="AA2" s="464"/>
      <c r="AB2" s="464"/>
      <c r="AC2" s="464" t="s">
        <v>276</v>
      </c>
      <c r="AD2" s="464"/>
      <c r="AE2" s="464"/>
      <c r="AF2" s="464"/>
      <c r="AG2" s="464"/>
      <c r="AH2" s="464"/>
      <c r="AI2" s="464" t="s">
        <v>277</v>
      </c>
      <c r="AJ2" s="464"/>
      <c r="AK2" s="464"/>
      <c r="AL2" s="464"/>
      <c r="AM2" s="464"/>
      <c r="AN2" s="464"/>
      <c r="AO2" s="467" t="s">
        <v>270</v>
      </c>
      <c r="AP2" s="467" t="s">
        <v>271</v>
      </c>
      <c r="AQ2" s="464" t="s">
        <v>89</v>
      </c>
      <c r="AR2" s="464"/>
      <c r="AS2" s="464"/>
      <c r="AT2" s="464"/>
      <c r="AU2" s="464"/>
      <c r="AV2" s="464" t="s">
        <v>272</v>
      </c>
      <c r="AW2" s="464"/>
      <c r="AX2" s="464"/>
      <c r="AY2" s="464"/>
      <c r="AZ2" s="464"/>
      <c r="BA2" s="464" t="s">
        <v>273</v>
      </c>
      <c r="BB2" s="464"/>
      <c r="BC2" s="464"/>
      <c r="BD2" s="464"/>
      <c r="BE2" s="464"/>
      <c r="BF2" s="464" t="s">
        <v>83</v>
      </c>
      <c r="BG2" s="464"/>
      <c r="BH2" s="464" t="s">
        <v>83</v>
      </c>
      <c r="BI2" s="464"/>
      <c r="BJ2" s="464"/>
      <c r="BK2" s="464" t="s">
        <v>90</v>
      </c>
      <c r="BL2" s="464"/>
      <c r="BM2" s="464"/>
      <c r="BN2" s="464"/>
      <c r="BO2" s="464"/>
      <c r="BP2" s="464"/>
      <c r="BQ2" s="464" t="s">
        <v>276</v>
      </c>
      <c r="BR2" s="464"/>
      <c r="BS2" s="464"/>
      <c r="BT2" s="464"/>
      <c r="BU2" s="464"/>
      <c r="BV2" s="464"/>
      <c r="BW2" s="464" t="s">
        <v>277</v>
      </c>
      <c r="BX2" s="464"/>
      <c r="BY2" s="464"/>
      <c r="BZ2" s="464"/>
      <c r="CA2" s="464"/>
      <c r="CB2" s="464"/>
    </row>
    <row r="3" spans="1:80" ht="31.5" customHeight="1">
      <c r="A3" s="467"/>
      <c r="B3" s="467"/>
      <c r="C3" s="467" t="s">
        <v>282</v>
      </c>
      <c r="D3" s="467"/>
      <c r="E3" s="467" t="s">
        <v>283</v>
      </c>
      <c r="F3" s="467"/>
      <c r="G3" s="467" t="s">
        <v>35</v>
      </c>
      <c r="H3" s="467" t="s">
        <v>282</v>
      </c>
      <c r="I3" s="467"/>
      <c r="J3" s="467" t="s">
        <v>283</v>
      </c>
      <c r="K3" s="467"/>
      <c r="L3" s="467" t="s">
        <v>35</v>
      </c>
      <c r="M3" s="467" t="s">
        <v>282</v>
      </c>
      <c r="N3" s="467"/>
      <c r="O3" s="467" t="s">
        <v>283</v>
      </c>
      <c r="P3" s="467"/>
      <c r="Q3" s="467" t="s">
        <v>35</v>
      </c>
      <c r="R3" s="467" t="s">
        <v>282</v>
      </c>
      <c r="S3" s="467"/>
      <c r="T3" s="467" t="s">
        <v>283</v>
      </c>
      <c r="U3" s="467"/>
      <c r="V3" s="467" t="s">
        <v>35</v>
      </c>
      <c r="W3" s="467" t="s">
        <v>274</v>
      </c>
      <c r="X3" s="467"/>
      <c r="Y3" s="467"/>
      <c r="Z3" s="467" t="s">
        <v>275</v>
      </c>
      <c r="AA3" s="467"/>
      <c r="AB3" s="467"/>
      <c r="AC3" s="467" t="s">
        <v>274</v>
      </c>
      <c r="AD3" s="467"/>
      <c r="AE3" s="467"/>
      <c r="AF3" s="467" t="s">
        <v>275</v>
      </c>
      <c r="AG3" s="467"/>
      <c r="AH3" s="467"/>
      <c r="AI3" s="467" t="s">
        <v>278</v>
      </c>
      <c r="AJ3" s="467"/>
      <c r="AK3" s="467"/>
      <c r="AL3" s="467" t="s">
        <v>279</v>
      </c>
      <c r="AM3" s="467"/>
      <c r="AN3" s="467"/>
      <c r="AO3" s="467"/>
      <c r="AP3" s="467"/>
      <c r="AQ3" s="467" t="s">
        <v>282</v>
      </c>
      <c r="AR3" s="467"/>
      <c r="AS3" s="467" t="s">
        <v>283</v>
      </c>
      <c r="AT3" s="467"/>
      <c r="AU3" s="467" t="s">
        <v>35</v>
      </c>
      <c r="AV3" s="467" t="s">
        <v>282</v>
      </c>
      <c r="AW3" s="467"/>
      <c r="AX3" s="467" t="s">
        <v>283</v>
      </c>
      <c r="AY3" s="467"/>
      <c r="AZ3" s="467" t="s">
        <v>35</v>
      </c>
      <c r="BA3" s="467" t="s">
        <v>282</v>
      </c>
      <c r="BB3" s="467"/>
      <c r="BC3" s="467" t="s">
        <v>283</v>
      </c>
      <c r="BD3" s="467"/>
      <c r="BE3" s="467" t="s">
        <v>35</v>
      </c>
      <c r="BF3" s="467" t="s">
        <v>282</v>
      </c>
      <c r="BG3" s="467"/>
      <c r="BH3" s="467" t="s">
        <v>283</v>
      </c>
      <c r="BI3" s="467"/>
      <c r="BJ3" s="467" t="s">
        <v>35</v>
      </c>
      <c r="BK3" s="467" t="s">
        <v>274</v>
      </c>
      <c r="BL3" s="467"/>
      <c r="BM3" s="467"/>
      <c r="BN3" s="467" t="s">
        <v>275</v>
      </c>
      <c r="BO3" s="467"/>
      <c r="BP3" s="467"/>
      <c r="BQ3" s="467" t="s">
        <v>274</v>
      </c>
      <c r="BR3" s="467"/>
      <c r="BS3" s="467"/>
      <c r="BT3" s="467" t="s">
        <v>275</v>
      </c>
      <c r="BU3" s="467"/>
      <c r="BV3" s="467"/>
      <c r="BW3" s="467" t="s">
        <v>278</v>
      </c>
      <c r="BX3" s="467"/>
      <c r="BY3" s="467"/>
      <c r="BZ3" s="467" t="s">
        <v>279</v>
      </c>
      <c r="CA3" s="467"/>
      <c r="CB3" s="467"/>
    </row>
    <row r="4" spans="1:80" ht="31.5" customHeight="1">
      <c r="A4" s="467"/>
      <c r="B4" s="467"/>
      <c r="C4" s="261" t="s">
        <v>284</v>
      </c>
      <c r="D4" s="261" t="s">
        <v>285</v>
      </c>
      <c r="E4" s="261">
        <v>1</v>
      </c>
      <c r="F4" s="261">
        <v>2</v>
      </c>
      <c r="G4" s="467"/>
      <c r="H4" s="261" t="s">
        <v>284</v>
      </c>
      <c r="I4" s="261" t="s">
        <v>285</v>
      </c>
      <c r="J4" s="261">
        <v>1</v>
      </c>
      <c r="K4" s="261">
        <v>2</v>
      </c>
      <c r="L4" s="467"/>
      <c r="M4" s="261" t="s">
        <v>284</v>
      </c>
      <c r="N4" s="261" t="s">
        <v>285</v>
      </c>
      <c r="O4" s="261">
        <v>1</v>
      </c>
      <c r="P4" s="261">
        <v>2</v>
      </c>
      <c r="Q4" s="467"/>
      <c r="R4" s="261" t="s">
        <v>284</v>
      </c>
      <c r="S4" s="261" t="s">
        <v>285</v>
      </c>
      <c r="T4" s="261">
        <v>1</v>
      </c>
      <c r="U4" s="261">
        <v>2</v>
      </c>
      <c r="V4" s="467"/>
      <c r="W4" s="261" t="s">
        <v>286</v>
      </c>
      <c r="X4" s="261" t="s">
        <v>287</v>
      </c>
      <c r="Y4" s="261" t="s">
        <v>35</v>
      </c>
      <c r="Z4" s="261" t="s">
        <v>286</v>
      </c>
      <c r="AA4" s="261" t="s">
        <v>287</v>
      </c>
      <c r="AB4" s="261" t="s">
        <v>35</v>
      </c>
      <c r="AC4" s="261" t="s">
        <v>288</v>
      </c>
      <c r="AD4" s="261" t="s">
        <v>287</v>
      </c>
      <c r="AE4" s="261" t="s">
        <v>35</v>
      </c>
      <c r="AF4" s="261" t="s">
        <v>288</v>
      </c>
      <c r="AG4" s="261" t="s">
        <v>287</v>
      </c>
      <c r="AH4" s="261" t="s">
        <v>35</v>
      </c>
      <c r="AI4" s="261" t="s">
        <v>286</v>
      </c>
      <c r="AJ4" s="262" t="s">
        <v>289</v>
      </c>
      <c r="AK4" s="261" t="s">
        <v>35</v>
      </c>
      <c r="AL4" s="261" t="s">
        <v>286</v>
      </c>
      <c r="AM4" s="262" t="s">
        <v>289</v>
      </c>
      <c r="AN4" s="261" t="s">
        <v>35</v>
      </c>
      <c r="AO4" s="467"/>
      <c r="AP4" s="467"/>
      <c r="AQ4" s="261" t="s">
        <v>284</v>
      </c>
      <c r="AR4" s="261" t="s">
        <v>285</v>
      </c>
      <c r="AS4" s="261">
        <v>1</v>
      </c>
      <c r="AT4" s="261">
        <v>2</v>
      </c>
      <c r="AU4" s="467"/>
      <c r="AV4" s="261" t="s">
        <v>284</v>
      </c>
      <c r="AW4" s="261" t="s">
        <v>285</v>
      </c>
      <c r="AX4" s="261">
        <v>1</v>
      </c>
      <c r="AY4" s="261">
        <v>2</v>
      </c>
      <c r="AZ4" s="467"/>
      <c r="BA4" s="261" t="s">
        <v>284</v>
      </c>
      <c r="BB4" s="261" t="s">
        <v>285</v>
      </c>
      <c r="BC4" s="261">
        <v>1</v>
      </c>
      <c r="BD4" s="261">
        <v>2</v>
      </c>
      <c r="BE4" s="467"/>
      <c r="BF4" s="261" t="s">
        <v>284</v>
      </c>
      <c r="BG4" s="261" t="s">
        <v>285</v>
      </c>
      <c r="BH4" s="261">
        <v>1</v>
      </c>
      <c r="BI4" s="261">
        <v>2</v>
      </c>
      <c r="BJ4" s="467"/>
      <c r="BK4" s="261" t="s">
        <v>286</v>
      </c>
      <c r="BL4" s="261" t="s">
        <v>287</v>
      </c>
      <c r="BM4" s="261" t="s">
        <v>35</v>
      </c>
      <c r="BN4" s="261" t="s">
        <v>286</v>
      </c>
      <c r="BO4" s="261" t="s">
        <v>287</v>
      </c>
      <c r="BP4" s="261" t="s">
        <v>35</v>
      </c>
      <c r="BQ4" s="261" t="s">
        <v>288</v>
      </c>
      <c r="BR4" s="261" t="s">
        <v>287</v>
      </c>
      <c r="BS4" s="261" t="s">
        <v>35</v>
      </c>
      <c r="BT4" s="261" t="s">
        <v>288</v>
      </c>
      <c r="BU4" s="261" t="s">
        <v>287</v>
      </c>
      <c r="BV4" s="261" t="s">
        <v>35</v>
      </c>
      <c r="BW4" s="261" t="s">
        <v>286</v>
      </c>
      <c r="BX4" s="262" t="s">
        <v>289</v>
      </c>
      <c r="BY4" s="261" t="s">
        <v>35</v>
      </c>
      <c r="BZ4" s="261" t="s">
        <v>286</v>
      </c>
      <c r="CA4" s="262" t="s">
        <v>289</v>
      </c>
      <c r="CB4" s="261" t="s">
        <v>35</v>
      </c>
    </row>
    <row r="5" spans="1:80" ht="14.25" customHeight="1">
      <c r="A5" s="467"/>
      <c r="B5" s="467"/>
      <c r="C5" s="267">
        <v>5</v>
      </c>
      <c r="D5" s="267">
        <v>5</v>
      </c>
      <c r="E5" s="267">
        <v>5</v>
      </c>
      <c r="F5" s="267">
        <v>5</v>
      </c>
      <c r="G5" s="325">
        <f>SUM(C5:F5)</f>
        <v>20</v>
      </c>
      <c r="H5" s="267">
        <v>5</v>
      </c>
      <c r="I5" s="267">
        <v>5</v>
      </c>
      <c r="J5" s="267">
        <v>5</v>
      </c>
      <c r="K5" s="267">
        <v>5</v>
      </c>
      <c r="L5" s="325">
        <f>SUM(H5:K5)</f>
        <v>20</v>
      </c>
      <c r="M5" s="267"/>
      <c r="N5" s="267"/>
      <c r="O5" s="267"/>
      <c r="P5" s="267"/>
      <c r="Q5" s="325">
        <f>SUM(M5:P5)</f>
        <v>0</v>
      </c>
      <c r="R5" s="267">
        <v>5</v>
      </c>
      <c r="S5" s="267">
        <v>5</v>
      </c>
      <c r="T5" s="267">
        <v>5</v>
      </c>
      <c r="U5" s="267">
        <v>5</v>
      </c>
      <c r="V5" s="325">
        <f>SUM(R5:U5)</f>
        <v>20</v>
      </c>
      <c r="W5" s="267">
        <v>5</v>
      </c>
      <c r="X5" s="267">
        <v>5</v>
      </c>
      <c r="Y5" s="323">
        <f>SUM(W5:X5)</f>
        <v>10</v>
      </c>
      <c r="Z5" s="266">
        <v>5</v>
      </c>
      <c r="AA5" s="266">
        <v>5</v>
      </c>
      <c r="AB5" s="323">
        <f>SUM(Z5:AA5)</f>
        <v>10</v>
      </c>
      <c r="AC5" s="266">
        <v>2</v>
      </c>
      <c r="AD5" s="266">
        <v>8</v>
      </c>
      <c r="AE5" s="323">
        <f>SUM(AC5:AD5)</f>
        <v>10</v>
      </c>
      <c r="AF5" s="266">
        <v>2</v>
      </c>
      <c r="AG5" s="266">
        <v>8</v>
      </c>
      <c r="AH5" s="323">
        <f>SUM(AF5:AG5)</f>
        <v>10</v>
      </c>
      <c r="AI5" s="266">
        <v>5</v>
      </c>
      <c r="AJ5" s="266">
        <v>5</v>
      </c>
      <c r="AK5" s="323">
        <f>SUM(AI5:AJ5)</f>
        <v>10</v>
      </c>
      <c r="AL5" s="266">
        <v>5</v>
      </c>
      <c r="AM5" s="266">
        <v>5</v>
      </c>
      <c r="AN5" s="323">
        <f>SUM(AL5:AM5)</f>
        <v>10</v>
      </c>
      <c r="AO5" s="467"/>
      <c r="AP5" s="467"/>
      <c r="AQ5" s="267">
        <v>5</v>
      </c>
      <c r="AR5" s="267">
        <v>5</v>
      </c>
      <c r="AS5" s="267">
        <v>5</v>
      </c>
      <c r="AT5" s="267">
        <v>5</v>
      </c>
      <c r="AU5" s="325">
        <f>SUM(AQ5:AT5)</f>
        <v>20</v>
      </c>
      <c r="AV5" s="267">
        <v>5</v>
      </c>
      <c r="AW5" s="267">
        <v>5</v>
      </c>
      <c r="AX5" s="267">
        <v>5</v>
      </c>
      <c r="AY5" s="267">
        <v>5</v>
      </c>
      <c r="AZ5" s="325">
        <f>SUM(AV5:AY5)</f>
        <v>20</v>
      </c>
      <c r="BA5" s="267"/>
      <c r="BB5" s="267"/>
      <c r="BC5" s="267"/>
      <c r="BD5" s="267"/>
      <c r="BE5" s="325">
        <f>SUM(BA5:BD5)</f>
        <v>0</v>
      </c>
      <c r="BF5" s="267">
        <v>5</v>
      </c>
      <c r="BG5" s="267">
        <v>5</v>
      </c>
      <c r="BH5" s="267">
        <v>5</v>
      </c>
      <c r="BI5" s="267">
        <v>5</v>
      </c>
      <c r="BJ5" s="325">
        <f>SUM(BF5:BI5)</f>
        <v>20</v>
      </c>
      <c r="BK5" s="267">
        <v>5</v>
      </c>
      <c r="BL5" s="267">
        <v>5</v>
      </c>
      <c r="BM5" s="323">
        <f>SUM(BK5:BL5)</f>
        <v>10</v>
      </c>
      <c r="BN5" s="266">
        <v>5</v>
      </c>
      <c r="BO5" s="266">
        <v>5</v>
      </c>
      <c r="BP5" s="323">
        <f>SUM(BN5:BO5)</f>
        <v>10</v>
      </c>
      <c r="BQ5" s="266">
        <v>2</v>
      </c>
      <c r="BR5" s="266">
        <v>8</v>
      </c>
      <c r="BS5" s="323">
        <f>SUM(BQ5:BR5)</f>
        <v>10</v>
      </c>
      <c r="BT5" s="266">
        <v>2</v>
      </c>
      <c r="BU5" s="266">
        <v>8</v>
      </c>
      <c r="BV5" s="323">
        <f>SUM(BT5:BU5)</f>
        <v>10</v>
      </c>
      <c r="BW5" s="266">
        <v>5</v>
      </c>
      <c r="BX5" s="266">
        <v>5</v>
      </c>
      <c r="BY5" s="323">
        <f>SUM(BW5:BX5)</f>
        <v>10</v>
      </c>
      <c r="BZ5" s="266">
        <v>5</v>
      </c>
      <c r="CA5" s="266">
        <v>5</v>
      </c>
      <c r="CB5" s="323">
        <f>SUM(BZ5:CA5)</f>
        <v>10</v>
      </c>
    </row>
    <row r="6" spans="1:80" ht="23.25" customHeight="1">
      <c r="A6" s="324">
        <f>Data!$B7</f>
        <v>1</v>
      </c>
      <c r="B6" s="324">
        <f>Data!$D7</f>
        <v>1</v>
      </c>
      <c r="C6" s="260"/>
      <c r="D6" s="260"/>
      <c r="E6" s="260"/>
      <c r="F6" s="260"/>
      <c r="G6" s="324">
        <f>SUM(C6:F6)</f>
        <v>0</v>
      </c>
      <c r="H6" s="260"/>
      <c r="I6" s="260"/>
      <c r="J6" s="260"/>
      <c r="K6" s="260"/>
      <c r="L6" s="324">
        <f>SUM(H6:K6)</f>
        <v>0</v>
      </c>
      <c r="M6" s="260"/>
      <c r="N6" s="260"/>
      <c r="O6" s="260"/>
      <c r="P6" s="260"/>
      <c r="Q6" s="324">
        <f>SUM(M6:P6)</f>
        <v>0</v>
      </c>
      <c r="R6" s="260"/>
      <c r="S6" s="260"/>
      <c r="T6" s="260"/>
      <c r="U6" s="260"/>
      <c r="V6" s="324">
        <f>SUM(R6:U6)</f>
        <v>0</v>
      </c>
      <c r="W6" s="260"/>
      <c r="X6" s="260"/>
      <c r="Y6" s="324">
        <f>SUM(W6:X6)</f>
        <v>0</v>
      </c>
      <c r="Z6" s="260"/>
      <c r="AA6" s="260"/>
      <c r="AB6" s="324">
        <f>SUM(Z6:AA6)</f>
        <v>0</v>
      </c>
      <c r="AC6" s="260"/>
      <c r="AD6" s="260"/>
      <c r="AE6" s="324">
        <f>SUM(AC6:AD6)</f>
        <v>0</v>
      </c>
      <c r="AF6" s="260"/>
      <c r="AG6" s="260"/>
      <c r="AH6" s="324">
        <f>SUM(AF6:AG6)</f>
        <v>0</v>
      </c>
      <c r="AI6" s="260"/>
      <c r="AJ6" s="260"/>
      <c r="AK6" s="324">
        <f>SUM(AI6:AJ6)</f>
        <v>0</v>
      </c>
      <c r="AL6" s="260"/>
      <c r="AM6" s="260"/>
      <c r="AN6" s="324">
        <f>SUM(AL6:AM6)</f>
        <v>0</v>
      </c>
      <c r="AO6" s="324">
        <f>Data!$B7</f>
        <v>1</v>
      </c>
      <c r="AP6" s="324">
        <f>Data!$D7</f>
        <v>1</v>
      </c>
      <c r="AQ6" s="260"/>
      <c r="AR6" s="260"/>
      <c r="AS6" s="260"/>
      <c r="AT6" s="260"/>
      <c r="AU6" s="324">
        <f>SUM(AQ6:AT6)</f>
        <v>0</v>
      </c>
      <c r="AV6" s="260"/>
      <c r="AW6" s="260"/>
      <c r="AX6" s="260"/>
      <c r="AY6" s="260"/>
      <c r="AZ6" s="324">
        <f>SUM(AV6:AY6)</f>
        <v>0</v>
      </c>
      <c r="BA6" s="260"/>
      <c r="BB6" s="260"/>
      <c r="BC6" s="260"/>
      <c r="BD6" s="260"/>
      <c r="BE6" s="324">
        <f>SUM(BA6:BD6)</f>
        <v>0</v>
      </c>
      <c r="BF6" s="260"/>
      <c r="BG6" s="260"/>
      <c r="BH6" s="260"/>
      <c r="BI6" s="260"/>
      <c r="BJ6" s="324">
        <f>SUM(BF6:BI6)</f>
        <v>0</v>
      </c>
      <c r="BK6" s="260"/>
      <c r="BL6" s="260"/>
      <c r="BM6" s="324">
        <f>SUM(BK6:BL6)</f>
        <v>0</v>
      </c>
      <c r="BN6" s="260"/>
      <c r="BO6" s="260"/>
      <c r="BP6" s="324">
        <f>SUM(BN6:BO6)</f>
        <v>0</v>
      </c>
      <c r="BQ6" s="260"/>
      <c r="BR6" s="260"/>
      <c r="BS6" s="324">
        <f>SUM(BQ6:BR6)</f>
        <v>0</v>
      </c>
      <c r="BT6" s="260"/>
      <c r="BU6" s="260"/>
      <c r="BV6" s="324">
        <f>SUM(BT6:BU6)</f>
        <v>0</v>
      </c>
      <c r="BW6" s="260"/>
      <c r="BX6" s="260"/>
      <c r="BY6" s="324">
        <f>SUM(BW6:BX6)</f>
        <v>0</v>
      </c>
      <c r="BZ6" s="260"/>
      <c r="CA6" s="260"/>
      <c r="CB6" s="324">
        <f>SUM(BZ6:CA6)</f>
        <v>0</v>
      </c>
    </row>
    <row r="7" spans="1:80" ht="23.25" customHeight="1">
      <c r="A7" s="324">
        <f>Data!$B8</f>
        <v>0</v>
      </c>
      <c r="B7" s="324">
        <f>Data!$D8</f>
        <v>0</v>
      </c>
      <c r="C7" s="260"/>
      <c r="D7" s="260"/>
      <c r="E7" s="260"/>
      <c r="F7" s="260"/>
      <c r="G7" s="324">
        <f t="shared" ref="G7:G39" si="0">SUM(C7:F7)</f>
        <v>0</v>
      </c>
      <c r="H7" s="260"/>
      <c r="I7" s="260"/>
      <c r="J7" s="260"/>
      <c r="K7" s="260"/>
      <c r="L7" s="324">
        <f t="shared" ref="L7:L39" si="1">SUM(H7:K7)</f>
        <v>0</v>
      </c>
      <c r="M7" s="260"/>
      <c r="N7" s="260"/>
      <c r="O7" s="260"/>
      <c r="P7" s="260"/>
      <c r="Q7" s="324">
        <f t="shared" ref="Q7:Q39" si="2">SUM(M7:P7)</f>
        <v>0</v>
      </c>
      <c r="R7" s="260"/>
      <c r="S7" s="260"/>
      <c r="T7" s="260"/>
      <c r="U7" s="260"/>
      <c r="V7" s="324">
        <f t="shared" ref="V7:V39" si="3">SUM(R7:U7)</f>
        <v>0</v>
      </c>
      <c r="W7" s="260"/>
      <c r="X7" s="260"/>
      <c r="Y7" s="324">
        <f t="shared" ref="Y7:Y39" si="4">SUM(W7:X7)</f>
        <v>0</v>
      </c>
      <c r="Z7" s="260"/>
      <c r="AA7" s="260"/>
      <c r="AB7" s="324">
        <f t="shared" ref="AB7:AB39" si="5">SUM(Z7:AA7)</f>
        <v>0</v>
      </c>
      <c r="AC7" s="260"/>
      <c r="AD7" s="260"/>
      <c r="AE7" s="324">
        <f t="shared" ref="AE7:AE39" si="6">SUM(AC7:AD7)</f>
        <v>0</v>
      </c>
      <c r="AF7" s="260"/>
      <c r="AG7" s="260"/>
      <c r="AH7" s="324">
        <f t="shared" ref="AH7:AH39" si="7">SUM(AF7:AG7)</f>
        <v>0</v>
      </c>
      <c r="AI7" s="260"/>
      <c r="AJ7" s="260"/>
      <c r="AK7" s="324">
        <f t="shared" ref="AK7:AK39" si="8">SUM(AI7:AJ7)</f>
        <v>0</v>
      </c>
      <c r="AL7" s="260"/>
      <c r="AM7" s="260"/>
      <c r="AN7" s="324">
        <f t="shared" ref="AN7:AN39" si="9">SUM(AL7:AM7)</f>
        <v>0</v>
      </c>
      <c r="AO7" s="324">
        <f>Data!$B8</f>
        <v>0</v>
      </c>
      <c r="AP7" s="324">
        <f>Data!$D8</f>
        <v>0</v>
      </c>
      <c r="AQ7" s="260"/>
      <c r="AR7" s="260"/>
      <c r="AS7" s="260"/>
      <c r="AT7" s="260"/>
      <c r="AU7" s="324">
        <f t="shared" ref="AU7:AU39" si="10">SUM(AQ7:AT7)</f>
        <v>0</v>
      </c>
      <c r="AV7" s="260"/>
      <c r="AW7" s="260"/>
      <c r="AX7" s="260"/>
      <c r="AY7" s="260"/>
      <c r="AZ7" s="324">
        <f t="shared" ref="AZ7:AZ39" si="11">SUM(AV7:AY7)</f>
        <v>0</v>
      </c>
      <c r="BA7" s="260"/>
      <c r="BB7" s="260"/>
      <c r="BC7" s="260"/>
      <c r="BD7" s="260"/>
      <c r="BE7" s="324">
        <f t="shared" ref="BE7:BE39" si="12">SUM(BA7:BD7)</f>
        <v>0</v>
      </c>
      <c r="BF7" s="260"/>
      <c r="BG7" s="260"/>
      <c r="BH7" s="260"/>
      <c r="BI7" s="260"/>
      <c r="BJ7" s="324">
        <f t="shared" ref="BJ7:BJ39" si="13">SUM(BF7:BI7)</f>
        <v>0</v>
      </c>
      <c r="BK7" s="260"/>
      <c r="BL7" s="260"/>
      <c r="BM7" s="324">
        <f t="shared" ref="BM7:BM39" si="14">SUM(BK7:BL7)</f>
        <v>0</v>
      </c>
      <c r="BN7" s="260"/>
      <c r="BO7" s="260"/>
      <c r="BP7" s="324">
        <f t="shared" ref="BP7:BP39" si="15">SUM(BN7:BO7)</f>
        <v>0</v>
      </c>
      <c r="BQ7" s="260"/>
      <c r="BR7" s="260"/>
      <c r="BS7" s="324">
        <f t="shared" ref="BS7:BS39" si="16">SUM(BQ7:BR7)</f>
        <v>0</v>
      </c>
      <c r="BT7" s="260"/>
      <c r="BU7" s="260"/>
      <c r="BV7" s="324">
        <f t="shared" ref="BV7:BV39" si="17">SUM(BT7:BU7)</f>
        <v>0</v>
      </c>
      <c r="BW7" s="260"/>
      <c r="BX7" s="260"/>
      <c r="BY7" s="324">
        <f t="shared" ref="BY7:BY39" si="18">SUM(BW7:BX7)</f>
        <v>0</v>
      </c>
      <c r="BZ7" s="260"/>
      <c r="CA7" s="260"/>
      <c r="CB7" s="324">
        <f t="shared" ref="CB7:CB39" si="19">SUM(BZ7:CA7)</f>
        <v>0</v>
      </c>
    </row>
    <row r="8" spans="1:80" ht="23.25" customHeight="1">
      <c r="A8" s="324">
        <f>Data!$B9</f>
        <v>0</v>
      </c>
      <c r="B8" s="324">
        <f>Data!$D9</f>
        <v>0</v>
      </c>
      <c r="C8" s="260"/>
      <c r="D8" s="260"/>
      <c r="E8" s="260"/>
      <c r="F8" s="260"/>
      <c r="G8" s="324">
        <f t="shared" si="0"/>
        <v>0</v>
      </c>
      <c r="H8" s="260"/>
      <c r="I8" s="260"/>
      <c r="J8" s="260"/>
      <c r="K8" s="260"/>
      <c r="L8" s="324">
        <f t="shared" si="1"/>
        <v>0</v>
      </c>
      <c r="M8" s="260"/>
      <c r="N8" s="260"/>
      <c r="O8" s="260"/>
      <c r="P8" s="260"/>
      <c r="Q8" s="324">
        <f t="shared" si="2"/>
        <v>0</v>
      </c>
      <c r="R8" s="260"/>
      <c r="S8" s="260"/>
      <c r="T8" s="260"/>
      <c r="U8" s="260"/>
      <c r="V8" s="324">
        <f t="shared" si="3"/>
        <v>0</v>
      </c>
      <c r="W8" s="260"/>
      <c r="X8" s="260"/>
      <c r="Y8" s="324">
        <f t="shared" si="4"/>
        <v>0</v>
      </c>
      <c r="Z8" s="260"/>
      <c r="AA8" s="260"/>
      <c r="AB8" s="324">
        <f t="shared" si="5"/>
        <v>0</v>
      </c>
      <c r="AC8" s="260"/>
      <c r="AD8" s="260"/>
      <c r="AE8" s="324">
        <f t="shared" si="6"/>
        <v>0</v>
      </c>
      <c r="AF8" s="260"/>
      <c r="AG8" s="260"/>
      <c r="AH8" s="324">
        <f t="shared" si="7"/>
        <v>0</v>
      </c>
      <c r="AI8" s="260"/>
      <c r="AJ8" s="260"/>
      <c r="AK8" s="324">
        <f t="shared" si="8"/>
        <v>0</v>
      </c>
      <c r="AL8" s="260"/>
      <c r="AM8" s="260"/>
      <c r="AN8" s="324">
        <f t="shared" si="9"/>
        <v>0</v>
      </c>
      <c r="AO8" s="324">
        <f>Data!$B9</f>
        <v>0</v>
      </c>
      <c r="AP8" s="324">
        <f>Data!$D9</f>
        <v>0</v>
      </c>
      <c r="AQ8" s="260"/>
      <c r="AR8" s="260"/>
      <c r="AS8" s="260"/>
      <c r="AT8" s="260"/>
      <c r="AU8" s="324">
        <f t="shared" si="10"/>
        <v>0</v>
      </c>
      <c r="AV8" s="260"/>
      <c r="AW8" s="260"/>
      <c r="AX8" s="260"/>
      <c r="AY8" s="260"/>
      <c r="AZ8" s="324">
        <f t="shared" si="11"/>
        <v>0</v>
      </c>
      <c r="BA8" s="260"/>
      <c r="BB8" s="260"/>
      <c r="BC8" s="260"/>
      <c r="BD8" s="260"/>
      <c r="BE8" s="324">
        <f t="shared" si="12"/>
        <v>0</v>
      </c>
      <c r="BF8" s="260"/>
      <c r="BG8" s="260"/>
      <c r="BH8" s="260"/>
      <c r="BI8" s="260"/>
      <c r="BJ8" s="324">
        <f t="shared" si="13"/>
        <v>0</v>
      </c>
      <c r="BK8" s="260"/>
      <c r="BL8" s="260"/>
      <c r="BM8" s="324">
        <f t="shared" si="14"/>
        <v>0</v>
      </c>
      <c r="BN8" s="260"/>
      <c r="BO8" s="260"/>
      <c r="BP8" s="324">
        <f t="shared" si="15"/>
        <v>0</v>
      </c>
      <c r="BQ8" s="260"/>
      <c r="BR8" s="260"/>
      <c r="BS8" s="324">
        <f t="shared" si="16"/>
        <v>0</v>
      </c>
      <c r="BT8" s="260"/>
      <c r="BU8" s="260"/>
      <c r="BV8" s="324">
        <f t="shared" si="17"/>
        <v>0</v>
      </c>
      <c r="BW8" s="260"/>
      <c r="BX8" s="260"/>
      <c r="BY8" s="324">
        <f t="shared" si="18"/>
        <v>0</v>
      </c>
      <c r="BZ8" s="260"/>
      <c r="CA8" s="260"/>
      <c r="CB8" s="324">
        <f t="shared" si="19"/>
        <v>0</v>
      </c>
    </row>
    <row r="9" spans="1:80" ht="23.25" customHeight="1">
      <c r="A9" s="324">
        <f>Data!$B10</f>
        <v>0</v>
      </c>
      <c r="B9" s="324">
        <f>Data!$D10</f>
        <v>0</v>
      </c>
      <c r="C9" s="260"/>
      <c r="D9" s="260"/>
      <c r="E9" s="260"/>
      <c r="F9" s="260"/>
      <c r="G9" s="324">
        <f t="shared" si="0"/>
        <v>0</v>
      </c>
      <c r="H9" s="260"/>
      <c r="I9" s="260"/>
      <c r="J9" s="260"/>
      <c r="K9" s="260"/>
      <c r="L9" s="324">
        <f t="shared" si="1"/>
        <v>0</v>
      </c>
      <c r="M9" s="260"/>
      <c r="N9" s="260"/>
      <c r="O9" s="260"/>
      <c r="P9" s="260"/>
      <c r="Q9" s="324">
        <f t="shared" si="2"/>
        <v>0</v>
      </c>
      <c r="R9" s="260"/>
      <c r="S9" s="260"/>
      <c r="T9" s="260"/>
      <c r="U9" s="260"/>
      <c r="V9" s="324">
        <f t="shared" si="3"/>
        <v>0</v>
      </c>
      <c r="W9" s="260"/>
      <c r="X9" s="260"/>
      <c r="Y9" s="324">
        <f t="shared" si="4"/>
        <v>0</v>
      </c>
      <c r="Z9" s="260"/>
      <c r="AA9" s="260"/>
      <c r="AB9" s="324">
        <f t="shared" si="5"/>
        <v>0</v>
      </c>
      <c r="AC9" s="260"/>
      <c r="AD9" s="260"/>
      <c r="AE9" s="324">
        <f t="shared" si="6"/>
        <v>0</v>
      </c>
      <c r="AF9" s="260"/>
      <c r="AG9" s="260"/>
      <c r="AH9" s="324">
        <f t="shared" si="7"/>
        <v>0</v>
      </c>
      <c r="AI9" s="260"/>
      <c r="AJ9" s="260"/>
      <c r="AK9" s="324">
        <f t="shared" si="8"/>
        <v>0</v>
      </c>
      <c r="AL9" s="260"/>
      <c r="AM9" s="260"/>
      <c r="AN9" s="324">
        <f t="shared" si="9"/>
        <v>0</v>
      </c>
      <c r="AO9" s="324">
        <f>Data!$B10</f>
        <v>0</v>
      </c>
      <c r="AP9" s="324">
        <f>Data!$D10</f>
        <v>0</v>
      </c>
      <c r="AQ9" s="260"/>
      <c r="AR9" s="260"/>
      <c r="AS9" s="260"/>
      <c r="AT9" s="260"/>
      <c r="AU9" s="324">
        <f t="shared" si="10"/>
        <v>0</v>
      </c>
      <c r="AV9" s="260"/>
      <c r="AW9" s="260"/>
      <c r="AX9" s="260"/>
      <c r="AY9" s="260"/>
      <c r="AZ9" s="324">
        <f t="shared" si="11"/>
        <v>0</v>
      </c>
      <c r="BA9" s="260"/>
      <c r="BB9" s="260"/>
      <c r="BC9" s="260"/>
      <c r="BD9" s="260"/>
      <c r="BE9" s="324">
        <f t="shared" si="12"/>
        <v>0</v>
      </c>
      <c r="BF9" s="260"/>
      <c r="BG9" s="260"/>
      <c r="BH9" s="260"/>
      <c r="BI9" s="260"/>
      <c r="BJ9" s="324">
        <f t="shared" si="13"/>
        <v>0</v>
      </c>
      <c r="BK9" s="260"/>
      <c r="BL9" s="260"/>
      <c r="BM9" s="324">
        <f t="shared" si="14"/>
        <v>0</v>
      </c>
      <c r="BN9" s="260"/>
      <c r="BO9" s="260"/>
      <c r="BP9" s="324">
        <f t="shared" si="15"/>
        <v>0</v>
      </c>
      <c r="BQ9" s="260"/>
      <c r="BR9" s="260"/>
      <c r="BS9" s="324">
        <f t="shared" si="16"/>
        <v>0</v>
      </c>
      <c r="BT9" s="260"/>
      <c r="BU9" s="260"/>
      <c r="BV9" s="324">
        <f t="shared" si="17"/>
        <v>0</v>
      </c>
      <c r="BW9" s="260"/>
      <c r="BX9" s="260"/>
      <c r="BY9" s="324">
        <f t="shared" si="18"/>
        <v>0</v>
      </c>
      <c r="BZ9" s="260"/>
      <c r="CA9" s="260"/>
      <c r="CB9" s="324">
        <f t="shared" si="19"/>
        <v>0</v>
      </c>
    </row>
    <row r="10" spans="1:80" ht="23.25" customHeight="1">
      <c r="A10" s="324">
        <f>Data!$B11</f>
        <v>0</v>
      </c>
      <c r="B10" s="324">
        <f>Data!$D11</f>
        <v>0</v>
      </c>
      <c r="C10" s="260"/>
      <c r="D10" s="260"/>
      <c r="E10" s="260"/>
      <c r="F10" s="260"/>
      <c r="G10" s="324">
        <f t="shared" si="0"/>
        <v>0</v>
      </c>
      <c r="H10" s="260"/>
      <c r="I10" s="260"/>
      <c r="J10" s="260"/>
      <c r="K10" s="260"/>
      <c r="L10" s="324">
        <f t="shared" si="1"/>
        <v>0</v>
      </c>
      <c r="M10" s="260"/>
      <c r="N10" s="260"/>
      <c r="O10" s="260"/>
      <c r="P10" s="260"/>
      <c r="Q10" s="324">
        <f t="shared" si="2"/>
        <v>0</v>
      </c>
      <c r="R10" s="260"/>
      <c r="S10" s="260"/>
      <c r="T10" s="260"/>
      <c r="U10" s="260"/>
      <c r="V10" s="324">
        <f t="shared" si="3"/>
        <v>0</v>
      </c>
      <c r="W10" s="260"/>
      <c r="X10" s="260"/>
      <c r="Y10" s="324">
        <f t="shared" si="4"/>
        <v>0</v>
      </c>
      <c r="Z10" s="260"/>
      <c r="AA10" s="260"/>
      <c r="AB10" s="324">
        <f t="shared" si="5"/>
        <v>0</v>
      </c>
      <c r="AC10" s="260"/>
      <c r="AD10" s="260"/>
      <c r="AE10" s="324">
        <f t="shared" si="6"/>
        <v>0</v>
      </c>
      <c r="AF10" s="260"/>
      <c r="AG10" s="260"/>
      <c r="AH10" s="324">
        <f t="shared" si="7"/>
        <v>0</v>
      </c>
      <c r="AI10" s="260"/>
      <c r="AJ10" s="260"/>
      <c r="AK10" s="324">
        <f t="shared" si="8"/>
        <v>0</v>
      </c>
      <c r="AL10" s="260"/>
      <c r="AM10" s="260"/>
      <c r="AN10" s="324">
        <f t="shared" si="9"/>
        <v>0</v>
      </c>
      <c r="AO10" s="324">
        <f>Data!$B11</f>
        <v>0</v>
      </c>
      <c r="AP10" s="324">
        <f>Data!$D11</f>
        <v>0</v>
      </c>
      <c r="AQ10" s="260"/>
      <c r="AR10" s="260"/>
      <c r="AS10" s="260"/>
      <c r="AT10" s="260"/>
      <c r="AU10" s="324">
        <f t="shared" si="10"/>
        <v>0</v>
      </c>
      <c r="AV10" s="260"/>
      <c r="AW10" s="260"/>
      <c r="AX10" s="260"/>
      <c r="AY10" s="260"/>
      <c r="AZ10" s="324">
        <f t="shared" si="11"/>
        <v>0</v>
      </c>
      <c r="BA10" s="260"/>
      <c r="BB10" s="260"/>
      <c r="BC10" s="260"/>
      <c r="BD10" s="260"/>
      <c r="BE10" s="324">
        <f t="shared" si="12"/>
        <v>0</v>
      </c>
      <c r="BF10" s="260"/>
      <c r="BG10" s="260"/>
      <c r="BH10" s="260"/>
      <c r="BI10" s="260"/>
      <c r="BJ10" s="324">
        <f t="shared" si="13"/>
        <v>0</v>
      </c>
      <c r="BK10" s="260"/>
      <c r="BL10" s="260"/>
      <c r="BM10" s="324">
        <f t="shared" si="14"/>
        <v>0</v>
      </c>
      <c r="BN10" s="260"/>
      <c r="BO10" s="260"/>
      <c r="BP10" s="324">
        <f t="shared" si="15"/>
        <v>0</v>
      </c>
      <c r="BQ10" s="260"/>
      <c r="BR10" s="260"/>
      <c r="BS10" s="324">
        <f t="shared" si="16"/>
        <v>0</v>
      </c>
      <c r="BT10" s="260"/>
      <c r="BU10" s="260"/>
      <c r="BV10" s="324">
        <f t="shared" si="17"/>
        <v>0</v>
      </c>
      <c r="BW10" s="260"/>
      <c r="BX10" s="260"/>
      <c r="BY10" s="324">
        <f t="shared" si="18"/>
        <v>0</v>
      </c>
      <c r="BZ10" s="260"/>
      <c r="CA10" s="260"/>
      <c r="CB10" s="324">
        <f t="shared" si="19"/>
        <v>0</v>
      </c>
    </row>
    <row r="11" spans="1:80" ht="23.25" customHeight="1">
      <c r="A11" s="324">
        <f>Data!$B12</f>
        <v>0</v>
      </c>
      <c r="B11" s="324">
        <f>Data!$D12</f>
        <v>0</v>
      </c>
      <c r="C11" s="260"/>
      <c r="D11" s="260"/>
      <c r="E11" s="260"/>
      <c r="F11" s="260"/>
      <c r="G11" s="324">
        <f t="shared" si="0"/>
        <v>0</v>
      </c>
      <c r="H11" s="260"/>
      <c r="I11" s="260"/>
      <c r="J11" s="260"/>
      <c r="K11" s="260"/>
      <c r="L11" s="324">
        <f t="shared" si="1"/>
        <v>0</v>
      </c>
      <c r="M11" s="260"/>
      <c r="N11" s="260"/>
      <c r="O11" s="260"/>
      <c r="P11" s="260"/>
      <c r="Q11" s="324">
        <f t="shared" si="2"/>
        <v>0</v>
      </c>
      <c r="R11" s="260"/>
      <c r="S11" s="260"/>
      <c r="T11" s="260"/>
      <c r="U11" s="260"/>
      <c r="V11" s="324">
        <f t="shared" si="3"/>
        <v>0</v>
      </c>
      <c r="W11" s="260"/>
      <c r="X11" s="260"/>
      <c r="Y11" s="324">
        <f t="shared" si="4"/>
        <v>0</v>
      </c>
      <c r="Z11" s="260"/>
      <c r="AA11" s="260"/>
      <c r="AB11" s="324">
        <f t="shared" si="5"/>
        <v>0</v>
      </c>
      <c r="AC11" s="260"/>
      <c r="AD11" s="260"/>
      <c r="AE11" s="324">
        <f t="shared" si="6"/>
        <v>0</v>
      </c>
      <c r="AF11" s="260"/>
      <c r="AG11" s="260"/>
      <c r="AH11" s="324">
        <f t="shared" si="7"/>
        <v>0</v>
      </c>
      <c r="AI11" s="260"/>
      <c r="AJ11" s="260"/>
      <c r="AK11" s="324">
        <f t="shared" si="8"/>
        <v>0</v>
      </c>
      <c r="AL11" s="260"/>
      <c r="AM11" s="260"/>
      <c r="AN11" s="324">
        <f t="shared" si="9"/>
        <v>0</v>
      </c>
      <c r="AO11" s="324">
        <f>Data!$B12</f>
        <v>0</v>
      </c>
      <c r="AP11" s="324">
        <f>Data!$D12</f>
        <v>0</v>
      </c>
      <c r="AQ11" s="260"/>
      <c r="AR11" s="260"/>
      <c r="AS11" s="260"/>
      <c r="AT11" s="260"/>
      <c r="AU11" s="324">
        <f t="shared" si="10"/>
        <v>0</v>
      </c>
      <c r="AV11" s="260"/>
      <c r="AW11" s="260"/>
      <c r="AX11" s="260"/>
      <c r="AY11" s="260"/>
      <c r="AZ11" s="324">
        <f t="shared" si="11"/>
        <v>0</v>
      </c>
      <c r="BA11" s="260"/>
      <c r="BB11" s="260"/>
      <c r="BC11" s="260"/>
      <c r="BD11" s="260"/>
      <c r="BE11" s="324">
        <f t="shared" si="12"/>
        <v>0</v>
      </c>
      <c r="BF11" s="260"/>
      <c r="BG11" s="260"/>
      <c r="BH11" s="260"/>
      <c r="BI11" s="260"/>
      <c r="BJ11" s="324">
        <f t="shared" si="13"/>
        <v>0</v>
      </c>
      <c r="BK11" s="260"/>
      <c r="BL11" s="260"/>
      <c r="BM11" s="324">
        <f t="shared" si="14"/>
        <v>0</v>
      </c>
      <c r="BN11" s="260"/>
      <c r="BO11" s="260"/>
      <c r="BP11" s="324">
        <f t="shared" si="15"/>
        <v>0</v>
      </c>
      <c r="BQ11" s="260"/>
      <c r="BR11" s="260"/>
      <c r="BS11" s="324">
        <f t="shared" si="16"/>
        <v>0</v>
      </c>
      <c r="BT11" s="260"/>
      <c r="BU11" s="260"/>
      <c r="BV11" s="324">
        <f t="shared" si="17"/>
        <v>0</v>
      </c>
      <c r="BW11" s="260"/>
      <c r="BX11" s="260"/>
      <c r="BY11" s="324">
        <f t="shared" si="18"/>
        <v>0</v>
      </c>
      <c r="BZ11" s="260"/>
      <c r="CA11" s="260"/>
      <c r="CB11" s="324">
        <f t="shared" si="19"/>
        <v>0</v>
      </c>
    </row>
    <row r="12" spans="1:80" ht="23.25" customHeight="1">
      <c r="A12" s="324">
        <f>Data!$B13</f>
        <v>0</v>
      </c>
      <c r="B12" s="324">
        <f>Data!$D13</f>
        <v>0</v>
      </c>
      <c r="C12" s="260"/>
      <c r="D12" s="260"/>
      <c r="E12" s="260"/>
      <c r="F12" s="260"/>
      <c r="G12" s="324">
        <f t="shared" si="0"/>
        <v>0</v>
      </c>
      <c r="H12" s="260"/>
      <c r="I12" s="260"/>
      <c r="J12" s="260"/>
      <c r="K12" s="260"/>
      <c r="L12" s="324">
        <f t="shared" si="1"/>
        <v>0</v>
      </c>
      <c r="M12" s="260"/>
      <c r="N12" s="260"/>
      <c r="O12" s="260"/>
      <c r="P12" s="260"/>
      <c r="Q12" s="324">
        <f t="shared" si="2"/>
        <v>0</v>
      </c>
      <c r="R12" s="260"/>
      <c r="S12" s="260"/>
      <c r="T12" s="260"/>
      <c r="U12" s="260"/>
      <c r="V12" s="324">
        <f t="shared" si="3"/>
        <v>0</v>
      </c>
      <c r="W12" s="260"/>
      <c r="X12" s="260"/>
      <c r="Y12" s="324">
        <f t="shared" si="4"/>
        <v>0</v>
      </c>
      <c r="Z12" s="260"/>
      <c r="AA12" s="260"/>
      <c r="AB12" s="324">
        <f t="shared" si="5"/>
        <v>0</v>
      </c>
      <c r="AC12" s="260"/>
      <c r="AD12" s="260"/>
      <c r="AE12" s="324">
        <f t="shared" si="6"/>
        <v>0</v>
      </c>
      <c r="AF12" s="260"/>
      <c r="AG12" s="260"/>
      <c r="AH12" s="324">
        <f t="shared" si="7"/>
        <v>0</v>
      </c>
      <c r="AI12" s="260"/>
      <c r="AJ12" s="260"/>
      <c r="AK12" s="324">
        <f t="shared" si="8"/>
        <v>0</v>
      </c>
      <c r="AL12" s="260"/>
      <c r="AM12" s="260"/>
      <c r="AN12" s="324">
        <f t="shared" si="9"/>
        <v>0</v>
      </c>
      <c r="AO12" s="324">
        <f>Data!$B13</f>
        <v>0</v>
      </c>
      <c r="AP12" s="324">
        <f>Data!$D13</f>
        <v>0</v>
      </c>
      <c r="AQ12" s="260"/>
      <c r="AR12" s="260"/>
      <c r="AS12" s="260"/>
      <c r="AT12" s="260"/>
      <c r="AU12" s="324">
        <f t="shared" si="10"/>
        <v>0</v>
      </c>
      <c r="AV12" s="260"/>
      <c r="AW12" s="260"/>
      <c r="AX12" s="260"/>
      <c r="AY12" s="260"/>
      <c r="AZ12" s="324">
        <f t="shared" si="11"/>
        <v>0</v>
      </c>
      <c r="BA12" s="260"/>
      <c r="BB12" s="260"/>
      <c r="BC12" s="260"/>
      <c r="BD12" s="260"/>
      <c r="BE12" s="324">
        <f t="shared" si="12"/>
        <v>0</v>
      </c>
      <c r="BF12" s="260"/>
      <c r="BG12" s="260"/>
      <c r="BH12" s="260"/>
      <c r="BI12" s="260"/>
      <c r="BJ12" s="324">
        <f t="shared" si="13"/>
        <v>0</v>
      </c>
      <c r="BK12" s="260"/>
      <c r="BL12" s="260"/>
      <c r="BM12" s="324">
        <f t="shared" si="14"/>
        <v>0</v>
      </c>
      <c r="BN12" s="260"/>
      <c r="BO12" s="260"/>
      <c r="BP12" s="324">
        <f t="shared" si="15"/>
        <v>0</v>
      </c>
      <c r="BQ12" s="260"/>
      <c r="BR12" s="260"/>
      <c r="BS12" s="324">
        <f t="shared" si="16"/>
        <v>0</v>
      </c>
      <c r="BT12" s="260"/>
      <c r="BU12" s="260"/>
      <c r="BV12" s="324">
        <f t="shared" si="17"/>
        <v>0</v>
      </c>
      <c r="BW12" s="260"/>
      <c r="BX12" s="260"/>
      <c r="BY12" s="324">
        <f t="shared" si="18"/>
        <v>0</v>
      </c>
      <c r="BZ12" s="260"/>
      <c r="CA12" s="260"/>
      <c r="CB12" s="324">
        <f t="shared" si="19"/>
        <v>0</v>
      </c>
    </row>
    <row r="13" spans="1:80" ht="23.25" customHeight="1">
      <c r="A13" s="324">
        <f>Data!$B14</f>
        <v>0</v>
      </c>
      <c r="B13" s="324">
        <f>Data!$D14</f>
        <v>0</v>
      </c>
      <c r="C13" s="260"/>
      <c r="D13" s="260"/>
      <c r="E13" s="260"/>
      <c r="F13" s="260"/>
      <c r="G13" s="324">
        <f t="shared" si="0"/>
        <v>0</v>
      </c>
      <c r="H13" s="260"/>
      <c r="I13" s="260"/>
      <c r="J13" s="260"/>
      <c r="K13" s="260"/>
      <c r="L13" s="324">
        <f t="shared" si="1"/>
        <v>0</v>
      </c>
      <c r="M13" s="260"/>
      <c r="N13" s="260"/>
      <c r="O13" s="260"/>
      <c r="P13" s="260"/>
      <c r="Q13" s="324">
        <f t="shared" si="2"/>
        <v>0</v>
      </c>
      <c r="R13" s="260"/>
      <c r="S13" s="260"/>
      <c r="T13" s="260"/>
      <c r="U13" s="260"/>
      <c r="V13" s="324">
        <f t="shared" si="3"/>
        <v>0</v>
      </c>
      <c r="W13" s="260"/>
      <c r="X13" s="260"/>
      <c r="Y13" s="324">
        <f t="shared" si="4"/>
        <v>0</v>
      </c>
      <c r="Z13" s="260"/>
      <c r="AA13" s="260"/>
      <c r="AB13" s="324">
        <f t="shared" si="5"/>
        <v>0</v>
      </c>
      <c r="AC13" s="260"/>
      <c r="AD13" s="260"/>
      <c r="AE13" s="324">
        <f t="shared" si="6"/>
        <v>0</v>
      </c>
      <c r="AF13" s="260"/>
      <c r="AG13" s="260"/>
      <c r="AH13" s="324">
        <f t="shared" si="7"/>
        <v>0</v>
      </c>
      <c r="AI13" s="260"/>
      <c r="AJ13" s="260"/>
      <c r="AK13" s="324">
        <f t="shared" si="8"/>
        <v>0</v>
      </c>
      <c r="AL13" s="260"/>
      <c r="AM13" s="260"/>
      <c r="AN13" s="324">
        <f t="shared" si="9"/>
        <v>0</v>
      </c>
      <c r="AO13" s="324">
        <f>Data!$B14</f>
        <v>0</v>
      </c>
      <c r="AP13" s="324">
        <f>Data!$D14</f>
        <v>0</v>
      </c>
      <c r="AQ13" s="260"/>
      <c r="AR13" s="260"/>
      <c r="AS13" s="260"/>
      <c r="AT13" s="260"/>
      <c r="AU13" s="324">
        <f t="shared" si="10"/>
        <v>0</v>
      </c>
      <c r="AV13" s="260"/>
      <c r="AW13" s="260"/>
      <c r="AX13" s="260"/>
      <c r="AY13" s="260"/>
      <c r="AZ13" s="324">
        <f t="shared" si="11"/>
        <v>0</v>
      </c>
      <c r="BA13" s="260"/>
      <c r="BB13" s="260"/>
      <c r="BC13" s="260"/>
      <c r="BD13" s="260"/>
      <c r="BE13" s="324">
        <f t="shared" si="12"/>
        <v>0</v>
      </c>
      <c r="BF13" s="260"/>
      <c r="BG13" s="260"/>
      <c r="BH13" s="260"/>
      <c r="BI13" s="260"/>
      <c r="BJ13" s="324">
        <f t="shared" si="13"/>
        <v>0</v>
      </c>
      <c r="BK13" s="260"/>
      <c r="BL13" s="260"/>
      <c r="BM13" s="324">
        <f t="shared" si="14"/>
        <v>0</v>
      </c>
      <c r="BN13" s="260"/>
      <c r="BO13" s="260"/>
      <c r="BP13" s="324">
        <f t="shared" si="15"/>
        <v>0</v>
      </c>
      <c r="BQ13" s="260"/>
      <c r="BR13" s="260"/>
      <c r="BS13" s="324">
        <f t="shared" si="16"/>
        <v>0</v>
      </c>
      <c r="BT13" s="260"/>
      <c r="BU13" s="260"/>
      <c r="BV13" s="324">
        <f t="shared" si="17"/>
        <v>0</v>
      </c>
      <c r="BW13" s="260"/>
      <c r="BX13" s="260"/>
      <c r="BY13" s="324">
        <f t="shared" si="18"/>
        <v>0</v>
      </c>
      <c r="BZ13" s="260"/>
      <c r="CA13" s="260"/>
      <c r="CB13" s="324">
        <f t="shared" si="19"/>
        <v>0</v>
      </c>
    </row>
    <row r="14" spans="1:80" ht="23.25" customHeight="1">
      <c r="A14" s="324">
        <f>Data!$B15</f>
        <v>0</v>
      </c>
      <c r="B14" s="324">
        <f>Data!$D15</f>
        <v>0</v>
      </c>
      <c r="C14" s="260"/>
      <c r="D14" s="260"/>
      <c r="E14" s="260"/>
      <c r="F14" s="260"/>
      <c r="G14" s="324">
        <f t="shared" si="0"/>
        <v>0</v>
      </c>
      <c r="H14" s="260"/>
      <c r="I14" s="260"/>
      <c r="J14" s="260"/>
      <c r="K14" s="260"/>
      <c r="L14" s="324">
        <f t="shared" si="1"/>
        <v>0</v>
      </c>
      <c r="M14" s="260"/>
      <c r="N14" s="260"/>
      <c r="O14" s="260"/>
      <c r="P14" s="260"/>
      <c r="Q14" s="324">
        <f t="shared" si="2"/>
        <v>0</v>
      </c>
      <c r="R14" s="260"/>
      <c r="S14" s="260"/>
      <c r="T14" s="260"/>
      <c r="U14" s="260"/>
      <c r="V14" s="324">
        <f t="shared" si="3"/>
        <v>0</v>
      </c>
      <c r="W14" s="260"/>
      <c r="X14" s="260"/>
      <c r="Y14" s="324">
        <f t="shared" si="4"/>
        <v>0</v>
      </c>
      <c r="Z14" s="260"/>
      <c r="AA14" s="260"/>
      <c r="AB14" s="324">
        <f t="shared" si="5"/>
        <v>0</v>
      </c>
      <c r="AC14" s="260"/>
      <c r="AD14" s="260"/>
      <c r="AE14" s="324">
        <f t="shared" si="6"/>
        <v>0</v>
      </c>
      <c r="AF14" s="260"/>
      <c r="AG14" s="260"/>
      <c r="AH14" s="324">
        <f t="shared" si="7"/>
        <v>0</v>
      </c>
      <c r="AI14" s="260"/>
      <c r="AJ14" s="260"/>
      <c r="AK14" s="324">
        <f t="shared" si="8"/>
        <v>0</v>
      </c>
      <c r="AL14" s="260"/>
      <c r="AM14" s="260"/>
      <c r="AN14" s="324">
        <f t="shared" si="9"/>
        <v>0</v>
      </c>
      <c r="AO14" s="324">
        <f>Data!$B15</f>
        <v>0</v>
      </c>
      <c r="AP14" s="324">
        <f>Data!$D15</f>
        <v>0</v>
      </c>
      <c r="AQ14" s="260"/>
      <c r="AR14" s="260"/>
      <c r="AS14" s="260"/>
      <c r="AT14" s="260"/>
      <c r="AU14" s="324">
        <f t="shared" si="10"/>
        <v>0</v>
      </c>
      <c r="AV14" s="260"/>
      <c r="AW14" s="260"/>
      <c r="AX14" s="260"/>
      <c r="AY14" s="260"/>
      <c r="AZ14" s="324">
        <f t="shared" si="11"/>
        <v>0</v>
      </c>
      <c r="BA14" s="260"/>
      <c r="BB14" s="260"/>
      <c r="BC14" s="260"/>
      <c r="BD14" s="260"/>
      <c r="BE14" s="324">
        <f t="shared" si="12"/>
        <v>0</v>
      </c>
      <c r="BF14" s="260"/>
      <c r="BG14" s="260"/>
      <c r="BH14" s="260"/>
      <c r="BI14" s="260"/>
      <c r="BJ14" s="324">
        <f t="shared" si="13"/>
        <v>0</v>
      </c>
      <c r="BK14" s="260"/>
      <c r="BL14" s="260"/>
      <c r="BM14" s="324">
        <f t="shared" si="14"/>
        <v>0</v>
      </c>
      <c r="BN14" s="260"/>
      <c r="BO14" s="260"/>
      <c r="BP14" s="324">
        <f t="shared" si="15"/>
        <v>0</v>
      </c>
      <c r="BQ14" s="260"/>
      <c r="BR14" s="260"/>
      <c r="BS14" s="324">
        <f t="shared" si="16"/>
        <v>0</v>
      </c>
      <c r="BT14" s="260"/>
      <c r="BU14" s="260"/>
      <c r="BV14" s="324">
        <f t="shared" si="17"/>
        <v>0</v>
      </c>
      <c r="BW14" s="260"/>
      <c r="BX14" s="260"/>
      <c r="BY14" s="324">
        <f t="shared" si="18"/>
        <v>0</v>
      </c>
      <c r="BZ14" s="260"/>
      <c r="CA14" s="260"/>
      <c r="CB14" s="324">
        <f t="shared" si="19"/>
        <v>0</v>
      </c>
    </row>
    <row r="15" spans="1:80" ht="23.25" customHeight="1">
      <c r="A15" s="324">
        <f>Data!$B16</f>
        <v>0</v>
      </c>
      <c r="B15" s="324">
        <f>Data!$D16</f>
        <v>0</v>
      </c>
      <c r="C15" s="260"/>
      <c r="D15" s="260"/>
      <c r="E15" s="260"/>
      <c r="F15" s="260"/>
      <c r="G15" s="324">
        <f t="shared" si="0"/>
        <v>0</v>
      </c>
      <c r="H15" s="260"/>
      <c r="I15" s="260"/>
      <c r="J15" s="260"/>
      <c r="K15" s="260"/>
      <c r="L15" s="324">
        <f t="shared" si="1"/>
        <v>0</v>
      </c>
      <c r="M15" s="260"/>
      <c r="N15" s="260"/>
      <c r="O15" s="260"/>
      <c r="P15" s="260"/>
      <c r="Q15" s="324">
        <f t="shared" si="2"/>
        <v>0</v>
      </c>
      <c r="R15" s="260"/>
      <c r="S15" s="260"/>
      <c r="T15" s="260"/>
      <c r="U15" s="260"/>
      <c r="V15" s="324">
        <f t="shared" si="3"/>
        <v>0</v>
      </c>
      <c r="W15" s="260"/>
      <c r="X15" s="260"/>
      <c r="Y15" s="324">
        <f t="shared" si="4"/>
        <v>0</v>
      </c>
      <c r="Z15" s="260"/>
      <c r="AA15" s="260"/>
      <c r="AB15" s="324">
        <f t="shared" si="5"/>
        <v>0</v>
      </c>
      <c r="AC15" s="260"/>
      <c r="AD15" s="260"/>
      <c r="AE15" s="324">
        <f t="shared" si="6"/>
        <v>0</v>
      </c>
      <c r="AF15" s="260"/>
      <c r="AG15" s="260"/>
      <c r="AH15" s="324">
        <f t="shared" si="7"/>
        <v>0</v>
      </c>
      <c r="AI15" s="260"/>
      <c r="AJ15" s="260"/>
      <c r="AK15" s="324">
        <f t="shared" si="8"/>
        <v>0</v>
      </c>
      <c r="AL15" s="260"/>
      <c r="AM15" s="260"/>
      <c r="AN15" s="324">
        <f t="shared" si="9"/>
        <v>0</v>
      </c>
      <c r="AO15" s="324">
        <f>Data!$B16</f>
        <v>0</v>
      </c>
      <c r="AP15" s="324">
        <f>Data!$D16</f>
        <v>0</v>
      </c>
      <c r="AQ15" s="260"/>
      <c r="AR15" s="260"/>
      <c r="AS15" s="260"/>
      <c r="AT15" s="260"/>
      <c r="AU15" s="324">
        <f t="shared" si="10"/>
        <v>0</v>
      </c>
      <c r="AV15" s="260"/>
      <c r="AW15" s="260"/>
      <c r="AX15" s="260"/>
      <c r="AY15" s="260"/>
      <c r="AZ15" s="324">
        <f t="shared" si="11"/>
        <v>0</v>
      </c>
      <c r="BA15" s="260"/>
      <c r="BB15" s="260"/>
      <c r="BC15" s="260"/>
      <c r="BD15" s="260"/>
      <c r="BE15" s="324">
        <f t="shared" si="12"/>
        <v>0</v>
      </c>
      <c r="BF15" s="260"/>
      <c r="BG15" s="260"/>
      <c r="BH15" s="260"/>
      <c r="BI15" s="260"/>
      <c r="BJ15" s="324">
        <f t="shared" si="13"/>
        <v>0</v>
      </c>
      <c r="BK15" s="260"/>
      <c r="BL15" s="260"/>
      <c r="BM15" s="324">
        <f t="shared" si="14"/>
        <v>0</v>
      </c>
      <c r="BN15" s="260"/>
      <c r="BO15" s="260"/>
      <c r="BP15" s="324">
        <f t="shared" si="15"/>
        <v>0</v>
      </c>
      <c r="BQ15" s="260"/>
      <c r="BR15" s="260"/>
      <c r="BS15" s="324">
        <f t="shared" si="16"/>
        <v>0</v>
      </c>
      <c r="BT15" s="260"/>
      <c r="BU15" s="260"/>
      <c r="BV15" s="324">
        <f t="shared" si="17"/>
        <v>0</v>
      </c>
      <c r="BW15" s="260"/>
      <c r="BX15" s="260"/>
      <c r="BY15" s="324">
        <f t="shared" si="18"/>
        <v>0</v>
      </c>
      <c r="BZ15" s="260"/>
      <c r="CA15" s="260"/>
      <c r="CB15" s="324">
        <f t="shared" si="19"/>
        <v>0</v>
      </c>
    </row>
    <row r="16" spans="1:80" ht="23.25" customHeight="1">
      <c r="A16" s="324">
        <f>Data!$B17</f>
        <v>0</v>
      </c>
      <c r="B16" s="324">
        <f>Data!$D17</f>
        <v>0</v>
      </c>
      <c r="C16" s="260"/>
      <c r="D16" s="260"/>
      <c r="E16" s="260"/>
      <c r="F16" s="260"/>
      <c r="G16" s="324">
        <f t="shared" si="0"/>
        <v>0</v>
      </c>
      <c r="H16" s="260"/>
      <c r="I16" s="260"/>
      <c r="J16" s="260"/>
      <c r="K16" s="260"/>
      <c r="L16" s="324">
        <f t="shared" si="1"/>
        <v>0</v>
      </c>
      <c r="M16" s="260"/>
      <c r="N16" s="260"/>
      <c r="O16" s="260"/>
      <c r="P16" s="260"/>
      <c r="Q16" s="324">
        <f t="shared" si="2"/>
        <v>0</v>
      </c>
      <c r="R16" s="260"/>
      <c r="S16" s="260"/>
      <c r="T16" s="260"/>
      <c r="U16" s="260"/>
      <c r="V16" s="324">
        <f t="shared" si="3"/>
        <v>0</v>
      </c>
      <c r="W16" s="260"/>
      <c r="X16" s="260"/>
      <c r="Y16" s="324">
        <f t="shared" si="4"/>
        <v>0</v>
      </c>
      <c r="Z16" s="260"/>
      <c r="AA16" s="260"/>
      <c r="AB16" s="324">
        <f t="shared" si="5"/>
        <v>0</v>
      </c>
      <c r="AC16" s="260"/>
      <c r="AD16" s="260"/>
      <c r="AE16" s="324">
        <f t="shared" si="6"/>
        <v>0</v>
      </c>
      <c r="AF16" s="260"/>
      <c r="AG16" s="260"/>
      <c r="AH16" s="324">
        <f t="shared" si="7"/>
        <v>0</v>
      </c>
      <c r="AI16" s="260"/>
      <c r="AJ16" s="260"/>
      <c r="AK16" s="324">
        <f t="shared" si="8"/>
        <v>0</v>
      </c>
      <c r="AL16" s="260"/>
      <c r="AM16" s="260"/>
      <c r="AN16" s="324">
        <f t="shared" si="9"/>
        <v>0</v>
      </c>
      <c r="AO16" s="324">
        <f>Data!$B17</f>
        <v>0</v>
      </c>
      <c r="AP16" s="324">
        <f>Data!$D17</f>
        <v>0</v>
      </c>
      <c r="AQ16" s="260"/>
      <c r="AR16" s="260"/>
      <c r="AS16" s="260"/>
      <c r="AT16" s="260"/>
      <c r="AU16" s="324">
        <f t="shared" si="10"/>
        <v>0</v>
      </c>
      <c r="AV16" s="260"/>
      <c r="AW16" s="260"/>
      <c r="AX16" s="260"/>
      <c r="AY16" s="260"/>
      <c r="AZ16" s="324">
        <f t="shared" si="11"/>
        <v>0</v>
      </c>
      <c r="BA16" s="260"/>
      <c r="BB16" s="260"/>
      <c r="BC16" s="260"/>
      <c r="BD16" s="260"/>
      <c r="BE16" s="324">
        <f t="shared" si="12"/>
        <v>0</v>
      </c>
      <c r="BF16" s="260"/>
      <c r="BG16" s="260"/>
      <c r="BH16" s="260"/>
      <c r="BI16" s="260"/>
      <c r="BJ16" s="324">
        <f t="shared" si="13"/>
        <v>0</v>
      </c>
      <c r="BK16" s="260"/>
      <c r="BL16" s="260"/>
      <c r="BM16" s="324">
        <f t="shared" si="14"/>
        <v>0</v>
      </c>
      <c r="BN16" s="260"/>
      <c r="BO16" s="260"/>
      <c r="BP16" s="324">
        <f t="shared" si="15"/>
        <v>0</v>
      </c>
      <c r="BQ16" s="260"/>
      <c r="BR16" s="260"/>
      <c r="BS16" s="324">
        <f t="shared" si="16"/>
        <v>0</v>
      </c>
      <c r="BT16" s="260"/>
      <c r="BU16" s="260"/>
      <c r="BV16" s="324">
        <f t="shared" si="17"/>
        <v>0</v>
      </c>
      <c r="BW16" s="260"/>
      <c r="BX16" s="260"/>
      <c r="BY16" s="324">
        <f t="shared" si="18"/>
        <v>0</v>
      </c>
      <c r="BZ16" s="260"/>
      <c r="CA16" s="260"/>
      <c r="CB16" s="324">
        <f t="shared" si="19"/>
        <v>0</v>
      </c>
    </row>
    <row r="17" spans="1:80" ht="23.25" customHeight="1">
      <c r="A17" s="324">
        <f>Data!$B18</f>
        <v>0</v>
      </c>
      <c r="B17" s="324">
        <f>Data!$D18</f>
        <v>0</v>
      </c>
      <c r="C17" s="260"/>
      <c r="D17" s="260"/>
      <c r="E17" s="260"/>
      <c r="F17" s="260"/>
      <c r="G17" s="324">
        <f t="shared" si="0"/>
        <v>0</v>
      </c>
      <c r="H17" s="260"/>
      <c r="I17" s="260"/>
      <c r="J17" s="260"/>
      <c r="K17" s="260"/>
      <c r="L17" s="324">
        <f t="shared" si="1"/>
        <v>0</v>
      </c>
      <c r="M17" s="260"/>
      <c r="N17" s="260"/>
      <c r="O17" s="260"/>
      <c r="P17" s="260"/>
      <c r="Q17" s="324">
        <f t="shared" si="2"/>
        <v>0</v>
      </c>
      <c r="R17" s="260"/>
      <c r="S17" s="260"/>
      <c r="T17" s="260"/>
      <c r="U17" s="260"/>
      <c r="V17" s="324">
        <f t="shared" si="3"/>
        <v>0</v>
      </c>
      <c r="W17" s="260"/>
      <c r="X17" s="260"/>
      <c r="Y17" s="324">
        <f t="shared" si="4"/>
        <v>0</v>
      </c>
      <c r="Z17" s="260"/>
      <c r="AA17" s="260"/>
      <c r="AB17" s="324">
        <f t="shared" si="5"/>
        <v>0</v>
      </c>
      <c r="AC17" s="260"/>
      <c r="AD17" s="260"/>
      <c r="AE17" s="324">
        <f t="shared" si="6"/>
        <v>0</v>
      </c>
      <c r="AF17" s="260"/>
      <c r="AG17" s="260"/>
      <c r="AH17" s="324">
        <f t="shared" si="7"/>
        <v>0</v>
      </c>
      <c r="AI17" s="260"/>
      <c r="AJ17" s="260"/>
      <c r="AK17" s="324">
        <f t="shared" si="8"/>
        <v>0</v>
      </c>
      <c r="AL17" s="260"/>
      <c r="AM17" s="260"/>
      <c r="AN17" s="324">
        <f t="shared" si="9"/>
        <v>0</v>
      </c>
      <c r="AO17" s="324">
        <f>Data!$B18</f>
        <v>0</v>
      </c>
      <c r="AP17" s="324">
        <f>Data!$D18</f>
        <v>0</v>
      </c>
      <c r="AQ17" s="260"/>
      <c r="AR17" s="260"/>
      <c r="AS17" s="260"/>
      <c r="AT17" s="260"/>
      <c r="AU17" s="324">
        <f t="shared" si="10"/>
        <v>0</v>
      </c>
      <c r="AV17" s="260"/>
      <c r="AW17" s="260"/>
      <c r="AX17" s="260"/>
      <c r="AY17" s="260"/>
      <c r="AZ17" s="324">
        <f t="shared" si="11"/>
        <v>0</v>
      </c>
      <c r="BA17" s="260"/>
      <c r="BB17" s="260"/>
      <c r="BC17" s="260"/>
      <c r="BD17" s="260"/>
      <c r="BE17" s="324">
        <f t="shared" si="12"/>
        <v>0</v>
      </c>
      <c r="BF17" s="260"/>
      <c r="BG17" s="260"/>
      <c r="BH17" s="260"/>
      <c r="BI17" s="260"/>
      <c r="BJ17" s="324">
        <f t="shared" si="13"/>
        <v>0</v>
      </c>
      <c r="BK17" s="260"/>
      <c r="BL17" s="260"/>
      <c r="BM17" s="324">
        <f t="shared" si="14"/>
        <v>0</v>
      </c>
      <c r="BN17" s="260"/>
      <c r="BO17" s="260"/>
      <c r="BP17" s="324">
        <f t="shared" si="15"/>
        <v>0</v>
      </c>
      <c r="BQ17" s="260"/>
      <c r="BR17" s="260"/>
      <c r="BS17" s="324">
        <f t="shared" si="16"/>
        <v>0</v>
      </c>
      <c r="BT17" s="260"/>
      <c r="BU17" s="260"/>
      <c r="BV17" s="324">
        <f t="shared" si="17"/>
        <v>0</v>
      </c>
      <c r="BW17" s="260"/>
      <c r="BX17" s="260"/>
      <c r="BY17" s="324">
        <f t="shared" si="18"/>
        <v>0</v>
      </c>
      <c r="BZ17" s="260"/>
      <c r="CA17" s="260"/>
      <c r="CB17" s="324">
        <f t="shared" si="19"/>
        <v>0</v>
      </c>
    </row>
    <row r="18" spans="1:80" ht="23.25" customHeight="1">
      <c r="A18" s="324">
        <f>Data!$B19</f>
        <v>0</v>
      </c>
      <c r="B18" s="324">
        <f>Data!$D19</f>
        <v>0</v>
      </c>
      <c r="C18" s="260"/>
      <c r="D18" s="260"/>
      <c r="E18" s="260"/>
      <c r="F18" s="260"/>
      <c r="G18" s="324">
        <f t="shared" si="0"/>
        <v>0</v>
      </c>
      <c r="H18" s="260"/>
      <c r="I18" s="260"/>
      <c r="J18" s="260"/>
      <c r="K18" s="260"/>
      <c r="L18" s="324">
        <f t="shared" si="1"/>
        <v>0</v>
      </c>
      <c r="M18" s="260"/>
      <c r="N18" s="260"/>
      <c r="O18" s="260"/>
      <c r="P18" s="260"/>
      <c r="Q18" s="324">
        <f t="shared" si="2"/>
        <v>0</v>
      </c>
      <c r="R18" s="260"/>
      <c r="S18" s="260"/>
      <c r="T18" s="260"/>
      <c r="U18" s="260"/>
      <c r="V18" s="324">
        <f t="shared" si="3"/>
        <v>0</v>
      </c>
      <c r="W18" s="260"/>
      <c r="X18" s="260"/>
      <c r="Y18" s="324">
        <f t="shared" si="4"/>
        <v>0</v>
      </c>
      <c r="Z18" s="260"/>
      <c r="AA18" s="260"/>
      <c r="AB18" s="324">
        <f t="shared" si="5"/>
        <v>0</v>
      </c>
      <c r="AC18" s="260"/>
      <c r="AD18" s="260"/>
      <c r="AE18" s="324">
        <f t="shared" si="6"/>
        <v>0</v>
      </c>
      <c r="AF18" s="260"/>
      <c r="AG18" s="260"/>
      <c r="AH18" s="324">
        <f t="shared" si="7"/>
        <v>0</v>
      </c>
      <c r="AI18" s="260"/>
      <c r="AJ18" s="260"/>
      <c r="AK18" s="324">
        <f t="shared" si="8"/>
        <v>0</v>
      </c>
      <c r="AL18" s="260"/>
      <c r="AM18" s="260"/>
      <c r="AN18" s="324">
        <f t="shared" si="9"/>
        <v>0</v>
      </c>
      <c r="AO18" s="324">
        <f>Data!$B19</f>
        <v>0</v>
      </c>
      <c r="AP18" s="324">
        <f>Data!$D19</f>
        <v>0</v>
      </c>
      <c r="AQ18" s="260"/>
      <c r="AR18" s="260"/>
      <c r="AS18" s="260"/>
      <c r="AT18" s="260"/>
      <c r="AU18" s="324">
        <f t="shared" si="10"/>
        <v>0</v>
      </c>
      <c r="AV18" s="260"/>
      <c r="AW18" s="260"/>
      <c r="AX18" s="260"/>
      <c r="AY18" s="260"/>
      <c r="AZ18" s="324">
        <f t="shared" si="11"/>
        <v>0</v>
      </c>
      <c r="BA18" s="260"/>
      <c r="BB18" s="260"/>
      <c r="BC18" s="260"/>
      <c r="BD18" s="260"/>
      <c r="BE18" s="324">
        <f t="shared" si="12"/>
        <v>0</v>
      </c>
      <c r="BF18" s="260"/>
      <c r="BG18" s="260"/>
      <c r="BH18" s="260"/>
      <c r="BI18" s="260"/>
      <c r="BJ18" s="324">
        <f t="shared" si="13"/>
        <v>0</v>
      </c>
      <c r="BK18" s="260"/>
      <c r="BL18" s="260"/>
      <c r="BM18" s="324">
        <f t="shared" si="14"/>
        <v>0</v>
      </c>
      <c r="BN18" s="260"/>
      <c r="BO18" s="260"/>
      <c r="BP18" s="324">
        <f t="shared" si="15"/>
        <v>0</v>
      </c>
      <c r="BQ18" s="260"/>
      <c r="BR18" s="260"/>
      <c r="BS18" s="324">
        <f t="shared" si="16"/>
        <v>0</v>
      </c>
      <c r="BT18" s="260"/>
      <c r="BU18" s="260"/>
      <c r="BV18" s="324">
        <f t="shared" si="17"/>
        <v>0</v>
      </c>
      <c r="BW18" s="260"/>
      <c r="BX18" s="260"/>
      <c r="BY18" s="324">
        <f t="shared" si="18"/>
        <v>0</v>
      </c>
      <c r="BZ18" s="260"/>
      <c r="CA18" s="260"/>
      <c r="CB18" s="324">
        <f t="shared" si="19"/>
        <v>0</v>
      </c>
    </row>
    <row r="19" spans="1:80" ht="23.25" customHeight="1">
      <c r="A19" s="324">
        <f>Data!$B20</f>
        <v>0</v>
      </c>
      <c r="B19" s="324">
        <f>Data!$D20</f>
        <v>0</v>
      </c>
      <c r="C19" s="260"/>
      <c r="D19" s="260"/>
      <c r="E19" s="260"/>
      <c r="F19" s="260"/>
      <c r="G19" s="324">
        <f t="shared" si="0"/>
        <v>0</v>
      </c>
      <c r="H19" s="260"/>
      <c r="I19" s="260"/>
      <c r="J19" s="260"/>
      <c r="K19" s="260"/>
      <c r="L19" s="324">
        <f t="shared" si="1"/>
        <v>0</v>
      </c>
      <c r="M19" s="260"/>
      <c r="N19" s="260"/>
      <c r="O19" s="260"/>
      <c r="P19" s="260"/>
      <c r="Q19" s="324">
        <f t="shared" si="2"/>
        <v>0</v>
      </c>
      <c r="R19" s="260"/>
      <c r="S19" s="260"/>
      <c r="T19" s="260"/>
      <c r="U19" s="260"/>
      <c r="V19" s="324">
        <f t="shared" si="3"/>
        <v>0</v>
      </c>
      <c r="W19" s="260"/>
      <c r="X19" s="260"/>
      <c r="Y19" s="324">
        <f t="shared" si="4"/>
        <v>0</v>
      </c>
      <c r="Z19" s="260"/>
      <c r="AA19" s="260"/>
      <c r="AB19" s="324">
        <f t="shared" si="5"/>
        <v>0</v>
      </c>
      <c r="AC19" s="260"/>
      <c r="AD19" s="260"/>
      <c r="AE19" s="324">
        <f t="shared" si="6"/>
        <v>0</v>
      </c>
      <c r="AF19" s="260"/>
      <c r="AG19" s="260"/>
      <c r="AH19" s="324">
        <f t="shared" si="7"/>
        <v>0</v>
      </c>
      <c r="AI19" s="260"/>
      <c r="AJ19" s="260"/>
      <c r="AK19" s="324">
        <f t="shared" si="8"/>
        <v>0</v>
      </c>
      <c r="AL19" s="260"/>
      <c r="AM19" s="260"/>
      <c r="AN19" s="324">
        <f t="shared" si="9"/>
        <v>0</v>
      </c>
      <c r="AO19" s="324">
        <f>Data!$B20</f>
        <v>0</v>
      </c>
      <c r="AP19" s="324">
        <f>Data!$D20</f>
        <v>0</v>
      </c>
      <c r="AQ19" s="260"/>
      <c r="AR19" s="260"/>
      <c r="AS19" s="260"/>
      <c r="AT19" s="260"/>
      <c r="AU19" s="324">
        <f t="shared" si="10"/>
        <v>0</v>
      </c>
      <c r="AV19" s="260"/>
      <c r="AW19" s="260"/>
      <c r="AX19" s="260"/>
      <c r="AY19" s="260"/>
      <c r="AZ19" s="324">
        <f t="shared" si="11"/>
        <v>0</v>
      </c>
      <c r="BA19" s="260"/>
      <c r="BB19" s="260"/>
      <c r="BC19" s="260"/>
      <c r="BD19" s="260"/>
      <c r="BE19" s="324">
        <f t="shared" si="12"/>
        <v>0</v>
      </c>
      <c r="BF19" s="260"/>
      <c r="BG19" s="260"/>
      <c r="BH19" s="260"/>
      <c r="BI19" s="260"/>
      <c r="BJ19" s="324">
        <f t="shared" si="13"/>
        <v>0</v>
      </c>
      <c r="BK19" s="260"/>
      <c r="BL19" s="260"/>
      <c r="BM19" s="324">
        <f t="shared" si="14"/>
        <v>0</v>
      </c>
      <c r="BN19" s="260"/>
      <c r="BO19" s="260"/>
      <c r="BP19" s="324">
        <f t="shared" si="15"/>
        <v>0</v>
      </c>
      <c r="BQ19" s="260"/>
      <c r="BR19" s="260"/>
      <c r="BS19" s="324">
        <f t="shared" si="16"/>
        <v>0</v>
      </c>
      <c r="BT19" s="260"/>
      <c r="BU19" s="260"/>
      <c r="BV19" s="324">
        <f t="shared" si="17"/>
        <v>0</v>
      </c>
      <c r="BW19" s="260"/>
      <c r="BX19" s="260"/>
      <c r="BY19" s="324">
        <f t="shared" si="18"/>
        <v>0</v>
      </c>
      <c r="BZ19" s="260"/>
      <c r="CA19" s="260"/>
      <c r="CB19" s="324">
        <f t="shared" si="19"/>
        <v>0</v>
      </c>
    </row>
    <row r="20" spans="1:80" ht="23.25" customHeight="1">
      <c r="A20" s="324">
        <f>Data!$B21</f>
        <v>0</v>
      </c>
      <c r="B20" s="324">
        <f>Data!$D21</f>
        <v>0</v>
      </c>
      <c r="C20" s="260"/>
      <c r="D20" s="260"/>
      <c r="E20" s="260"/>
      <c r="F20" s="260"/>
      <c r="G20" s="324">
        <f t="shared" si="0"/>
        <v>0</v>
      </c>
      <c r="H20" s="260"/>
      <c r="I20" s="260"/>
      <c r="J20" s="260"/>
      <c r="K20" s="260"/>
      <c r="L20" s="324">
        <f t="shared" si="1"/>
        <v>0</v>
      </c>
      <c r="M20" s="260"/>
      <c r="N20" s="260"/>
      <c r="O20" s="260"/>
      <c r="P20" s="260"/>
      <c r="Q20" s="324">
        <f t="shared" si="2"/>
        <v>0</v>
      </c>
      <c r="R20" s="260"/>
      <c r="S20" s="260"/>
      <c r="T20" s="260"/>
      <c r="U20" s="260"/>
      <c r="V20" s="324">
        <f t="shared" si="3"/>
        <v>0</v>
      </c>
      <c r="W20" s="260"/>
      <c r="X20" s="260"/>
      <c r="Y20" s="324">
        <f t="shared" si="4"/>
        <v>0</v>
      </c>
      <c r="Z20" s="260"/>
      <c r="AA20" s="260"/>
      <c r="AB20" s="324">
        <f t="shared" si="5"/>
        <v>0</v>
      </c>
      <c r="AC20" s="260"/>
      <c r="AD20" s="260"/>
      <c r="AE20" s="324">
        <f t="shared" si="6"/>
        <v>0</v>
      </c>
      <c r="AF20" s="260"/>
      <c r="AG20" s="260"/>
      <c r="AH20" s="324">
        <f t="shared" si="7"/>
        <v>0</v>
      </c>
      <c r="AI20" s="260"/>
      <c r="AJ20" s="260"/>
      <c r="AK20" s="324">
        <f t="shared" si="8"/>
        <v>0</v>
      </c>
      <c r="AL20" s="260"/>
      <c r="AM20" s="260"/>
      <c r="AN20" s="324">
        <f t="shared" si="9"/>
        <v>0</v>
      </c>
      <c r="AO20" s="324">
        <f>Data!$B21</f>
        <v>0</v>
      </c>
      <c r="AP20" s="324">
        <f>Data!$D21</f>
        <v>0</v>
      </c>
      <c r="AQ20" s="260"/>
      <c r="AR20" s="260"/>
      <c r="AS20" s="260"/>
      <c r="AT20" s="260"/>
      <c r="AU20" s="324">
        <f t="shared" si="10"/>
        <v>0</v>
      </c>
      <c r="AV20" s="260"/>
      <c r="AW20" s="260"/>
      <c r="AX20" s="260"/>
      <c r="AY20" s="260"/>
      <c r="AZ20" s="324">
        <f t="shared" si="11"/>
        <v>0</v>
      </c>
      <c r="BA20" s="260"/>
      <c r="BB20" s="260"/>
      <c r="BC20" s="260"/>
      <c r="BD20" s="260"/>
      <c r="BE20" s="324">
        <f t="shared" si="12"/>
        <v>0</v>
      </c>
      <c r="BF20" s="260"/>
      <c r="BG20" s="260"/>
      <c r="BH20" s="260"/>
      <c r="BI20" s="260"/>
      <c r="BJ20" s="324">
        <f t="shared" si="13"/>
        <v>0</v>
      </c>
      <c r="BK20" s="260"/>
      <c r="BL20" s="260"/>
      <c r="BM20" s="324">
        <f t="shared" si="14"/>
        <v>0</v>
      </c>
      <c r="BN20" s="260"/>
      <c r="BO20" s="260"/>
      <c r="BP20" s="324">
        <f t="shared" si="15"/>
        <v>0</v>
      </c>
      <c r="BQ20" s="260"/>
      <c r="BR20" s="260"/>
      <c r="BS20" s="324">
        <f t="shared" si="16"/>
        <v>0</v>
      </c>
      <c r="BT20" s="260"/>
      <c r="BU20" s="260"/>
      <c r="BV20" s="324">
        <f t="shared" si="17"/>
        <v>0</v>
      </c>
      <c r="BW20" s="260"/>
      <c r="BX20" s="260"/>
      <c r="BY20" s="324">
        <f t="shared" si="18"/>
        <v>0</v>
      </c>
      <c r="BZ20" s="260"/>
      <c r="CA20" s="260"/>
      <c r="CB20" s="324">
        <f t="shared" si="19"/>
        <v>0</v>
      </c>
    </row>
    <row r="21" spans="1:80" ht="23.25" customHeight="1">
      <c r="A21" s="324">
        <f>Data!$B22</f>
        <v>0</v>
      </c>
      <c r="B21" s="324">
        <f>Data!$D22</f>
        <v>0</v>
      </c>
      <c r="C21" s="260"/>
      <c r="D21" s="260"/>
      <c r="E21" s="260"/>
      <c r="F21" s="260"/>
      <c r="G21" s="324">
        <f t="shared" si="0"/>
        <v>0</v>
      </c>
      <c r="H21" s="260"/>
      <c r="I21" s="260"/>
      <c r="J21" s="260"/>
      <c r="K21" s="260"/>
      <c r="L21" s="324">
        <f t="shared" si="1"/>
        <v>0</v>
      </c>
      <c r="M21" s="260"/>
      <c r="N21" s="260"/>
      <c r="O21" s="260"/>
      <c r="P21" s="260"/>
      <c r="Q21" s="324">
        <f t="shared" si="2"/>
        <v>0</v>
      </c>
      <c r="R21" s="260"/>
      <c r="S21" s="260"/>
      <c r="T21" s="260"/>
      <c r="U21" s="260"/>
      <c r="V21" s="324">
        <f t="shared" si="3"/>
        <v>0</v>
      </c>
      <c r="W21" s="260"/>
      <c r="X21" s="260"/>
      <c r="Y21" s="324">
        <f t="shared" si="4"/>
        <v>0</v>
      </c>
      <c r="Z21" s="260"/>
      <c r="AA21" s="260"/>
      <c r="AB21" s="324">
        <f t="shared" si="5"/>
        <v>0</v>
      </c>
      <c r="AC21" s="260"/>
      <c r="AD21" s="260"/>
      <c r="AE21" s="324">
        <f t="shared" si="6"/>
        <v>0</v>
      </c>
      <c r="AF21" s="260"/>
      <c r="AG21" s="260"/>
      <c r="AH21" s="324">
        <f t="shared" si="7"/>
        <v>0</v>
      </c>
      <c r="AI21" s="260"/>
      <c r="AJ21" s="260"/>
      <c r="AK21" s="324">
        <f t="shared" si="8"/>
        <v>0</v>
      </c>
      <c r="AL21" s="260"/>
      <c r="AM21" s="260"/>
      <c r="AN21" s="324">
        <f t="shared" si="9"/>
        <v>0</v>
      </c>
      <c r="AO21" s="324">
        <f>Data!$B22</f>
        <v>0</v>
      </c>
      <c r="AP21" s="324">
        <f>Data!$D22</f>
        <v>0</v>
      </c>
      <c r="AQ21" s="260"/>
      <c r="AR21" s="260"/>
      <c r="AS21" s="260"/>
      <c r="AT21" s="260"/>
      <c r="AU21" s="324">
        <f t="shared" si="10"/>
        <v>0</v>
      </c>
      <c r="AV21" s="260"/>
      <c r="AW21" s="260"/>
      <c r="AX21" s="260"/>
      <c r="AY21" s="260"/>
      <c r="AZ21" s="324">
        <f t="shared" si="11"/>
        <v>0</v>
      </c>
      <c r="BA21" s="260"/>
      <c r="BB21" s="260"/>
      <c r="BC21" s="260"/>
      <c r="BD21" s="260"/>
      <c r="BE21" s="324">
        <f t="shared" si="12"/>
        <v>0</v>
      </c>
      <c r="BF21" s="260"/>
      <c r="BG21" s="260"/>
      <c r="BH21" s="260"/>
      <c r="BI21" s="260"/>
      <c r="BJ21" s="324">
        <f t="shared" si="13"/>
        <v>0</v>
      </c>
      <c r="BK21" s="260"/>
      <c r="BL21" s="260"/>
      <c r="BM21" s="324">
        <f t="shared" si="14"/>
        <v>0</v>
      </c>
      <c r="BN21" s="260"/>
      <c r="BO21" s="260"/>
      <c r="BP21" s="324">
        <f t="shared" si="15"/>
        <v>0</v>
      </c>
      <c r="BQ21" s="260"/>
      <c r="BR21" s="260"/>
      <c r="BS21" s="324">
        <f t="shared" si="16"/>
        <v>0</v>
      </c>
      <c r="BT21" s="260"/>
      <c r="BU21" s="260"/>
      <c r="BV21" s="324">
        <f t="shared" si="17"/>
        <v>0</v>
      </c>
      <c r="BW21" s="260"/>
      <c r="BX21" s="260"/>
      <c r="BY21" s="324">
        <f t="shared" si="18"/>
        <v>0</v>
      </c>
      <c r="BZ21" s="260"/>
      <c r="CA21" s="260"/>
      <c r="CB21" s="324">
        <f t="shared" si="19"/>
        <v>0</v>
      </c>
    </row>
    <row r="22" spans="1:80" ht="23.25" customHeight="1">
      <c r="A22" s="324">
        <f>Data!$B23</f>
        <v>0</v>
      </c>
      <c r="B22" s="324">
        <f>Data!$D23</f>
        <v>0</v>
      </c>
      <c r="C22" s="260"/>
      <c r="D22" s="260"/>
      <c r="E22" s="260"/>
      <c r="F22" s="260"/>
      <c r="G22" s="324">
        <f t="shared" si="0"/>
        <v>0</v>
      </c>
      <c r="H22" s="260"/>
      <c r="I22" s="260"/>
      <c r="J22" s="260"/>
      <c r="K22" s="260"/>
      <c r="L22" s="324">
        <f t="shared" si="1"/>
        <v>0</v>
      </c>
      <c r="M22" s="260"/>
      <c r="N22" s="260"/>
      <c r="O22" s="260"/>
      <c r="P22" s="260"/>
      <c r="Q22" s="324">
        <f t="shared" si="2"/>
        <v>0</v>
      </c>
      <c r="R22" s="260"/>
      <c r="S22" s="260"/>
      <c r="T22" s="260"/>
      <c r="U22" s="260"/>
      <c r="V22" s="324">
        <f t="shared" si="3"/>
        <v>0</v>
      </c>
      <c r="W22" s="260"/>
      <c r="X22" s="260"/>
      <c r="Y22" s="324">
        <f t="shared" si="4"/>
        <v>0</v>
      </c>
      <c r="Z22" s="260"/>
      <c r="AA22" s="260"/>
      <c r="AB22" s="324">
        <f t="shared" si="5"/>
        <v>0</v>
      </c>
      <c r="AC22" s="260"/>
      <c r="AD22" s="260"/>
      <c r="AE22" s="324">
        <f t="shared" si="6"/>
        <v>0</v>
      </c>
      <c r="AF22" s="260"/>
      <c r="AG22" s="260"/>
      <c r="AH22" s="324">
        <f t="shared" si="7"/>
        <v>0</v>
      </c>
      <c r="AI22" s="260"/>
      <c r="AJ22" s="260"/>
      <c r="AK22" s="324">
        <f t="shared" si="8"/>
        <v>0</v>
      </c>
      <c r="AL22" s="260"/>
      <c r="AM22" s="260"/>
      <c r="AN22" s="324">
        <f t="shared" si="9"/>
        <v>0</v>
      </c>
      <c r="AO22" s="324">
        <f>Data!$B23</f>
        <v>0</v>
      </c>
      <c r="AP22" s="324">
        <f>Data!$D23</f>
        <v>0</v>
      </c>
      <c r="AQ22" s="260"/>
      <c r="AR22" s="260"/>
      <c r="AS22" s="260"/>
      <c r="AT22" s="260"/>
      <c r="AU22" s="324">
        <f t="shared" si="10"/>
        <v>0</v>
      </c>
      <c r="AV22" s="260"/>
      <c r="AW22" s="260"/>
      <c r="AX22" s="260"/>
      <c r="AY22" s="260"/>
      <c r="AZ22" s="324">
        <f t="shared" si="11"/>
        <v>0</v>
      </c>
      <c r="BA22" s="260"/>
      <c r="BB22" s="260"/>
      <c r="BC22" s="260"/>
      <c r="BD22" s="260"/>
      <c r="BE22" s="324">
        <f t="shared" si="12"/>
        <v>0</v>
      </c>
      <c r="BF22" s="260"/>
      <c r="BG22" s="260"/>
      <c r="BH22" s="260"/>
      <c r="BI22" s="260"/>
      <c r="BJ22" s="324">
        <f t="shared" si="13"/>
        <v>0</v>
      </c>
      <c r="BK22" s="260"/>
      <c r="BL22" s="260"/>
      <c r="BM22" s="324">
        <f t="shared" si="14"/>
        <v>0</v>
      </c>
      <c r="BN22" s="260"/>
      <c r="BO22" s="260"/>
      <c r="BP22" s="324">
        <f t="shared" si="15"/>
        <v>0</v>
      </c>
      <c r="BQ22" s="260"/>
      <c r="BR22" s="260"/>
      <c r="BS22" s="324">
        <f t="shared" si="16"/>
        <v>0</v>
      </c>
      <c r="BT22" s="260"/>
      <c r="BU22" s="260"/>
      <c r="BV22" s="324">
        <f t="shared" si="17"/>
        <v>0</v>
      </c>
      <c r="BW22" s="260"/>
      <c r="BX22" s="260"/>
      <c r="BY22" s="324">
        <f t="shared" si="18"/>
        <v>0</v>
      </c>
      <c r="BZ22" s="260"/>
      <c r="CA22" s="260"/>
      <c r="CB22" s="324">
        <f t="shared" si="19"/>
        <v>0</v>
      </c>
    </row>
    <row r="23" spans="1:80" ht="23.25" customHeight="1">
      <c r="A23" s="324">
        <f>Data!$B24</f>
        <v>0</v>
      </c>
      <c r="B23" s="324">
        <f>Data!$D24</f>
        <v>0</v>
      </c>
      <c r="C23" s="260"/>
      <c r="D23" s="260"/>
      <c r="E23" s="260"/>
      <c r="F23" s="260"/>
      <c r="G23" s="324">
        <f t="shared" si="0"/>
        <v>0</v>
      </c>
      <c r="H23" s="260"/>
      <c r="I23" s="260"/>
      <c r="J23" s="260"/>
      <c r="K23" s="260"/>
      <c r="L23" s="324">
        <f t="shared" si="1"/>
        <v>0</v>
      </c>
      <c r="M23" s="260"/>
      <c r="N23" s="260"/>
      <c r="O23" s="260"/>
      <c r="P23" s="260"/>
      <c r="Q23" s="324">
        <f t="shared" si="2"/>
        <v>0</v>
      </c>
      <c r="R23" s="260"/>
      <c r="S23" s="260"/>
      <c r="T23" s="260"/>
      <c r="U23" s="260"/>
      <c r="V23" s="324">
        <f t="shared" si="3"/>
        <v>0</v>
      </c>
      <c r="W23" s="260"/>
      <c r="X23" s="260"/>
      <c r="Y23" s="324">
        <f t="shared" si="4"/>
        <v>0</v>
      </c>
      <c r="Z23" s="260"/>
      <c r="AA23" s="260"/>
      <c r="AB23" s="324">
        <f t="shared" si="5"/>
        <v>0</v>
      </c>
      <c r="AC23" s="260"/>
      <c r="AD23" s="260"/>
      <c r="AE23" s="324">
        <f t="shared" si="6"/>
        <v>0</v>
      </c>
      <c r="AF23" s="260"/>
      <c r="AG23" s="260"/>
      <c r="AH23" s="324">
        <f t="shared" si="7"/>
        <v>0</v>
      </c>
      <c r="AI23" s="260"/>
      <c r="AJ23" s="260"/>
      <c r="AK23" s="324">
        <f t="shared" si="8"/>
        <v>0</v>
      </c>
      <c r="AL23" s="260"/>
      <c r="AM23" s="260"/>
      <c r="AN23" s="324">
        <f t="shared" si="9"/>
        <v>0</v>
      </c>
      <c r="AO23" s="324">
        <f>Data!$B24</f>
        <v>0</v>
      </c>
      <c r="AP23" s="324">
        <f>Data!$D24</f>
        <v>0</v>
      </c>
      <c r="AQ23" s="260"/>
      <c r="AR23" s="260"/>
      <c r="AS23" s="260"/>
      <c r="AT23" s="260"/>
      <c r="AU23" s="324">
        <f t="shared" si="10"/>
        <v>0</v>
      </c>
      <c r="AV23" s="260"/>
      <c r="AW23" s="260"/>
      <c r="AX23" s="260"/>
      <c r="AY23" s="260"/>
      <c r="AZ23" s="324">
        <f t="shared" si="11"/>
        <v>0</v>
      </c>
      <c r="BA23" s="260"/>
      <c r="BB23" s="260"/>
      <c r="BC23" s="260"/>
      <c r="BD23" s="260"/>
      <c r="BE23" s="324">
        <f t="shared" si="12"/>
        <v>0</v>
      </c>
      <c r="BF23" s="260"/>
      <c r="BG23" s="260"/>
      <c r="BH23" s="260"/>
      <c r="BI23" s="260"/>
      <c r="BJ23" s="324">
        <f t="shared" si="13"/>
        <v>0</v>
      </c>
      <c r="BK23" s="260"/>
      <c r="BL23" s="260"/>
      <c r="BM23" s="324">
        <f t="shared" si="14"/>
        <v>0</v>
      </c>
      <c r="BN23" s="260"/>
      <c r="BO23" s="260"/>
      <c r="BP23" s="324">
        <f t="shared" si="15"/>
        <v>0</v>
      </c>
      <c r="BQ23" s="260"/>
      <c r="BR23" s="260"/>
      <c r="BS23" s="324">
        <f t="shared" si="16"/>
        <v>0</v>
      </c>
      <c r="BT23" s="260"/>
      <c r="BU23" s="260"/>
      <c r="BV23" s="324">
        <f t="shared" si="17"/>
        <v>0</v>
      </c>
      <c r="BW23" s="260"/>
      <c r="BX23" s="260"/>
      <c r="BY23" s="324">
        <f t="shared" si="18"/>
        <v>0</v>
      </c>
      <c r="BZ23" s="260"/>
      <c r="CA23" s="260"/>
      <c r="CB23" s="324">
        <f t="shared" si="19"/>
        <v>0</v>
      </c>
    </row>
    <row r="24" spans="1:80" ht="23.25" customHeight="1">
      <c r="A24" s="324">
        <f>Data!$B25</f>
        <v>0</v>
      </c>
      <c r="B24" s="324">
        <f>Data!$D25</f>
        <v>0</v>
      </c>
      <c r="C24" s="260"/>
      <c r="D24" s="260"/>
      <c r="E24" s="260"/>
      <c r="F24" s="260"/>
      <c r="G24" s="324">
        <f t="shared" si="0"/>
        <v>0</v>
      </c>
      <c r="H24" s="260"/>
      <c r="I24" s="260"/>
      <c r="J24" s="260"/>
      <c r="K24" s="260"/>
      <c r="L24" s="324">
        <f t="shared" si="1"/>
        <v>0</v>
      </c>
      <c r="M24" s="260"/>
      <c r="N24" s="260"/>
      <c r="O24" s="260"/>
      <c r="P24" s="260"/>
      <c r="Q24" s="324">
        <f t="shared" si="2"/>
        <v>0</v>
      </c>
      <c r="R24" s="260"/>
      <c r="S24" s="260"/>
      <c r="T24" s="260"/>
      <c r="U24" s="260"/>
      <c r="V24" s="324">
        <f t="shared" si="3"/>
        <v>0</v>
      </c>
      <c r="W24" s="260"/>
      <c r="X24" s="260"/>
      <c r="Y24" s="324">
        <f t="shared" si="4"/>
        <v>0</v>
      </c>
      <c r="Z24" s="260"/>
      <c r="AA24" s="260"/>
      <c r="AB24" s="324">
        <f t="shared" si="5"/>
        <v>0</v>
      </c>
      <c r="AC24" s="260"/>
      <c r="AD24" s="260"/>
      <c r="AE24" s="324">
        <f t="shared" si="6"/>
        <v>0</v>
      </c>
      <c r="AF24" s="260"/>
      <c r="AG24" s="260"/>
      <c r="AH24" s="324">
        <f t="shared" si="7"/>
        <v>0</v>
      </c>
      <c r="AI24" s="260"/>
      <c r="AJ24" s="260"/>
      <c r="AK24" s="324">
        <f t="shared" si="8"/>
        <v>0</v>
      </c>
      <c r="AL24" s="260"/>
      <c r="AM24" s="260"/>
      <c r="AN24" s="324">
        <f t="shared" si="9"/>
        <v>0</v>
      </c>
      <c r="AO24" s="324">
        <f>Data!$B25</f>
        <v>0</v>
      </c>
      <c r="AP24" s="324">
        <f>Data!$D25</f>
        <v>0</v>
      </c>
      <c r="AQ24" s="260"/>
      <c r="AR24" s="260"/>
      <c r="AS24" s="260"/>
      <c r="AT24" s="260"/>
      <c r="AU24" s="324">
        <f t="shared" si="10"/>
        <v>0</v>
      </c>
      <c r="AV24" s="260"/>
      <c r="AW24" s="260"/>
      <c r="AX24" s="260"/>
      <c r="AY24" s="260"/>
      <c r="AZ24" s="324">
        <f t="shared" si="11"/>
        <v>0</v>
      </c>
      <c r="BA24" s="260"/>
      <c r="BB24" s="260"/>
      <c r="BC24" s="260"/>
      <c r="BD24" s="260"/>
      <c r="BE24" s="324">
        <f t="shared" si="12"/>
        <v>0</v>
      </c>
      <c r="BF24" s="260"/>
      <c r="BG24" s="260"/>
      <c r="BH24" s="260"/>
      <c r="BI24" s="260"/>
      <c r="BJ24" s="324">
        <f t="shared" si="13"/>
        <v>0</v>
      </c>
      <c r="BK24" s="260"/>
      <c r="BL24" s="260"/>
      <c r="BM24" s="324">
        <f t="shared" si="14"/>
        <v>0</v>
      </c>
      <c r="BN24" s="260"/>
      <c r="BO24" s="260"/>
      <c r="BP24" s="324">
        <f t="shared" si="15"/>
        <v>0</v>
      </c>
      <c r="BQ24" s="260"/>
      <c r="BR24" s="260"/>
      <c r="BS24" s="324">
        <f t="shared" si="16"/>
        <v>0</v>
      </c>
      <c r="BT24" s="260"/>
      <c r="BU24" s="260"/>
      <c r="BV24" s="324">
        <f t="shared" si="17"/>
        <v>0</v>
      </c>
      <c r="BW24" s="260"/>
      <c r="BX24" s="260"/>
      <c r="BY24" s="324">
        <f t="shared" si="18"/>
        <v>0</v>
      </c>
      <c r="BZ24" s="260"/>
      <c r="CA24" s="260"/>
      <c r="CB24" s="324">
        <f t="shared" si="19"/>
        <v>0</v>
      </c>
    </row>
    <row r="25" spans="1:80" ht="23.25" customHeight="1">
      <c r="A25" s="324">
        <f>Data!$B26</f>
        <v>0</v>
      </c>
      <c r="B25" s="324">
        <f>Data!$D26</f>
        <v>0</v>
      </c>
      <c r="C25" s="260"/>
      <c r="D25" s="260"/>
      <c r="E25" s="260"/>
      <c r="F25" s="260"/>
      <c r="G25" s="324">
        <f t="shared" si="0"/>
        <v>0</v>
      </c>
      <c r="H25" s="260"/>
      <c r="I25" s="260"/>
      <c r="J25" s="260"/>
      <c r="K25" s="260"/>
      <c r="L25" s="324">
        <f t="shared" si="1"/>
        <v>0</v>
      </c>
      <c r="M25" s="260"/>
      <c r="N25" s="260"/>
      <c r="O25" s="260"/>
      <c r="P25" s="260"/>
      <c r="Q25" s="324">
        <f t="shared" si="2"/>
        <v>0</v>
      </c>
      <c r="R25" s="260"/>
      <c r="S25" s="260"/>
      <c r="T25" s="260"/>
      <c r="U25" s="260"/>
      <c r="V25" s="324">
        <f t="shared" si="3"/>
        <v>0</v>
      </c>
      <c r="W25" s="260"/>
      <c r="X25" s="260"/>
      <c r="Y25" s="324">
        <f t="shared" si="4"/>
        <v>0</v>
      </c>
      <c r="Z25" s="260"/>
      <c r="AA25" s="260"/>
      <c r="AB25" s="324">
        <f t="shared" si="5"/>
        <v>0</v>
      </c>
      <c r="AC25" s="260"/>
      <c r="AD25" s="260"/>
      <c r="AE25" s="324">
        <f t="shared" si="6"/>
        <v>0</v>
      </c>
      <c r="AF25" s="260"/>
      <c r="AG25" s="260"/>
      <c r="AH25" s="324">
        <f t="shared" si="7"/>
        <v>0</v>
      </c>
      <c r="AI25" s="260"/>
      <c r="AJ25" s="260"/>
      <c r="AK25" s="324">
        <f t="shared" si="8"/>
        <v>0</v>
      </c>
      <c r="AL25" s="260"/>
      <c r="AM25" s="260"/>
      <c r="AN25" s="324">
        <f t="shared" si="9"/>
        <v>0</v>
      </c>
      <c r="AO25" s="324">
        <f>Data!$B26</f>
        <v>0</v>
      </c>
      <c r="AP25" s="324">
        <f>Data!$D26</f>
        <v>0</v>
      </c>
      <c r="AQ25" s="260"/>
      <c r="AR25" s="260"/>
      <c r="AS25" s="260"/>
      <c r="AT25" s="260"/>
      <c r="AU25" s="324">
        <f t="shared" si="10"/>
        <v>0</v>
      </c>
      <c r="AV25" s="260"/>
      <c r="AW25" s="260"/>
      <c r="AX25" s="260"/>
      <c r="AY25" s="260"/>
      <c r="AZ25" s="324">
        <f t="shared" si="11"/>
        <v>0</v>
      </c>
      <c r="BA25" s="260"/>
      <c r="BB25" s="260"/>
      <c r="BC25" s="260"/>
      <c r="BD25" s="260"/>
      <c r="BE25" s="324">
        <f t="shared" si="12"/>
        <v>0</v>
      </c>
      <c r="BF25" s="260"/>
      <c r="BG25" s="260"/>
      <c r="BH25" s="260"/>
      <c r="BI25" s="260"/>
      <c r="BJ25" s="324">
        <f t="shared" si="13"/>
        <v>0</v>
      </c>
      <c r="BK25" s="260"/>
      <c r="BL25" s="260"/>
      <c r="BM25" s="324">
        <f t="shared" si="14"/>
        <v>0</v>
      </c>
      <c r="BN25" s="260"/>
      <c r="BO25" s="260"/>
      <c r="BP25" s="324">
        <f t="shared" si="15"/>
        <v>0</v>
      </c>
      <c r="BQ25" s="260"/>
      <c r="BR25" s="260"/>
      <c r="BS25" s="324">
        <f t="shared" si="16"/>
        <v>0</v>
      </c>
      <c r="BT25" s="260"/>
      <c r="BU25" s="260"/>
      <c r="BV25" s="324">
        <f t="shared" si="17"/>
        <v>0</v>
      </c>
      <c r="BW25" s="260"/>
      <c r="BX25" s="260"/>
      <c r="BY25" s="324">
        <f t="shared" si="18"/>
        <v>0</v>
      </c>
      <c r="BZ25" s="260"/>
      <c r="CA25" s="260"/>
      <c r="CB25" s="324">
        <f t="shared" si="19"/>
        <v>0</v>
      </c>
    </row>
    <row r="26" spans="1:80" ht="23.25" customHeight="1">
      <c r="A26" s="324">
        <f>Data!$B27</f>
        <v>0</v>
      </c>
      <c r="B26" s="324">
        <f>Data!$D27</f>
        <v>0</v>
      </c>
      <c r="C26" s="260"/>
      <c r="D26" s="260"/>
      <c r="E26" s="260"/>
      <c r="F26" s="260"/>
      <c r="G26" s="324">
        <f t="shared" si="0"/>
        <v>0</v>
      </c>
      <c r="H26" s="260"/>
      <c r="I26" s="260"/>
      <c r="J26" s="260"/>
      <c r="K26" s="260"/>
      <c r="L26" s="324">
        <f t="shared" si="1"/>
        <v>0</v>
      </c>
      <c r="M26" s="260"/>
      <c r="N26" s="260"/>
      <c r="O26" s="260"/>
      <c r="P26" s="260"/>
      <c r="Q26" s="324">
        <f t="shared" si="2"/>
        <v>0</v>
      </c>
      <c r="R26" s="260"/>
      <c r="S26" s="260"/>
      <c r="T26" s="260"/>
      <c r="U26" s="260"/>
      <c r="V26" s="324">
        <f t="shared" si="3"/>
        <v>0</v>
      </c>
      <c r="W26" s="260"/>
      <c r="X26" s="260"/>
      <c r="Y26" s="324">
        <f t="shared" si="4"/>
        <v>0</v>
      </c>
      <c r="Z26" s="260"/>
      <c r="AA26" s="260"/>
      <c r="AB26" s="324">
        <f t="shared" si="5"/>
        <v>0</v>
      </c>
      <c r="AC26" s="260"/>
      <c r="AD26" s="260"/>
      <c r="AE26" s="324">
        <f t="shared" si="6"/>
        <v>0</v>
      </c>
      <c r="AF26" s="260"/>
      <c r="AG26" s="260"/>
      <c r="AH26" s="324">
        <f t="shared" si="7"/>
        <v>0</v>
      </c>
      <c r="AI26" s="260"/>
      <c r="AJ26" s="260"/>
      <c r="AK26" s="324">
        <f t="shared" si="8"/>
        <v>0</v>
      </c>
      <c r="AL26" s="260"/>
      <c r="AM26" s="260"/>
      <c r="AN26" s="324">
        <f t="shared" si="9"/>
        <v>0</v>
      </c>
      <c r="AO26" s="324">
        <f>Data!$B27</f>
        <v>0</v>
      </c>
      <c r="AP26" s="324">
        <f>Data!$D27</f>
        <v>0</v>
      </c>
      <c r="AQ26" s="260"/>
      <c r="AR26" s="260"/>
      <c r="AS26" s="260"/>
      <c r="AT26" s="260"/>
      <c r="AU26" s="324">
        <f t="shared" si="10"/>
        <v>0</v>
      </c>
      <c r="AV26" s="260"/>
      <c r="AW26" s="260"/>
      <c r="AX26" s="260"/>
      <c r="AY26" s="260"/>
      <c r="AZ26" s="324">
        <f t="shared" si="11"/>
        <v>0</v>
      </c>
      <c r="BA26" s="260"/>
      <c r="BB26" s="260"/>
      <c r="BC26" s="260"/>
      <c r="BD26" s="260"/>
      <c r="BE26" s="324">
        <f t="shared" si="12"/>
        <v>0</v>
      </c>
      <c r="BF26" s="260"/>
      <c r="BG26" s="260"/>
      <c r="BH26" s="260"/>
      <c r="BI26" s="260"/>
      <c r="BJ26" s="324">
        <f t="shared" si="13"/>
        <v>0</v>
      </c>
      <c r="BK26" s="260"/>
      <c r="BL26" s="260"/>
      <c r="BM26" s="324">
        <f t="shared" si="14"/>
        <v>0</v>
      </c>
      <c r="BN26" s="260"/>
      <c r="BO26" s="260"/>
      <c r="BP26" s="324">
        <f t="shared" si="15"/>
        <v>0</v>
      </c>
      <c r="BQ26" s="260"/>
      <c r="BR26" s="260"/>
      <c r="BS26" s="324">
        <f t="shared" si="16"/>
        <v>0</v>
      </c>
      <c r="BT26" s="260"/>
      <c r="BU26" s="260"/>
      <c r="BV26" s="324">
        <f t="shared" si="17"/>
        <v>0</v>
      </c>
      <c r="BW26" s="260"/>
      <c r="BX26" s="260"/>
      <c r="BY26" s="324">
        <f t="shared" si="18"/>
        <v>0</v>
      </c>
      <c r="BZ26" s="260"/>
      <c r="CA26" s="260"/>
      <c r="CB26" s="324">
        <f t="shared" si="19"/>
        <v>0</v>
      </c>
    </row>
    <row r="27" spans="1:80" ht="23.25" customHeight="1">
      <c r="A27" s="324">
        <f>Data!$B28</f>
        <v>0</v>
      </c>
      <c r="B27" s="324">
        <f>Data!$D28</f>
        <v>0</v>
      </c>
      <c r="C27" s="260"/>
      <c r="D27" s="260"/>
      <c r="E27" s="260"/>
      <c r="F27" s="260"/>
      <c r="G27" s="324">
        <f t="shared" si="0"/>
        <v>0</v>
      </c>
      <c r="H27" s="260"/>
      <c r="I27" s="260"/>
      <c r="J27" s="260"/>
      <c r="K27" s="260"/>
      <c r="L27" s="324">
        <f t="shared" si="1"/>
        <v>0</v>
      </c>
      <c r="M27" s="260"/>
      <c r="N27" s="260"/>
      <c r="O27" s="260"/>
      <c r="P27" s="260"/>
      <c r="Q27" s="324">
        <f t="shared" si="2"/>
        <v>0</v>
      </c>
      <c r="R27" s="260"/>
      <c r="S27" s="260"/>
      <c r="T27" s="260"/>
      <c r="U27" s="260"/>
      <c r="V27" s="324">
        <f t="shared" si="3"/>
        <v>0</v>
      </c>
      <c r="W27" s="260"/>
      <c r="X27" s="260"/>
      <c r="Y27" s="324">
        <f t="shared" si="4"/>
        <v>0</v>
      </c>
      <c r="Z27" s="260"/>
      <c r="AA27" s="260"/>
      <c r="AB27" s="324">
        <f t="shared" si="5"/>
        <v>0</v>
      </c>
      <c r="AC27" s="260"/>
      <c r="AD27" s="260"/>
      <c r="AE27" s="324">
        <f t="shared" si="6"/>
        <v>0</v>
      </c>
      <c r="AF27" s="260"/>
      <c r="AG27" s="260"/>
      <c r="AH27" s="324">
        <f t="shared" si="7"/>
        <v>0</v>
      </c>
      <c r="AI27" s="260"/>
      <c r="AJ27" s="260"/>
      <c r="AK27" s="324">
        <f t="shared" si="8"/>
        <v>0</v>
      </c>
      <c r="AL27" s="260"/>
      <c r="AM27" s="260"/>
      <c r="AN27" s="324">
        <f t="shared" si="9"/>
        <v>0</v>
      </c>
      <c r="AO27" s="324">
        <f>Data!$B28</f>
        <v>0</v>
      </c>
      <c r="AP27" s="324">
        <f>Data!$D28</f>
        <v>0</v>
      </c>
      <c r="AQ27" s="260"/>
      <c r="AR27" s="260"/>
      <c r="AS27" s="260"/>
      <c r="AT27" s="260"/>
      <c r="AU27" s="324">
        <f t="shared" si="10"/>
        <v>0</v>
      </c>
      <c r="AV27" s="260"/>
      <c r="AW27" s="260"/>
      <c r="AX27" s="260"/>
      <c r="AY27" s="260"/>
      <c r="AZ27" s="324">
        <f t="shared" si="11"/>
        <v>0</v>
      </c>
      <c r="BA27" s="260"/>
      <c r="BB27" s="260"/>
      <c r="BC27" s="260"/>
      <c r="BD27" s="260"/>
      <c r="BE27" s="324">
        <f t="shared" si="12"/>
        <v>0</v>
      </c>
      <c r="BF27" s="260"/>
      <c r="BG27" s="260"/>
      <c r="BH27" s="260"/>
      <c r="BI27" s="260"/>
      <c r="BJ27" s="324">
        <f t="shared" si="13"/>
        <v>0</v>
      </c>
      <c r="BK27" s="260"/>
      <c r="BL27" s="260"/>
      <c r="BM27" s="324">
        <f t="shared" si="14"/>
        <v>0</v>
      </c>
      <c r="BN27" s="260"/>
      <c r="BO27" s="260"/>
      <c r="BP27" s="324">
        <f t="shared" si="15"/>
        <v>0</v>
      </c>
      <c r="BQ27" s="260"/>
      <c r="BR27" s="260"/>
      <c r="BS27" s="324">
        <f t="shared" si="16"/>
        <v>0</v>
      </c>
      <c r="BT27" s="260"/>
      <c r="BU27" s="260"/>
      <c r="BV27" s="324">
        <f t="shared" si="17"/>
        <v>0</v>
      </c>
      <c r="BW27" s="260"/>
      <c r="BX27" s="260"/>
      <c r="BY27" s="324">
        <f t="shared" si="18"/>
        <v>0</v>
      </c>
      <c r="BZ27" s="260"/>
      <c r="CA27" s="260"/>
      <c r="CB27" s="324">
        <f t="shared" si="19"/>
        <v>0</v>
      </c>
    </row>
    <row r="28" spans="1:80" ht="23.25" customHeight="1">
      <c r="A28" s="324">
        <f>Data!$B29</f>
        <v>0</v>
      </c>
      <c r="B28" s="324">
        <f>Data!$D29</f>
        <v>0</v>
      </c>
      <c r="C28" s="260"/>
      <c r="D28" s="260"/>
      <c r="E28" s="260"/>
      <c r="F28" s="260"/>
      <c r="G28" s="324">
        <f t="shared" si="0"/>
        <v>0</v>
      </c>
      <c r="H28" s="260"/>
      <c r="I28" s="260"/>
      <c r="J28" s="260"/>
      <c r="K28" s="260"/>
      <c r="L28" s="324">
        <f t="shared" si="1"/>
        <v>0</v>
      </c>
      <c r="M28" s="260"/>
      <c r="N28" s="260"/>
      <c r="O28" s="260"/>
      <c r="P28" s="260"/>
      <c r="Q28" s="324">
        <f t="shared" si="2"/>
        <v>0</v>
      </c>
      <c r="R28" s="260"/>
      <c r="S28" s="260"/>
      <c r="T28" s="260"/>
      <c r="U28" s="260"/>
      <c r="V28" s="324">
        <f t="shared" si="3"/>
        <v>0</v>
      </c>
      <c r="W28" s="260"/>
      <c r="X28" s="260"/>
      <c r="Y28" s="324">
        <f t="shared" si="4"/>
        <v>0</v>
      </c>
      <c r="Z28" s="260"/>
      <c r="AA28" s="260"/>
      <c r="AB28" s="324">
        <f t="shared" si="5"/>
        <v>0</v>
      </c>
      <c r="AC28" s="260"/>
      <c r="AD28" s="260"/>
      <c r="AE28" s="324">
        <f t="shared" si="6"/>
        <v>0</v>
      </c>
      <c r="AF28" s="260"/>
      <c r="AG28" s="260"/>
      <c r="AH28" s="324">
        <f t="shared" si="7"/>
        <v>0</v>
      </c>
      <c r="AI28" s="260"/>
      <c r="AJ28" s="260"/>
      <c r="AK28" s="324">
        <f t="shared" si="8"/>
        <v>0</v>
      </c>
      <c r="AL28" s="260"/>
      <c r="AM28" s="260"/>
      <c r="AN28" s="324">
        <f t="shared" si="9"/>
        <v>0</v>
      </c>
      <c r="AO28" s="324">
        <f>Data!$B29</f>
        <v>0</v>
      </c>
      <c r="AP28" s="324">
        <f>Data!$D29</f>
        <v>0</v>
      </c>
      <c r="AQ28" s="260"/>
      <c r="AR28" s="260"/>
      <c r="AS28" s="260"/>
      <c r="AT28" s="260"/>
      <c r="AU28" s="324">
        <f t="shared" si="10"/>
        <v>0</v>
      </c>
      <c r="AV28" s="260"/>
      <c r="AW28" s="260"/>
      <c r="AX28" s="260"/>
      <c r="AY28" s="260"/>
      <c r="AZ28" s="324">
        <f t="shared" si="11"/>
        <v>0</v>
      </c>
      <c r="BA28" s="260"/>
      <c r="BB28" s="260"/>
      <c r="BC28" s="260"/>
      <c r="BD28" s="260"/>
      <c r="BE28" s="324">
        <f t="shared" si="12"/>
        <v>0</v>
      </c>
      <c r="BF28" s="260"/>
      <c r="BG28" s="260"/>
      <c r="BH28" s="260"/>
      <c r="BI28" s="260"/>
      <c r="BJ28" s="324">
        <f t="shared" si="13"/>
        <v>0</v>
      </c>
      <c r="BK28" s="260"/>
      <c r="BL28" s="260"/>
      <c r="BM28" s="324">
        <f t="shared" si="14"/>
        <v>0</v>
      </c>
      <c r="BN28" s="260"/>
      <c r="BO28" s="260"/>
      <c r="BP28" s="324">
        <f t="shared" si="15"/>
        <v>0</v>
      </c>
      <c r="BQ28" s="260"/>
      <c r="BR28" s="260"/>
      <c r="BS28" s="324">
        <f t="shared" si="16"/>
        <v>0</v>
      </c>
      <c r="BT28" s="260"/>
      <c r="BU28" s="260"/>
      <c r="BV28" s="324">
        <f t="shared" si="17"/>
        <v>0</v>
      </c>
      <c r="BW28" s="260"/>
      <c r="BX28" s="260"/>
      <c r="BY28" s="324">
        <f t="shared" si="18"/>
        <v>0</v>
      </c>
      <c r="BZ28" s="260"/>
      <c r="CA28" s="260"/>
      <c r="CB28" s="324">
        <f t="shared" si="19"/>
        <v>0</v>
      </c>
    </row>
    <row r="29" spans="1:80" ht="23.25" customHeight="1">
      <c r="A29" s="324">
        <f>Data!$B30</f>
        <v>0</v>
      </c>
      <c r="B29" s="324">
        <f>Data!$D30</f>
        <v>0</v>
      </c>
      <c r="C29" s="260"/>
      <c r="D29" s="260"/>
      <c r="E29" s="260"/>
      <c r="F29" s="260"/>
      <c r="G29" s="324">
        <f t="shared" si="0"/>
        <v>0</v>
      </c>
      <c r="H29" s="260"/>
      <c r="I29" s="260"/>
      <c r="J29" s="260"/>
      <c r="K29" s="260"/>
      <c r="L29" s="324">
        <f t="shared" si="1"/>
        <v>0</v>
      </c>
      <c r="M29" s="260"/>
      <c r="N29" s="260"/>
      <c r="O29" s="260"/>
      <c r="P29" s="260"/>
      <c r="Q29" s="324">
        <f t="shared" si="2"/>
        <v>0</v>
      </c>
      <c r="R29" s="260"/>
      <c r="S29" s="260"/>
      <c r="T29" s="260"/>
      <c r="U29" s="260"/>
      <c r="V29" s="324">
        <f t="shared" si="3"/>
        <v>0</v>
      </c>
      <c r="W29" s="260"/>
      <c r="X29" s="260"/>
      <c r="Y29" s="324">
        <f t="shared" si="4"/>
        <v>0</v>
      </c>
      <c r="Z29" s="260"/>
      <c r="AA29" s="260"/>
      <c r="AB29" s="324">
        <f t="shared" si="5"/>
        <v>0</v>
      </c>
      <c r="AC29" s="260"/>
      <c r="AD29" s="260"/>
      <c r="AE29" s="324">
        <f t="shared" si="6"/>
        <v>0</v>
      </c>
      <c r="AF29" s="260"/>
      <c r="AG29" s="260"/>
      <c r="AH29" s="324">
        <f t="shared" si="7"/>
        <v>0</v>
      </c>
      <c r="AI29" s="260"/>
      <c r="AJ29" s="260"/>
      <c r="AK29" s="324">
        <f t="shared" si="8"/>
        <v>0</v>
      </c>
      <c r="AL29" s="260"/>
      <c r="AM29" s="260"/>
      <c r="AN29" s="324">
        <f t="shared" si="9"/>
        <v>0</v>
      </c>
      <c r="AO29" s="324">
        <f>Data!$B30</f>
        <v>0</v>
      </c>
      <c r="AP29" s="324">
        <f>Data!$D30</f>
        <v>0</v>
      </c>
      <c r="AQ29" s="260"/>
      <c r="AR29" s="260"/>
      <c r="AS29" s="260"/>
      <c r="AT29" s="260"/>
      <c r="AU29" s="324">
        <f t="shared" si="10"/>
        <v>0</v>
      </c>
      <c r="AV29" s="260"/>
      <c r="AW29" s="260"/>
      <c r="AX29" s="260"/>
      <c r="AY29" s="260"/>
      <c r="AZ29" s="324">
        <f t="shared" si="11"/>
        <v>0</v>
      </c>
      <c r="BA29" s="260"/>
      <c r="BB29" s="260"/>
      <c r="BC29" s="260"/>
      <c r="BD29" s="260"/>
      <c r="BE29" s="324">
        <f t="shared" si="12"/>
        <v>0</v>
      </c>
      <c r="BF29" s="260"/>
      <c r="BG29" s="260"/>
      <c r="BH29" s="260"/>
      <c r="BI29" s="260"/>
      <c r="BJ29" s="324">
        <f t="shared" si="13"/>
        <v>0</v>
      </c>
      <c r="BK29" s="260"/>
      <c r="BL29" s="260"/>
      <c r="BM29" s="324">
        <f t="shared" si="14"/>
        <v>0</v>
      </c>
      <c r="BN29" s="260"/>
      <c r="BO29" s="260"/>
      <c r="BP29" s="324">
        <f t="shared" si="15"/>
        <v>0</v>
      </c>
      <c r="BQ29" s="260"/>
      <c r="BR29" s="260"/>
      <c r="BS29" s="324">
        <f t="shared" si="16"/>
        <v>0</v>
      </c>
      <c r="BT29" s="260"/>
      <c r="BU29" s="260"/>
      <c r="BV29" s="324">
        <f t="shared" si="17"/>
        <v>0</v>
      </c>
      <c r="BW29" s="260"/>
      <c r="BX29" s="260"/>
      <c r="BY29" s="324">
        <f t="shared" si="18"/>
        <v>0</v>
      </c>
      <c r="BZ29" s="260"/>
      <c r="CA29" s="260"/>
      <c r="CB29" s="324">
        <f t="shared" si="19"/>
        <v>0</v>
      </c>
    </row>
    <row r="30" spans="1:80" ht="23.25" customHeight="1">
      <c r="A30" s="324">
        <f>Data!$B31</f>
        <v>0</v>
      </c>
      <c r="B30" s="324">
        <f>Data!$D31</f>
        <v>0</v>
      </c>
      <c r="C30" s="260"/>
      <c r="D30" s="260"/>
      <c r="E30" s="260"/>
      <c r="F30" s="260"/>
      <c r="G30" s="324">
        <f t="shared" si="0"/>
        <v>0</v>
      </c>
      <c r="H30" s="260"/>
      <c r="I30" s="260"/>
      <c r="J30" s="260"/>
      <c r="K30" s="260"/>
      <c r="L30" s="324">
        <f t="shared" si="1"/>
        <v>0</v>
      </c>
      <c r="M30" s="260"/>
      <c r="N30" s="260"/>
      <c r="O30" s="260"/>
      <c r="P30" s="260"/>
      <c r="Q30" s="324">
        <f t="shared" si="2"/>
        <v>0</v>
      </c>
      <c r="R30" s="260"/>
      <c r="S30" s="260"/>
      <c r="T30" s="260"/>
      <c r="U30" s="260"/>
      <c r="V30" s="324">
        <f t="shared" si="3"/>
        <v>0</v>
      </c>
      <c r="W30" s="260"/>
      <c r="X30" s="260"/>
      <c r="Y30" s="324">
        <f t="shared" si="4"/>
        <v>0</v>
      </c>
      <c r="Z30" s="260"/>
      <c r="AA30" s="260"/>
      <c r="AB30" s="324">
        <f t="shared" si="5"/>
        <v>0</v>
      </c>
      <c r="AC30" s="260"/>
      <c r="AD30" s="260"/>
      <c r="AE30" s="324">
        <f t="shared" si="6"/>
        <v>0</v>
      </c>
      <c r="AF30" s="260"/>
      <c r="AG30" s="260"/>
      <c r="AH30" s="324">
        <f t="shared" si="7"/>
        <v>0</v>
      </c>
      <c r="AI30" s="260"/>
      <c r="AJ30" s="260"/>
      <c r="AK30" s="324">
        <f t="shared" si="8"/>
        <v>0</v>
      </c>
      <c r="AL30" s="260"/>
      <c r="AM30" s="260"/>
      <c r="AN30" s="324">
        <f t="shared" si="9"/>
        <v>0</v>
      </c>
      <c r="AO30" s="324">
        <f>Data!$B31</f>
        <v>0</v>
      </c>
      <c r="AP30" s="324">
        <f>Data!$D31</f>
        <v>0</v>
      </c>
      <c r="AQ30" s="260"/>
      <c r="AR30" s="260"/>
      <c r="AS30" s="260"/>
      <c r="AT30" s="260"/>
      <c r="AU30" s="324">
        <f t="shared" si="10"/>
        <v>0</v>
      </c>
      <c r="AV30" s="260"/>
      <c r="AW30" s="260"/>
      <c r="AX30" s="260"/>
      <c r="AY30" s="260"/>
      <c r="AZ30" s="324">
        <f t="shared" si="11"/>
        <v>0</v>
      </c>
      <c r="BA30" s="260"/>
      <c r="BB30" s="260"/>
      <c r="BC30" s="260"/>
      <c r="BD30" s="260"/>
      <c r="BE30" s="324">
        <f t="shared" si="12"/>
        <v>0</v>
      </c>
      <c r="BF30" s="260"/>
      <c r="BG30" s="260"/>
      <c r="BH30" s="260"/>
      <c r="BI30" s="260"/>
      <c r="BJ30" s="324">
        <f t="shared" si="13"/>
        <v>0</v>
      </c>
      <c r="BK30" s="260"/>
      <c r="BL30" s="260"/>
      <c r="BM30" s="324">
        <f t="shared" si="14"/>
        <v>0</v>
      </c>
      <c r="BN30" s="260"/>
      <c r="BO30" s="260"/>
      <c r="BP30" s="324">
        <f t="shared" si="15"/>
        <v>0</v>
      </c>
      <c r="BQ30" s="260"/>
      <c r="BR30" s="260"/>
      <c r="BS30" s="324">
        <f t="shared" si="16"/>
        <v>0</v>
      </c>
      <c r="BT30" s="260"/>
      <c r="BU30" s="260"/>
      <c r="BV30" s="324">
        <f t="shared" si="17"/>
        <v>0</v>
      </c>
      <c r="BW30" s="260"/>
      <c r="BX30" s="260"/>
      <c r="BY30" s="324">
        <f t="shared" si="18"/>
        <v>0</v>
      </c>
      <c r="BZ30" s="260"/>
      <c r="CA30" s="260"/>
      <c r="CB30" s="324">
        <f t="shared" si="19"/>
        <v>0</v>
      </c>
    </row>
    <row r="31" spans="1:80" ht="23.25" customHeight="1">
      <c r="A31" s="324">
        <f>Data!$B32</f>
        <v>0</v>
      </c>
      <c r="B31" s="324">
        <f>Data!$D32</f>
        <v>0</v>
      </c>
      <c r="C31" s="260"/>
      <c r="D31" s="260"/>
      <c r="E31" s="260"/>
      <c r="F31" s="260"/>
      <c r="G31" s="324">
        <f t="shared" si="0"/>
        <v>0</v>
      </c>
      <c r="H31" s="260"/>
      <c r="I31" s="260"/>
      <c r="J31" s="260"/>
      <c r="K31" s="260"/>
      <c r="L31" s="324">
        <f t="shared" si="1"/>
        <v>0</v>
      </c>
      <c r="M31" s="260"/>
      <c r="N31" s="260"/>
      <c r="O31" s="260"/>
      <c r="P31" s="260"/>
      <c r="Q31" s="324">
        <f t="shared" si="2"/>
        <v>0</v>
      </c>
      <c r="R31" s="260"/>
      <c r="S31" s="260"/>
      <c r="T31" s="260"/>
      <c r="U31" s="260"/>
      <c r="V31" s="324">
        <f t="shared" si="3"/>
        <v>0</v>
      </c>
      <c r="W31" s="260"/>
      <c r="X31" s="260"/>
      <c r="Y31" s="324">
        <f t="shared" si="4"/>
        <v>0</v>
      </c>
      <c r="Z31" s="260"/>
      <c r="AA31" s="260"/>
      <c r="AB31" s="324">
        <f t="shared" si="5"/>
        <v>0</v>
      </c>
      <c r="AC31" s="260"/>
      <c r="AD31" s="260"/>
      <c r="AE31" s="324">
        <f t="shared" si="6"/>
        <v>0</v>
      </c>
      <c r="AF31" s="260"/>
      <c r="AG31" s="260"/>
      <c r="AH31" s="324">
        <f t="shared" si="7"/>
        <v>0</v>
      </c>
      <c r="AI31" s="260"/>
      <c r="AJ31" s="260"/>
      <c r="AK31" s="324">
        <f t="shared" si="8"/>
        <v>0</v>
      </c>
      <c r="AL31" s="260"/>
      <c r="AM31" s="260"/>
      <c r="AN31" s="324">
        <f t="shared" si="9"/>
        <v>0</v>
      </c>
      <c r="AO31" s="324">
        <f>Data!$B32</f>
        <v>0</v>
      </c>
      <c r="AP31" s="324">
        <f>Data!$D32</f>
        <v>0</v>
      </c>
      <c r="AQ31" s="260"/>
      <c r="AR31" s="260"/>
      <c r="AS31" s="260"/>
      <c r="AT31" s="260"/>
      <c r="AU31" s="324">
        <f t="shared" si="10"/>
        <v>0</v>
      </c>
      <c r="AV31" s="260"/>
      <c r="AW31" s="260"/>
      <c r="AX31" s="260"/>
      <c r="AY31" s="260"/>
      <c r="AZ31" s="324">
        <f t="shared" si="11"/>
        <v>0</v>
      </c>
      <c r="BA31" s="260"/>
      <c r="BB31" s="260"/>
      <c r="BC31" s="260"/>
      <c r="BD31" s="260"/>
      <c r="BE31" s="324">
        <f t="shared" si="12"/>
        <v>0</v>
      </c>
      <c r="BF31" s="260"/>
      <c r="BG31" s="260"/>
      <c r="BH31" s="260"/>
      <c r="BI31" s="260"/>
      <c r="BJ31" s="324">
        <f t="shared" si="13"/>
        <v>0</v>
      </c>
      <c r="BK31" s="260"/>
      <c r="BL31" s="260"/>
      <c r="BM31" s="324">
        <f t="shared" si="14"/>
        <v>0</v>
      </c>
      <c r="BN31" s="260"/>
      <c r="BO31" s="260"/>
      <c r="BP31" s="324">
        <f t="shared" si="15"/>
        <v>0</v>
      </c>
      <c r="BQ31" s="260"/>
      <c r="BR31" s="260"/>
      <c r="BS31" s="324">
        <f t="shared" si="16"/>
        <v>0</v>
      </c>
      <c r="BT31" s="260"/>
      <c r="BU31" s="260"/>
      <c r="BV31" s="324">
        <f t="shared" si="17"/>
        <v>0</v>
      </c>
      <c r="BW31" s="260"/>
      <c r="BX31" s="260"/>
      <c r="BY31" s="324">
        <f t="shared" si="18"/>
        <v>0</v>
      </c>
      <c r="BZ31" s="260"/>
      <c r="CA31" s="260"/>
      <c r="CB31" s="324">
        <f t="shared" si="19"/>
        <v>0</v>
      </c>
    </row>
    <row r="32" spans="1:80" ht="23.25" customHeight="1">
      <c r="A32" s="324">
        <f>Data!$B33</f>
        <v>0</v>
      </c>
      <c r="B32" s="324">
        <f>Data!$D33</f>
        <v>0</v>
      </c>
      <c r="C32" s="260"/>
      <c r="D32" s="260"/>
      <c r="E32" s="260"/>
      <c r="F32" s="260"/>
      <c r="G32" s="324">
        <f t="shared" si="0"/>
        <v>0</v>
      </c>
      <c r="H32" s="260"/>
      <c r="I32" s="260"/>
      <c r="J32" s="260"/>
      <c r="K32" s="260"/>
      <c r="L32" s="324">
        <f t="shared" si="1"/>
        <v>0</v>
      </c>
      <c r="M32" s="260"/>
      <c r="N32" s="260"/>
      <c r="O32" s="260"/>
      <c r="P32" s="260"/>
      <c r="Q32" s="324">
        <f t="shared" si="2"/>
        <v>0</v>
      </c>
      <c r="R32" s="260"/>
      <c r="S32" s="260"/>
      <c r="T32" s="260"/>
      <c r="U32" s="260"/>
      <c r="V32" s="324">
        <f t="shared" si="3"/>
        <v>0</v>
      </c>
      <c r="W32" s="260"/>
      <c r="X32" s="260"/>
      <c r="Y32" s="324">
        <f t="shared" si="4"/>
        <v>0</v>
      </c>
      <c r="Z32" s="260"/>
      <c r="AA32" s="260"/>
      <c r="AB32" s="324">
        <f t="shared" si="5"/>
        <v>0</v>
      </c>
      <c r="AC32" s="260"/>
      <c r="AD32" s="260"/>
      <c r="AE32" s="324">
        <f t="shared" si="6"/>
        <v>0</v>
      </c>
      <c r="AF32" s="260"/>
      <c r="AG32" s="260"/>
      <c r="AH32" s="324">
        <f t="shared" si="7"/>
        <v>0</v>
      </c>
      <c r="AI32" s="260"/>
      <c r="AJ32" s="260"/>
      <c r="AK32" s="324">
        <f t="shared" si="8"/>
        <v>0</v>
      </c>
      <c r="AL32" s="260"/>
      <c r="AM32" s="260"/>
      <c r="AN32" s="324">
        <f t="shared" si="9"/>
        <v>0</v>
      </c>
      <c r="AO32" s="324">
        <f>Data!$B33</f>
        <v>0</v>
      </c>
      <c r="AP32" s="324">
        <f>Data!$D33</f>
        <v>0</v>
      </c>
      <c r="AQ32" s="260"/>
      <c r="AR32" s="260"/>
      <c r="AS32" s="260"/>
      <c r="AT32" s="260"/>
      <c r="AU32" s="324">
        <f t="shared" si="10"/>
        <v>0</v>
      </c>
      <c r="AV32" s="260"/>
      <c r="AW32" s="260"/>
      <c r="AX32" s="260"/>
      <c r="AY32" s="260"/>
      <c r="AZ32" s="324">
        <f t="shared" si="11"/>
        <v>0</v>
      </c>
      <c r="BA32" s="260"/>
      <c r="BB32" s="260"/>
      <c r="BC32" s="260"/>
      <c r="BD32" s="260"/>
      <c r="BE32" s="324">
        <f t="shared" si="12"/>
        <v>0</v>
      </c>
      <c r="BF32" s="260"/>
      <c r="BG32" s="260"/>
      <c r="BH32" s="260"/>
      <c r="BI32" s="260"/>
      <c r="BJ32" s="324">
        <f t="shared" si="13"/>
        <v>0</v>
      </c>
      <c r="BK32" s="260"/>
      <c r="BL32" s="260"/>
      <c r="BM32" s="324">
        <f t="shared" si="14"/>
        <v>0</v>
      </c>
      <c r="BN32" s="260"/>
      <c r="BO32" s="260"/>
      <c r="BP32" s="324">
        <f t="shared" si="15"/>
        <v>0</v>
      </c>
      <c r="BQ32" s="260"/>
      <c r="BR32" s="260"/>
      <c r="BS32" s="324">
        <f t="shared" si="16"/>
        <v>0</v>
      </c>
      <c r="BT32" s="260"/>
      <c r="BU32" s="260"/>
      <c r="BV32" s="324">
        <f t="shared" si="17"/>
        <v>0</v>
      </c>
      <c r="BW32" s="260"/>
      <c r="BX32" s="260"/>
      <c r="BY32" s="324">
        <f t="shared" si="18"/>
        <v>0</v>
      </c>
      <c r="BZ32" s="260"/>
      <c r="CA32" s="260"/>
      <c r="CB32" s="324">
        <f t="shared" si="19"/>
        <v>0</v>
      </c>
    </row>
    <row r="33" spans="1:80" ht="23.25" customHeight="1">
      <c r="A33" s="324">
        <f>Data!$B34</f>
        <v>0</v>
      </c>
      <c r="B33" s="324">
        <f>Data!$D34</f>
        <v>0</v>
      </c>
      <c r="C33" s="260"/>
      <c r="D33" s="260"/>
      <c r="E33" s="260"/>
      <c r="F33" s="260"/>
      <c r="G33" s="324">
        <f t="shared" si="0"/>
        <v>0</v>
      </c>
      <c r="H33" s="260"/>
      <c r="I33" s="260"/>
      <c r="J33" s="260"/>
      <c r="K33" s="260"/>
      <c r="L33" s="324">
        <f t="shared" si="1"/>
        <v>0</v>
      </c>
      <c r="M33" s="260"/>
      <c r="N33" s="260"/>
      <c r="O33" s="260"/>
      <c r="P33" s="260"/>
      <c r="Q33" s="324">
        <f t="shared" si="2"/>
        <v>0</v>
      </c>
      <c r="R33" s="260"/>
      <c r="S33" s="260"/>
      <c r="T33" s="260"/>
      <c r="U33" s="260"/>
      <c r="V33" s="324">
        <f t="shared" si="3"/>
        <v>0</v>
      </c>
      <c r="W33" s="260"/>
      <c r="X33" s="260"/>
      <c r="Y33" s="324">
        <f t="shared" si="4"/>
        <v>0</v>
      </c>
      <c r="Z33" s="260"/>
      <c r="AA33" s="260"/>
      <c r="AB33" s="324">
        <f t="shared" si="5"/>
        <v>0</v>
      </c>
      <c r="AC33" s="260"/>
      <c r="AD33" s="260"/>
      <c r="AE33" s="324">
        <f t="shared" si="6"/>
        <v>0</v>
      </c>
      <c r="AF33" s="260"/>
      <c r="AG33" s="260"/>
      <c r="AH33" s="324">
        <f t="shared" si="7"/>
        <v>0</v>
      </c>
      <c r="AI33" s="260"/>
      <c r="AJ33" s="260"/>
      <c r="AK33" s="324">
        <f t="shared" si="8"/>
        <v>0</v>
      </c>
      <c r="AL33" s="260"/>
      <c r="AM33" s="260"/>
      <c r="AN33" s="324">
        <f t="shared" si="9"/>
        <v>0</v>
      </c>
      <c r="AO33" s="324">
        <f>Data!$B34</f>
        <v>0</v>
      </c>
      <c r="AP33" s="324">
        <f>Data!$D34</f>
        <v>0</v>
      </c>
      <c r="AQ33" s="260"/>
      <c r="AR33" s="260"/>
      <c r="AS33" s="260"/>
      <c r="AT33" s="260"/>
      <c r="AU33" s="324">
        <f t="shared" si="10"/>
        <v>0</v>
      </c>
      <c r="AV33" s="260"/>
      <c r="AW33" s="260"/>
      <c r="AX33" s="260"/>
      <c r="AY33" s="260"/>
      <c r="AZ33" s="324">
        <f t="shared" si="11"/>
        <v>0</v>
      </c>
      <c r="BA33" s="260"/>
      <c r="BB33" s="260"/>
      <c r="BC33" s="260"/>
      <c r="BD33" s="260"/>
      <c r="BE33" s="324">
        <f t="shared" si="12"/>
        <v>0</v>
      </c>
      <c r="BF33" s="260"/>
      <c r="BG33" s="260"/>
      <c r="BH33" s="260"/>
      <c r="BI33" s="260"/>
      <c r="BJ33" s="324">
        <f t="shared" si="13"/>
        <v>0</v>
      </c>
      <c r="BK33" s="260"/>
      <c r="BL33" s="260"/>
      <c r="BM33" s="324">
        <f t="shared" si="14"/>
        <v>0</v>
      </c>
      <c r="BN33" s="260"/>
      <c r="BO33" s="260"/>
      <c r="BP33" s="324">
        <f t="shared" si="15"/>
        <v>0</v>
      </c>
      <c r="BQ33" s="260"/>
      <c r="BR33" s="260"/>
      <c r="BS33" s="324">
        <f t="shared" si="16"/>
        <v>0</v>
      </c>
      <c r="BT33" s="260"/>
      <c r="BU33" s="260"/>
      <c r="BV33" s="324">
        <f t="shared" si="17"/>
        <v>0</v>
      </c>
      <c r="BW33" s="260"/>
      <c r="BX33" s="260"/>
      <c r="BY33" s="324">
        <f t="shared" si="18"/>
        <v>0</v>
      </c>
      <c r="BZ33" s="260"/>
      <c r="CA33" s="260"/>
      <c r="CB33" s="324">
        <f t="shared" si="19"/>
        <v>0</v>
      </c>
    </row>
    <row r="34" spans="1:80" ht="23.25" customHeight="1">
      <c r="A34" s="324">
        <f>Data!$B35</f>
        <v>0</v>
      </c>
      <c r="B34" s="324">
        <f>Data!$D35</f>
        <v>0</v>
      </c>
      <c r="C34" s="260"/>
      <c r="D34" s="260"/>
      <c r="E34" s="260"/>
      <c r="F34" s="260"/>
      <c r="G34" s="324">
        <f t="shared" si="0"/>
        <v>0</v>
      </c>
      <c r="H34" s="260"/>
      <c r="I34" s="260"/>
      <c r="J34" s="260"/>
      <c r="K34" s="260"/>
      <c r="L34" s="324">
        <f t="shared" si="1"/>
        <v>0</v>
      </c>
      <c r="M34" s="260"/>
      <c r="N34" s="260"/>
      <c r="O34" s="260"/>
      <c r="P34" s="260"/>
      <c r="Q34" s="324">
        <f t="shared" si="2"/>
        <v>0</v>
      </c>
      <c r="R34" s="260"/>
      <c r="S34" s="260"/>
      <c r="T34" s="260"/>
      <c r="U34" s="260"/>
      <c r="V34" s="324">
        <f t="shared" si="3"/>
        <v>0</v>
      </c>
      <c r="W34" s="260"/>
      <c r="X34" s="260"/>
      <c r="Y34" s="324">
        <f t="shared" si="4"/>
        <v>0</v>
      </c>
      <c r="Z34" s="260"/>
      <c r="AA34" s="260"/>
      <c r="AB34" s="324">
        <f t="shared" si="5"/>
        <v>0</v>
      </c>
      <c r="AC34" s="260"/>
      <c r="AD34" s="260"/>
      <c r="AE34" s="324">
        <f t="shared" si="6"/>
        <v>0</v>
      </c>
      <c r="AF34" s="260"/>
      <c r="AG34" s="260"/>
      <c r="AH34" s="324">
        <f t="shared" si="7"/>
        <v>0</v>
      </c>
      <c r="AI34" s="260"/>
      <c r="AJ34" s="260"/>
      <c r="AK34" s="324">
        <f t="shared" si="8"/>
        <v>0</v>
      </c>
      <c r="AL34" s="260"/>
      <c r="AM34" s="260"/>
      <c r="AN34" s="324">
        <f t="shared" si="9"/>
        <v>0</v>
      </c>
      <c r="AO34" s="324">
        <f>Data!$B35</f>
        <v>0</v>
      </c>
      <c r="AP34" s="324">
        <f>Data!$D35</f>
        <v>0</v>
      </c>
      <c r="AQ34" s="260"/>
      <c r="AR34" s="260"/>
      <c r="AS34" s="260"/>
      <c r="AT34" s="260"/>
      <c r="AU34" s="324">
        <f t="shared" si="10"/>
        <v>0</v>
      </c>
      <c r="AV34" s="260"/>
      <c r="AW34" s="260"/>
      <c r="AX34" s="260"/>
      <c r="AY34" s="260"/>
      <c r="AZ34" s="324">
        <f t="shared" si="11"/>
        <v>0</v>
      </c>
      <c r="BA34" s="260"/>
      <c r="BB34" s="260"/>
      <c r="BC34" s="260"/>
      <c r="BD34" s="260"/>
      <c r="BE34" s="324">
        <f t="shared" si="12"/>
        <v>0</v>
      </c>
      <c r="BF34" s="260"/>
      <c r="BG34" s="260"/>
      <c r="BH34" s="260"/>
      <c r="BI34" s="260"/>
      <c r="BJ34" s="324">
        <f t="shared" si="13"/>
        <v>0</v>
      </c>
      <c r="BK34" s="260"/>
      <c r="BL34" s="260"/>
      <c r="BM34" s="324">
        <f t="shared" si="14"/>
        <v>0</v>
      </c>
      <c r="BN34" s="260"/>
      <c r="BO34" s="260"/>
      <c r="BP34" s="324">
        <f t="shared" si="15"/>
        <v>0</v>
      </c>
      <c r="BQ34" s="260"/>
      <c r="BR34" s="260"/>
      <c r="BS34" s="324">
        <f t="shared" si="16"/>
        <v>0</v>
      </c>
      <c r="BT34" s="260"/>
      <c r="BU34" s="260"/>
      <c r="BV34" s="324">
        <f t="shared" si="17"/>
        <v>0</v>
      </c>
      <c r="BW34" s="260"/>
      <c r="BX34" s="260"/>
      <c r="BY34" s="324">
        <f t="shared" si="18"/>
        <v>0</v>
      </c>
      <c r="BZ34" s="260"/>
      <c r="CA34" s="260"/>
      <c r="CB34" s="324">
        <f t="shared" si="19"/>
        <v>0</v>
      </c>
    </row>
    <row r="35" spans="1:80" ht="23.25" customHeight="1">
      <c r="A35" s="324">
        <f>Data!$B36</f>
        <v>0</v>
      </c>
      <c r="B35" s="324">
        <f>Data!$D36</f>
        <v>0</v>
      </c>
      <c r="C35" s="260"/>
      <c r="D35" s="260"/>
      <c r="E35" s="260"/>
      <c r="F35" s="260"/>
      <c r="G35" s="324">
        <f t="shared" si="0"/>
        <v>0</v>
      </c>
      <c r="H35" s="260"/>
      <c r="I35" s="260"/>
      <c r="J35" s="260"/>
      <c r="K35" s="260"/>
      <c r="L35" s="324">
        <f t="shared" si="1"/>
        <v>0</v>
      </c>
      <c r="M35" s="260"/>
      <c r="N35" s="260"/>
      <c r="O35" s="260"/>
      <c r="P35" s="260"/>
      <c r="Q35" s="324">
        <f t="shared" si="2"/>
        <v>0</v>
      </c>
      <c r="R35" s="260"/>
      <c r="S35" s="260"/>
      <c r="T35" s="260"/>
      <c r="U35" s="260"/>
      <c r="V35" s="324">
        <f t="shared" si="3"/>
        <v>0</v>
      </c>
      <c r="W35" s="260"/>
      <c r="X35" s="260"/>
      <c r="Y35" s="324">
        <f t="shared" si="4"/>
        <v>0</v>
      </c>
      <c r="Z35" s="260"/>
      <c r="AA35" s="260"/>
      <c r="AB35" s="324">
        <f t="shared" si="5"/>
        <v>0</v>
      </c>
      <c r="AC35" s="260"/>
      <c r="AD35" s="260"/>
      <c r="AE35" s="324">
        <f t="shared" si="6"/>
        <v>0</v>
      </c>
      <c r="AF35" s="260"/>
      <c r="AG35" s="260"/>
      <c r="AH35" s="324">
        <f t="shared" si="7"/>
        <v>0</v>
      </c>
      <c r="AI35" s="260"/>
      <c r="AJ35" s="260"/>
      <c r="AK35" s="324">
        <f t="shared" si="8"/>
        <v>0</v>
      </c>
      <c r="AL35" s="260"/>
      <c r="AM35" s="260"/>
      <c r="AN35" s="324">
        <f t="shared" si="9"/>
        <v>0</v>
      </c>
      <c r="AO35" s="324">
        <f>Data!$B36</f>
        <v>0</v>
      </c>
      <c r="AP35" s="324">
        <f>Data!$D36</f>
        <v>0</v>
      </c>
      <c r="AQ35" s="260"/>
      <c r="AR35" s="260"/>
      <c r="AS35" s="260"/>
      <c r="AT35" s="260"/>
      <c r="AU35" s="324">
        <f t="shared" si="10"/>
        <v>0</v>
      </c>
      <c r="AV35" s="260"/>
      <c r="AW35" s="260"/>
      <c r="AX35" s="260"/>
      <c r="AY35" s="260"/>
      <c r="AZ35" s="324">
        <f t="shared" si="11"/>
        <v>0</v>
      </c>
      <c r="BA35" s="260"/>
      <c r="BB35" s="260"/>
      <c r="BC35" s="260"/>
      <c r="BD35" s="260"/>
      <c r="BE35" s="324">
        <f t="shared" si="12"/>
        <v>0</v>
      </c>
      <c r="BF35" s="260"/>
      <c r="BG35" s="260"/>
      <c r="BH35" s="260"/>
      <c r="BI35" s="260"/>
      <c r="BJ35" s="324">
        <f t="shared" si="13"/>
        <v>0</v>
      </c>
      <c r="BK35" s="260"/>
      <c r="BL35" s="260"/>
      <c r="BM35" s="324">
        <f t="shared" si="14"/>
        <v>0</v>
      </c>
      <c r="BN35" s="260"/>
      <c r="BO35" s="260"/>
      <c r="BP35" s="324">
        <f t="shared" si="15"/>
        <v>0</v>
      </c>
      <c r="BQ35" s="260"/>
      <c r="BR35" s="260"/>
      <c r="BS35" s="324">
        <f t="shared" si="16"/>
        <v>0</v>
      </c>
      <c r="BT35" s="260"/>
      <c r="BU35" s="260"/>
      <c r="BV35" s="324">
        <f t="shared" si="17"/>
        <v>0</v>
      </c>
      <c r="BW35" s="260"/>
      <c r="BX35" s="260"/>
      <c r="BY35" s="324">
        <f t="shared" si="18"/>
        <v>0</v>
      </c>
      <c r="BZ35" s="260"/>
      <c r="CA35" s="260"/>
      <c r="CB35" s="324">
        <f t="shared" si="19"/>
        <v>0</v>
      </c>
    </row>
    <row r="36" spans="1:80" ht="23.25" customHeight="1">
      <c r="A36" s="324">
        <f>Data!$B37</f>
        <v>0</v>
      </c>
      <c r="B36" s="324">
        <f>Data!$D37</f>
        <v>0</v>
      </c>
      <c r="C36" s="260"/>
      <c r="D36" s="260"/>
      <c r="E36" s="260"/>
      <c r="F36" s="260"/>
      <c r="G36" s="324">
        <f t="shared" si="0"/>
        <v>0</v>
      </c>
      <c r="H36" s="260"/>
      <c r="I36" s="260"/>
      <c r="J36" s="260"/>
      <c r="K36" s="260"/>
      <c r="L36" s="324">
        <f t="shared" si="1"/>
        <v>0</v>
      </c>
      <c r="M36" s="260"/>
      <c r="N36" s="260"/>
      <c r="O36" s="260"/>
      <c r="P36" s="260"/>
      <c r="Q36" s="324">
        <f t="shared" si="2"/>
        <v>0</v>
      </c>
      <c r="R36" s="260"/>
      <c r="S36" s="260"/>
      <c r="T36" s="260"/>
      <c r="U36" s="260"/>
      <c r="V36" s="324">
        <f t="shared" si="3"/>
        <v>0</v>
      </c>
      <c r="W36" s="260"/>
      <c r="X36" s="260"/>
      <c r="Y36" s="324">
        <f t="shared" si="4"/>
        <v>0</v>
      </c>
      <c r="Z36" s="260"/>
      <c r="AA36" s="260"/>
      <c r="AB36" s="324">
        <f t="shared" si="5"/>
        <v>0</v>
      </c>
      <c r="AC36" s="260"/>
      <c r="AD36" s="260"/>
      <c r="AE36" s="324">
        <f t="shared" si="6"/>
        <v>0</v>
      </c>
      <c r="AF36" s="260"/>
      <c r="AG36" s="260"/>
      <c r="AH36" s="324">
        <f t="shared" si="7"/>
        <v>0</v>
      </c>
      <c r="AI36" s="260"/>
      <c r="AJ36" s="260"/>
      <c r="AK36" s="324">
        <f t="shared" si="8"/>
        <v>0</v>
      </c>
      <c r="AL36" s="260"/>
      <c r="AM36" s="260"/>
      <c r="AN36" s="324">
        <f t="shared" si="9"/>
        <v>0</v>
      </c>
      <c r="AO36" s="324">
        <f>Data!$B37</f>
        <v>0</v>
      </c>
      <c r="AP36" s="324">
        <f>Data!$D37</f>
        <v>0</v>
      </c>
      <c r="AQ36" s="260"/>
      <c r="AR36" s="260"/>
      <c r="AS36" s="260"/>
      <c r="AT36" s="260"/>
      <c r="AU36" s="324">
        <f t="shared" si="10"/>
        <v>0</v>
      </c>
      <c r="AV36" s="260"/>
      <c r="AW36" s="260"/>
      <c r="AX36" s="260"/>
      <c r="AY36" s="260"/>
      <c r="AZ36" s="324">
        <f t="shared" si="11"/>
        <v>0</v>
      </c>
      <c r="BA36" s="260"/>
      <c r="BB36" s="260"/>
      <c r="BC36" s="260"/>
      <c r="BD36" s="260"/>
      <c r="BE36" s="324">
        <f t="shared" si="12"/>
        <v>0</v>
      </c>
      <c r="BF36" s="260"/>
      <c r="BG36" s="260"/>
      <c r="BH36" s="260"/>
      <c r="BI36" s="260"/>
      <c r="BJ36" s="324">
        <f t="shared" si="13"/>
        <v>0</v>
      </c>
      <c r="BK36" s="260"/>
      <c r="BL36" s="260"/>
      <c r="BM36" s="324">
        <f t="shared" si="14"/>
        <v>0</v>
      </c>
      <c r="BN36" s="260"/>
      <c r="BO36" s="260"/>
      <c r="BP36" s="324">
        <f t="shared" si="15"/>
        <v>0</v>
      </c>
      <c r="BQ36" s="260"/>
      <c r="BR36" s="260"/>
      <c r="BS36" s="324">
        <f t="shared" si="16"/>
        <v>0</v>
      </c>
      <c r="BT36" s="260"/>
      <c r="BU36" s="260"/>
      <c r="BV36" s="324">
        <f t="shared" si="17"/>
        <v>0</v>
      </c>
      <c r="BW36" s="260"/>
      <c r="BX36" s="260"/>
      <c r="BY36" s="324">
        <f t="shared" si="18"/>
        <v>0</v>
      </c>
      <c r="BZ36" s="260"/>
      <c r="CA36" s="260"/>
      <c r="CB36" s="324">
        <f t="shared" si="19"/>
        <v>0</v>
      </c>
    </row>
    <row r="37" spans="1:80" ht="23.25" customHeight="1">
      <c r="A37" s="324">
        <f>Data!$B38</f>
        <v>0</v>
      </c>
      <c r="B37" s="324">
        <f>Data!$D38</f>
        <v>0</v>
      </c>
      <c r="C37" s="260"/>
      <c r="D37" s="260"/>
      <c r="E37" s="260"/>
      <c r="F37" s="260"/>
      <c r="G37" s="324">
        <f t="shared" si="0"/>
        <v>0</v>
      </c>
      <c r="H37" s="260"/>
      <c r="I37" s="260"/>
      <c r="J37" s="260"/>
      <c r="K37" s="260"/>
      <c r="L37" s="324">
        <f t="shared" si="1"/>
        <v>0</v>
      </c>
      <c r="M37" s="260"/>
      <c r="N37" s="260"/>
      <c r="O37" s="260"/>
      <c r="P37" s="260"/>
      <c r="Q37" s="324">
        <f t="shared" si="2"/>
        <v>0</v>
      </c>
      <c r="R37" s="260"/>
      <c r="S37" s="260"/>
      <c r="T37" s="260"/>
      <c r="U37" s="260"/>
      <c r="V37" s="324">
        <f t="shared" si="3"/>
        <v>0</v>
      </c>
      <c r="W37" s="260"/>
      <c r="X37" s="260"/>
      <c r="Y37" s="324">
        <f t="shared" si="4"/>
        <v>0</v>
      </c>
      <c r="Z37" s="260"/>
      <c r="AA37" s="260"/>
      <c r="AB37" s="324">
        <f t="shared" si="5"/>
        <v>0</v>
      </c>
      <c r="AC37" s="260"/>
      <c r="AD37" s="260"/>
      <c r="AE37" s="324">
        <f t="shared" si="6"/>
        <v>0</v>
      </c>
      <c r="AF37" s="260"/>
      <c r="AG37" s="260"/>
      <c r="AH37" s="324">
        <f t="shared" si="7"/>
        <v>0</v>
      </c>
      <c r="AI37" s="260"/>
      <c r="AJ37" s="260"/>
      <c r="AK37" s="324">
        <f t="shared" si="8"/>
        <v>0</v>
      </c>
      <c r="AL37" s="260"/>
      <c r="AM37" s="260"/>
      <c r="AN37" s="324">
        <f t="shared" si="9"/>
        <v>0</v>
      </c>
      <c r="AO37" s="324">
        <f>Data!$B38</f>
        <v>0</v>
      </c>
      <c r="AP37" s="324">
        <f>Data!$D38</f>
        <v>0</v>
      </c>
      <c r="AQ37" s="260"/>
      <c r="AR37" s="260"/>
      <c r="AS37" s="260"/>
      <c r="AT37" s="260"/>
      <c r="AU37" s="324">
        <f t="shared" si="10"/>
        <v>0</v>
      </c>
      <c r="AV37" s="260"/>
      <c r="AW37" s="260"/>
      <c r="AX37" s="260"/>
      <c r="AY37" s="260"/>
      <c r="AZ37" s="324">
        <f t="shared" si="11"/>
        <v>0</v>
      </c>
      <c r="BA37" s="260"/>
      <c r="BB37" s="260"/>
      <c r="BC37" s="260"/>
      <c r="BD37" s="260"/>
      <c r="BE37" s="324">
        <f t="shared" si="12"/>
        <v>0</v>
      </c>
      <c r="BF37" s="260"/>
      <c r="BG37" s="260"/>
      <c r="BH37" s="260"/>
      <c r="BI37" s="260"/>
      <c r="BJ37" s="324">
        <f t="shared" si="13"/>
        <v>0</v>
      </c>
      <c r="BK37" s="260"/>
      <c r="BL37" s="260"/>
      <c r="BM37" s="324">
        <f t="shared" si="14"/>
        <v>0</v>
      </c>
      <c r="BN37" s="260"/>
      <c r="BO37" s="260"/>
      <c r="BP37" s="324">
        <f t="shared" si="15"/>
        <v>0</v>
      </c>
      <c r="BQ37" s="260"/>
      <c r="BR37" s="260"/>
      <c r="BS37" s="324">
        <f t="shared" si="16"/>
        <v>0</v>
      </c>
      <c r="BT37" s="260"/>
      <c r="BU37" s="260"/>
      <c r="BV37" s="324">
        <f t="shared" si="17"/>
        <v>0</v>
      </c>
      <c r="BW37" s="260"/>
      <c r="BX37" s="260"/>
      <c r="BY37" s="324">
        <f t="shared" si="18"/>
        <v>0</v>
      </c>
      <c r="BZ37" s="260"/>
      <c r="CA37" s="260"/>
      <c r="CB37" s="324">
        <f t="shared" si="19"/>
        <v>0</v>
      </c>
    </row>
    <row r="38" spans="1:80" ht="23.25" customHeight="1">
      <c r="A38" s="324">
        <f>Data!$B39</f>
        <v>0</v>
      </c>
      <c r="B38" s="324">
        <f>Data!$D39</f>
        <v>0</v>
      </c>
      <c r="C38" s="260"/>
      <c r="D38" s="260"/>
      <c r="E38" s="260"/>
      <c r="F38" s="260"/>
      <c r="G38" s="324">
        <f t="shared" si="0"/>
        <v>0</v>
      </c>
      <c r="H38" s="260"/>
      <c r="I38" s="260"/>
      <c r="J38" s="260"/>
      <c r="K38" s="260"/>
      <c r="L38" s="324">
        <f t="shared" si="1"/>
        <v>0</v>
      </c>
      <c r="M38" s="260"/>
      <c r="N38" s="260"/>
      <c r="O38" s="260"/>
      <c r="P38" s="260"/>
      <c r="Q38" s="324">
        <f t="shared" si="2"/>
        <v>0</v>
      </c>
      <c r="R38" s="260"/>
      <c r="S38" s="260"/>
      <c r="T38" s="260"/>
      <c r="U38" s="260"/>
      <c r="V38" s="324">
        <f t="shared" si="3"/>
        <v>0</v>
      </c>
      <c r="W38" s="260"/>
      <c r="X38" s="260"/>
      <c r="Y38" s="324">
        <f t="shared" si="4"/>
        <v>0</v>
      </c>
      <c r="Z38" s="260"/>
      <c r="AA38" s="260"/>
      <c r="AB38" s="324">
        <f t="shared" si="5"/>
        <v>0</v>
      </c>
      <c r="AC38" s="260"/>
      <c r="AD38" s="260"/>
      <c r="AE38" s="324">
        <f t="shared" si="6"/>
        <v>0</v>
      </c>
      <c r="AF38" s="260"/>
      <c r="AG38" s="260"/>
      <c r="AH38" s="324">
        <f t="shared" si="7"/>
        <v>0</v>
      </c>
      <c r="AI38" s="260"/>
      <c r="AJ38" s="260"/>
      <c r="AK38" s="324">
        <f t="shared" si="8"/>
        <v>0</v>
      </c>
      <c r="AL38" s="260"/>
      <c r="AM38" s="260"/>
      <c r="AN38" s="324">
        <f t="shared" si="9"/>
        <v>0</v>
      </c>
      <c r="AO38" s="324">
        <f>Data!$B39</f>
        <v>0</v>
      </c>
      <c r="AP38" s="324">
        <f>Data!$D39</f>
        <v>0</v>
      </c>
      <c r="AQ38" s="260"/>
      <c r="AR38" s="260"/>
      <c r="AS38" s="260"/>
      <c r="AT38" s="260"/>
      <c r="AU38" s="324">
        <f t="shared" si="10"/>
        <v>0</v>
      </c>
      <c r="AV38" s="260"/>
      <c r="AW38" s="260"/>
      <c r="AX38" s="260"/>
      <c r="AY38" s="260"/>
      <c r="AZ38" s="324">
        <f t="shared" si="11"/>
        <v>0</v>
      </c>
      <c r="BA38" s="260"/>
      <c r="BB38" s="260"/>
      <c r="BC38" s="260"/>
      <c r="BD38" s="260"/>
      <c r="BE38" s="324">
        <f t="shared" si="12"/>
        <v>0</v>
      </c>
      <c r="BF38" s="260"/>
      <c r="BG38" s="260"/>
      <c r="BH38" s="260"/>
      <c r="BI38" s="260"/>
      <c r="BJ38" s="324">
        <f t="shared" si="13"/>
        <v>0</v>
      </c>
      <c r="BK38" s="260"/>
      <c r="BL38" s="260"/>
      <c r="BM38" s="324">
        <f t="shared" si="14"/>
        <v>0</v>
      </c>
      <c r="BN38" s="260"/>
      <c r="BO38" s="260"/>
      <c r="BP38" s="324">
        <f t="shared" si="15"/>
        <v>0</v>
      </c>
      <c r="BQ38" s="260"/>
      <c r="BR38" s="260"/>
      <c r="BS38" s="324">
        <f t="shared" si="16"/>
        <v>0</v>
      </c>
      <c r="BT38" s="260"/>
      <c r="BU38" s="260"/>
      <c r="BV38" s="324">
        <f t="shared" si="17"/>
        <v>0</v>
      </c>
      <c r="BW38" s="260"/>
      <c r="BX38" s="260"/>
      <c r="BY38" s="324">
        <f t="shared" si="18"/>
        <v>0</v>
      </c>
      <c r="BZ38" s="260"/>
      <c r="CA38" s="260"/>
      <c r="CB38" s="324">
        <f t="shared" si="19"/>
        <v>0</v>
      </c>
    </row>
    <row r="39" spans="1:80" ht="23.25" customHeight="1">
      <c r="A39" s="324">
        <f>Data!$B40</f>
        <v>0</v>
      </c>
      <c r="B39" s="324">
        <f>Data!$D40</f>
        <v>0</v>
      </c>
      <c r="C39" s="260"/>
      <c r="D39" s="260"/>
      <c r="E39" s="260"/>
      <c r="F39" s="260"/>
      <c r="G39" s="324">
        <f t="shared" si="0"/>
        <v>0</v>
      </c>
      <c r="H39" s="260"/>
      <c r="I39" s="260"/>
      <c r="J39" s="260"/>
      <c r="K39" s="260"/>
      <c r="L39" s="324">
        <f t="shared" si="1"/>
        <v>0</v>
      </c>
      <c r="M39" s="260"/>
      <c r="N39" s="260"/>
      <c r="O39" s="260"/>
      <c r="P39" s="260"/>
      <c r="Q39" s="324">
        <f t="shared" si="2"/>
        <v>0</v>
      </c>
      <c r="R39" s="260"/>
      <c r="S39" s="260"/>
      <c r="T39" s="260"/>
      <c r="U39" s="260"/>
      <c r="V39" s="324">
        <f t="shared" si="3"/>
        <v>0</v>
      </c>
      <c r="W39" s="260"/>
      <c r="X39" s="260"/>
      <c r="Y39" s="324">
        <f t="shared" si="4"/>
        <v>0</v>
      </c>
      <c r="Z39" s="260"/>
      <c r="AA39" s="260"/>
      <c r="AB39" s="324">
        <f t="shared" si="5"/>
        <v>0</v>
      </c>
      <c r="AC39" s="260"/>
      <c r="AD39" s="260"/>
      <c r="AE39" s="324">
        <f t="shared" si="6"/>
        <v>0</v>
      </c>
      <c r="AF39" s="260"/>
      <c r="AG39" s="260"/>
      <c r="AH39" s="324">
        <f t="shared" si="7"/>
        <v>0</v>
      </c>
      <c r="AI39" s="260"/>
      <c r="AJ39" s="260"/>
      <c r="AK39" s="324">
        <f t="shared" si="8"/>
        <v>0</v>
      </c>
      <c r="AL39" s="260"/>
      <c r="AM39" s="260"/>
      <c r="AN39" s="324">
        <f t="shared" si="9"/>
        <v>0</v>
      </c>
      <c r="AO39" s="324">
        <f>Data!$B40</f>
        <v>0</v>
      </c>
      <c r="AP39" s="324">
        <f>Data!$D40</f>
        <v>0</v>
      </c>
      <c r="AQ39" s="260"/>
      <c r="AR39" s="260"/>
      <c r="AS39" s="260"/>
      <c r="AT39" s="260"/>
      <c r="AU39" s="324">
        <f t="shared" si="10"/>
        <v>0</v>
      </c>
      <c r="AV39" s="260"/>
      <c r="AW39" s="260"/>
      <c r="AX39" s="260"/>
      <c r="AY39" s="260"/>
      <c r="AZ39" s="324">
        <f t="shared" si="11"/>
        <v>0</v>
      </c>
      <c r="BA39" s="260"/>
      <c r="BB39" s="260"/>
      <c r="BC39" s="260"/>
      <c r="BD39" s="260"/>
      <c r="BE39" s="324">
        <f t="shared" si="12"/>
        <v>0</v>
      </c>
      <c r="BF39" s="260"/>
      <c r="BG39" s="260"/>
      <c r="BH39" s="260"/>
      <c r="BI39" s="260"/>
      <c r="BJ39" s="324">
        <f t="shared" si="13"/>
        <v>0</v>
      </c>
      <c r="BK39" s="260"/>
      <c r="BL39" s="260"/>
      <c r="BM39" s="324">
        <f t="shared" si="14"/>
        <v>0</v>
      </c>
      <c r="BN39" s="260"/>
      <c r="BO39" s="260"/>
      <c r="BP39" s="324">
        <f t="shared" si="15"/>
        <v>0</v>
      </c>
      <c r="BQ39" s="260"/>
      <c r="BR39" s="260"/>
      <c r="BS39" s="324">
        <f t="shared" si="16"/>
        <v>0</v>
      </c>
      <c r="BT39" s="260"/>
      <c r="BU39" s="260"/>
      <c r="BV39" s="324">
        <f t="shared" si="17"/>
        <v>0</v>
      </c>
      <c r="BW39" s="260"/>
      <c r="BX39" s="260"/>
      <c r="BY39" s="324">
        <f t="shared" si="18"/>
        <v>0</v>
      </c>
      <c r="BZ39" s="260"/>
      <c r="CA39" s="260"/>
      <c r="CB39" s="324">
        <f t="shared" si="19"/>
        <v>0</v>
      </c>
    </row>
    <row r="40" spans="1:80" ht="53.25" customHeight="1">
      <c r="A40" s="467" t="s">
        <v>270</v>
      </c>
      <c r="B40" s="467" t="s">
        <v>271</v>
      </c>
      <c r="C40" s="464" t="s">
        <v>89</v>
      </c>
      <c r="D40" s="464"/>
      <c r="E40" s="464"/>
      <c r="F40" s="464"/>
      <c r="G40" s="464"/>
      <c r="H40" s="464" t="s">
        <v>272</v>
      </c>
      <c r="I40" s="464"/>
      <c r="J40" s="464"/>
      <c r="K40" s="464"/>
      <c r="L40" s="464"/>
      <c r="M40" s="464" t="s">
        <v>273</v>
      </c>
      <c r="N40" s="464"/>
      <c r="O40" s="464"/>
      <c r="P40" s="464"/>
      <c r="Q40" s="464"/>
      <c r="R40" s="464" t="s">
        <v>83</v>
      </c>
      <c r="S40" s="464"/>
      <c r="T40" s="464" t="s">
        <v>83</v>
      </c>
      <c r="U40" s="464"/>
      <c r="V40" s="464"/>
      <c r="W40" s="464" t="s">
        <v>90</v>
      </c>
      <c r="X40" s="464"/>
      <c r="Y40" s="464"/>
      <c r="Z40" s="464"/>
      <c r="AA40" s="464"/>
      <c r="AB40" s="464"/>
      <c r="AC40" s="464" t="s">
        <v>276</v>
      </c>
      <c r="AD40" s="464"/>
      <c r="AE40" s="464"/>
      <c r="AF40" s="464"/>
      <c r="AG40" s="464"/>
      <c r="AH40" s="464"/>
      <c r="AI40" s="464" t="s">
        <v>277</v>
      </c>
      <c r="AJ40" s="464"/>
      <c r="AK40" s="464"/>
      <c r="AL40" s="464"/>
      <c r="AM40" s="464"/>
      <c r="AN40" s="464"/>
      <c r="AO40" s="467" t="s">
        <v>270</v>
      </c>
      <c r="AP40" s="467" t="s">
        <v>271</v>
      </c>
      <c r="AQ40" s="464" t="s">
        <v>89</v>
      </c>
      <c r="AR40" s="464"/>
      <c r="AS40" s="464"/>
      <c r="AT40" s="464"/>
      <c r="AU40" s="464"/>
      <c r="AV40" s="464" t="s">
        <v>272</v>
      </c>
      <c r="AW40" s="464"/>
      <c r="AX40" s="464"/>
      <c r="AY40" s="464"/>
      <c r="AZ40" s="464"/>
      <c r="BA40" s="464" t="s">
        <v>273</v>
      </c>
      <c r="BB40" s="464"/>
      <c r="BC40" s="464"/>
      <c r="BD40" s="464"/>
      <c r="BE40" s="464"/>
      <c r="BF40" s="464" t="s">
        <v>83</v>
      </c>
      <c r="BG40" s="464"/>
      <c r="BH40" s="464" t="s">
        <v>83</v>
      </c>
      <c r="BI40" s="464"/>
      <c r="BJ40" s="464"/>
      <c r="BK40" s="464" t="s">
        <v>90</v>
      </c>
      <c r="BL40" s="464"/>
      <c r="BM40" s="464"/>
      <c r="BN40" s="464"/>
      <c r="BO40" s="464"/>
      <c r="BP40" s="464"/>
      <c r="BQ40" s="464" t="s">
        <v>276</v>
      </c>
      <c r="BR40" s="464"/>
      <c r="BS40" s="464"/>
      <c r="BT40" s="464"/>
      <c r="BU40" s="464"/>
      <c r="BV40" s="464"/>
      <c r="BW40" s="464" t="s">
        <v>277</v>
      </c>
      <c r="BX40" s="464"/>
      <c r="BY40" s="464"/>
      <c r="BZ40" s="464"/>
      <c r="CA40" s="464"/>
      <c r="CB40" s="464"/>
    </row>
    <row r="41" spans="1:80" ht="31.5" customHeight="1">
      <c r="A41" s="467"/>
      <c r="B41" s="467"/>
      <c r="C41" s="467" t="s">
        <v>282</v>
      </c>
      <c r="D41" s="467"/>
      <c r="E41" s="467" t="s">
        <v>283</v>
      </c>
      <c r="F41" s="467"/>
      <c r="G41" s="467" t="s">
        <v>35</v>
      </c>
      <c r="H41" s="467" t="s">
        <v>282</v>
      </c>
      <c r="I41" s="467"/>
      <c r="J41" s="467" t="s">
        <v>283</v>
      </c>
      <c r="K41" s="467"/>
      <c r="L41" s="467" t="s">
        <v>35</v>
      </c>
      <c r="M41" s="467" t="s">
        <v>282</v>
      </c>
      <c r="N41" s="467"/>
      <c r="O41" s="467" t="s">
        <v>283</v>
      </c>
      <c r="P41" s="467"/>
      <c r="Q41" s="467" t="s">
        <v>35</v>
      </c>
      <c r="R41" s="467" t="s">
        <v>282</v>
      </c>
      <c r="S41" s="467"/>
      <c r="T41" s="467" t="s">
        <v>283</v>
      </c>
      <c r="U41" s="467"/>
      <c r="V41" s="467" t="s">
        <v>35</v>
      </c>
      <c r="W41" s="467" t="s">
        <v>274</v>
      </c>
      <c r="X41" s="467"/>
      <c r="Y41" s="467"/>
      <c r="Z41" s="467" t="s">
        <v>275</v>
      </c>
      <c r="AA41" s="467"/>
      <c r="AB41" s="467"/>
      <c r="AC41" s="467" t="s">
        <v>274</v>
      </c>
      <c r="AD41" s="467"/>
      <c r="AE41" s="467"/>
      <c r="AF41" s="467" t="s">
        <v>275</v>
      </c>
      <c r="AG41" s="467"/>
      <c r="AH41" s="467"/>
      <c r="AI41" s="467" t="s">
        <v>278</v>
      </c>
      <c r="AJ41" s="467"/>
      <c r="AK41" s="467"/>
      <c r="AL41" s="467" t="s">
        <v>279</v>
      </c>
      <c r="AM41" s="467"/>
      <c r="AN41" s="467"/>
      <c r="AO41" s="467"/>
      <c r="AP41" s="467"/>
      <c r="AQ41" s="467" t="s">
        <v>282</v>
      </c>
      <c r="AR41" s="467"/>
      <c r="AS41" s="467" t="s">
        <v>283</v>
      </c>
      <c r="AT41" s="467"/>
      <c r="AU41" s="467" t="s">
        <v>35</v>
      </c>
      <c r="AV41" s="467" t="s">
        <v>282</v>
      </c>
      <c r="AW41" s="467"/>
      <c r="AX41" s="467" t="s">
        <v>283</v>
      </c>
      <c r="AY41" s="467"/>
      <c r="AZ41" s="467" t="s">
        <v>35</v>
      </c>
      <c r="BA41" s="467" t="s">
        <v>282</v>
      </c>
      <c r="BB41" s="467"/>
      <c r="BC41" s="467" t="s">
        <v>283</v>
      </c>
      <c r="BD41" s="467"/>
      <c r="BE41" s="467" t="s">
        <v>35</v>
      </c>
      <c r="BF41" s="467" t="s">
        <v>282</v>
      </c>
      <c r="BG41" s="467"/>
      <c r="BH41" s="467" t="s">
        <v>283</v>
      </c>
      <c r="BI41" s="467"/>
      <c r="BJ41" s="467" t="s">
        <v>35</v>
      </c>
      <c r="BK41" s="467" t="s">
        <v>274</v>
      </c>
      <c r="BL41" s="467"/>
      <c r="BM41" s="467"/>
      <c r="BN41" s="467" t="s">
        <v>275</v>
      </c>
      <c r="BO41" s="467"/>
      <c r="BP41" s="467"/>
      <c r="BQ41" s="467" t="s">
        <v>274</v>
      </c>
      <c r="BR41" s="467"/>
      <c r="BS41" s="467"/>
      <c r="BT41" s="467" t="s">
        <v>275</v>
      </c>
      <c r="BU41" s="467"/>
      <c r="BV41" s="467"/>
      <c r="BW41" s="467" t="s">
        <v>278</v>
      </c>
      <c r="BX41" s="467"/>
      <c r="BY41" s="467"/>
      <c r="BZ41" s="467" t="s">
        <v>279</v>
      </c>
      <c r="CA41" s="467"/>
      <c r="CB41" s="467"/>
    </row>
    <row r="42" spans="1:80" ht="31.5" customHeight="1">
      <c r="A42" s="467"/>
      <c r="B42" s="467"/>
      <c r="C42" s="277" t="s">
        <v>284</v>
      </c>
      <c r="D42" s="277" t="s">
        <v>285</v>
      </c>
      <c r="E42" s="277">
        <v>1</v>
      </c>
      <c r="F42" s="277">
        <v>2</v>
      </c>
      <c r="G42" s="467"/>
      <c r="H42" s="277" t="s">
        <v>284</v>
      </c>
      <c r="I42" s="277" t="s">
        <v>285</v>
      </c>
      <c r="J42" s="277">
        <v>1</v>
      </c>
      <c r="K42" s="277">
        <v>2</v>
      </c>
      <c r="L42" s="467"/>
      <c r="M42" s="277" t="s">
        <v>284</v>
      </c>
      <c r="N42" s="277" t="s">
        <v>285</v>
      </c>
      <c r="O42" s="277">
        <v>1</v>
      </c>
      <c r="P42" s="277">
        <v>2</v>
      </c>
      <c r="Q42" s="467"/>
      <c r="R42" s="277" t="s">
        <v>284</v>
      </c>
      <c r="S42" s="277" t="s">
        <v>285</v>
      </c>
      <c r="T42" s="277">
        <v>1</v>
      </c>
      <c r="U42" s="277">
        <v>2</v>
      </c>
      <c r="V42" s="467"/>
      <c r="W42" s="277" t="s">
        <v>286</v>
      </c>
      <c r="X42" s="277" t="s">
        <v>287</v>
      </c>
      <c r="Y42" s="277" t="s">
        <v>35</v>
      </c>
      <c r="Z42" s="277" t="s">
        <v>286</v>
      </c>
      <c r="AA42" s="277" t="s">
        <v>287</v>
      </c>
      <c r="AB42" s="277" t="s">
        <v>35</v>
      </c>
      <c r="AC42" s="277" t="s">
        <v>288</v>
      </c>
      <c r="AD42" s="277" t="s">
        <v>287</v>
      </c>
      <c r="AE42" s="277" t="s">
        <v>35</v>
      </c>
      <c r="AF42" s="277" t="s">
        <v>288</v>
      </c>
      <c r="AG42" s="277" t="s">
        <v>287</v>
      </c>
      <c r="AH42" s="277" t="s">
        <v>35</v>
      </c>
      <c r="AI42" s="277" t="s">
        <v>286</v>
      </c>
      <c r="AJ42" s="281" t="s">
        <v>289</v>
      </c>
      <c r="AK42" s="277" t="s">
        <v>35</v>
      </c>
      <c r="AL42" s="277" t="s">
        <v>286</v>
      </c>
      <c r="AM42" s="281" t="s">
        <v>289</v>
      </c>
      <c r="AN42" s="277" t="s">
        <v>35</v>
      </c>
      <c r="AO42" s="467"/>
      <c r="AP42" s="467"/>
      <c r="AQ42" s="277" t="s">
        <v>284</v>
      </c>
      <c r="AR42" s="277" t="s">
        <v>285</v>
      </c>
      <c r="AS42" s="277">
        <v>1</v>
      </c>
      <c r="AT42" s="277">
        <v>2</v>
      </c>
      <c r="AU42" s="467"/>
      <c r="AV42" s="277" t="s">
        <v>284</v>
      </c>
      <c r="AW42" s="277" t="s">
        <v>285</v>
      </c>
      <c r="AX42" s="277">
        <v>1</v>
      </c>
      <c r="AY42" s="277">
        <v>2</v>
      </c>
      <c r="AZ42" s="467"/>
      <c r="BA42" s="277" t="s">
        <v>284</v>
      </c>
      <c r="BB42" s="277" t="s">
        <v>285</v>
      </c>
      <c r="BC42" s="277">
        <v>1</v>
      </c>
      <c r="BD42" s="277">
        <v>2</v>
      </c>
      <c r="BE42" s="467"/>
      <c r="BF42" s="277" t="s">
        <v>284</v>
      </c>
      <c r="BG42" s="277" t="s">
        <v>285</v>
      </c>
      <c r="BH42" s="277">
        <v>1</v>
      </c>
      <c r="BI42" s="277">
        <v>2</v>
      </c>
      <c r="BJ42" s="467"/>
      <c r="BK42" s="277" t="s">
        <v>286</v>
      </c>
      <c r="BL42" s="277" t="s">
        <v>287</v>
      </c>
      <c r="BM42" s="277" t="s">
        <v>35</v>
      </c>
      <c r="BN42" s="277" t="s">
        <v>286</v>
      </c>
      <c r="BO42" s="277" t="s">
        <v>287</v>
      </c>
      <c r="BP42" s="277" t="s">
        <v>35</v>
      </c>
      <c r="BQ42" s="277" t="s">
        <v>288</v>
      </c>
      <c r="BR42" s="277" t="s">
        <v>287</v>
      </c>
      <c r="BS42" s="277" t="s">
        <v>35</v>
      </c>
      <c r="BT42" s="277" t="s">
        <v>288</v>
      </c>
      <c r="BU42" s="277" t="s">
        <v>287</v>
      </c>
      <c r="BV42" s="277" t="s">
        <v>35</v>
      </c>
      <c r="BW42" s="277" t="s">
        <v>286</v>
      </c>
      <c r="BX42" s="281" t="s">
        <v>289</v>
      </c>
      <c r="BY42" s="277" t="s">
        <v>35</v>
      </c>
      <c r="BZ42" s="277" t="s">
        <v>286</v>
      </c>
      <c r="CA42" s="281" t="s">
        <v>289</v>
      </c>
      <c r="CB42" s="277" t="s">
        <v>35</v>
      </c>
    </row>
    <row r="43" spans="1:80" ht="14.25" customHeight="1">
      <c r="A43" s="467"/>
      <c r="B43" s="467"/>
      <c r="C43" s="326">
        <f>C5</f>
        <v>5</v>
      </c>
      <c r="D43" s="326">
        <f t="shared" ref="D43:AN43" si="20">D5</f>
        <v>5</v>
      </c>
      <c r="E43" s="326">
        <f t="shared" si="20"/>
        <v>5</v>
      </c>
      <c r="F43" s="326">
        <f t="shared" si="20"/>
        <v>5</v>
      </c>
      <c r="G43" s="326">
        <f t="shared" si="20"/>
        <v>20</v>
      </c>
      <c r="H43" s="326">
        <f t="shared" si="20"/>
        <v>5</v>
      </c>
      <c r="I43" s="326">
        <f t="shared" si="20"/>
        <v>5</v>
      </c>
      <c r="J43" s="326">
        <f t="shared" si="20"/>
        <v>5</v>
      </c>
      <c r="K43" s="326">
        <f t="shared" si="20"/>
        <v>5</v>
      </c>
      <c r="L43" s="326">
        <f t="shared" si="20"/>
        <v>20</v>
      </c>
      <c r="M43" s="326">
        <f t="shared" si="20"/>
        <v>0</v>
      </c>
      <c r="N43" s="326">
        <f t="shared" si="20"/>
        <v>0</v>
      </c>
      <c r="O43" s="326">
        <f t="shared" si="20"/>
        <v>0</v>
      </c>
      <c r="P43" s="326">
        <f t="shared" si="20"/>
        <v>0</v>
      </c>
      <c r="Q43" s="326">
        <f t="shared" si="20"/>
        <v>0</v>
      </c>
      <c r="R43" s="326">
        <f t="shared" si="20"/>
        <v>5</v>
      </c>
      <c r="S43" s="326">
        <f t="shared" si="20"/>
        <v>5</v>
      </c>
      <c r="T43" s="326">
        <f t="shared" si="20"/>
        <v>5</v>
      </c>
      <c r="U43" s="326">
        <f t="shared" si="20"/>
        <v>5</v>
      </c>
      <c r="V43" s="326">
        <f t="shared" si="20"/>
        <v>20</v>
      </c>
      <c r="W43" s="326">
        <f t="shared" si="20"/>
        <v>5</v>
      </c>
      <c r="X43" s="326">
        <f t="shared" si="20"/>
        <v>5</v>
      </c>
      <c r="Y43" s="326">
        <f t="shared" si="20"/>
        <v>10</v>
      </c>
      <c r="Z43" s="326">
        <f t="shared" si="20"/>
        <v>5</v>
      </c>
      <c r="AA43" s="326">
        <f t="shared" si="20"/>
        <v>5</v>
      </c>
      <c r="AB43" s="326">
        <f t="shared" si="20"/>
        <v>10</v>
      </c>
      <c r="AC43" s="326">
        <f t="shared" si="20"/>
        <v>2</v>
      </c>
      <c r="AD43" s="326">
        <f t="shared" si="20"/>
        <v>8</v>
      </c>
      <c r="AE43" s="326">
        <f t="shared" si="20"/>
        <v>10</v>
      </c>
      <c r="AF43" s="326">
        <f t="shared" si="20"/>
        <v>2</v>
      </c>
      <c r="AG43" s="326">
        <f t="shared" si="20"/>
        <v>8</v>
      </c>
      <c r="AH43" s="326">
        <f t="shared" si="20"/>
        <v>10</v>
      </c>
      <c r="AI43" s="326">
        <f t="shared" si="20"/>
        <v>5</v>
      </c>
      <c r="AJ43" s="326">
        <f t="shared" si="20"/>
        <v>5</v>
      </c>
      <c r="AK43" s="326">
        <f t="shared" si="20"/>
        <v>10</v>
      </c>
      <c r="AL43" s="326">
        <f t="shared" si="20"/>
        <v>5</v>
      </c>
      <c r="AM43" s="326">
        <f t="shared" si="20"/>
        <v>5</v>
      </c>
      <c r="AN43" s="326">
        <f t="shared" si="20"/>
        <v>10</v>
      </c>
      <c r="AO43" s="467"/>
      <c r="AP43" s="467"/>
      <c r="AQ43" s="326">
        <f>AQ5</f>
        <v>5</v>
      </c>
      <c r="AR43" s="326">
        <f t="shared" ref="AR43:CB43" si="21">AR5</f>
        <v>5</v>
      </c>
      <c r="AS43" s="326">
        <f t="shared" si="21"/>
        <v>5</v>
      </c>
      <c r="AT43" s="326">
        <f t="shared" si="21"/>
        <v>5</v>
      </c>
      <c r="AU43" s="326">
        <f t="shared" si="21"/>
        <v>20</v>
      </c>
      <c r="AV43" s="326">
        <f t="shared" si="21"/>
        <v>5</v>
      </c>
      <c r="AW43" s="326">
        <f t="shared" si="21"/>
        <v>5</v>
      </c>
      <c r="AX43" s="326">
        <f t="shared" si="21"/>
        <v>5</v>
      </c>
      <c r="AY43" s="326">
        <f t="shared" si="21"/>
        <v>5</v>
      </c>
      <c r="AZ43" s="326">
        <f t="shared" si="21"/>
        <v>20</v>
      </c>
      <c r="BA43" s="326">
        <f t="shared" si="21"/>
        <v>0</v>
      </c>
      <c r="BB43" s="326">
        <f t="shared" si="21"/>
        <v>0</v>
      </c>
      <c r="BC43" s="326">
        <f t="shared" si="21"/>
        <v>0</v>
      </c>
      <c r="BD43" s="326">
        <f t="shared" si="21"/>
        <v>0</v>
      </c>
      <c r="BE43" s="326">
        <f t="shared" si="21"/>
        <v>0</v>
      </c>
      <c r="BF43" s="326">
        <f t="shared" si="21"/>
        <v>5</v>
      </c>
      <c r="BG43" s="326">
        <f t="shared" si="21"/>
        <v>5</v>
      </c>
      <c r="BH43" s="326">
        <f t="shared" si="21"/>
        <v>5</v>
      </c>
      <c r="BI43" s="326">
        <f t="shared" si="21"/>
        <v>5</v>
      </c>
      <c r="BJ43" s="326">
        <f t="shared" si="21"/>
        <v>20</v>
      </c>
      <c r="BK43" s="326">
        <f t="shared" si="21"/>
        <v>5</v>
      </c>
      <c r="BL43" s="326">
        <f t="shared" si="21"/>
        <v>5</v>
      </c>
      <c r="BM43" s="326">
        <f t="shared" si="21"/>
        <v>10</v>
      </c>
      <c r="BN43" s="326">
        <f t="shared" si="21"/>
        <v>5</v>
      </c>
      <c r="BO43" s="326">
        <f t="shared" si="21"/>
        <v>5</v>
      </c>
      <c r="BP43" s="326">
        <f t="shared" si="21"/>
        <v>10</v>
      </c>
      <c r="BQ43" s="326">
        <f t="shared" si="21"/>
        <v>2</v>
      </c>
      <c r="BR43" s="326">
        <f t="shared" si="21"/>
        <v>8</v>
      </c>
      <c r="BS43" s="326">
        <f t="shared" si="21"/>
        <v>10</v>
      </c>
      <c r="BT43" s="326">
        <f t="shared" si="21"/>
        <v>2</v>
      </c>
      <c r="BU43" s="326">
        <f t="shared" si="21"/>
        <v>8</v>
      </c>
      <c r="BV43" s="326">
        <f t="shared" si="21"/>
        <v>10</v>
      </c>
      <c r="BW43" s="326">
        <f t="shared" si="21"/>
        <v>5</v>
      </c>
      <c r="BX43" s="326">
        <f t="shared" si="21"/>
        <v>5</v>
      </c>
      <c r="BY43" s="326">
        <f t="shared" si="21"/>
        <v>10</v>
      </c>
      <c r="BZ43" s="326">
        <f t="shared" si="21"/>
        <v>5</v>
      </c>
      <c r="CA43" s="326">
        <f t="shared" si="21"/>
        <v>5</v>
      </c>
      <c r="CB43" s="326">
        <f t="shared" si="21"/>
        <v>10</v>
      </c>
    </row>
    <row r="44" spans="1:80" ht="23.25" customHeight="1">
      <c r="A44" s="324">
        <f>Data!$B41</f>
        <v>0</v>
      </c>
      <c r="B44" s="324">
        <f>Data!$D41</f>
        <v>0</v>
      </c>
      <c r="C44" s="260"/>
      <c r="D44" s="260"/>
      <c r="E44" s="260"/>
      <c r="F44" s="260"/>
      <c r="G44" s="324">
        <f>SUM(C44:F44)</f>
        <v>0</v>
      </c>
      <c r="H44" s="260"/>
      <c r="I44" s="260"/>
      <c r="J44" s="260"/>
      <c r="K44" s="260"/>
      <c r="L44" s="324">
        <f>SUM(H44:K44)</f>
        <v>0</v>
      </c>
      <c r="M44" s="260"/>
      <c r="N44" s="260"/>
      <c r="O44" s="260"/>
      <c r="P44" s="260"/>
      <c r="Q44" s="324">
        <f>SUM(M44:P44)</f>
        <v>0</v>
      </c>
      <c r="R44" s="260"/>
      <c r="S44" s="260"/>
      <c r="T44" s="260"/>
      <c r="U44" s="260"/>
      <c r="V44" s="324">
        <f>SUM(R44:U44)</f>
        <v>0</v>
      </c>
      <c r="W44" s="260"/>
      <c r="X44" s="260"/>
      <c r="Y44" s="324">
        <f>SUM(W44:X44)</f>
        <v>0</v>
      </c>
      <c r="Z44" s="260"/>
      <c r="AA44" s="260"/>
      <c r="AB44" s="324">
        <f>SUM(Z44:AA44)</f>
        <v>0</v>
      </c>
      <c r="AC44" s="260"/>
      <c r="AD44" s="260"/>
      <c r="AE44" s="324">
        <f>SUM(AC44:AD44)</f>
        <v>0</v>
      </c>
      <c r="AF44" s="260"/>
      <c r="AG44" s="260"/>
      <c r="AH44" s="324">
        <f>SUM(AF44:AG44)</f>
        <v>0</v>
      </c>
      <c r="AI44" s="260"/>
      <c r="AJ44" s="260"/>
      <c r="AK44" s="324">
        <f>SUM(AI44:AJ44)</f>
        <v>0</v>
      </c>
      <c r="AL44" s="260"/>
      <c r="AM44" s="260"/>
      <c r="AN44" s="324">
        <f>SUM(AL44:AM44)</f>
        <v>0</v>
      </c>
      <c r="AO44" s="324">
        <f>Data!$B41</f>
        <v>0</v>
      </c>
      <c r="AP44" s="324">
        <f>Data!$D41</f>
        <v>0</v>
      </c>
      <c r="AQ44" s="260"/>
      <c r="AR44" s="260"/>
      <c r="AS44" s="260"/>
      <c r="AT44" s="260"/>
      <c r="AU44" s="324">
        <f>SUM(AQ44:AT44)</f>
        <v>0</v>
      </c>
      <c r="AV44" s="260"/>
      <c r="AW44" s="260"/>
      <c r="AX44" s="260"/>
      <c r="AY44" s="260"/>
      <c r="AZ44" s="324">
        <f>SUM(AV44:AY44)</f>
        <v>0</v>
      </c>
      <c r="BA44" s="260"/>
      <c r="BB44" s="260"/>
      <c r="BC44" s="260"/>
      <c r="BD44" s="260"/>
      <c r="BE44" s="324">
        <f>SUM(BA44:BD44)</f>
        <v>0</v>
      </c>
      <c r="BF44" s="260"/>
      <c r="BG44" s="260"/>
      <c r="BH44" s="260"/>
      <c r="BI44" s="260"/>
      <c r="BJ44" s="324">
        <f>SUM(BF44:BI44)</f>
        <v>0</v>
      </c>
      <c r="BK44" s="260"/>
      <c r="BL44" s="260"/>
      <c r="BM44" s="324">
        <f>SUM(BK44:BL44)</f>
        <v>0</v>
      </c>
      <c r="BN44" s="260"/>
      <c r="BO44" s="260"/>
      <c r="BP44" s="324">
        <f>SUM(BN44:BO44)</f>
        <v>0</v>
      </c>
      <c r="BQ44" s="260"/>
      <c r="BR44" s="260"/>
      <c r="BS44" s="324">
        <f>SUM(BQ44:BR44)</f>
        <v>0</v>
      </c>
      <c r="BT44" s="260"/>
      <c r="BU44" s="260"/>
      <c r="BV44" s="324">
        <f>SUM(BT44:BU44)</f>
        <v>0</v>
      </c>
      <c r="BW44" s="260"/>
      <c r="BX44" s="260"/>
      <c r="BY44" s="324">
        <f>SUM(BW44:BX44)</f>
        <v>0</v>
      </c>
      <c r="BZ44" s="260"/>
      <c r="CA44" s="260"/>
      <c r="CB44" s="324">
        <f>SUM(BZ44:CA44)</f>
        <v>0</v>
      </c>
    </row>
    <row r="45" spans="1:80" ht="23.25" customHeight="1">
      <c r="A45" s="324">
        <f>Data!$B42</f>
        <v>0</v>
      </c>
      <c r="B45" s="324">
        <f>Data!$D42</f>
        <v>0</v>
      </c>
      <c r="C45" s="260"/>
      <c r="D45" s="260"/>
      <c r="E45" s="260"/>
      <c r="F45" s="260"/>
      <c r="G45" s="324">
        <f t="shared" ref="G45:G79" si="22">SUM(C45:F45)</f>
        <v>0</v>
      </c>
      <c r="H45" s="260"/>
      <c r="I45" s="260"/>
      <c r="J45" s="260"/>
      <c r="K45" s="260"/>
      <c r="L45" s="324">
        <f t="shared" ref="L45:L79" si="23">SUM(H45:K45)</f>
        <v>0</v>
      </c>
      <c r="M45" s="260"/>
      <c r="N45" s="260"/>
      <c r="O45" s="260"/>
      <c r="P45" s="260"/>
      <c r="Q45" s="324">
        <f t="shared" ref="Q45:Q79" si="24">SUM(M45:P45)</f>
        <v>0</v>
      </c>
      <c r="R45" s="260"/>
      <c r="S45" s="260"/>
      <c r="T45" s="260"/>
      <c r="U45" s="260"/>
      <c r="V45" s="324">
        <f t="shared" ref="V45:V79" si="25">SUM(R45:U45)</f>
        <v>0</v>
      </c>
      <c r="W45" s="260"/>
      <c r="X45" s="260"/>
      <c r="Y45" s="324">
        <f t="shared" ref="Y45:Y79" si="26">SUM(W45:X45)</f>
        <v>0</v>
      </c>
      <c r="Z45" s="260"/>
      <c r="AA45" s="260"/>
      <c r="AB45" s="324">
        <f t="shared" ref="AB45:AB79" si="27">SUM(Z45:AA45)</f>
        <v>0</v>
      </c>
      <c r="AC45" s="260"/>
      <c r="AD45" s="260"/>
      <c r="AE45" s="324">
        <f t="shared" ref="AE45:AE79" si="28">SUM(AC45:AD45)</f>
        <v>0</v>
      </c>
      <c r="AF45" s="260"/>
      <c r="AG45" s="260"/>
      <c r="AH45" s="324">
        <f t="shared" ref="AH45:AH79" si="29">SUM(AF45:AG45)</f>
        <v>0</v>
      </c>
      <c r="AI45" s="260"/>
      <c r="AJ45" s="260"/>
      <c r="AK45" s="324">
        <f t="shared" ref="AK45:AK79" si="30">SUM(AI45:AJ45)</f>
        <v>0</v>
      </c>
      <c r="AL45" s="260"/>
      <c r="AM45" s="260"/>
      <c r="AN45" s="324">
        <f t="shared" ref="AN45:AN79" si="31">SUM(AL45:AM45)</f>
        <v>0</v>
      </c>
      <c r="AO45" s="324">
        <f>Data!$B42</f>
        <v>0</v>
      </c>
      <c r="AP45" s="324">
        <f>Data!$D42</f>
        <v>0</v>
      </c>
      <c r="AQ45" s="260"/>
      <c r="AR45" s="260"/>
      <c r="AS45" s="260"/>
      <c r="AT45" s="260"/>
      <c r="AU45" s="324">
        <f t="shared" ref="AU45:AU79" si="32">SUM(AQ45:AT45)</f>
        <v>0</v>
      </c>
      <c r="AV45" s="260"/>
      <c r="AW45" s="260"/>
      <c r="AX45" s="260"/>
      <c r="AY45" s="260"/>
      <c r="AZ45" s="324">
        <f t="shared" ref="AZ45:AZ79" si="33">SUM(AV45:AY45)</f>
        <v>0</v>
      </c>
      <c r="BA45" s="260"/>
      <c r="BB45" s="260"/>
      <c r="BC45" s="260"/>
      <c r="BD45" s="260"/>
      <c r="BE45" s="324">
        <f t="shared" ref="BE45:BE79" si="34">SUM(BA45:BD45)</f>
        <v>0</v>
      </c>
      <c r="BF45" s="260"/>
      <c r="BG45" s="260"/>
      <c r="BH45" s="260"/>
      <c r="BI45" s="260"/>
      <c r="BJ45" s="324">
        <f t="shared" ref="BJ45:BJ79" si="35">SUM(BF45:BI45)</f>
        <v>0</v>
      </c>
      <c r="BK45" s="260"/>
      <c r="BL45" s="260"/>
      <c r="BM45" s="324">
        <f t="shared" ref="BM45:BM79" si="36">SUM(BK45:BL45)</f>
        <v>0</v>
      </c>
      <c r="BN45" s="260"/>
      <c r="BO45" s="260"/>
      <c r="BP45" s="324">
        <f t="shared" ref="BP45:BP79" si="37">SUM(BN45:BO45)</f>
        <v>0</v>
      </c>
      <c r="BQ45" s="260"/>
      <c r="BR45" s="260"/>
      <c r="BS45" s="324">
        <f t="shared" ref="BS45:BS79" si="38">SUM(BQ45:BR45)</f>
        <v>0</v>
      </c>
      <c r="BT45" s="260"/>
      <c r="BU45" s="260"/>
      <c r="BV45" s="324">
        <f t="shared" ref="BV45:BV79" si="39">SUM(BT45:BU45)</f>
        <v>0</v>
      </c>
      <c r="BW45" s="260"/>
      <c r="BX45" s="260"/>
      <c r="BY45" s="324">
        <f t="shared" ref="BY45:BY79" si="40">SUM(BW45:BX45)</f>
        <v>0</v>
      </c>
      <c r="BZ45" s="260"/>
      <c r="CA45" s="260"/>
      <c r="CB45" s="324">
        <f t="shared" ref="CB45:CB79" si="41">SUM(BZ45:CA45)</f>
        <v>0</v>
      </c>
    </row>
    <row r="46" spans="1:80" ht="23.25" customHeight="1">
      <c r="A46" s="324">
        <f>Data!$B43</f>
        <v>0</v>
      </c>
      <c r="B46" s="324">
        <f>Data!$D43</f>
        <v>0</v>
      </c>
      <c r="C46" s="260"/>
      <c r="D46" s="260"/>
      <c r="E46" s="260"/>
      <c r="F46" s="260"/>
      <c r="G46" s="324">
        <f t="shared" si="22"/>
        <v>0</v>
      </c>
      <c r="H46" s="260"/>
      <c r="I46" s="260"/>
      <c r="J46" s="260"/>
      <c r="K46" s="260"/>
      <c r="L46" s="324">
        <f t="shared" si="23"/>
        <v>0</v>
      </c>
      <c r="M46" s="260"/>
      <c r="N46" s="260"/>
      <c r="O46" s="260"/>
      <c r="P46" s="260"/>
      <c r="Q46" s="324">
        <f t="shared" si="24"/>
        <v>0</v>
      </c>
      <c r="R46" s="260"/>
      <c r="S46" s="260"/>
      <c r="T46" s="260"/>
      <c r="U46" s="260"/>
      <c r="V46" s="324">
        <f t="shared" si="25"/>
        <v>0</v>
      </c>
      <c r="W46" s="260"/>
      <c r="X46" s="260"/>
      <c r="Y46" s="324">
        <f t="shared" si="26"/>
        <v>0</v>
      </c>
      <c r="Z46" s="260"/>
      <c r="AA46" s="260"/>
      <c r="AB46" s="324">
        <f t="shared" si="27"/>
        <v>0</v>
      </c>
      <c r="AC46" s="260"/>
      <c r="AD46" s="260"/>
      <c r="AE46" s="324">
        <f t="shared" si="28"/>
        <v>0</v>
      </c>
      <c r="AF46" s="260"/>
      <c r="AG46" s="260"/>
      <c r="AH46" s="324">
        <f t="shared" si="29"/>
        <v>0</v>
      </c>
      <c r="AI46" s="260"/>
      <c r="AJ46" s="260"/>
      <c r="AK46" s="324">
        <f t="shared" si="30"/>
        <v>0</v>
      </c>
      <c r="AL46" s="260"/>
      <c r="AM46" s="260"/>
      <c r="AN46" s="324">
        <f t="shared" si="31"/>
        <v>0</v>
      </c>
      <c r="AO46" s="324">
        <f>Data!$B43</f>
        <v>0</v>
      </c>
      <c r="AP46" s="324">
        <f>Data!$D43</f>
        <v>0</v>
      </c>
      <c r="AQ46" s="260"/>
      <c r="AR46" s="260"/>
      <c r="AS46" s="260"/>
      <c r="AT46" s="260"/>
      <c r="AU46" s="324">
        <f t="shared" si="32"/>
        <v>0</v>
      </c>
      <c r="AV46" s="260"/>
      <c r="AW46" s="260"/>
      <c r="AX46" s="260"/>
      <c r="AY46" s="260"/>
      <c r="AZ46" s="324">
        <f t="shared" si="33"/>
        <v>0</v>
      </c>
      <c r="BA46" s="260"/>
      <c r="BB46" s="260"/>
      <c r="BC46" s="260"/>
      <c r="BD46" s="260"/>
      <c r="BE46" s="324">
        <f t="shared" si="34"/>
        <v>0</v>
      </c>
      <c r="BF46" s="260"/>
      <c r="BG46" s="260"/>
      <c r="BH46" s="260"/>
      <c r="BI46" s="260"/>
      <c r="BJ46" s="324">
        <f t="shared" si="35"/>
        <v>0</v>
      </c>
      <c r="BK46" s="260"/>
      <c r="BL46" s="260"/>
      <c r="BM46" s="324">
        <f t="shared" si="36"/>
        <v>0</v>
      </c>
      <c r="BN46" s="260"/>
      <c r="BO46" s="260"/>
      <c r="BP46" s="324">
        <f t="shared" si="37"/>
        <v>0</v>
      </c>
      <c r="BQ46" s="260"/>
      <c r="BR46" s="260"/>
      <c r="BS46" s="324">
        <f t="shared" si="38"/>
        <v>0</v>
      </c>
      <c r="BT46" s="260"/>
      <c r="BU46" s="260"/>
      <c r="BV46" s="324">
        <f t="shared" si="39"/>
        <v>0</v>
      </c>
      <c r="BW46" s="260"/>
      <c r="BX46" s="260"/>
      <c r="BY46" s="324">
        <f t="shared" si="40"/>
        <v>0</v>
      </c>
      <c r="BZ46" s="260"/>
      <c r="CA46" s="260"/>
      <c r="CB46" s="324">
        <f t="shared" si="41"/>
        <v>0</v>
      </c>
    </row>
    <row r="47" spans="1:80" ht="23.25" customHeight="1">
      <c r="A47" s="324">
        <f>Data!$B44</f>
        <v>0</v>
      </c>
      <c r="B47" s="324">
        <f>Data!$D44</f>
        <v>0</v>
      </c>
      <c r="C47" s="260"/>
      <c r="D47" s="260"/>
      <c r="E47" s="260"/>
      <c r="F47" s="260"/>
      <c r="G47" s="324">
        <f t="shared" si="22"/>
        <v>0</v>
      </c>
      <c r="H47" s="260"/>
      <c r="I47" s="260"/>
      <c r="J47" s="260"/>
      <c r="K47" s="260"/>
      <c r="L47" s="324">
        <f t="shared" si="23"/>
        <v>0</v>
      </c>
      <c r="M47" s="260"/>
      <c r="N47" s="260"/>
      <c r="O47" s="260"/>
      <c r="P47" s="260"/>
      <c r="Q47" s="324">
        <f t="shared" si="24"/>
        <v>0</v>
      </c>
      <c r="R47" s="260"/>
      <c r="S47" s="260"/>
      <c r="T47" s="260"/>
      <c r="U47" s="260"/>
      <c r="V47" s="324">
        <f t="shared" si="25"/>
        <v>0</v>
      </c>
      <c r="W47" s="260"/>
      <c r="X47" s="260"/>
      <c r="Y47" s="324">
        <f t="shared" si="26"/>
        <v>0</v>
      </c>
      <c r="Z47" s="260"/>
      <c r="AA47" s="260"/>
      <c r="AB47" s="324">
        <f t="shared" si="27"/>
        <v>0</v>
      </c>
      <c r="AC47" s="260"/>
      <c r="AD47" s="260"/>
      <c r="AE47" s="324">
        <f t="shared" si="28"/>
        <v>0</v>
      </c>
      <c r="AF47" s="260"/>
      <c r="AG47" s="260"/>
      <c r="AH47" s="324">
        <f t="shared" si="29"/>
        <v>0</v>
      </c>
      <c r="AI47" s="260"/>
      <c r="AJ47" s="260"/>
      <c r="AK47" s="324">
        <f t="shared" si="30"/>
        <v>0</v>
      </c>
      <c r="AL47" s="260"/>
      <c r="AM47" s="260"/>
      <c r="AN47" s="324">
        <f t="shared" si="31"/>
        <v>0</v>
      </c>
      <c r="AO47" s="324">
        <f>Data!$B44</f>
        <v>0</v>
      </c>
      <c r="AP47" s="324">
        <f>Data!$D44</f>
        <v>0</v>
      </c>
      <c r="AQ47" s="260"/>
      <c r="AR47" s="260"/>
      <c r="AS47" s="260"/>
      <c r="AT47" s="260"/>
      <c r="AU47" s="324">
        <f t="shared" si="32"/>
        <v>0</v>
      </c>
      <c r="AV47" s="260"/>
      <c r="AW47" s="260"/>
      <c r="AX47" s="260"/>
      <c r="AY47" s="260"/>
      <c r="AZ47" s="324">
        <f t="shared" si="33"/>
        <v>0</v>
      </c>
      <c r="BA47" s="260"/>
      <c r="BB47" s="260"/>
      <c r="BC47" s="260"/>
      <c r="BD47" s="260"/>
      <c r="BE47" s="324">
        <f t="shared" si="34"/>
        <v>0</v>
      </c>
      <c r="BF47" s="260"/>
      <c r="BG47" s="260"/>
      <c r="BH47" s="260"/>
      <c r="BI47" s="260"/>
      <c r="BJ47" s="324">
        <f t="shared" si="35"/>
        <v>0</v>
      </c>
      <c r="BK47" s="260"/>
      <c r="BL47" s="260"/>
      <c r="BM47" s="324">
        <f t="shared" si="36"/>
        <v>0</v>
      </c>
      <c r="BN47" s="260"/>
      <c r="BO47" s="260"/>
      <c r="BP47" s="324">
        <f t="shared" si="37"/>
        <v>0</v>
      </c>
      <c r="BQ47" s="260"/>
      <c r="BR47" s="260"/>
      <c r="BS47" s="324">
        <f t="shared" si="38"/>
        <v>0</v>
      </c>
      <c r="BT47" s="260"/>
      <c r="BU47" s="260"/>
      <c r="BV47" s="324">
        <f t="shared" si="39"/>
        <v>0</v>
      </c>
      <c r="BW47" s="260"/>
      <c r="BX47" s="260"/>
      <c r="BY47" s="324">
        <f t="shared" si="40"/>
        <v>0</v>
      </c>
      <c r="BZ47" s="260"/>
      <c r="CA47" s="260"/>
      <c r="CB47" s="324">
        <f t="shared" si="41"/>
        <v>0</v>
      </c>
    </row>
    <row r="48" spans="1:80" ht="23.25" customHeight="1">
      <c r="A48" s="324">
        <f>Data!$B45</f>
        <v>0</v>
      </c>
      <c r="B48" s="324">
        <f>Data!$D45</f>
        <v>0</v>
      </c>
      <c r="C48" s="260"/>
      <c r="D48" s="260"/>
      <c r="E48" s="260"/>
      <c r="F48" s="260"/>
      <c r="G48" s="324">
        <f t="shared" si="22"/>
        <v>0</v>
      </c>
      <c r="H48" s="260"/>
      <c r="I48" s="260"/>
      <c r="J48" s="260"/>
      <c r="K48" s="260"/>
      <c r="L48" s="324">
        <f t="shared" si="23"/>
        <v>0</v>
      </c>
      <c r="M48" s="260"/>
      <c r="N48" s="260"/>
      <c r="O48" s="260"/>
      <c r="P48" s="260"/>
      <c r="Q48" s="324">
        <f t="shared" si="24"/>
        <v>0</v>
      </c>
      <c r="R48" s="260"/>
      <c r="S48" s="260"/>
      <c r="T48" s="260"/>
      <c r="U48" s="260"/>
      <c r="V48" s="324">
        <f t="shared" si="25"/>
        <v>0</v>
      </c>
      <c r="W48" s="260"/>
      <c r="X48" s="260"/>
      <c r="Y48" s="324">
        <f t="shared" si="26"/>
        <v>0</v>
      </c>
      <c r="Z48" s="260"/>
      <c r="AA48" s="260"/>
      <c r="AB48" s="324">
        <f t="shared" si="27"/>
        <v>0</v>
      </c>
      <c r="AC48" s="260"/>
      <c r="AD48" s="260"/>
      <c r="AE48" s="324">
        <f t="shared" si="28"/>
        <v>0</v>
      </c>
      <c r="AF48" s="260"/>
      <c r="AG48" s="260"/>
      <c r="AH48" s="324">
        <f t="shared" si="29"/>
        <v>0</v>
      </c>
      <c r="AI48" s="260"/>
      <c r="AJ48" s="260"/>
      <c r="AK48" s="324">
        <f t="shared" si="30"/>
        <v>0</v>
      </c>
      <c r="AL48" s="260"/>
      <c r="AM48" s="260"/>
      <c r="AN48" s="324">
        <f t="shared" si="31"/>
        <v>0</v>
      </c>
      <c r="AO48" s="324">
        <f>Data!$B45</f>
        <v>0</v>
      </c>
      <c r="AP48" s="324">
        <f>Data!$D45</f>
        <v>0</v>
      </c>
      <c r="AQ48" s="260"/>
      <c r="AR48" s="260"/>
      <c r="AS48" s="260"/>
      <c r="AT48" s="260"/>
      <c r="AU48" s="324">
        <f t="shared" si="32"/>
        <v>0</v>
      </c>
      <c r="AV48" s="260"/>
      <c r="AW48" s="260"/>
      <c r="AX48" s="260"/>
      <c r="AY48" s="260"/>
      <c r="AZ48" s="324">
        <f t="shared" si="33"/>
        <v>0</v>
      </c>
      <c r="BA48" s="260"/>
      <c r="BB48" s="260"/>
      <c r="BC48" s="260"/>
      <c r="BD48" s="260"/>
      <c r="BE48" s="324">
        <f t="shared" si="34"/>
        <v>0</v>
      </c>
      <c r="BF48" s="260"/>
      <c r="BG48" s="260"/>
      <c r="BH48" s="260"/>
      <c r="BI48" s="260"/>
      <c r="BJ48" s="324">
        <f t="shared" si="35"/>
        <v>0</v>
      </c>
      <c r="BK48" s="260"/>
      <c r="BL48" s="260"/>
      <c r="BM48" s="324">
        <f t="shared" si="36"/>
        <v>0</v>
      </c>
      <c r="BN48" s="260"/>
      <c r="BO48" s="260"/>
      <c r="BP48" s="324">
        <f t="shared" si="37"/>
        <v>0</v>
      </c>
      <c r="BQ48" s="260"/>
      <c r="BR48" s="260"/>
      <c r="BS48" s="324">
        <f t="shared" si="38"/>
        <v>0</v>
      </c>
      <c r="BT48" s="260"/>
      <c r="BU48" s="260"/>
      <c r="BV48" s="324">
        <f t="shared" si="39"/>
        <v>0</v>
      </c>
      <c r="BW48" s="260"/>
      <c r="BX48" s="260"/>
      <c r="BY48" s="324">
        <f t="shared" si="40"/>
        <v>0</v>
      </c>
      <c r="BZ48" s="260"/>
      <c r="CA48" s="260"/>
      <c r="CB48" s="324">
        <f t="shared" si="41"/>
        <v>0</v>
      </c>
    </row>
    <row r="49" spans="1:80" ht="23.25" customHeight="1">
      <c r="A49" s="324">
        <f>Data!$B46</f>
        <v>0</v>
      </c>
      <c r="B49" s="324">
        <f>Data!$D46</f>
        <v>0</v>
      </c>
      <c r="C49" s="260"/>
      <c r="D49" s="260"/>
      <c r="E49" s="260"/>
      <c r="F49" s="260"/>
      <c r="G49" s="324">
        <f t="shared" si="22"/>
        <v>0</v>
      </c>
      <c r="H49" s="260"/>
      <c r="I49" s="260"/>
      <c r="J49" s="260"/>
      <c r="K49" s="260"/>
      <c r="L49" s="324">
        <f t="shared" si="23"/>
        <v>0</v>
      </c>
      <c r="M49" s="260"/>
      <c r="N49" s="260"/>
      <c r="O49" s="260"/>
      <c r="P49" s="260"/>
      <c r="Q49" s="324">
        <f t="shared" si="24"/>
        <v>0</v>
      </c>
      <c r="R49" s="260"/>
      <c r="S49" s="260"/>
      <c r="T49" s="260"/>
      <c r="U49" s="260"/>
      <c r="V49" s="324">
        <f t="shared" si="25"/>
        <v>0</v>
      </c>
      <c r="W49" s="260"/>
      <c r="X49" s="260"/>
      <c r="Y49" s="324">
        <f t="shared" si="26"/>
        <v>0</v>
      </c>
      <c r="Z49" s="260"/>
      <c r="AA49" s="260"/>
      <c r="AB49" s="324">
        <f t="shared" si="27"/>
        <v>0</v>
      </c>
      <c r="AC49" s="260"/>
      <c r="AD49" s="260"/>
      <c r="AE49" s="324">
        <f t="shared" si="28"/>
        <v>0</v>
      </c>
      <c r="AF49" s="260"/>
      <c r="AG49" s="260"/>
      <c r="AH49" s="324">
        <f t="shared" si="29"/>
        <v>0</v>
      </c>
      <c r="AI49" s="260"/>
      <c r="AJ49" s="260"/>
      <c r="AK49" s="324">
        <f t="shared" si="30"/>
        <v>0</v>
      </c>
      <c r="AL49" s="260"/>
      <c r="AM49" s="260"/>
      <c r="AN49" s="324">
        <f t="shared" si="31"/>
        <v>0</v>
      </c>
      <c r="AO49" s="324">
        <f>Data!$B46</f>
        <v>0</v>
      </c>
      <c r="AP49" s="324">
        <f>Data!$D46</f>
        <v>0</v>
      </c>
      <c r="AQ49" s="260"/>
      <c r="AR49" s="260"/>
      <c r="AS49" s="260"/>
      <c r="AT49" s="260"/>
      <c r="AU49" s="324">
        <f t="shared" si="32"/>
        <v>0</v>
      </c>
      <c r="AV49" s="260"/>
      <c r="AW49" s="260"/>
      <c r="AX49" s="260"/>
      <c r="AY49" s="260"/>
      <c r="AZ49" s="324">
        <f t="shared" si="33"/>
        <v>0</v>
      </c>
      <c r="BA49" s="260"/>
      <c r="BB49" s="260"/>
      <c r="BC49" s="260"/>
      <c r="BD49" s="260"/>
      <c r="BE49" s="324">
        <f t="shared" si="34"/>
        <v>0</v>
      </c>
      <c r="BF49" s="260"/>
      <c r="BG49" s="260"/>
      <c r="BH49" s="260"/>
      <c r="BI49" s="260"/>
      <c r="BJ49" s="324">
        <f t="shared" si="35"/>
        <v>0</v>
      </c>
      <c r="BK49" s="260"/>
      <c r="BL49" s="260"/>
      <c r="BM49" s="324">
        <f t="shared" si="36"/>
        <v>0</v>
      </c>
      <c r="BN49" s="260"/>
      <c r="BO49" s="260"/>
      <c r="BP49" s="324">
        <f t="shared" si="37"/>
        <v>0</v>
      </c>
      <c r="BQ49" s="260"/>
      <c r="BR49" s="260"/>
      <c r="BS49" s="324">
        <f t="shared" si="38"/>
        <v>0</v>
      </c>
      <c r="BT49" s="260"/>
      <c r="BU49" s="260"/>
      <c r="BV49" s="324">
        <f t="shared" si="39"/>
        <v>0</v>
      </c>
      <c r="BW49" s="260"/>
      <c r="BX49" s="260"/>
      <c r="BY49" s="324">
        <f t="shared" si="40"/>
        <v>0</v>
      </c>
      <c r="BZ49" s="260"/>
      <c r="CA49" s="260"/>
      <c r="CB49" s="324">
        <f t="shared" si="41"/>
        <v>0</v>
      </c>
    </row>
    <row r="50" spans="1:80" ht="23.25" customHeight="1">
      <c r="A50" s="324">
        <f>Data!$B47</f>
        <v>0</v>
      </c>
      <c r="B50" s="324">
        <f>Data!$D47</f>
        <v>0</v>
      </c>
      <c r="C50" s="260"/>
      <c r="D50" s="260"/>
      <c r="E50" s="260"/>
      <c r="F50" s="260"/>
      <c r="G50" s="324">
        <f t="shared" si="22"/>
        <v>0</v>
      </c>
      <c r="H50" s="260"/>
      <c r="I50" s="260"/>
      <c r="J50" s="260"/>
      <c r="K50" s="260"/>
      <c r="L50" s="324">
        <f t="shared" si="23"/>
        <v>0</v>
      </c>
      <c r="M50" s="260"/>
      <c r="N50" s="260"/>
      <c r="O50" s="260"/>
      <c r="P50" s="260"/>
      <c r="Q50" s="324">
        <f t="shared" si="24"/>
        <v>0</v>
      </c>
      <c r="R50" s="260"/>
      <c r="S50" s="260"/>
      <c r="T50" s="260"/>
      <c r="U50" s="260"/>
      <c r="V50" s="324">
        <f t="shared" si="25"/>
        <v>0</v>
      </c>
      <c r="W50" s="260"/>
      <c r="X50" s="260"/>
      <c r="Y50" s="324">
        <f t="shared" si="26"/>
        <v>0</v>
      </c>
      <c r="Z50" s="260"/>
      <c r="AA50" s="260"/>
      <c r="AB50" s="324">
        <f t="shared" si="27"/>
        <v>0</v>
      </c>
      <c r="AC50" s="260"/>
      <c r="AD50" s="260"/>
      <c r="AE50" s="324">
        <f t="shared" si="28"/>
        <v>0</v>
      </c>
      <c r="AF50" s="260"/>
      <c r="AG50" s="260"/>
      <c r="AH50" s="324">
        <f t="shared" si="29"/>
        <v>0</v>
      </c>
      <c r="AI50" s="260"/>
      <c r="AJ50" s="260"/>
      <c r="AK50" s="324">
        <f t="shared" si="30"/>
        <v>0</v>
      </c>
      <c r="AL50" s="260"/>
      <c r="AM50" s="260"/>
      <c r="AN50" s="324">
        <f t="shared" si="31"/>
        <v>0</v>
      </c>
      <c r="AO50" s="324">
        <f>Data!$B47</f>
        <v>0</v>
      </c>
      <c r="AP50" s="324">
        <f>Data!$D47</f>
        <v>0</v>
      </c>
      <c r="AQ50" s="260"/>
      <c r="AR50" s="260"/>
      <c r="AS50" s="260"/>
      <c r="AT50" s="260"/>
      <c r="AU50" s="324">
        <f t="shared" si="32"/>
        <v>0</v>
      </c>
      <c r="AV50" s="260"/>
      <c r="AW50" s="260"/>
      <c r="AX50" s="260"/>
      <c r="AY50" s="260"/>
      <c r="AZ50" s="324">
        <f t="shared" si="33"/>
        <v>0</v>
      </c>
      <c r="BA50" s="260"/>
      <c r="BB50" s="260"/>
      <c r="BC50" s="260"/>
      <c r="BD50" s="260"/>
      <c r="BE50" s="324">
        <f t="shared" si="34"/>
        <v>0</v>
      </c>
      <c r="BF50" s="260"/>
      <c r="BG50" s="260"/>
      <c r="BH50" s="260"/>
      <c r="BI50" s="260"/>
      <c r="BJ50" s="324">
        <f t="shared" si="35"/>
        <v>0</v>
      </c>
      <c r="BK50" s="260"/>
      <c r="BL50" s="260"/>
      <c r="BM50" s="324">
        <f t="shared" si="36"/>
        <v>0</v>
      </c>
      <c r="BN50" s="260"/>
      <c r="BO50" s="260"/>
      <c r="BP50" s="324">
        <f t="shared" si="37"/>
        <v>0</v>
      </c>
      <c r="BQ50" s="260"/>
      <c r="BR50" s="260"/>
      <c r="BS50" s="324">
        <f t="shared" si="38"/>
        <v>0</v>
      </c>
      <c r="BT50" s="260"/>
      <c r="BU50" s="260"/>
      <c r="BV50" s="324">
        <f t="shared" si="39"/>
        <v>0</v>
      </c>
      <c r="BW50" s="260"/>
      <c r="BX50" s="260"/>
      <c r="BY50" s="324">
        <f t="shared" si="40"/>
        <v>0</v>
      </c>
      <c r="BZ50" s="260"/>
      <c r="CA50" s="260"/>
      <c r="CB50" s="324">
        <f t="shared" si="41"/>
        <v>0</v>
      </c>
    </row>
    <row r="51" spans="1:80" ht="23.25" customHeight="1">
      <c r="A51" s="324">
        <f>Data!$B48</f>
        <v>0</v>
      </c>
      <c r="B51" s="324">
        <f>Data!$D48</f>
        <v>0</v>
      </c>
      <c r="C51" s="260"/>
      <c r="D51" s="260"/>
      <c r="E51" s="260"/>
      <c r="F51" s="260"/>
      <c r="G51" s="324">
        <f t="shared" si="22"/>
        <v>0</v>
      </c>
      <c r="H51" s="260"/>
      <c r="I51" s="260"/>
      <c r="J51" s="260"/>
      <c r="K51" s="260"/>
      <c r="L51" s="324">
        <f t="shared" si="23"/>
        <v>0</v>
      </c>
      <c r="M51" s="260"/>
      <c r="N51" s="260"/>
      <c r="O51" s="260"/>
      <c r="P51" s="260"/>
      <c r="Q51" s="324">
        <f t="shared" si="24"/>
        <v>0</v>
      </c>
      <c r="R51" s="260"/>
      <c r="S51" s="260"/>
      <c r="T51" s="260"/>
      <c r="U51" s="260"/>
      <c r="V51" s="324">
        <f t="shared" si="25"/>
        <v>0</v>
      </c>
      <c r="W51" s="260"/>
      <c r="X51" s="260"/>
      <c r="Y51" s="324">
        <f t="shared" si="26"/>
        <v>0</v>
      </c>
      <c r="Z51" s="260"/>
      <c r="AA51" s="260"/>
      <c r="AB51" s="324">
        <f t="shared" si="27"/>
        <v>0</v>
      </c>
      <c r="AC51" s="260"/>
      <c r="AD51" s="260"/>
      <c r="AE51" s="324">
        <f t="shared" si="28"/>
        <v>0</v>
      </c>
      <c r="AF51" s="260"/>
      <c r="AG51" s="260"/>
      <c r="AH51" s="324">
        <f t="shared" si="29"/>
        <v>0</v>
      </c>
      <c r="AI51" s="260"/>
      <c r="AJ51" s="260"/>
      <c r="AK51" s="324">
        <f t="shared" si="30"/>
        <v>0</v>
      </c>
      <c r="AL51" s="260"/>
      <c r="AM51" s="260"/>
      <c r="AN51" s="324">
        <f t="shared" si="31"/>
        <v>0</v>
      </c>
      <c r="AO51" s="324">
        <f>Data!$B48</f>
        <v>0</v>
      </c>
      <c r="AP51" s="324">
        <f>Data!$D48</f>
        <v>0</v>
      </c>
      <c r="AQ51" s="260"/>
      <c r="AR51" s="260"/>
      <c r="AS51" s="260"/>
      <c r="AT51" s="260"/>
      <c r="AU51" s="324">
        <f t="shared" si="32"/>
        <v>0</v>
      </c>
      <c r="AV51" s="260"/>
      <c r="AW51" s="260"/>
      <c r="AX51" s="260"/>
      <c r="AY51" s="260"/>
      <c r="AZ51" s="324">
        <f t="shared" si="33"/>
        <v>0</v>
      </c>
      <c r="BA51" s="260"/>
      <c r="BB51" s="260"/>
      <c r="BC51" s="260"/>
      <c r="BD51" s="260"/>
      <c r="BE51" s="324">
        <f t="shared" si="34"/>
        <v>0</v>
      </c>
      <c r="BF51" s="260"/>
      <c r="BG51" s="260"/>
      <c r="BH51" s="260"/>
      <c r="BI51" s="260"/>
      <c r="BJ51" s="324">
        <f t="shared" si="35"/>
        <v>0</v>
      </c>
      <c r="BK51" s="260"/>
      <c r="BL51" s="260"/>
      <c r="BM51" s="324">
        <f t="shared" si="36"/>
        <v>0</v>
      </c>
      <c r="BN51" s="260"/>
      <c r="BO51" s="260"/>
      <c r="BP51" s="324">
        <f t="shared" si="37"/>
        <v>0</v>
      </c>
      <c r="BQ51" s="260"/>
      <c r="BR51" s="260"/>
      <c r="BS51" s="324">
        <f t="shared" si="38"/>
        <v>0</v>
      </c>
      <c r="BT51" s="260"/>
      <c r="BU51" s="260"/>
      <c r="BV51" s="324">
        <f t="shared" si="39"/>
        <v>0</v>
      </c>
      <c r="BW51" s="260"/>
      <c r="BX51" s="260"/>
      <c r="BY51" s="324">
        <f t="shared" si="40"/>
        <v>0</v>
      </c>
      <c r="BZ51" s="260"/>
      <c r="CA51" s="260"/>
      <c r="CB51" s="324">
        <f t="shared" si="41"/>
        <v>0</v>
      </c>
    </row>
    <row r="52" spans="1:80" ht="23.25" customHeight="1">
      <c r="A52" s="324">
        <f>Data!$B49</f>
        <v>0</v>
      </c>
      <c r="B52" s="324">
        <f>Data!$D49</f>
        <v>0</v>
      </c>
      <c r="C52" s="260"/>
      <c r="D52" s="260"/>
      <c r="E52" s="260"/>
      <c r="F52" s="260"/>
      <c r="G52" s="324">
        <f t="shared" si="22"/>
        <v>0</v>
      </c>
      <c r="H52" s="260"/>
      <c r="I52" s="260"/>
      <c r="J52" s="260"/>
      <c r="K52" s="260"/>
      <c r="L52" s="324">
        <f t="shared" si="23"/>
        <v>0</v>
      </c>
      <c r="M52" s="260"/>
      <c r="N52" s="260"/>
      <c r="O52" s="260"/>
      <c r="P52" s="260"/>
      <c r="Q52" s="324">
        <f t="shared" si="24"/>
        <v>0</v>
      </c>
      <c r="R52" s="260"/>
      <c r="S52" s="260"/>
      <c r="T52" s="260"/>
      <c r="U52" s="260"/>
      <c r="V52" s="324">
        <f t="shared" si="25"/>
        <v>0</v>
      </c>
      <c r="W52" s="260"/>
      <c r="X52" s="260"/>
      <c r="Y52" s="324">
        <f t="shared" si="26"/>
        <v>0</v>
      </c>
      <c r="Z52" s="260"/>
      <c r="AA52" s="260"/>
      <c r="AB52" s="324">
        <f t="shared" si="27"/>
        <v>0</v>
      </c>
      <c r="AC52" s="260"/>
      <c r="AD52" s="260"/>
      <c r="AE52" s="324">
        <f t="shared" si="28"/>
        <v>0</v>
      </c>
      <c r="AF52" s="260"/>
      <c r="AG52" s="260"/>
      <c r="AH52" s="324">
        <f t="shared" si="29"/>
        <v>0</v>
      </c>
      <c r="AI52" s="260"/>
      <c r="AJ52" s="260"/>
      <c r="AK52" s="324">
        <f t="shared" si="30"/>
        <v>0</v>
      </c>
      <c r="AL52" s="260"/>
      <c r="AM52" s="260"/>
      <c r="AN52" s="324">
        <f t="shared" si="31"/>
        <v>0</v>
      </c>
      <c r="AO52" s="324">
        <f>Data!$B49</f>
        <v>0</v>
      </c>
      <c r="AP52" s="324">
        <f>Data!$D49</f>
        <v>0</v>
      </c>
      <c r="AQ52" s="260"/>
      <c r="AR52" s="260"/>
      <c r="AS52" s="260"/>
      <c r="AT52" s="260"/>
      <c r="AU52" s="324">
        <f t="shared" si="32"/>
        <v>0</v>
      </c>
      <c r="AV52" s="260"/>
      <c r="AW52" s="260"/>
      <c r="AX52" s="260"/>
      <c r="AY52" s="260"/>
      <c r="AZ52" s="324">
        <f t="shared" si="33"/>
        <v>0</v>
      </c>
      <c r="BA52" s="260"/>
      <c r="BB52" s="260"/>
      <c r="BC52" s="260"/>
      <c r="BD52" s="260"/>
      <c r="BE52" s="324">
        <f t="shared" si="34"/>
        <v>0</v>
      </c>
      <c r="BF52" s="260"/>
      <c r="BG52" s="260"/>
      <c r="BH52" s="260"/>
      <c r="BI52" s="260"/>
      <c r="BJ52" s="324">
        <f t="shared" si="35"/>
        <v>0</v>
      </c>
      <c r="BK52" s="260"/>
      <c r="BL52" s="260"/>
      <c r="BM52" s="324">
        <f t="shared" si="36"/>
        <v>0</v>
      </c>
      <c r="BN52" s="260"/>
      <c r="BO52" s="260"/>
      <c r="BP52" s="324">
        <f t="shared" si="37"/>
        <v>0</v>
      </c>
      <c r="BQ52" s="260"/>
      <c r="BR52" s="260"/>
      <c r="BS52" s="324">
        <f t="shared" si="38"/>
        <v>0</v>
      </c>
      <c r="BT52" s="260"/>
      <c r="BU52" s="260"/>
      <c r="BV52" s="324">
        <f t="shared" si="39"/>
        <v>0</v>
      </c>
      <c r="BW52" s="260"/>
      <c r="BX52" s="260"/>
      <c r="BY52" s="324">
        <f t="shared" si="40"/>
        <v>0</v>
      </c>
      <c r="BZ52" s="260"/>
      <c r="CA52" s="260"/>
      <c r="CB52" s="324">
        <f t="shared" si="41"/>
        <v>0</v>
      </c>
    </row>
    <row r="53" spans="1:80" ht="23.25" customHeight="1">
      <c r="A53" s="324">
        <f>Data!$B50</f>
        <v>0</v>
      </c>
      <c r="B53" s="324">
        <f>Data!$D50</f>
        <v>0</v>
      </c>
      <c r="C53" s="260"/>
      <c r="D53" s="260"/>
      <c r="E53" s="260"/>
      <c r="F53" s="260"/>
      <c r="G53" s="324">
        <f t="shared" si="22"/>
        <v>0</v>
      </c>
      <c r="H53" s="260"/>
      <c r="I53" s="260"/>
      <c r="J53" s="260"/>
      <c r="K53" s="260"/>
      <c r="L53" s="324">
        <f t="shared" si="23"/>
        <v>0</v>
      </c>
      <c r="M53" s="260"/>
      <c r="N53" s="260"/>
      <c r="O53" s="260"/>
      <c r="P53" s="260"/>
      <c r="Q53" s="324">
        <f t="shared" si="24"/>
        <v>0</v>
      </c>
      <c r="R53" s="260"/>
      <c r="S53" s="260"/>
      <c r="T53" s="260"/>
      <c r="U53" s="260"/>
      <c r="V53" s="324">
        <f t="shared" si="25"/>
        <v>0</v>
      </c>
      <c r="W53" s="260"/>
      <c r="X53" s="260"/>
      <c r="Y53" s="324">
        <f t="shared" si="26"/>
        <v>0</v>
      </c>
      <c r="Z53" s="260"/>
      <c r="AA53" s="260"/>
      <c r="AB53" s="324">
        <f t="shared" si="27"/>
        <v>0</v>
      </c>
      <c r="AC53" s="260"/>
      <c r="AD53" s="260"/>
      <c r="AE53" s="324">
        <f t="shared" si="28"/>
        <v>0</v>
      </c>
      <c r="AF53" s="260"/>
      <c r="AG53" s="260"/>
      <c r="AH53" s="324">
        <f t="shared" si="29"/>
        <v>0</v>
      </c>
      <c r="AI53" s="260"/>
      <c r="AJ53" s="260"/>
      <c r="AK53" s="324">
        <f t="shared" si="30"/>
        <v>0</v>
      </c>
      <c r="AL53" s="260"/>
      <c r="AM53" s="260"/>
      <c r="AN53" s="324">
        <f t="shared" si="31"/>
        <v>0</v>
      </c>
      <c r="AO53" s="324">
        <f>Data!$B50</f>
        <v>0</v>
      </c>
      <c r="AP53" s="324">
        <f>Data!$D50</f>
        <v>0</v>
      </c>
      <c r="AQ53" s="260"/>
      <c r="AR53" s="260"/>
      <c r="AS53" s="260"/>
      <c r="AT53" s="260"/>
      <c r="AU53" s="324">
        <f t="shared" si="32"/>
        <v>0</v>
      </c>
      <c r="AV53" s="260"/>
      <c r="AW53" s="260"/>
      <c r="AX53" s="260"/>
      <c r="AY53" s="260"/>
      <c r="AZ53" s="324">
        <f t="shared" si="33"/>
        <v>0</v>
      </c>
      <c r="BA53" s="260"/>
      <c r="BB53" s="260"/>
      <c r="BC53" s="260"/>
      <c r="BD53" s="260"/>
      <c r="BE53" s="324">
        <f t="shared" si="34"/>
        <v>0</v>
      </c>
      <c r="BF53" s="260"/>
      <c r="BG53" s="260"/>
      <c r="BH53" s="260"/>
      <c r="BI53" s="260"/>
      <c r="BJ53" s="324">
        <f t="shared" si="35"/>
        <v>0</v>
      </c>
      <c r="BK53" s="260"/>
      <c r="BL53" s="260"/>
      <c r="BM53" s="324">
        <f t="shared" si="36"/>
        <v>0</v>
      </c>
      <c r="BN53" s="260"/>
      <c r="BO53" s="260"/>
      <c r="BP53" s="324">
        <f t="shared" si="37"/>
        <v>0</v>
      </c>
      <c r="BQ53" s="260"/>
      <c r="BR53" s="260"/>
      <c r="BS53" s="324">
        <f t="shared" si="38"/>
        <v>0</v>
      </c>
      <c r="BT53" s="260"/>
      <c r="BU53" s="260"/>
      <c r="BV53" s="324">
        <f t="shared" si="39"/>
        <v>0</v>
      </c>
      <c r="BW53" s="260"/>
      <c r="BX53" s="260"/>
      <c r="BY53" s="324">
        <f t="shared" si="40"/>
        <v>0</v>
      </c>
      <c r="BZ53" s="260"/>
      <c r="CA53" s="260"/>
      <c r="CB53" s="324">
        <f t="shared" si="41"/>
        <v>0</v>
      </c>
    </row>
    <row r="54" spans="1:80" ht="23.25" customHeight="1">
      <c r="A54" s="324">
        <f>Data!$B51</f>
        <v>0</v>
      </c>
      <c r="B54" s="324">
        <f>Data!$D51</f>
        <v>0</v>
      </c>
      <c r="C54" s="260"/>
      <c r="D54" s="260"/>
      <c r="E54" s="260"/>
      <c r="F54" s="260"/>
      <c r="G54" s="324">
        <f t="shared" si="22"/>
        <v>0</v>
      </c>
      <c r="H54" s="260"/>
      <c r="I54" s="260"/>
      <c r="J54" s="260"/>
      <c r="K54" s="260"/>
      <c r="L54" s="324">
        <f t="shared" si="23"/>
        <v>0</v>
      </c>
      <c r="M54" s="260"/>
      <c r="N54" s="260"/>
      <c r="O54" s="260"/>
      <c r="P54" s="260"/>
      <c r="Q54" s="324">
        <f t="shared" si="24"/>
        <v>0</v>
      </c>
      <c r="R54" s="260"/>
      <c r="S54" s="260"/>
      <c r="T54" s="260"/>
      <c r="U54" s="260"/>
      <c r="V54" s="324">
        <f t="shared" si="25"/>
        <v>0</v>
      </c>
      <c r="W54" s="260"/>
      <c r="X54" s="260"/>
      <c r="Y54" s="324">
        <f t="shared" si="26"/>
        <v>0</v>
      </c>
      <c r="Z54" s="260"/>
      <c r="AA54" s="260"/>
      <c r="AB54" s="324">
        <f t="shared" si="27"/>
        <v>0</v>
      </c>
      <c r="AC54" s="260"/>
      <c r="AD54" s="260"/>
      <c r="AE54" s="324">
        <f t="shared" si="28"/>
        <v>0</v>
      </c>
      <c r="AF54" s="260"/>
      <c r="AG54" s="260"/>
      <c r="AH54" s="324">
        <f t="shared" si="29"/>
        <v>0</v>
      </c>
      <c r="AI54" s="260"/>
      <c r="AJ54" s="260"/>
      <c r="AK54" s="324">
        <f t="shared" si="30"/>
        <v>0</v>
      </c>
      <c r="AL54" s="260"/>
      <c r="AM54" s="260"/>
      <c r="AN54" s="324">
        <f t="shared" si="31"/>
        <v>0</v>
      </c>
      <c r="AO54" s="324">
        <f>Data!$B51</f>
        <v>0</v>
      </c>
      <c r="AP54" s="324">
        <f>Data!$D51</f>
        <v>0</v>
      </c>
      <c r="AQ54" s="260"/>
      <c r="AR54" s="260"/>
      <c r="AS54" s="260"/>
      <c r="AT54" s="260"/>
      <c r="AU54" s="324">
        <f t="shared" si="32"/>
        <v>0</v>
      </c>
      <c r="AV54" s="260"/>
      <c r="AW54" s="260"/>
      <c r="AX54" s="260"/>
      <c r="AY54" s="260"/>
      <c r="AZ54" s="324">
        <f t="shared" si="33"/>
        <v>0</v>
      </c>
      <c r="BA54" s="260"/>
      <c r="BB54" s="260"/>
      <c r="BC54" s="260"/>
      <c r="BD54" s="260"/>
      <c r="BE54" s="324">
        <f t="shared" si="34"/>
        <v>0</v>
      </c>
      <c r="BF54" s="260"/>
      <c r="BG54" s="260"/>
      <c r="BH54" s="260"/>
      <c r="BI54" s="260"/>
      <c r="BJ54" s="324">
        <f t="shared" si="35"/>
        <v>0</v>
      </c>
      <c r="BK54" s="260"/>
      <c r="BL54" s="260"/>
      <c r="BM54" s="324">
        <f t="shared" si="36"/>
        <v>0</v>
      </c>
      <c r="BN54" s="260"/>
      <c r="BO54" s="260"/>
      <c r="BP54" s="324">
        <f t="shared" si="37"/>
        <v>0</v>
      </c>
      <c r="BQ54" s="260"/>
      <c r="BR54" s="260"/>
      <c r="BS54" s="324">
        <f t="shared" si="38"/>
        <v>0</v>
      </c>
      <c r="BT54" s="260"/>
      <c r="BU54" s="260"/>
      <c r="BV54" s="324">
        <f t="shared" si="39"/>
        <v>0</v>
      </c>
      <c r="BW54" s="260"/>
      <c r="BX54" s="260"/>
      <c r="BY54" s="324">
        <f t="shared" si="40"/>
        <v>0</v>
      </c>
      <c r="BZ54" s="260"/>
      <c r="CA54" s="260"/>
      <c r="CB54" s="324">
        <f t="shared" si="41"/>
        <v>0</v>
      </c>
    </row>
    <row r="55" spans="1:80" ht="23.25" customHeight="1">
      <c r="A55" s="324">
        <f>Data!$B52</f>
        <v>0</v>
      </c>
      <c r="B55" s="324">
        <f>Data!$D52</f>
        <v>0</v>
      </c>
      <c r="C55" s="260"/>
      <c r="D55" s="260"/>
      <c r="E55" s="260"/>
      <c r="F55" s="260"/>
      <c r="G55" s="324">
        <f t="shared" si="22"/>
        <v>0</v>
      </c>
      <c r="H55" s="260"/>
      <c r="I55" s="260"/>
      <c r="J55" s="260"/>
      <c r="K55" s="260"/>
      <c r="L55" s="324">
        <f t="shared" si="23"/>
        <v>0</v>
      </c>
      <c r="M55" s="260"/>
      <c r="N55" s="260"/>
      <c r="O55" s="260"/>
      <c r="P55" s="260"/>
      <c r="Q55" s="324">
        <f t="shared" si="24"/>
        <v>0</v>
      </c>
      <c r="R55" s="260"/>
      <c r="S55" s="260"/>
      <c r="T55" s="260"/>
      <c r="U55" s="260"/>
      <c r="V55" s="324">
        <f t="shared" si="25"/>
        <v>0</v>
      </c>
      <c r="W55" s="260"/>
      <c r="X55" s="260"/>
      <c r="Y55" s="324">
        <f t="shared" si="26"/>
        <v>0</v>
      </c>
      <c r="Z55" s="260"/>
      <c r="AA55" s="260"/>
      <c r="AB55" s="324">
        <f t="shared" si="27"/>
        <v>0</v>
      </c>
      <c r="AC55" s="260"/>
      <c r="AD55" s="260"/>
      <c r="AE55" s="324">
        <f t="shared" si="28"/>
        <v>0</v>
      </c>
      <c r="AF55" s="260"/>
      <c r="AG55" s="260"/>
      <c r="AH55" s="324">
        <f t="shared" si="29"/>
        <v>0</v>
      </c>
      <c r="AI55" s="260"/>
      <c r="AJ55" s="260"/>
      <c r="AK55" s="324">
        <f t="shared" si="30"/>
        <v>0</v>
      </c>
      <c r="AL55" s="260"/>
      <c r="AM55" s="260"/>
      <c r="AN55" s="324">
        <f t="shared" si="31"/>
        <v>0</v>
      </c>
      <c r="AO55" s="324">
        <f>Data!$B52</f>
        <v>0</v>
      </c>
      <c r="AP55" s="324">
        <f>Data!$D52</f>
        <v>0</v>
      </c>
      <c r="AQ55" s="260"/>
      <c r="AR55" s="260"/>
      <c r="AS55" s="260"/>
      <c r="AT55" s="260"/>
      <c r="AU55" s="324">
        <f t="shared" si="32"/>
        <v>0</v>
      </c>
      <c r="AV55" s="260"/>
      <c r="AW55" s="260"/>
      <c r="AX55" s="260"/>
      <c r="AY55" s="260"/>
      <c r="AZ55" s="324">
        <f t="shared" si="33"/>
        <v>0</v>
      </c>
      <c r="BA55" s="260"/>
      <c r="BB55" s="260"/>
      <c r="BC55" s="260"/>
      <c r="BD55" s="260"/>
      <c r="BE55" s="324">
        <f t="shared" si="34"/>
        <v>0</v>
      </c>
      <c r="BF55" s="260"/>
      <c r="BG55" s="260"/>
      <c r="BH55" s="260"/>
      <c r="BI55" s="260"/>
      <c r="BJ55" s="324">
        <f t="shared" si="35"/>
        <v>0</v>
      </c>
      <c r="BK55" s="260"/>
      <c r="BL55" s="260"/>
      <c r="BM55" s="324">
        <f t="shared" si="36"/>
        <v>0</v>
      </c>
      <c r="BN55" s="260"/>
      <c r="BO55" s="260"/>
      <c r="BP55" s="324">
        <f t="shared" si="37"/>
        <v>0</v>
      </c>
      <c r="BQ55" s="260"/>
      <c r="BR55" s="260"/>
      <c r="BS55" s="324">
        <f t="shared" si="38"/>
        <v>0</v>
      </c>
      <c r="BT55" s="260"/>
      <c r="BU55" s="260"/>
      <c r="BV55" s="324">
        <f t="shared" si="39"/>
        <v>0</v>
      </c>
      <c r="BW55" s="260"/>
      <c r="BX55" s="260"/>
      <c r="BY55" s="324">
        <f t="shared" si="40"/>
        <v>0</v>
      </c>
      <c r="BZ55" s="260"/>
      <c r="CA55" s="260"/>
      <c r="CB55" s="324">
        <f t="shared" si="41"/>
        <v>0</v>
      </c>
    </row>
    <row r="56" spans="1:80" ht="23.25" customHeight="1">
      <c r="A56" s="324">
        <f>Data!$B53</f>
        <v>0</v>
      </c>
      <c r="B56" s="324">
        <f>Data!$D53</f>
        <v>0</v>
      </c>
      <c r="C56" s="260"/>
      <c r="D56" s="260"/>
      <c r="E56" s="260"/>
      <c r="F56" s="260"/>
      <c r="G56" s="324">
        <f t="shared" si="22"/>
        <v>0</v>
      </c>
      <c r="H56" s="260"/>
      <c r="I56" s="260"/>
      <c r="J56" s="260"/>
      <c r="K56" s="260"/>
      <c r="L56" s="324">
        <f t="shared" si="23"/>
        <v>0</v>
      </c>
      <c r="M56" s="260"/>
      <c r="N56" s="260"/>
      <c r="O56" s="260"/>
      <c r="P56" s="260"/>
      <c r="Q56" s="324">
        <f t="shared" si="24"/>
        <v>0</v>
      </c>
      <c r="R56" s="260"/>
      <c r="S56" s="260"/>
      <c r="T56" s="260"/>
      <c r="U56" s="260"/>
      <c r="V56" s="324">
        <f t="shared" si="25"/>
        <v>0</v>
      </c>
      <c r="W56" s="260"/>
      <c r="X56" s="260"/>
      <c r="Y56" s="324">
        <f t="shared" si="26"/>
        <v>0</v>
      </c>
      <c r="Z56" s="260"/>
      <c r="AA56" s="260"/>
      <c r="AB56" s="324">
        <f t="shared" si="27"/>
        <v>0</v>
      </c>
      <c r="AC56" s="260"/>
      <c r="AD56" s="260"/>
      <c r="AE56" s="324">
        <f t="shared" si="28"/>
        <v>0</v>
      </c>
      <c r="AF56" s="260"/>
      <c r="AG56" s="260"/>
      <c r="AH56" s="324">
        <f t="shared" si="29"/>
        <v>0</v>
      </c>
      <c r="AI56" s="260"/>
      <c r="AJ56" s="260"/>
      <c r="AK56" s="324">
        <f t="shared" si="30"/>
        <v>0</v>
      </c>
      <c r="AL56" s="260"/>
      <c r="AM56" s="260"/>
      <c r="AN56" s="324">
        <f t="shared" si="31"/>
        <v>0</v>
      </c>
      <c r="AO56" s="324">
        <f>Data!$B53</f>
        <v>0</v>
      </c>
      <c r="AP56" s="324">
        <f>Data!$D53</f>
        <v>0</v>
      </c>
      <c r="AQ56" s="260"/>
      <c r="AR56" s="260"/>
      <c r="AS56" s="260"/>
      <c r="AT56" s="260"/>
      <c r="AU56" s="324">
        <f t="shared" si="32"/>
        <v>0</v>
      </c>
      <c r="AV56" s="260"/>
      <c r="AW56" s="260"/>
      <c r="AX56" s="260"/>
      <c r="AY56" s="260"/>
      <c r="AZ56" s="324">
        <f t="shared" si="33"/>
        <v>0</v>
      </c>
      <c r="BA56" s="260"/>
      <c r="BB56" s="260"/>
      <c r="BC56" s="260"/>
      <c r="BD56" s="260"/>
      <c r="BE56" s="324">
        <f t="shared" si="34"/>
        <v>0</v>
      </c>
      <c r="BF56" s="260"/>
      <c r="BG56" s="260"/>
      <c r="BH56" s="260"/>
      <c r="BI56" s="260"/>
      <c r="BJ56" s="324">
        <f t="shared" si="35"/>
        <v>0</v>
      </c>
      <c r="BK56" s="260"/>
      <c r="BL56" s="260"/>
      <c r="BM56" s="324">
        <f t="shared" si="36"/>
        <v>0</v>
      </c>
      <c r="BN56" s="260"/>
      <c r="BO56" s="260"/>
      <c r="BP56" s="324">
        <f t="shared" si="37"/>
        <v>0</v>
      </c>
      <c r="BQ56" s="260"/>
      <c r="BR56" s="260"/>
      <c r="BS56" s="324">
        <f t="shared" si="38"/>
        <v>0</v>
      </c>
      <c r="BT56" s="260"/>
      <c r="BU56" s="260"/>
      <c r="BV56" s="324">
        <f t="shared" si="39"/>
        <v>0</v>
      </c>
      <c r="BW56" s="260"/>
      <c r="BX56" s="260"/>
      <c r="BY56" s="324">
        <f t="shared" si="40"/>
        <v>0</v>
      </c>
      <c r="BZ56" s="260"/>
      <c r="CA56" s="260"/>
      <c r="CB56" s="324">
        <f t="shared" si="41"/>
        <v>0</v>
      </c>
    </row>
    <row r="57" spans="1:80" ht="23.25" customHeight="1">
      <c r="A57" s="324">
        <f>Data!$B54</f>
        <v>0</v>
      </c>
      <c r="B57" s="324">
        <f>Data!$D54</f>
        <v>0</v>
      </c>
      <c r="C57" s="260"/>
      <c r="D57" s="260"/>
      <c r="E57" s="260"/>
      <c r="F57" s="260"/>
      <c r="G57" s="324">
        <f t="shared" si="22"/>
        <v>0</v>
      </c>
      <c r="H57" s="260"/>
      <c r="I57" s="260"/>
      <c r="J57" s="260"/>
      <c r="K57" s="260"/>
      <c r="L57" s="324">
        <f t="shared" si="23"/>
        <v>0</v>
      </c>
      <c r="M57" s="260"/>
      <c r="N57" s="260"/>
      <c r="O57" s="260"/>
      <c r="P57" s="260"/>
      <c r="Q57" s="324">
        <f t="shared" si="24"/>
        <v>0</v>
      </c>
      <c r="R57" s="260"/>
      <c r="S57" s="260"/>
      <c r="T57" s="260"/>
      <c r="U57" s="260"/>
      <c r="V57" s="324">
        <f t="shared" si="25"/>
        <v>0</v>
      </c>
      <c r="W57" s="260"/>
      <c r="X57" s="260"/>
      <c r="Y57" s="324">
        <f t="shared" si="26"/>
        <v>0</v>
      </c>
      <c r="Z57" s="260"/>
      <c r="AA57" s="260"/>
      <c r="AB57" s="324">
        <f t="shared" si="27"/>
        <v>0</v>
      </c>
      <c r="AC57" s="260"/>
      <c r="AD57" s="260"/>
      <c r="AE57" s="324">
        <f t="shared" si="28"/>
        <v>0</v>
      </c>
      <c r="AF57" s="260"/>
      <c r="AG57" s="260"/>
      <c r="AH57" s="324">
        <f t="shared" si="29"/>
        <v>0</v>
      </c>
      <c r="AI57" s="260"/>
      <c r="AJ57" s="260"/>
      <c r="AK57" s="324">
        <f t="shared" si="30"/>
        <v>0</v>
      </c>
      <c r="AL57" s="260"/>
      <c r="AM57" s="260"/>
      <c r="AN57" s="324">
        <f t="shared" si="31"/>
        <v>0</v>
      </c>
      <c r="AO57" s="324">
        <f>Data!$B54</f>
        <v>0</v>
      </c>
      <c r="AP57" s="324">
        <f>Data!$D54</f>
        <v>0</v>
      </c>
      <c r="AQ57" s="260"/>
      <c r="AR57" s="260"/>
      <c r="AS57" s="260"/>
      <c r="AT57" s="260"/>
      <c r="AU57" s="324">
        <f t="shared" si="32"/>
        <v>0</v>
      </c>
      <c r="AV57" s="260"/>
      <c r="AW57" s="260"/>
      <c r="AX57" s="260"/>
      <c r="AY57" s="260"/>
      <c r="AZ57" s="324">
        <f t="shared" si="33"/>
        <v>0</v>
      </c>
      <c r="BA57" s="260"/>
      <c r="BB57" s="260"/>
      <c r="BC57" s="260"/>
      <c r="BD57" s="260"/>
      <c r="BE57" s="324">
        <f t="shared" si="34"/>
        <v>0</v>
      </c>
      <c r="BF57" s="260"/>
      <c r="BG57" s="260"/>
      <c r="BH57" s="260"/>
      <c r="BI57" s="260"/>
      <c r="BJ57" s="324">
        <f t="shared" si="35"/>
        <v>0</v>
      </c>
      <c r="BK57" s="260"/>
      <c r="BL57" s="260"/>
      <c r="BM57" s="324">
        <f t="shared" si="36"/>
        <v>0</v>
      </c>
      <c r="BN57" s="260"/>
      <c r="BO57" s="260"/>
      <c r="BP57" s="324">
        <f t="shared" si="37"/>
        <v>0</v>
      </c>
      <c r="BQ57" s="260"/>
      <c r="BR57" s="260"/>
      <c r="BS57" s="324">
        <f t="shared" si="38"/>
        <v>0</v>
      </c>
      <c r="BT57" s="260"/>
      <c r="BU57" s="260"/>
      <c r="BV57" s="324">
        <f t="shared" si="39"/>
        <v>0</v>
      </c>
      <c r="BW57" s="260"/>
      <c r="BX57" s="260"/>
      <c r="BY57" s="324">
        <f t="shared" si="40"/>
        <v>0</v>
      </c>
      <c r="BZ57" s="260"/>
      <c r="CA57" s="260"/>
      <c r="CB57" s="324">
        <f t="shared" si="41"/>
        <v>0</v>
      </c>
    </row>
    <row r="58" spans="1:80" ht="23.25" customHeight="1">
      <c r="A58" s="324">
        <f>Data!$B55</f>
        <v>0</v>
      </c>
      <c r="B58" s="324">
        <f>Data!$D55</f>
        <v>0</v>
      </c>
      <c r="C58" s="260"/>
      <c r="D58" s="260"/>
      <c r="E58" s="260"/>
      <c r="F58" s="260"/>
      <c r="G58" s="324">
        <f t="shared" si="22"/>
        <v>0</v>
      </c>
      <c r="H58" s="260"/>
      <c r="I58" s="260"/>
      <c r="J58" s="260"/>
      <c r="K58" s="260"/>
      <c r="L58" s="324">
        <f t="shared" si="23"/>
        <v>0</v>
      </c>
      <c r="M58" s="260"/>
      <c r="N58" s="260"/>
      <c r="O58" s="260"/>
      <c r="P58" s="260"/>
      <c r="Q58" s="324">
        <f t="shared" si="24"/>
        <v>0</v>
      </c>
      <c r="R58" s="260"/>
      <c r="S58" s="260"/>
      <c r="T58" s="260"/>
      <c r="U58" s="260"/>
      <c r="V58" s="324">
        <f t="shared" si="25"/>
        <v>0</v>
      </c>
      <c r="W58" s="260"/>
      <c r="X58" s="260"/>
      <c r="Y58" s="324">
        <f t="shared" si="26"/>
        <v>0</v>
      </c>
      <c r="Z58" s="260"/>
      <c r="AA58" s="260"/>
      <c r="AB58" s="324">
        <f t="shared" si="27"/>
        <v>0</v>
      </c>
      <c r="AC58" s="260"/>
      <c r="AD58" s="260"/>
      <c r="AE58" s="324">
        <f t="shared" si="28"/>
        <v>0</v>
      </c>
      <c r="AF58" s="260"/>
      <c r="AG58" s="260"/>
      <c r="AH58" s="324">
        <f t="shared" si="29"/>
        <v>0</v>
      </c>
      <c r="AI58" s="260"/>
      <c r="AJ58" s="260"/>
      <c r="AK58" s="324">
        <f t="shared" si="30"/>
        <v>0</v>
      </c>
      <c r="AL58" s="260"/>
      <c r="AM58" s="260"/>
      <c r="AN58" s="324">
        <f t="shared" si="31"/>
        <v>0</v>
      </c>
      <c r="AO58" s="324">
        <f>Data!$B55</f>
        <v>0</v>
      </c>
      <c r="AP58" s="324">
        <f>Data!$D55</f>
        <v>0</v>
      </c>
      <c r="AQ58" s="260"/>
      <c r="AR58" s="260"/>
      <c r="AS58" s="260"/>
      <c r="AT58" s="260"/>
      <c r="AU58" s="324">
        <f t="shared" si="32"/>
        <v>0</v>
      </c>
      <c r="AV58" s="260"/>
      <c r="AW58" s="260"/>
      <c r="AX58" s="260"/>
      <c r="AY58" s="260"/>
      <c r="AZ58" s="324">
        <f t="shared" si="33"/>
        <v>0</v>
      </c>
      <c r="BA58" s="260"/>
      <c r="BB58" s="260"/>
      <c r="BC58" s="260"/>
      <c r="BD58" s="260"/>
      <c r="BE58" s="324">
        <f t="shared" si="34"/>
        <v>0</v>
      </c>
      <c r="BF58" s="260"/>
      <c r="BG58" s="260"/>
      <c r="BH58" s="260"/>
      <c r="BI58" s="260"/>
      <c r="BJ58" s="324">
        <f t="shared" si="35"/>
        <v>0</v>
      </c>
      <c r="BK58" s="260"/>
      <c r="BL58" s="260"/>
      <c r="BM58" s="324">
        <f t="shared" si="36"/>
        <v>0</v>
      </c>
      <c r="BN58" s="260"/>
      <c r="BO58" s="260"/>
      <c r="BP58" s="324">
        <f t="shared" si="37"/>
        <v>0</v>
      </c>
      <c r="BQ58" s="260"/>
      <c r="BR58" s="260"/>
      <c r="BS58" s="324">
        <f t="shared" si="38"/>
        <v>0</v>
      </c>
      <c r="BT58" s="260"/>
      <c r="BU58" s="260"/>
      <c r="BV58" s="324">
        <f t="shared" si="39"/>
        <v>0</v>
      </c>
      <c r="BW58" s="260"/>
      <c r="BX58" s="260"/>
      <c r="BY58" s="324">
        <f t="shared" si="40"/>
        <v>0</v>
      </c>
      <c r="BZ58" s="260"/>
      <c r="CA58" s="260"/>
      <c r="CB58" s="324">
        <f t="shared" si="41"/>
        <v>0</v>
      </c>
    </row>
    <row r="59" spans="1:80" ht="23.25" customHeight="1">
      <c r="A59" s="324">
        <f>Data!$B56</f>
        <v>0</v>
      </c>
      <c r="B59" s="324">
        <f>Data!$D56</f>
        <v>0</v>
      </c>
      <c r="C59" s="260"/>
      <c r="D59" s="260"/>
      <c r="E59" s="260"/>
      <c r="F59" s="260"/>
      <c r="G59" s="324">
        <f t="shared" si="22"/>
        <v>0</v>
      </c>
      <c r="H59" s="260"/>
      <c r="I59" s="260"/>
      <c r="J59" s="260"/>
      <c r="K59" s="260"/>
      <c r="L59" s="324">
        <f t="shared" si="23"/>
        <v>0</v>
      </c>
      <c r="M59" s="260"/>
      <c r="N59" s="260"/>
      <c r="O59" s="260"/>
      <c r="P59" s="260"/>
      <c r="Q59" s="324">
        <f t="shared" si="24"/>
        <v>0</v>
      </c>
      <c r="R59" s="260"/>
      <c r="S59" s="260"/>
      <c r="T59" s="260"/>
      <c r="U59" s="260"/>
      <c r="V59" s="324">
        <f t="shared" si="25"/>
        <v>0</v>
      </c>
      <c r="W59" s="260"/>
      <c r="X59" s="260"/>
      <c r="Y59" s="324">
        <f t="shared" si="26"/>
        <v>0</v>
      </c>
      <c r="Z59" s="260"/>
      <c r="AA59" s="260"/>
      <c r="AB59" s="324">
        <f t="shared" si="27"/>
        <v>0</v>
      </c>
      <c r="AC59" s="260"/>
      <c r="AD59" s="260"/>
      <c r="AE59" s="324">
        <f t="shared" si="28"/>
        <v>0</v>
      </c>
      <c r="AF59" s="260"/>
      <c r="AG59" s="260"/>
      <c r="AH59" s="324">
        <f t="shared" si="29"/>
        <v>0</v>
      </c>
      <c r="AI59" s="260"/>
      <c r="AJ59" s="260"/>
      <c r="AK59" s="324">
        <f t="shared" si="30"/>
        <v>0</v>
      </c>
      <c r="AL59" s="260"/>
      <c r="AM59" s="260"/>
      <c r="AN59" s="324">
        <f t="shared" si="31"/>
        <v>0</v>
      </c>
      <c r="AO59" s="324">
        <f>Data!$B56</f>
        <v>0</v>
      </c>
      <c r="AP59" s="324">
        <f>Data!$D56</f>
        <v>0</v>
      </c>
      <c r="AQ59" s="260"/>
      <c r="AR59" s="260"/>
      <c r="AS59" s="260"/>
      <c r="AT59" s="260"/>
      <c r="AU59" s="324">
        <f t="shared" si="32"/>
        <v>0</v>
      </c>
      <c r="AV59" s="260"/>
      <c r="AW59" s="260"/>
      <c r="AX59" s="260"/>
      <c r="AY59" s="260"/>
      <c r="AZ59" s="324">
        <f t="shared" si="33"/>
        <v>0</v>
      </c>
      <c r="BA59" s="260"/>
      <c r="BB59" s="260"/>
      <c r="BC59" s="260"/>
      <c r="BD59" s="260"/>
      <c r="BE59" s="324">
        <f t="shared" si="34"/>
        <v>0</v>
      </c>
      <c r="BF59" s="260"/>
      <c r="BG59" s="260"/>
      <c r="BH59" s="260"/>
      <c r="BI59" s="260"/>
      <c r="BJ59" s="324">
        <f t="shared" si="35"/>
        <v>0</v>
      </c>
      <c r="BK59" s="260"/>
      <c r="BL59" s="260"/>
      <c r="BM59" s="324">
        <f t="shared" si="36"/>
        <v>0</v>
      </c>
      <c r="BN59" s="260"/>
      <c r="BO59" s="260"/>
      <c r="BP59" s="324">
        <f t="shared" si="37"/>
        <v>0</v>
      </c>
      <c r="BQ59" s="260"/>
      <c r="BR59" s="260"/>
      <c r="BS59" s="324">
        <f t="shared" si="38"/>
        <v>0</v>
      </c>
      <c r="BT59" s="260"/>
      <c r="BU59" s="260"/>
      <c r="BV59" s="324">
        <f t="shared" si="39"/>
        <v>0</v>
      </c>
      <c r="BW59" s="260"/>
      <c r="BX59" s="260"/>
      <c r="BY59" s="324">
        <f t="shared" si="40"/>
        <v>0</v>
      </c>
      <c r="BZ59" s="260"/>
      <c r="CA59" s="260"/>
      <c r="CB59" s="324">
        <f t="shared" si="41"/>
        <v>0</v>
      </c>
    </row>
    <row r="60" spans="1:80" ht="23.25" customHeight="1">
      <c r="A60" s="324">
        <f>Data!$B57</f>
        <v>0</v>
      </c>
      <c r="B60" s="324">
        <f>Data!$D57</f>
        <v>0</v>
      </c>
      <c r="C60" s="260"/>
      <c r="D60" s="260"/>
      <c r="E60" s="260"/>
      <c r="F60" s="260"/>
      <c r="G60" s="324">
        <f t="shared" si="22"/>
        <v>0</v>
      </c>
      <c r="H60" s="260"/>
      <c r="I60" s="260"/>
      <c r="J60" s="260"/>
      <c r="K60" s="260"/>
      <c r="L60" s="324">
        <f t="shared" si="23"/>
        <v>0</v>
      </c>
      <c r="M60" s="260"/>
      <c r="N60" s="260"/>
      <c r="O60" s="260"/>
      <c r="P60" s="260"/>
      <c r="Q60" s="324">
        <f t="shared" si="24"/>
        <v>0</v>
      </c>
      <c r="R60" s="260"/>
      <c r="S60" s="260"/>
      <c r="T60" s="260"/>
      <c r="U60" s="260"/>
      <c r="V60" s="324">
        <f t="shared" si="25"/>
        <v>0</v>
      </c>
      <c r="W60" s="260"/>
      <c r="X60" s="260"/>
      <c r="Y60" s="324">
        <f t="shared" si="26"/>
        <v>0</v>
      </c>
      <c r="Z60" s="260"/>
      <c r="AA60" s="260"/>
      <c r="AB60" s="324">
        <f t="shared" si="27"/>
        <v>0</v>
      </c>
      <c r="AC60" s="260"/>
      <c r="AD60" s="260"/>
      <c r="AE60" s="324">
        <f t="shared" si="28"/>
        <v>0</v>
      </c>
      <c r="AF60" s="260"/>
      <c r="AG60" s="260"/>
      <c r="AH60" s="324">
        <f t="shared" si="29"/>
        <v>0</v>
      </c>
      <c r="AI60" s="260"/>
      <c r="AJ60" s="260"/>
      <c r="AK60" s="324">
        <f t="shared" si="30"/>
        <v>0</v>
      </c>
      <c r="AL60" s="260"/>
      <c r="AM60" s="260"/>
      <c r="AN60" s="324">
        <f t="shared" si="31"/>
        <v>0</v>
      </c>
      <c r="AO60" s="324">
        <f>Data!$B57</f>
        <v>0</v>
      </c>
      <c r="AP60" s="324">
        <f>Data!$D57</f>
        <v>0</v>
      </c>
      <c r="AQ60" s="260"/>
      <c r="AR60" s="260"/>
      <c r="AS60" s="260"/>
      <c r="AT60" s="260"/>
      <c r="AU60" s="324">
        <f t="shared" si="32"/>
        <v>0</v>
      </c>
      <c r="AV60" s="260"/>
      <c r="AW60" s="260"/>
      <c r="AX60" s="260"/>
      <c r="AY60" s="260"/>
      <c r="AZ60" s="324">
        <f t="shared" si="33"/>
        <v>0</v>
      </c>
      <c r="BA60" s="260"/>
      <c r="BB60" s="260"/>
      <c r="BC60" s="260"/>
      <c r="BD60" s="260"/>
      <c r="BE60" s="324">
        <f t="shared" si="34"/>
        <v>0</v>
      </c>
      <c r="BF60" s="260"/>
      <c r="BG60" s="260"/>
      <c r="BH60" s="260"/>
      <c r="BI60" s="260"/>
      <c r="BJ60" s="324">
        <f t="shared" si="35"/>
        <v>0</v>
      </c>
      <c r="BK60" s="260"/>
      <c r="BL60" s="260"/>
      <c r="BM60" s="324">
        <f t="shared" si="36"/>
        <v>0</v>
      </c>
      <c r="BN60" s="260"/>
      <c r="BO60" s="260"/>
      <c r="BP60" s="324">
        <f t="shared" si="37"/>
        <v>0</v>
      </c>
      <c r="BQ60" s="260"/>
      <c r="BR60" s="260"/>
      <c r="BS60" s="324">
        <f t="shared" si="38"/>
        <v>0</v>
      </c>
      <c r="BT60" s="260"/>
      <c r="BU60" s="260"/>
      <c r="BV60" s="324">
        <f t="shared" si="39"/>
        <v>0</v>
      </c>
      <c r="BW60" s="260"/>
      <c r="BX60" s="260"/>
      <c r="BY60" s="324">
        <f t="shared" si="40"/>
        <v>0</v>
      </c>
      <c r="BZ60" s="260"/>
      <c r="CA60" s="260"/>
      <c r="CB60" s="324">
        <f t="shared" si="41"/>
        <v>0</v>
      </c>
    </row>
    <row r="61" spans="1:80" ht="23.25" customHeight="1">
      <c r="A61" s="324">
        <f>Data!$B58</f>
        <v>0</v>
      </c>
      <c r="B61" s="324">
        <f>Data!$D58</f>
        <v>0</v>
      </c>
      <c r="C61" s="260"/>
      <c r="D61" s="260"/>
      <c r="E61" s="260"/>
      <c r="F61" s="260"/>
      <c r="G61" s="324">
        <f t="shared" si="22"/>
        <v>0</v>
      </c>
      <c r="H61" s="260"/>
      <c r="I61" s="260"/>
      <c r="J61" s="260"/>
      <c r="K61" s="260"/>
      <c r="L61" s="324">
        <f t="shared" si="23"/>
        <v>0</v>
      </c>
      <c r="M61" s="260"/>
      <c r="N61" s="260"/>
      <c r="O61" s="260"/>
      <c r="P61" s="260"/>
      <c r="Q61" s="324">
        <f t="shared" si="24"/>
        <v>0</v>
      </c>
      <c r="R61" s="260"/>
      <c r="S61" s="260"/>
      <c r="T61" s="260"/>
      <c r="U61" s="260"/>
      <c r="V61" s="324">
        <f t="shared" si="25"/>
        <v>0</v>
      </c>
      <c r="W61" s="260"/>
      <c r="X61" s="260"/>
      <c r="Y61" s="324">
        <f t="shared" si="26"/>
        <v>0</v>
      </c>
      <c r="Z61" s="260"/>
      <c r="AA61" s="260"/>
      <c r="AB61" s="324">
        <f t="shared" si="27"/>
        <v>0</v>
      </c>
      <c r="AC61" s="260"/>
      <c r="AD61" s="260"/>
      <c r="AE61" s="324">
        <f t="shared" si="28"/>
        <v>0</v>
      </c>
      <c r="AF61" s="260"/>
      <c r="AG61" s="260"/>
      <c r="AH61" s="324">
        <f t="shared" si="29"/>
        <v>0</v>
      </c>
      <c r="AI61" s="260"/>
      <c r="AJ61" s="260"/>
      <c r="AK61" s="324">
        <f t="shared" si="30"/>
        <v>0</v>
      </c>
      <c r="AL61" s="260"/>
      <c r="AM61" s="260"/>
      <c r="AN61" s="324">
        <f t="shared" si="31"/>
        <v>0</v>
      </c>
      <c r="AO61" s="324">
        <f>Data!$B58</f>
        <v>0</v>
      </c>
      <c r="AP61" s="324">
        <f>Data!$D58</f>
        <v>0</v>
      </c>
      <c r="AQ61" s="260"/>
      <c r="AR61" s="260"/>
      <c r="AS61" s="260"/>
      <c r="AT61" s="260"/>
      <c r="AU61" s="324">
        <f t="shared" si="32"/>
        <v>0</v>
      </c>
      <c r="AV61" s="260"/>
      <c r="AW61" s="260"/>
      <c r="AX61" s="260"/>
      <c r="AY61" s="260"/>
      <c r="AZ61" s="324">
        <f t="shared" si="33"/>
        <v>0</v>
      </c>
      <c r="BA61" s="260"/>
      <c r="BB61" s="260"/>
      <c r="BC61" s="260"/>
      <c r="BD61" s="260"/>
      <c r="BE61" s="324">
        <f t="shared" si="34"/>
        <v>0</v>
      </c>
      <c r="BF61" s="260"/>
      <c r="BG61" s="260"/>
      <c r="BH61" s="260"/>
      <c r="BI61" s="260"/>
      <c r="BJ61" s="324">
        <f t="shared" si="35"/>
        <v>0</v>
      </c>
      <c r="BK61" s="260"/>
      <c r="BL61" s="260"/>
      <c r="BM61" s="324">
        <f t="shared" si="36"/>
        <v>0</v>
      </c>
      <c r="BN61" s="260"/>
      <c r="BO61" s="260"/>
      <c r="BP61" s="324">
        <f t="shared" si="37"/>
        <v>0</v>
      </c>
      <c r="BQ61" s="260"/>
      <c r="BR61" s="260"/>
      <c r="BS61" s="324">
        <f t="shared" si="38"/>
        <v>0</v>
      </c>
      <c r="BT61" s="260"/>
      <c r="BU61" s="260"/>
      <c r="BV61" s="324">
        <f t="shared" si="39"/>
        <v>0</v>
      </c>
      <c r="BW61" s="260"/>
      <c r="BX61" s="260"/>
      <c r="BY61" s="324">
        <f t="shared" si="40"/>
        <v>0</v>
      </c>
      <c r="BZ61" s="260"/>
      <c r="CA61" s="260"/>
      <c r="CB61" s="324">
        <f t="shared" si="41"/>
        <v>0</v>
      </c>
    </row>
    <row r="62" spans="1:80" ht="23.25" customHeight="1">
      <c r="A62" s="324">
        <f>Data!$B59</f>
        <v>0</v>
      </c>
      <c r="B62" s="324">
        <f>Data!$D59</f>
        <v>0</v>
      </c>
      <c r="C62" s="260"/>
      <c r="D62" s="260"/>
      <c r="E62" s="260"/>
      <c r="F62" s="260"/>
      <c r="G62" s="324">
        <f t="shared" si="22"/>
        <v>0</v>
      </c>
      <c r="H62" s="260"/>
      <c r="I62" s="260"/>
      <c r="J62" s="260"/>
      <c r="K62" s="260"/>
      <c r="L62" s="324">
        <f t="shared" si="23"/>
        <v>0</v>
      </c>
      <c r="M62" s="260"/>
      <c r="N62" s="260"/>
      <c r="O62" s="260"/>
      <c r="P62" s="260"/>
      <c r="Q62" s="324">
        <f t="shared" si="24"/>
        <v>0</v>
      </c>
      <c r="R62" s="260"/>
      <c r="S62" s="260"/>
      <c r="T62" s="260"/>
      <c r="U62" s="260"/>
      <c r="V62" s="324">
        <f t="shared" si="25"/>
        <v>0</v>
      </c>
      <c r="W62" s="260"/>
      <c r="X62" s="260"/>
      <c r="Y62" s="324">
        <f t="shared" si="26"/>
        <v>0</v>
      </c>
      <c r="Z62" s="260"/>
      <c r="AA62" s="260"/>
      <c r="AB62" s="324">
        <f t="shared" si="27"/>
        <v>0</v>
      </c>
      <c r="AC62" s="260"/>
      <c r="AD62" s="260"/>
      <c r="AE62" s="324">
        <f t="shared" si="28"/>
        <v>0</v>
      </c>
      <c r="AF62" s="260"/>
      <c r="AG62" s="260"/>
      <c r="AH62" s="324">
        <f t="shared" si="29"/>
        <v>0</v>
      </c>
      <c r="AI62" s="260"/>
      <c r="AJ62" s="260"/>
      <c r="AK62" s="324">
        <f t="shared" si="30"/>
        <v>0</v>
      </c>
      <c r="AL62" s="260"/>
      <c r="AM62" s="260"/>
      <c r="AN62" s="324">
        <f t="shared" si="31"/>
        <v>0</v>
      </c>
      <c r="AO62" s="324">
        <f>Data!$B59</f>
        <v>0</v>
      </c>
      <c r="AP62" s="324">
        <f>Data!$D59</f>
        <v>0</v>
      </c>
      <c r="AQ62" s="260"/>
      <c r="AR62" s="260"/>
      <c r="AS62" s="260"/>
      <c r="AT62" s="260"/>
      <c r="AU62" s="324">
        <f t="shared" si="32"/>
        <v>0</v>
      </c>
      <c r="AV62" s="260"/>
      <c r="AW62" s="260"/>
      <c r="AX62" s="260"/>
      <c r="AY62" s="260"/>
      <c r="AZ62" s="324">
        <f t="shared" si="33"/>
        <v>0</v>
      </c>
      <c r="BA62" s="260"/>
      <c r="BB62" s="260"/>
      <c r="BC62" s="260"/>
      <c r="BD62" s="260"/>
      <c r="BE62" s="324">
        <f t="shared" si="34"/>
        <v>0</v>
      </c>
      <c r="BF62" s="260"/>
      <c r="BG62" s="260"/>
      <c r="BH62" s="260"/>
      <c r="BI62" s="260"/>
      <c r="BJ62" s="324">
        <f t="shared" si="35"/>
        <v>0</v>
      </c>
      <c r="BK62" s="260"/>
      <c r="BL62" s="260"/>
      <c r="BM62" s="324">
        <f t="shared" si="36"/>
        <v>0</v>
      </c>
      <c r="BN62" s="260"/>
      <c r="BO62" s="260"/>
      <c r="BP62" s="324">
        <f t="shared" si="37"/>
        <v>0</v>
      </c>
      <c r="BQ62" s="260"/>
      <c r="BR62" s="260"/>
      <c r="BS62" s="324">
        <f t="shared" si="38"/>
        <v>0</v>
      </c>
      <c r="BT62" s="260"/>
      <c r="BU62" s="260"/>
      <c r="BV62" s="324">
        <f t="shared" si="39"/>
        <v>0</v>
      </c>
      <c r="BW62" s="260"/>
      <c r="BX62" s="260"/>
      <c r="BY62" s="324">
        <f t="shared" si="40"/>
        <v>0</v>
      </c>
      <c r="BZ62" s="260"/>
      <c r="CA62" s="260"/>
      <c r="CB62" s="324">
        <f t="shared" si="41"/>
        <v>0</v>
      </c>
    </row>
    <row r="63" spans="1:80" ht="23.25" customHeight="1">
      <c r="A63" s="324">
        <f>Data!$B60</f>
        <v>0</v>
      </c>
      <c r="B63" s="324">
        <f>Data!$D60</f>
        <v>0</v>
      </c>
      <c r="C63" s="260"/>
      <c r="D63" s="260"/>
      <c r="E63" s="260"/>
      <c r="F63" s="260"/>
      <c r="G63" s="324">
        <f t="shared" si="22"/>
        <v>0</v>
      </c>
      <c r="H63" s="260"/>
      <c r="I63" s="260"/>
      <c r="J63" s="260"/>
      <c r="K63" s="260"/>
      <c r="L63" s="324">
        <f t="shared" si="23"/>
        <v>0</v>
      </c>
      <c r="M63" s="260"/>
      <c r="N63" s="260"/>
      <c r="O63" s="260"/>
      <c r="P63" s="260"/>
      <c r="Q63" s="324">
        <f t="shared" si="24"/>
        <v>0</v>
      </c>
      <c r="R63" s="260"/>
      <c r="S63" s="260"/>
      <c r="T63" s="260"/>
      <c r="U63" s="260"/>
      <c r="V63" s="324">
        <f t="shared" si="25"/>
        <v>0</v>
      </c>
      <c r="W63" s="260"/>
      <c r="X63" s="260"/>
      <c r="Y63" s="324">
        <f t="shared" si="26"/>
        <v>0</v>
      </c>
      <c r="Z63" s="260"/>
      <c r="AA63" s="260"/>
      <c r="AB63" s="324">
        <f t="shared" si="27"/>
        <v>0</v>
      </c>
      <c r="AC63" s="260"/>
      <c r="AD63" s="260"/>
      <c r="AE63" s="324">
        <f t="shared" si="28"/>
        <v>0</v>
      </c>
      <c r="AF63" s="260"/>
      <c r="AG63" s="260"/>
      <c r="AH63" s="324">
        <f t="shared" si="29"/>
        <v>0</v>
      </c>
      <c r="AI63" s="260"/>
      <c r="AJ63" s="260"/>
      <c r="AK63" s="324">
        <f t="shared" si="30"/>
        <v>0</v>
      </c>
      <c r="AL63" s="260"/>
      <c r="AM63" s="260"/>
      <c r="AN63" s="324">
        <f t="shared" si="31"/>
        <v>0</v>
      </c>
      <c r="AO63" s="324">
        <f>Data!$B60</f>
        <v>0</v>
      </c>
      <c r="AP63" s="324">
        <f>Data!$D60</f>
        <v>0</v>
      </c>
      <c r="AQ63" s="260"/>
      <c r="AR63" s="260"/>
      <c r="AS63" s="260"/>
      <c r="AT63" s="260"/>
      <c r="AU63" s="324">
        <f t="shared" si="32"/>
        <v>0</v>
      </c>
      <c r="AV63" s="260"/>
      <c r="AW63" s="260"/>
      <c r="AX63" s="260"/>
      <c r="AY63" s="260"/>
      <c r="AZ63" s="324">
        <f t="shared" si="33"/>
        <v>0</v>
      </c>
      <c r="BA63" s="260"/>
      <c r="BB63" s="260"/>
      <c r="BC63" s="260"/>
      <c r="BD63" s="260"/>
      <c r="BE63" s="324">
        <f t="shared" si="34"/>
        <v>0</v>
      </c>
      <c r="BF63" s="260"/>
      <c r="BG63" s="260"/>
      <c r="BH63" s="260"/>
      <c r="BI63" s="260"/>
      <c r="BJ63" s="324">
        <f t="shared" si="35"/>
        <v>0</v>
      </c>
      <c r="BK63" s="260"/>
      <c r="BL63" s="260"/>
      <c r="BM63" s="324">
        <f t="shared" si="36"/>
        <v>0</v>
      </c>
      <c r="BN63" s="260"/>
      <c r="BO63" s="260"/>
      <c r="BP63" s="324">
        <f t="shared" si="37"/>
        <v>0</v>
      </c>
      <c r="BQ63" s="260"/>
      <c r="BR63" s="260"/>
      <c r="BS63" s="324">
        <f t="shared" si="38"/>
        <v>0</v>
      </c>
      <c r="BT63" s="260"/>
      <c r="BU63" s="260"/>
      <c r="BV63" s="324">
        <f t="shared" si="39"/>
        <v>0</v>
      </c>
      <c r="BW63" s="260"/>
      <c r="BX63" s="260"/>
      <c r="BY63" s="324">
        <f t="shared" si="40"/>
        <v>0</v>
      </c>
      <c r="BZ63" s="260"/>
      <c r="CA63" s="260"/>
      <c r="CB63" s="324">
        <f t="shared" si="41"/>
        <v>0</v>
      </c>
    </row>
    <row r="64" spans="1:80" ht="23.25" customHeight="1">
      <c r="A64" s="324">
        <f>Data!$B61</f>
        <v>0</v>
      </c>
      <c r="B64" s="324">
        <f>Data!$D61</f>
        <v>0</v>
      </c>
      <c r="C64" s="260"/>
      <c r="D64" s="260"/>
      <c r="E64" s="260"/>
      <c r="F64" s="260"/>
      <c r="G64" s="324">
        <f t="shared" si="22"/>
        <v>0</v>
      </c>
      <c r="H64" s="260"/>
      <c r="I64" s="260"/>
      <c r="J64" s="260"/>
      <c r="K64" s="260"/>
      <c r="L64" s="324">
        <f t="shared" si="23"/>
        <v>0</v>
      </c>
      <c r="M64" s="260"/>
      <c r="N64" s="260"/>
      <c r="O64" s="260"/>
      <c r="P64" s="260"/>
      <c r="Q64" s="324">
        <f t="shared" si="24"/>
        <v>0</v>
      </c>
      <c r="R64" s="260"/>
      <c r="S64" s="260"/>
      <c r="T64" s="260"/>
      <c r="U64" s="260"/>
      <c r="V64" s="324">
        <f t="shared" si="25"/>
        <v>0</v>
      </c>
      <c r="W64" s="260"/>
      <c r="X64" s="260"/>
      <c r="Y64" s="324">
        <f t="shared" si="26"/>
        <v>0</v>
      </c>
      <c r="Z64" s="260"/>
      <c r="AA64" s="260"/>
      <c r="AB64" s="324">
        <f t="shared" si="27"/>
        <v>0</v>
      </c>
      <c r="AC64" s="260"/>
      <c r="AD64" s="260"/>
      <c r="AE64" s="324">
        <f t="shared" si="28"/>
        <v>0</v>
      </c>
      <c r="AF64" s="260"/>
      <c r="AG64" s="260"/>
      <c r="AH64" s="324">
        <f t="shared" si="29"/>
        <v>0</v>
      </c>
      <c r="AI64" s="260"/>
      <c r="AJ64" s="260"/>
      <c r="AK64" s="324">
        <f t="shared" si="30"/>
        <v>0</v>
      </c>
      <c r="AL64" s="260"/>
      <c r="AM64" s="260"/>
      <c r="AN64" s="324">
        <f t="shared" si="31"/>
        <v>0</v>
      </c>
      <c r="AO64" s="324">
        <f>Data!$B61</f>
        <v>0</v>
      </c>
      <c r="AP64" s="324">
        <f>Data!$D61</f>
        <v>0</v>
      </c>
      <c r="AQ64" s="260"/>
      <c r="AR64" s="260"/>
      <c r="AS64" s="260"/>
      <c r="AT64" s="260"/>
      <c r="AU64" s="324">
        <f t="shared" si="32"/>
        <v>0</v>
      </c>
      <c r="AV64" s="260"/>
      <c r="AW64" s="260"/>
      <c r="AX64" s="260"/>
      <c r="AY64" s="260"/>
      <c r="AZ64" s="324">
        <f t="shared" si="33"/>
        <v>0</v>
      </c>
      <c r="BA64" s="260"/>
      <c r="BB64" s="260"/>
      <c r="BC64" s="260"/>
      <c r="BD64" s="260"/>
      <c r="BE64" s="324">
        <f t="shared" si="34"/>
        <v>0</v>
      </c>
      <c r="BF64" s="260"/>
      <c r="BG64" s="260"/>
      <c r="BH64" s="260"/>
      <c r="BI64" s="260"/>
      <c r="BJ64" s="324">
        <f t="shared" si="35"/>
        <v>0</v>
      </c>
      <c r="BK64" s="260"/>
      <c r="BL64" s="260"/>
      <c r="BM64" s="324">
        <f t="shared" si="36"/>
        <v>0</v>
      </c>
      <c r="BN64" s="260"/>
      <c r="BO64" s="260"/>
      <c r="BP64" s="324">
        <f t="shared" si="37"/>
        <v>0</v>
      </c>
      <c r="BQ64" s="260"/>
      <c r="BR64" s="260"/>
      <c r="BS64" s="324">
        <f t="shared" si="38"/>
        <v>0</v>
      </c>
      <c r="BT64" s="260"/>
      <c r="BU64" s="260"/>
      <c r="BV64" s="324">
        <f t="shared" si="39"/>
        <v>0</v>
      </c>
      <c r="BW64" s="260"/>
      <c r="BX64" s="260"/>
      <c r="BY64" s="324">
        <f t="shared" si="40"/>
        <v>0</v>
      </c>
      <c r="BZ64" s="260"/>
      <c r="CA64" s="260"/>
      <c r="CB64" s="324">
        <f t="shared" si="41"/>
        <v>0</v>
      </c>
    </row>
    <row r="65" spans="1:80" ht="23.25" customHeight="1">
      <c r="A65" s="324">
        <f>Data!$B62</f>
        <v>0</v>
      </c>
      <c r="B65" s="324">
        <f>Data!$D62</f>
        <v>0</v>
      </c>
      <c r="C65" s="260"/>
      <c r="D65" s="260"/>
      <c r="E65" s="260"/>
      <c r="F65" s="260"/>
      <c r="G65" s="324">
        <f t="shared" si="22"/>
        <v>0</v>
      </c>
      <c r="H65" s="260"/>
      <c r="I65" s="260"/>
      <c r="J65" s="260"/>
      <c r="K65" s="260"/>
      <c r="L65" s="324">
        <f t="shared" si="23"/>
        <v>0</v>
      </c>
      <c r="M65" s="260"/>
      <c r="N65" s="260"/>
      <c r="O65" s="260"/>
      <c r="P65" s="260"/>
      <c r="Q65" s="324">
        <f t="shared" si="24"/>
        <v>0</v>
      </c>
      <c r="R65" s="260"/>
      <c r="S65" s="260"/>
      <c r="T65" s="260"/>
      <c r="U65" s="260"/>
      <c r="V65" s="324">
        <f t="shared" si="25"/>
        <v>0</v>
      </c>
      <c r="W65" s="260"/>
      <c r="X65" s="260"/>
      <c r="Y65" s="324">
        <f t="shared" si="26"/>
        <v>0</v>
      </c>
      <c r="Z65" s="260"/>
      <c r="AA65" s="260"/>
      <c r="AB65" s="324">
        <f t="shared" si="27"/>
        <v>0</v>
      </c>
      <c r="AC65" s="260"/>
      <c r="AD65" s="260"/>
      <c r="AE65" s="324">
        <f t="shared" si="28"/>
        <v>0</v>
      </c>
      <c r="AF65" s="260"/>
      <c r="AG65" s="260"/>
      <c r="AH65" s="324">
        <f t="shared" si="29"/>
        <v>0</v>
      </c>
      <c r="AI65" s="260"/>
      <c r="AJ65" s="260"/>
      <c r="AK65" s="324">
        <f t="shared" si="30"/>
        <v>0</v>
      </c>
      <c r="AL65" s="260"/>
      <c r="AM65" s="260"/>
      <c r="AN65" s="324">
        <f t="shared" si="31"/>
        <v>0</v>
      </c>
      <c r="AO65" s="324">
        <f>Data!$B62</f>
        <v>0</v>
      </c>
      <c r="AP65" s="324">
        <f>Data!$D62</f>
        <v>0</v>
      </c>
      <c r="AQ65" s="260"/>
      <c r="AR65" s="260"/>
      <c r="AS65" s="260"/>
      <c r="AT65" s="260"/>
      <c r="AU65" s="324">
        <f t="shared" si="32"/>
        <v>0</v>
      </c>
      <c r="AV65" s="260"/>
      <c r="AW65" s="260"/>
      <c r="AX65" s="260"/>
      <c r="AY65" s="260"/>
      <c r="AZ65" s="324">
        <f t="shared" si="33"/>
        <v>0</v>
      </c>
      <c r="BA65" s="260"/>
      <c r="BB65" s="260"/>
      <c r="BC65" s="260"/>
      <c r="BD65" s="260"/>
      <c r="BE65" s="324">
        <f t="shared" si="34"/>
        <v>0</v>
      </c>
      <c r="BF65" s="260"/>
      <c r="BG65" s="260"/>
      <c r="BH65" s="260"/>
      <c r="BI65" s="260"/>
      <c r="BJ65" s="324">
        <f t="shared" si="35"/>
        <v>0</v>
      </c>
      <c r="BK65" s="260"/>
      <c r="BL65" s="260"/>
      <c r="BM65" s="324">
        <f t="shared" si="36"/>
        <v>0</v>
      </c>
      <c r="BN65" s="260"/>
      <c r="BO65" s="260"/>
      <c r="BP65" s="324">
        <f t="shared" si="37"/>
        <v>0</v>
      </c>
      <c r="BQ65" s="260"/>
      <c r="BR65" s="260"/>
      <c r="BS65" s="324">
        <f t="shared" si="38"/>
        <v>0</v>
      </c>
      <c r="BT65" s="260"/>
      <c r="BU65" s="260"/>
      <c r="BV65" s="324">
        <f t="shared" si="39"/>
        <v>0</v>
      </c>
      <c r="BW65" s="260"/>
      <c r="BX65" s="260"/>
      <c r="BY65" s="324">
        <f t="shared" si="40"/>
        <v>0</v>
      </c>
      <c r="BZ65" s="260"/>
      <c r="CA65" s="260"/>
      <c r="CB65" s="324">
        <f t="shared" si="41"/>
        <v>0</v>
      </c>
    </row>
    <row r="66" spans="1:80" ht="23.25" customHeight="1">
      <c r="A66" s="324">
        <f>Data!$B63</f>
        <v>0</v>
      </c>
      <c r="B66" s="324">
        <f>Data!$D63</f>
        <v>0</v>
      </c>
      <c r="C66" s="260"/>
      <c r="D66" s="260"/>
      <c r="E66" s="260"/>
      <c r="F66" s="260"/>
      <c r="G66" s="324">
        <f t="shared" si="22"/>
        <v>0</v>
      </c>
      <c r="H66" s="260"/>
      <c r="I66" s="260"/>
      <c r="J66" s="260"/>
      <c r="K66" s="260"/>
      <c r="L66" s="324">
        <f t="shared" si="23"/>
        <v>0</v>
      </c>
      <c r="M66" s="260"/>
      <c r="N66" s="260"/>
      <c r="O66" s="260"/>
      <c r="P66" s="260"/>
      <c r="Q66" s="324">
        <f t="shared" si="24"/>
        <v>0</v>
      </c>
      <c r="R66" s="260"/>
      <c r="S66" s="260"/>
      <c r="T66" s="260"/>
      <c r="U66" s="260"/>
      <c r="V66" s="324">
        <f t="shared" si="25"/>
        <v>0</v>
      </c>
      <c r="W66" s="260"/>
      <c r="X66" s="260"/>
      <c r="Y66" s="324">
        <f t="shared" si="26"/>
        <v>0</v>
      </c>
      <c r="Z66" s="260"/>
      <c r="AA66" s="260"/>
      <c r="AB66" s="324">
        <f t="shared" si="27"/>
        <v>0</v>
      </c>
      <c r="AC66" s="260"/>
      <c r="AD66" s="260"/>
      <c r="AE66" s="324">
        <f t="shared" si="28"/>
        <v>0</v>
      </c>
      <c r="AF66" s="260"/>
      <c r="AG66" s="260"/>
      <c r="AH66" s="324">
        <f t="shared" si="29"/>
        <v>0</v>
      </c>
      <c r="AI66" s="260"/>
      <c r="AJ66" s="260"/>
      <c r="AK66" s="324">
        <f t="shared" si="30"/>
        <v>0</v>
      </c>
      <c r="AL66" s="260"/>
      <c r="AM66" s="260"/>
      <c r="AN66" s="324">
        <f t="shared" si="31"/>
        <v>0</v>
      </c>
      <c r="AO66" s="324">
        <f>Data!$B63</f>
        <v>0</v>
      </c>
      <c r="AP66" s="324">
        <f>Data!$D63</f>
        <v>0</v>
      </c>
      <c r="AQ66" s="260"/>
      <c r="AR66" s="260"/>
      <c r="AS66" s="260"/>
      <c r="AT66" s="260"/>
      <c r="AU66" s="324">
        <f t="shared" si="32"/>
        <v>0</v>
      </c>
      <c r="AV66" s="260"/>
      <c r="AW66" s="260"/>
      <c r="AX66" s="260"/>
      <c r="AY66" s="260"/>
      <c r="AZ66" s="324">
        <f t="shared" si="33"/>
        <v>0</v>
      </c>
      <c r="BA66" s="260"/>
      <c r="BB66" s="260"/>
      <c r="BC66" s="260"/>
      <c r="BD66" s="260"/>
      <c r="BE66" s="324">
        <f t="shared" si="34"/>
        <v>0</v>
      </c>
      <c r="BF66" s="260"/>
      <c r="BG66" s="260"/>
      <c r="BH66" s="260"/>
      <c r="BI66" s="260"/>
      <c r="BJ66" s="324">
        <f t="shared" si="35"/>
        <v>0</v>
      </c>
      <c r="BK66" s="260"/>
      <c r="BL66" s="260"/>
      <c r="BM66" s="324">
        <f t="shared" si="36"/>
        <v>0</v>
      </c>
      <c r="BN66" s="260"/>
      <c r="BO66" s="260"/>
      <c r="BP66" s="324">
        <f t="shared" si="37"/>
        <v>0</v>
      </c>
      <c r="BQ66" s="260"/>
      <c r="BR66" s="260"/>
      <c r="BS66" s="324">
        <f t="shared" si="38"/>
        <v>0</v>
      </c>
      <c r="BT66" s="260"/>
      <c r="BU66" s="260"/>
      <c r="BV66" s="324">
        <f t="shared" si="39"/>
        <v>0</v>
      </c>
      <c r="BW66" s="260"/>
      <c r="BX66" s="260"/>
      <c r="BY66" s="324">
        <f t="shared" si="40"/>
        <v>0</v>
      </c>
      <c r="BZ66" s="260"/>
      <c r="CA66" s="260"/>
      <c r="CB66" s="324">
        <f t="shared" si="41"/>
        <v>0</v>
      </c>
    </row>
    <row r="67" spans="1:80" ht="23.25" customHeight="1">
      <c r="A67" s="324">
        <f>Data!$B64</f>
        <v>0</v>
      </c>
      <c r="B67" s="324">
        <f>Data!$D64</f>
        <v>0</v>
      </c>
      <c r="C67" s="260"/>
      <c r="D67" s="260"/>
      <c r="E67" s="260"/>
      <c r="F67" s="260"/>
      <c r="G67" s="324">
        <f t="shared" si="22"/>
        <v>0</v>
      </c>
      <c r="H67" s="260"/>
      <c r="I67" s="260"/>
      <c r="J67" s="260"/>
      <c r="K67" s="260"/>
      <c r="L67" s="324">
        <f t="shared" si="23"/>
        <v>0</v>
      </c>
      <c r="M67" s="260"/>
      <c r="N67" s="260"/>
      <c r="O67" s="260"/>
      <c r="P67" s="260"/>
      <c r="Q67" s="324">
        <f t="shared" si="24"/>
        <v>0</v>
      </c>
      <c r="R67" s="260"/>
      <c r="S67" s="260"/>
      <c r="T67" s="260"/>
      <c r="U67" s="260"/>
      <c r="V67" s="324">
        <f t="shared" si="25"/>
        <v>0</v>
      </c>
      <c r="W67" s="260"/>
      <c r="X67" s="260"/>
      <c r="Y67" s="324">
        <f t="shared" si="26"/>
        <v>0</v>
      </c>
      <c r="Z67" s="260"/>
      <c r="AA67" s="260"/>
      <c r="AB67" s="324">
        <f t="shared" si="27"/>
        <v>0</v>
      </c>
      <c r="AC67" s="260"/>
      <c r="AD67" s="260"/>
      <c r="AE67" s="324">
        <f t="shared" si="28"/>
        <v>0</v>
      </c>
      <c r="AF67" s="260"/>
      <c r="AG67" s="260"/>
      <c r="AH67" s="324">
        <f t="shared" si="29"/>
        <v>0</v>
      </c>
      <c r="AI67" s="260"/>
      <c r="AJ67" s="260"/>
      <c r="AK67" s="324">
        <f t="shared" si="30"/>
        <v>0</v>
      </c>
      <c r="AL67" s="260"/>
      <c r="AM67" s="260"/>
      <c r="AN67" s="324">
        <f t="shared" si="31"/>
        <v>0</v>
      </c>
      <c r="AO67" s="324">
        <f>Data!$B64</f>
        <v>0</v>
      </c>
      <c r="AP67" s="324">
        <f>Data!$D64</f>
        <v>0</v>
      </c>
      <c r="AQ67" s="260"/>
      <c r="AR67" s="260"/>
      <c r="AS67" s="260"/>
      <c r="AT67" s="260"/>
      <c r="AU67" s="324">
        <f t="shared" si="32"/>
        <v>0</v>
      </c>
      <c r="AV67" s="260"/>
      <c r="AW67" s="260"/>
      <c r="AX67" s="260"/>
      <c r="AY67" s="260"/>
      <c r="AZ67" s="324">
        <f t="shared" si="33"/>
        <v>0</v>
      </c>
      <c r="BA67" s="260"/>
      <c r="BB67" s="260"/>
      <c r="BC67" s="260"/>
      <c r="BD67" s="260"/>
      <c r="BE67" s="324">
        <f t="shared" si="34"/>
        <v>0</v>
      </c>
      <c r="BF67" s="260"/>
      <c r="BG67" s="260"/>
      <c r="BH67" s="260"/>
      <c r="BI67" s="260"/>
      <c r="BJ67" s="324">
        <f t="shared" si="35"/>
        <v>0</v>
      </c>
      <c r="BK67" s="260"/>
      <c r="BL67" s="260"/>
      <c r="BM67" s="324">
        <f t="shared" si="36"/>
        <v>0</v>
      </c>
      <c r="BN67" s="260"/>
      <c r="BO67" s="260"/>
      <c r="BP67" s="324">
        <f t="shared" si="37"/>
        <v>0</v>
      </c>
      <c r="BQ67" s="260"/>
      <c r="BR67" s="260"/>
      <c r="BS67" s="324">
        <f t="shared" si="38"/>
        <v>0</v>
      </c>
      <c r="BT67" s="260"/>
      <c r="BU67" s="260"/>
      <c r="BV67" s="324">
        <f t="shared" si="39"/>
        <v>0</v>
      </c>
      <c r="BW67" s="260"/>
      <c r="BX67" s="260"/>
      <c r="BY67" s="324">
        <f t="shared" si="40"/>
        <v>0</v>
      </c>
      <c r="BZ67" s="260"/>
      <c r="CA67" s="260"/>
      <c r="CB67" s="324">
        <f t="shared" si="41"/>
        <v>0</v>
      </c>
    </row>
    <row r="68" spans="1:80" ht="23.25" customHeight="1">
      <c r="A68" s="324">
        <f>Data!$B65</f>
        <v>0</v>
      </c>
      <c r="B68" s="324">
        <f>Data!$D65</f>
        <v>0</v>
      </c>
      <c r="C68" s="260"/>
      <c r="D68" s="260"/>
      <c r="E68" s="260"/>
      <c r="F68" s="260"/>
      <c r="G68" s="324">
        <f t="shared" si="22"/>
        <v>0</v>
      </c>
      <c r="H68" s="260"/>
      <c r="I68" s="260"/>
      <c r="J68" s="260"/>
      <c r="K68" s="260"/>
      <c r="L68" s="324">
        <f t="shared" si="23"/>
        <v>0</v>
      </c>
      <c r="M68" s="260"/>
      <c r="N68" s="260"/>
      <c r="O68" s="260"/>
      <c r="P68" s="260"/>
      <c r="Q68" s="324">
        <f t="shared" si="24"/>
        <v>0</v>
      </c>
      <c r="R68" s="260"/>
      <c r="S68" s="260"/>
      <c r="T68" s="260"/>
      <c r="U68" s="260"/>
      <c r="V68" s="324">
        <f t="shared" si="25"/>
        <v>0</v>
      </c>
      <c r="W68" s="260"/>
      <c r="X68" s="260"/>
      <c r="Y68" s="324">
        <f t="shared" si="26"/>
        <v>0</v>
      </c>
      <c r="Z68" s="260"/>
      <c r="AA68" s="260"/>
      <c r="AB68" s="324">
        <f t="shared" si="27"/>
        <v>0</v>
      </c>
      <c r="AC68" s="260"/>
      <c r="AD68" s="260"/>
      <c r="AE68" s="324">
        <f t="shared" si="28"/>
        <v>0</v>
      </c>
      <c r="AF68" s="260"/>
      <c r="AG68" s="260"/>
      <c r="AH68" s="324">
        <f t="shared" si="29"/>
        <v>0</v>
      </c>
      <c r="AI68" s="260"/>
      <c r="AJ68" s="260"/>
      <c r="AK68" s="324">
        <f t="shared" si="30"/>
        <v>0</v>
      </c>
      <c r="AL68" s="260"/>
      <c r="AM68" s="260"/>
      <c r="AN68" s="324">
        <f t="shared" si="31"/>
        <v>0</v>
      </c>
      <c r="AO68" s="324">
        <f>Data!$B65</f>
        <v>0</v>
      </c>
      <c r="AP68" s="324">
        <f>Data!$D65</f>
        <v>0</v>
      </c>
      <c r="AQ68" s="260"/>
      <c r="AR68" s="260"/>
      <c r="AS68" s="260"/>
      <c r="AT68" s="260"/>
      <c r="AU68" s="324">
        <f t="shared" si="32"/>
        <v>0</v>
      </c>
      <c r="AV68" s="260"/>
      <c r="AW68" s="260"/>
      <c r="AX68" s="260"/>
      <c r="AY68" s="260"/>
      <c r="AZ68" s="324">
        <f t="shared" si="33"/>
        <v>0</v>
      </c>
      <c r="BA68" s="260"/>
      <c r="BB68" s="260"/>
      <c r="BC68" s="260"/>
      <c r="BD68" s="260"/>
      <c r="BE68" s="324">
        <f t="shared" si="34"/>
        <v>0</v>
      </c>
      <c r="BF68" s="260"/>
      <c r="BG68" s="260"/>
      <c r="BH68" s="260"/>
      <c r="BI68" s="260"/>
      <c r="BJ68" s="324">
        <f t="shared" si="35"/>
        <v>0</v>
      </c>
      <c r="BK68" s="260"/>
      <c r="BL68" s="260"/>
      <c r="BM68" s="324">
        <f t="shared" si="36"/>
        <v>0</v>
      </c>
      <c r="BN68" s="260"/>
      <c r="BO68" s="260"/>
      <c r="BP68" s="324">
        <f t="shared" si="37"/>
        <v>0</v>
      </c>
      <c r="BQ68" s="260"/>
      <c r="BR68" s="260"/>
      <c r="BS68" s="324">
        <f t="shared" si="38"/>
        <v>0</v>
      </c>
      <c r="BT68" s="260"/>
      <c r="BU68" s="260"/>
      <c r="BV68" s="324">
        <f t="shared" si="39"/>
        <v>0</v>
      </c>
      <c r="BW68" s="260"/>
      <c r="BX68" s="260"/>
      <c r="BY68" s="324">
        <f t="shared" si="40"/>
        <v>0</v>
      </c>
      <c r="BZ68" s="260"/>
      <c r="CA68" s="260"/>
      <c r="CB68" s="324">
        <f t="shared" si="41"/>
        <v>0</v>
      </c>
    </row>
    <row r="69" spans="1:80" ht="23.25" customHeight="1">
      <c r="A69" s="324">
        <f>Data!$B66</f>
        <v>0</v>
      </c>
      <c r="B69" s="324">
        <f>Data!$D66</f>
        <v>0</v>
      </c>
      <c r="C69" s="260"/>
      <c r="D69" s="260"/>
      <c r="E69" s="260"/>
      <c r="F69" s="260"/>
      <c r="G69" s="324">
        <f t="shared" si="22"/>
        <v>0</v>
      </c>
      <c r="H69" s="260"/>
      <c r="I69" s="260"/>
      <c r="J69" s="260"/>
      <c r="K69" s="260"/>
      <c r="L69" s="324">
        <f t="shared" si="23"/>
        <v>0</v>
      </c>
      <c r="M69" s="260"/>
      <c r="N69" s="260"/>
      <c r="O69" s="260"/>
      <c r="P69" s="260"/>
      <c r="Q69" s="324">
        <f t="shared" si="24"/>
        <v>0</v>
      </c>
      <c r="R69" s="260"/>
      <c r="S69" s="260"/>
      <c r="T69" s="260"/>
      <c r="U69" s="260"/>
      <c r="V69" s="324">
        <f t="shared" si="25"/>
        <v>0</v>
      </c>
      <c r="W69" s="260"/>
      <c r="X69" s="260"/>
      <c r="Y69" s="324">
        <f t="shared" si="26"/>
        <v>0</v>
      </c>
      <c r="Z69" s="260"/>
      <c r="AA69" s="260"/>
      <c r="AB69" s="324">
        <f t="shared" si="27"/>
        <v>0</v>
      </c>
      <c r="AC69" s="260"/>
      <c r="AD69" s="260"/>
      <c r="AE69" s="324">
        <f t="shared" si="28"/>
        <v>0</v>
      </c>
      <c r="AF69" s="260"/>
      <c r="AG69" s="260"/>
      <c r="AH69" s="324">
        <f t="shared" si="29"/>
        <v>0</v>
      </c>
      <c r="AI69" s="260"/>
      <c r="AJ69" s="260"/>
      <c r="AK69" s="324">
        <f t="shared" si="30"/>
        <v>0</v>
      </c>
      <c r="AL69" s="260"/>
      <c r="AM69" s="260"/>
      <c r="AN69" s="324">
        <f t="shared" si="31"/>
        <v>0</v>
      </c>
      <c r="AO69" s="324">
        <f>Data!$B66</f>
        <v>0</v>
      </c>
      <c r="AP69" s="324">
        <f>Data!$D66</f>
        <v>0</v>
      </c>
      <c r="AQ69" s="260"/>
      <c r="AR69" s="260"/>
      <c r="AS69" s="260"/>
      <c r="AT69" s="260"/>
      <c r="AU69" s="324">
        <f t="shared" si="32"/>
        <v>0</v>
      </c>
      <c r="AV69" s="260"/>
      <c r="AW69" s="260"/>
      <c r="AX69" s="260"/>
      <c r="AY69" s="260"/>
      <c r="AZ69" s="324">
        <f t="shared" si="33"/>
        <v>0</v>
      </c>
      <c r="BA69" s="260"/>
      <c r="BB69" s="260"/>
      <c r="BC69" s="260"/>
      <c r="BD69" s="260"/>
      <c r="BE69" s="324">
        <f t="shared" si="34"/>
        <v>0</v>
      </c>
      <c r="BF69" s="260"/>
      <c r="BG69" s="260"/>
      <c r="BH69" s="260"/>
      <c r="BI69" s="260"/>
      <c r="BJ69" s="324">
        <f t="shared" si="35"/>
        <v>0</v>
      </c>
      <c r="BK69" s="260"/>
      <c r="BL69" s="260"/>
      <c r="BM69" s="324">
        <f t="shared" si="36"/>
        <v>0</v>
      </c>
      <c r="BN69" s="260"/>
      <c r="BO69" s="260"/>
      <c r="BP69" s="324">
        <f t="shared" si="37"/>
        <v>0</v>
      </c>
      <c r="BQ69" s="260"/>
      <c r="BR69" s="260"/>
      <c r="BS69" s="324">
        <f t="shared" si="38"/>
        <v>0</v>
      </c>
      <c r="BT69" s="260"/>
      <c r="BU69" s="260"/>
      <c r="BV69" s="324">
        <f t="shared" si="39"/>
        <v>0</v>
      </c>
      <c r="BW69" s="260"/>
      <c r="BX69" s="260"/>
      <c r="BY69" s="324">
        <f t="shared" si="40"/>
        <v>0</v>
      </c>
      <c r="BZ69" s="260"/>
      <c r="CA69" s="260"/>
      <c r="CB69" s="324">
        <f t="shared" si="41"/>
        <v>0</v>
      </c>
    </row>
    <row r="70" spans="1:80" ht="23.25" customHeight="1">
      <c r="A70" s="324">
        <f>Data!$B67</f>
        <v>0</v>
      </c>
      <c r="B70" s="324">
        <f>Data!$D67</f>
        <v>0</v>
      </c>
      <c r="C70" s="260"/>
      <c r="D70" s="260"/>
      <c r="E70" s="260"/>
      <c r="F70" s="260"/>
      <c r="G70" s="324">
        <f t="shared" si="22"/>
        <v>0</v>
      </c>
      <c r="H70" s="260"/>
      <c r="I70" s="260"/>
      <c r="J70" s="260"/>
      <c r="K70" s="260"/>
      <c r="L70" s="324">
        <f t="shared" si="23"/>
        <v>0</v>
      </c>
      <c r="M70" s="260"/>
      <c r="N70" s="260"/>
      <c r="O70" s="260"/>
      <c r="P70" s="260"/>
      <c r="Q70" s="324">
        <f t="shared" si="24"/>
        <v>0</v>
      </c>
      <c r="R70" s="260"/>
      <c r="S70" s="260"/>
      <c r="T70" s="260"/>
      <c r="U70" s="260"/>
      <c r="V70" s="324">
        <f t="shared" si="25"/>
        <v>0</v>
      </c>
      <c r="W70" s="260"/>
      <c r="X70" s="260"/>
      <c r="Y70" s="324">
        <f t="shared" si="26"/>
        <v>0</v>
      </c>
      <c r="Z70" s="260"/>
      <c r="AA70" s="260"/>
      <c r="AB70" s="324">
        <f t="shared" si="27"/>
        <v>0</v>
      </c>
      <c r="AC70" s="260"/>
      <c r="AD70" s="260"/>
      <c r="AE70" s="324">
        <f t="shared" si="28"/>
        <v>0</v>
      </c>
      <c r="AF70" s="260"/>
      <c r="AG70" s="260"/>
      <c r="AH70" s="324">
        <f t="shared" si="29"/>
        <v>0</v>
      </c>
      <c r="AI70" s="260"/>
      <c r="AJ70" s="260"/>
      <c r="AK70" s="324">
        <f t="shared" si="30"/>
        <v>0</v>
      </c>
      <c r="AL70" s="260"/>
      <c r="AM70" s="260"/>
      <c r="AN70" s="324">
        <f t="shared" si="31"/>
        <v>0</v>
      </c>
      <c r="AO70" s="324">
        <f>Data!$B67</f>
        <v>0</v>
      </c>
      <c r="AP70" s="324">
        <f>Data!$D67</f>
        <v>0</v>
      </c>
      <c r="AQ70" s="260"/>
      <c r="AR70" s="260"/>
      <c r="AS70" s="260"/>
      <c r="AT70" s="260"/>
      <c r="AU70" s="324">
        <f t="shared" si="32"/>
        <v>0</v>
      </c>
      <c r="AV70" s="260"/>
      <c r="AW70" s="260"/>
      <c r="AX70" s="260"/>
      <c r="AY70" s="260"/>
      <c r="AZ70" s="324">
        <f t="shared" si="33"/>
        <v>0</v>
      </c>
      <c r="BA70" s="260"/>
      <c r="BB70" s="260"/>
      <c r="BC70" s="260"/>
      <c r="BD70" s="260"/>
      <c r="BE70" s="324">
        <f t="shared" si="34"/>
        <v>0</v>
      </c>
      <c r="BF70" s="260"/>
      <c r="BG70" s="260"/>
      <c r="BH70" s="260"/>
      <c r="BI70" s="260"/>
      <c r="BJ70" s="324">
        <f t="shared" si="35"/>
        <v>0</v>
      </c>
      <c r="BK70" s="260"/>
      <c r="BL70" s="260"/>
      <c r="BM70" s="324">
        <f t="shared" si="36"/>
        <v>0</v>
      </c>
      <c r="BN70" s="260"/>
      <c r="BO70" s="260"/>
      <c r="BP70" s="324">
        <f t="shared" si="37"/>
        <v>0</v>
      </c>
      <c r="BQ70" s="260"/>
      <c r="BR70" s="260"/>
      <c r="BS70" s="324">
        <f t="shared" si="38"/>
        <v>0</v>
      </c>
      <c r="BT70" s="260"/>
      <c r="BU70" s="260"/>
      <c r="BV70" s="324">
        <f t="shared" si="39"/>
        <v>0</v>
      </c>
      <c r="BW70" s="260"/>
      <c r="BX70" s="260"/>
      <c r="BY70" s="324">
        <f t="shared" si="40"/>
        <v>0</v>
      </c>
      <c r="BZ70" s="260"/>
      <c r="CA70" s="260"/>
      <c r="CB70" s="324">
        <f t="shared" si="41"/>
        <v>0</v>
      </c>
    </row>
    <row r="71" spans="1:80" ht="23.25" customHeight="1">
      <c r="A71" s="324">
        <f>Data!$B68</f>
        <v>0</v>
      </c>
      <c r="B71" s="324">
        <f>Data!$D68</f>
        <v>0</v>
      </c>
      <c r="C71" s="260"/>
      <c r="D71" s="260"/>
      <c r="E71" s="260"/>
      <c r="F71" s="260"/>
      <c r="G71" s="324">
        <f t="shared" si="22"/>
        <v>0</v>
      </c>
      <c r="H71" s="260"/>
      <c r="I71" s="260"/>
      <c r="J71" s="260"/>
      <c r="K71" s="260"/>
      <c r="L71" s="324">
        <f t="shared" si="23"/>
        <v>0</v>
      </c>
      <c r="M71" s="260"/>
      <c r="N71" s="260"/>
      <c r="O71" s="260"/>
      <c r="P71" s="260"/>
      <c r="Q71" s="324">
        <f t="shared" si="24"/>
        <v>0</v>
      </c>
      <c r="R71" s="260"/>
      <c r="S71" s="260"/>
      <c r="T71" s="260"/>
      <c r="U71" s="260"/>
      <c r="V71" s="324">
        <f t="shared" si="25"/>
        <v>0</v>
      </c>
      <c r="W71" s="260"/>
      <c r="X71" s="260"/>
      <c r="Y71" s="324">
        <f t="shared" si="26"/>
        <v>0</v>
      </c>
      <c r="Z71" s="260"/>
      <c r="AA71" s="260"/>
      <c r="AB71" s="324">
        <f t="shared" si="27"/>
        <v>0</v>
      </c>
      <c r="AC71" s="260"/>
      <c r="AD71" s="260"/>
      <c r="AE71" s="324">
        <f t="shared" si="28"/>
        <v>0</v>
      </c>
      <c r="AF71" s="260"/>
      <c r="AG71" s="260"/>
      <c r="AH71" s="324">
        <f t="shared" si="29"/>
        <v>0</v>
      </c>
      <c r="AI71" s="260"/>
      <c r="AJ71" s="260"/>
      <c r="AK71" s="324">
        <f t="shared" si="30"/>
        <v>0</v>
      </c>
      <c r="AL71" s="260"/>
      <c r="AM71" s="260"/>
      <c r="AN71" s="324">
        <f t="shared" si="31"/>
        <v>0</v>
      </c>
      <c r="AO71" s="324">
        <f>Data!$B68</f>
        <v>0</v>
      </c>
      <c r="AP71" s="324">
        <f>Data!$D68</f>
        <v>0</v>
      </c>
      <c r="AQ71" s="260"/>
      <c r="AR71" s="260"/>
      <c r="AS71" s="260"/>
      <c r="AT71" s="260"/>
      <c r="AU71" s="324">
        <f t="shared" si="32"/>
        <v>0</v>
      </c>
      <c r="AV71" s="260"/>
      <c r="AW71" s="260"/>
      <c r="AX71" s="260"/>
      <c r="AY71" s="260"/>
      <c r="AZ71" s="324">
        <f t="shared" si="33"/>
        <v>0</v>
      </c>
      <c r="BA71" s="260"/>
      <c r="BB71" s="260"/>
      <c r="BC71" s="260"/>
      <c r="BD71" s="260"/>
      <c r="BE71" s="324">
        <f t="shared" si="34"/>
        <v>0</v>
      </c>
      <c r="BF71" s="260"/>
      <c r="BG71" s="260"/>
      <c r="BH71" s="260"/>
      <c r="BI71" s="260"/>
      <c r="BJ71" s="324">
        <f t="shared" si="35"/>
        <v>0</v>
      </c>
      <c r="BK71" s="260"/>
      <c r="BL71" s="260"/>
      <c r="BM71" s="324">
        <f t="shared" si="36"/>
        <v>0</v>
      </c>
      <c r="BN71" s="260"/>
      <c r="BO71" s="260"/>
      <c r="BP71" s="324">
        <f t="shared" si="37"/>
        <v>0</v>
      </c>
      <c r="BQ71" s="260"/>
      <c r="BR71" s="260"/>
      <c r="BS71" s="324">
        <f t="shared" si="38"/>
        <v>0</v>
      </c>
      <c r="BT71" s="260"/>
      <c r="BU71" s="260"/>
      <c r="BV71" s="324">
        <f t="shared" si="39"/>
        <v>0</v>
      </c>
      <c r="BW71" s="260"/>
      <c r="BX71" s="260"/>
      <c r="BY71" s="324">
        <f t="shared" si="40"/>
        <v>0</v>
      </c>
      <c r="BZ71" s="260"/>
      <c r="CA71" s="260"/>
      <c r="CB71" s="324">
        <f t="shared" si="41"/>
        <v>0</v>
      </c>
    </row>
    <row r="72" spans="1:80" ht="23.25" customHeight="1">
      <c r="A72" s="324">
        <f>Data!$B69</f>
        <v>0</v>
      </c>
      <c r="B72" s="324">
        <f>Data!$D69</f>
        <v>0</v>
      </c>
      <c r="C72" s="260"/>
      <c r="D72" s="260"/>
      <c r="E72" s="260"/>
      <c r="F72" s="260"/>
      <c r="G72" s="324">
        <f t="shared" si="22"/>
        <v>0</v>
      </c>
      <c r="H72" s="260"/>
      <c r="I72" s="260"/>
      <c r="J72" s="260"/>
      <c r="K72" s="260"/>
      <c r="L72" s="324">
        <f t="shared" si="23"/>
        <v>0</v>
      </c>
      <c r="M72" s="260"/>
      <c r="N72" s="260"/>
      <c r="O72" s="260"/>
      <c r="P72" s="260"/>
      <c r="Q72" s="324">
        <f t="shared" si="24"/>
        <v>0</v>
      </c>
      <c r="R72" s="260"/>
      <c r="S72" s="260"/>
      <c r="T72" s="260"/>
      <c r="U72" s="260"/>
      <c r="V72" s="324">
        <f t="shared" si="25"/>
        <v>0</v>
      </c>
      <c r="W72" s="260"/>
      <c r="X72" s="260"/>
      <c r="Y72" s="324">
        <f t="shared" si="26"/>
        <v>0</v>
      </c>
      <c r="Z72" s="260"/>
      <c r="AA72" s="260"/>
      <c r="AB72" s="324">
        <f t="shared" si="27"/>
        <v>0</v>
      </c>
      <c r="AC72" s="260"/>
      <c r="AD72" s="260"/>
      <c r="AE72" s="324">
        <f t="shared" si="28"/>
        <v>0</v>
      </c>
      <c r="AF72" s="260"/>
      <c r="AG72" s="260"/>
      <c r="AH72" s="324">
        <f t="shared" si="29"/>
        <v>0</v>
      </c>
      <c r="AI72" s="260"/>
      <c r="AJ72" s="260"/>
      <c r="AK72" s="324">
        <f t="shared" si="30"/>
        <v>0</v>
      </c>
      <c r="AL72" s="260"/>
      <c r="AM72" s="260"/>
      <c r="AN72" s="324">
        <f t="shared" si="31"/>
        <v>0</v>
      </c>
      <c r="AO72" s="324">
        <f>Data!$B69</f>
        <v>0</v>
      </c>
      <c r="AP72" s="324">
        <f>Data!$D69</f>
        <v>0</v>
      </c>
      <c r="AQ72" s="260"/>
      <c r="AR72" s="260"/>
      <c r="AS72" s="260"/>
      <c r="AT72" s="260"/>
      <c r="AU72" s="324">
        <f t="shared" si="32"/>
        <v>0</v>
      </c>
      <c r="AV72" s="260"/>
      <c r="AW72" s="260"/>
      <c r="AX72" s="260"/>
      <c r="AY72" s="260"/>
      <c r="AZ72" s="324">
        <f t="shared" si="33"/>
        <v>0</v>
      </c>
      <c r="BA72" s="260"/>
      <c r="BB72" s="260"/>
      <c r="BC72" s="260"/>
      <c r="BD72" s="260"/>
      <c r="BE72" s="324">
        <f t="shared" si="34"/>
        <v>0</v>
      </c>
      <c r="BF72" s="260"/>
      <c r="BG72" s="260"/>
      <c r="BH72" s="260"/>
      <c r="BI72" s="260"/>
      <c r="BJ72" s="324">
        <f t="shared" si="35"/>
        <v>0</v>
      </c>
      <c r="BK72" s="260"/>
      <c r="BL72" s="260"/>
      <c r="BM72" s="324">
        <f t="shared" si="36"/>
        <v>0</v>
      </c>
      <c r="BN72" s="260"/>
      <c r="BO72" s="260"/>
      <c r="BP72" s="324">
        <f t="shared" si="37"/>
        <v>0</v>
      </c>
      <c r="BQ72" s="260"/>
      <c r="BR72" s="260"/>
      <c r="BS72" s="324">
        <f t="shared" si="38"/>
        <v>0</v>
      </c>
      <c r="BT72" s="260"/>
      <c r="BU72" s="260"/>
      <c r="BV72" s="324">
        <f t="shared" si="39"/>
        <v>0</v>
      </c>
      <c r="BW72" s="260"/>
      <c r="BX72" s="260"/>
      <c r="BY72" s="324">
        <f t="shared" si="40"/>
        <v>0</v>
      </c>
      <c r="BZ72" s="260"/>
      <c r="CA72" s="260"/>
      <c r="CB72" s="324">
        <f t="shared" si="41"/>
        <v>0</v>
      </c>
    </row>
    <row r="73" spans="1:80" ht="23.25" customHeight="1">
      <c r="A73" s="324">
        <f>Data!$B70</f>
        <v>0</v>
      </c>
      <c r="B73" s="324">
        <f>Data!$D70</f>
        <v>0</v>
      </c>
      <c r="C73" s="260"/>
      <c r="D73" s="260"/>
      <c r="E73" s="260"/>
      <c r="F73" s="260"/>
      <c r="G73" s="324">
        <f t="shared" si="22"/>
        <v>0</v>
      </c>
      <c r="H73" s="260"/>
      <c r="I73" s="260"/>
      <c r="J73" s="260"/>
      <c r="K73" s="260"/>
      <c r="L73" s="324">
        <f t="shared" si="23"/>
        <v>0</v>
      </c>
      <c r="M73" s="260"/>
      <c r="N73" s="260"/>
      <c r="O73" s="260"/>
      <c r="P73" s="260"/>
      <c r="Q73" s="324">
        <f t="shared" si="24"/>
        <v>0</v>
      </c>
      <c r="R73" s="260"/>
      <c r="S73" s="260"/>
      <c r="T73" s="260"/>
      <c r="U73" s="260"/>
      <c r="V73" s="324">
        <f t="shared" si="25"/>
        <v>0</v>
      </c>
      <c r="W73" s="260"/>
      <c r="X73" s="260"/>
      <c r="Y73" s="324">
        <f t="shared" si="26"/>
        <v>0</v>
      </c>
      <c r="Z73" s="260"/>
      <c r="AA73" s="260"/>
      <c r="AB73" s="324">
        <f t="shared" si="27"/>
        <v>0</v>
      </c>
      <c r="AC73" s="260"/>
      <c r="AD73" s="260"/>
      <c r="AE73" s="324">
        <f t="shared" si="28"/>
        <v>0</v>
      </c>
      <c r="AF73" s="260"/>
      <c r="AG73" s="260"/>
      <c r="AH73" s="324">
        <f t="shared" si="29"/>
        <v>0</v>
      </c>
      <c r="AI73" s="260"/>
      <c r="AJ73" s="260"/>
      <c r="AK73" s="324">
        <f t="shared" si="30"/>
        <v>0</v>
      </c>
      <c r="AL73" s="260"/>
      <c r="AM73" s="260"/>
      <c r="AN73" s="324">
        <f t="shared" si="31"/>
        <v>0</v>
      </c>
      <c r="AO73" s="324">
        <f>Data!$B70</f>
        <v>0</v>
      </c>
      <c r="AP73" s="324">
        <f>Data!$D70</f>
        <v>0</v>
      </c>
      <c r="AQ73" s="260"/>
      <c r="AR73" s="260"/>
      <c r="AS73" s="260"/>
      <c r="AT73" s="260"/>
      <c r="AU73" s="324">
        <f t="shared" si="32"/>
        <v>0</v>
      </c>
      <c r="AV73" s="260"/>
      <c r="AW73" s="260"/>
      <c r="AX73" s="260"/>
      <c r="AY73" s="260"/>
      <c r="AZ73" s="324">
        <f t="shared" si="33"/>
        <v>0</v>
      </c>
      <c r="BA73" s="260"/>
      <c r="BB73" s="260"/>
      <c r="BC73" s="260"/>
      <c r="BD73" s="260"/>
      <c r="BE73" s="324">
        <f t="shared" si="34"/>
        <v>0</v>
      </c>
      <c r="BF73" s="260"/>
      <c r="BG73" s="260"/>
      <c r="BH73" s="260"/>
      <c r="BI73" s="260"/>
      <c r="BJ73" s="324">
        <f t="shared" si="35"/>
        <v>0</v>
      </c>
      <c r="BK73" s="260"/>
      <c r="BL73" s="260"/>
      <c r="BM73" s="324">
        <f t="shared" si="36"/>
        <v>0</v>
      </c>
      <c r="BN73" s="260"/>
      <c r="BO73" s="260"/>
      <c r="BP73" s="324">
        <f t="shared" si="37"/>
        <v>0</v>
      </c>
      <c r="BQ73" s="260"/>
      <c r="BR73" s="260"/>
      <c r="BS73" s="324">
        <f t="shared" si="38"/>
        <v>0</v>
      </c>
      <c r="BT73" s="260"/>
      <c r="BU73" s="260"/>
      <c r="BV73" s="324">
        <f t="shared" si="39"/>
        <v>0</v>
      </c>
      <c r="BW73" s="260"/>
      <c r="BX73" s="260"/>
      <c r="BY73" s="324">
        <f t="shared" si="40"/>
        <v>0</v>
      </c>
      <c r="BZ73" s="260"/>
      <c r="CA73" s="260"/>
      <c r="CB73" s="324">
        <f t="shared" si="41"/>
        <v>0</v>
      </c>
    </row>
    <row r="74" spans="1:80" ht="23.25" customHeight="1">
      <c r="A74" s="324">
        <f>Data!$B71</f>
        <v>0</v>
      </c>
      <c r="B74" s="324">
        <f>Data!$D71</f>
        <v>0</v>
      </c>
      <c r="C74" s="260"/>
      <c r="D74" s="260"/>
      <c r="E74" s="260"/>
      <c r="F74" s="260"/>
      <c r="G74" s="324">
        <f t="shared" si="22"/>
        <v>0</v>
      </c>
      <c r="H74" s="260"/>
      <c r="I74" s="260"/>
      <c r="J74" s="260"/>
      <c r="K74" s="260"/>
      <c r="L74" s="324">
        <f t="shared" si="23"/>
        <v>0</v>
      </c>
      <c r="M74" s="260"/>
      <c r="N74" s="260"/>
      <c r="O74" s="260"/>
      <c r="P74" s="260"/>
      <c r="Q74" s="324">
        <f t="shared" si="24"/>
        <v>0</v>
      </c>
      <c r="R74" s="260"/>
      <c r="S74" s="260"/>
      <c r="T74" s="260"/>
      <c r="U74" s="260"/>
      <c r="V74" s="324">
        <f t="shared" si="25"/>
        <v>0</v>
      </c>
      <c r="W74" s="260"/>
      <c r="X74" s="260"/>
      <c r="Y74" s="324">
        <f t="shared" si="26"/>
        <v>0</v>
      </c>
      <c r="Z74" s="260"/>
      <c r="AA74" s="260"/>
      <c r="AB74" s="324">
        <f t="shared" si="27"/>
        <v>0</v>
      </c>
      <c r="AC74" s="260"/>
      <c r="AD74" s="260"/>
      <c r="AE74" s="324">
        <f t="shared" si="28"/>
        <v>0</v>
      </c>
      <c r="AF74" s="260"/>
      <c r="AG74" s="260"/>
      <c r="AH74" s="324">
        <f t="shared" si="29"/>
        <v>0</v>
      </c>
      <c r="AI74" s="260"/>
      <c r="AJ74" s="260"/>
      <c r="AK74" s="324">
        <f t="shared" si="30"/>
        <v>0</v>
      </c>
      <c r="AL74" s="260"/>
      <c r="AM74" s="260"/>
      <c r="AN74" s="324">
        <f t="shared" si="31"/>
        <v>0</v>
      </c>
      <c r="AO74" s="324">
        <f>Data!$B71</f>
        <v>0</v>
      </c>
      <c r="AP74" s="324">
        <f>Data!$D71</f>
        <v>0</v>
      </c>
      <c r="AQ74" s="260"/>
      <c r="AR74" s="260"/>
      <c r="AS74" s="260"/>
      <c r="AT74" s="260"/>
      <c r="AU74" s="324">
        <f t="shared" si="32"/>
        <v>0</v>
      </c>
      <c r="AV74" s="260"/>
      <c r="AW74" s="260"/>
      <c r="AX74" s="260"/>
      <c r="AY74" s="260"/>
      <c r="AZ74" s="324">
        <f t="shared" si="33"/>
        <v>0</v>
      </c>
      <c r="BA74" s="260"/>
      <c r="BB74" s="260"/>
      <c r="BC74" s="260"/>
      <c r="BD74" s="260"/>
      <c r="BE74" s="324">
        <f t="shared" si="34"/>
        <v>0</v>
      </c>
      <c r="BF74" s="260"/>
      <c r="BG74" s="260"/>
      <c r="BH74" s="260"/>
      <c r="BI74" s="260"/>
      <c r="BJ74" s="324">
        <f t="shared" si="35"/>
        <v>0</v>
      </c>
      <c r="BK74" s="260"/>
      <c r="BL74" s="260"/>
      <c r="BM74" s="324">
        <f t="shared" si="36"/>
        <v>0</v>
      </c>
      <c r="BN74" s="260"/>
      <c r="BO74" s="260"/>
      <c r="BP74" s="324">
        <f t="shared" si="37"/>
        <v>0</v>
      </c>
      <c r="BQ74" s="260"/>
      <c r="BR74" s="260"/>
      <c r="BS74" s="324">
        <f t="shared" si="38"/>
        <v>0</v>
      </c>
      <c r="BT74" s="260"/>
      <c r="BU74" s="260"/>
      <c r="BV74" s="324">
        <f t="shared" si="39"/>
        <v>0</v>
      </c>
      <c r="BW74" s="260"/>
      <c r="BX74" s="260"/>
      <c r="BY74" s="324">
        <f t="shared" si="40"/>
        <v>0</v>
      </c>
      <c r="BZ74" s="260"/>
      <c r="CA74" s="260"/>
      <c r="CB74" s="324">
        <f t="shared" si="41"/>
        <v>0</v>
      </c>
    </row>
    <row r="75" spans="1:80" ht="23.25" customHeight="1">
      <c r="A75" s="324">
        <f>Data!$B72</f>
        <v>0</v>
      </c>
      <c r="B75" s="324">
        <f>Data!$D72</f>
        <v>0</v>
      </c>
      <c r="C75" s="260"/>
      <c r="D75" s="260"/>
      <c r="E75" s="260"/>
      <c r="F75" s="260"/>
      <c r="G75" s="324">
        <f t="shared" si="22"/>
        <v>0</v>
      </c>
      <c r="H75" s="260"/>
      <c r="I75" s="260"/>
      <c r="J75" s="260"/>
      <c r="K75" s="260"/>
      <c r="L75" s="324">
        <f t="shared" si="23"/>
        <v>0</v>
      </c>
      <c r="M75" s="260"/>
      <c r="N75" s="260"/>
      <c r="O75" s="260"/>
      <c r="P75" s="260"/>
      <c r="Q75" s="324">
        <f t="shared" si="24"/>
        <v>0</v>
      </c>
      <c r="R75" s="260"/>
      <c r="S75" s="260"/>
      <c r="T75" s="260"/>
      <c r="U75" s="260"/>
      <c r="V75" s="324">
        <f t="shared" si="25"/>
        <v>0</v>
      </c>
      <c r="W75" s="260"/>
      <c r="X75" s="260"/>
      <c r="Y75" s="324">
        <f t="shared" si="26"/>
        <v>0</v>
      </c>
      <c r="Z75" s="260"/>
      <c r="AA75" s="260"/>
      <c r="AB75" s="324">
        <f t="shared" si="27"/>
        <v>0</v>
      </c>
      <c r="AC75" s="260"/>
      <c r="AD75" s="260"/>
      <c r="AE75" s="324">
        <f t="shared" si="28"/>
        <v>0</v>
      </c>
      <c r="AF75" s="260"/>
      <c r="AG75" s="260"/>
      <c r="AH75" s="324">
        <f t="shared" si="29"/>
        <v>0</v>
      </c>
      <c r="AI75" s="260"/>
      <c r="AJ75" s="260"/>
      <c r="AK75" s="324">
        <f t="shared" si="30"/>
        <v>0</v>
      </c>
      <c r="AL75" s="260"/>
      <c r="AM75" s="260"/>
      <c r="AN75" s="324">
        <f t="shared" si="31"/>
        <v>0</v>
      </c>
      <c r="AO75" s="324">
        <f>Data!$B72</f>
        <v>0</v>
      </c>
      <c r="AP75" s="324">
        <f>Data!$D72</f>
        <v>0</v>
      </c>
      <c r="AQ75" s="260"/>
      <c r="AR75" s="260"/>
      <c r="AS75" s="260"/>
      <c r="AT75" s="260"/>
      <c r="AU75" s="324">
        <f t="shared" si="32"/>
        <v>0</v>
      </c>
      <c r="AV75" s="260"/>
      <c r="AW75" s="260"/>
      <c r="AX75" s="260"/>
      <c r="AY75" s="260"/>
      <c r="AZ75" s="324">
        <f t="shared" si="33"/>
        <v>0</v>
      </c>
      <c r="BA75" s="260"/>
      <c r="BB75" s="260"/>
      <c r="BC75" s="260"/>
      <c r="BD75" s="260"/>
      <c r="BE75" s="324">
        <f t="shared" si="34"/>
        <v>0</v>
      </c>
      <c r="BF75" s="260"/>
      <c r="BG75" s="260"/>
      <c r="BH75" s="260"/>
      <c r="BI75" s="260"/>
      <c r="BJ75" s="324">
        <f t="shared" si="35"/>
        <v>0</v>
      </c>
      <c r="BK75" s="260"/>
      <c r="BL75" s="260"/>
      <c r="BM75" s="324">
        <f t="shared" si="36"/>
        <v>0</v>
      </c>
      <c r="BN75" s="260"/>
      <c r="BO75" s="260"/>
      <c r="BP75" s="324">
        <f t="shared" si="37"/>
        <v>0</v>
      </c>
      <c r="BQ75" s="260"/>
      <c r="BR75" s="260"/>
      <c r="BS75" s="324">
        <f t="shared" si="38"/>
        <v>0</v>
      </c>
      <c r="BT75" s="260"/>
      <c r="BU75" s="260"/>
      <c r="BV75" s="324">
        <f t="shared" si="39"/>
        <v>0</v>
      </c>
      <c r="BW75" s="260"/>
      <c r="BX75" s="260"/>
      <c r="BY75" s="324">
        <f t="shared" si="40"/>
        <v>0</v>
      </c>
      <c r="BZ75" s="260"/>
      <c r="CA75" s="260"/>
      <c r="CB75" s="324">
        <f t="shared" si="41"/>
        <v>0</v>
      </c>
    </row>
    <row r="76" spans="1:80" ht="23.25" customHeight="1">
      <c r="A76" s="324">
        <f>Data!$B73</f>
        <v>0</v>
      </c>
      <c r="B76" s="324">
        <f>Data!$D73</f>
        <v>0</v>
      </c>
      <c r="C76" s="260"/>
      <c r="D76" s="260"/>
      <c r="E76" s="260"/>
      <c r="F76" s="260"/>
      <c r="G76" s="324">
        <f t="shared" si="22"/>
        <v>0</v>
      </c>
      <c r="H76" s="260"/>
      <c r="I76" s="260"/>
      <c r="J76" s="260"/>
      <c r="K76" s="260"/>
      <c r="L76" s="324">
        <f t="shared" si="23"/>
        <v>0</v>
      </c>
      <c r="M76" s="260"/>
      <c r="N76" s="260"/>
      <c r="O76" s="260"/>
      <c r="P76" s="260"/>
      <c r="Q76" s="324">
        <f t="shared" si="24"/>
        <v>0</v>
      </c>
      <c r="R76" s="260"/>
      <c r="S76" s="260"/>
      <c r="T76" s="260"/>
      <c r="U76" s="260"/>
      <c r="V76" s="324">
        <f t="shared" si="25"/>
        <v>0</v>
      </c>
      <c r="W76" s="260"/>
      <c r="X76" s="260"/>
      <c r="Y76" s="324">
        <f t="shared" si="26"/>
        <v>0</v>
      </c>
      <c r="Z76" s="260"/>
      <c r="AA76" s="260"/>
      <c r="AB76" s="324">
        <f t="shared" si="27"/>
        <v>0</v>
      </c>
      <c r="AC76" s="260"/>
      <c r="AD76" s="260"/>
      <c r="AE76" s="324">
        <f t="shared" si="28"/>
        <v>0</v>
      </c>
      <c r="AF76" s="260"/>
      <c r="AG76" s="260"/>
      <c r="AH76" s="324">
        <f t="shared" si="29"/>
        <v>0</v>
      </c>
      <c r="AI76" s="260"/>
      <c r="AJ76" s="260"/>
      <c r="AK76" s="324">
        <f t="shared" si="30"/>
        <v>0</v>
      </c>
      <c r="AL76" s="260"/>
      <c r="AM76" s="260"/>
      <c r="AN76" s="324">
        <f t="shared" si="31"/>
        <v>0</v>
      </c>
      <c r="AO76" s="324">
        <f>Data!$B73</f>
        <v>0</v>
      </c>
      <c r="AP76" s="324">
        <f>Data!$D73</f>
        <v>0</v>
      </c>
      <c r="AQ76" s="260"/>
      <c r="AR76" s="260"/>
      <c r="AS76" s="260"/>
      <c r="AT76" s="260"/>
      <c r="AU76" s="324">
        <f t="shared" si="32"/>
        <v>0</v>
      </c>
      <c r="AV76" s="260"/>
      <c r="AW76" s="260"/>
      <c r="AX76" s="260"/>
      <c r="AY76" s="260"/>
      <c r="AZ76" s="324">
        <f t="shared" si="33"/>
        <v>0</v>
      </c>
      <c r="BA76" s="260"/>
      <c r="BB76" s="260"/>
      <c r="BC76" s="260"/>
      <c r="BD76" s="260"/>
      <c r="BE76" s="324">
        <f t="shared" si="34"/>
        <v>0</v>
      </c>
      <c r="BF76" s="260"/>
      <c r="BG76" s="260"/>
      <c r="BH76" s="260"/>
      <c r="BI76" s="260"/>
      <c r="BJ76" s="324">
        <f t="shared" si="35"/>
        <v>0</v>
      </c>
      <c r="BK76" s="260"/>
      <c r="BL76" s="260"/>
      <c r="BM76" s="324">
        <f t="shared" si="36"/>
        <v>0</v>
      </c>
      <c r="BN76" s="260"/>
      <c r="BO76" s="260"/>
      <c r="BP76" s="324">
        <f t="shared" si="37"/>
        <v>0</v>
      </c>
      <c r="BQ76" s="260"/>
      <c r="BR76" s="260"/>
      <c r="BS76" s="324">
        <f t="shared" si="38"/>
        <v>0</v>
      </c>
      <c r="BT76" s="260"/>
      <c r="BU76" s="260"/>
      <c r="BV76" s="324">
        <f t="shared" si="39"/>
        <v>0</v>
      </c>
      <c r="BW76" s="260"/>
      <c r="BX76" s="260"/>
      <c r="BY76" s="324">
        <f t="shared" si="40"/>
        <v>0</v>
      </c>
      <c r="BZ76" s="260"/>
      <c r="CA76" s="260"/>
      <c r="CB76" s="324">
        <f t="shared" si="41"/>
        <v>0</v>
      </c>
    </row>
    <row r="77" spans="1:80" ht="23.25" customHeight="1">
      <c r="A77" s="324">
        <f>Data!$B74</f>
        <v>0</v>
      </c>
      <c r="B77" s="324">
        <f>Data!$D74</f>
        <v>0</v>
      </c>
      <c r="C77" s="260"/>
      <c r="D77" s="260"/>
      <c r="E77" s="260"/>
      <c r="F77" s="260"/>
      <c r="G77" s="324">
        <f t="shared" si="22"/>
        <v>0</v>
      </c>
      <c r="H77" s="260"/>
      <c r="I77" s="260"/>
      <c r="J77" s="260"/>
      <c r="K77" s="260"/>
      <c r="L77" s="324">
        <f t="shared" si="23"/>
        <v>0</v>
      </c>
      <c r="M77" s="260"/>
      <c r="N77" s="260"/>
      <c r="O77" s="260"/>
      <c r="P77" s="260"/>
      <c r="Q77" s="324">
        <f t="shared" si="24"/>
        <v>0</v>
      </c>
      <c r="R77" s="260"/>
      <c r="S77" s="260"/>
      <c r="T77" s="260"/>
      <c r="U77" s="260"/>
      <c r="V77" s="324">
        <f t="shared" si="25"/>
        <v>0</v>
      </c>
      <c r="W77" s="260"/>
      <c r="X77" s="260"/>
      <c r="Y77" s="324">
        <f t="shared" si="26"/>
        <v>0</v>
      </c>
      <c r="Z77" s="260"/>
      <c r="AA77" s="260"/>
      <c r="AB77" s="324">
        <f t="shared" si="27"/>
        <v>0</v>
      </c>
      <c r="AC77" s="260"/>
      <c r="AD77" s="260"/>
      <c r="AE77" s="324">
        <f t="shared" si="28"/>
        <v>0</v>
      </c>
      <c r="AF77" s="260"/>
      <c r="AG77" s="260"/>
      <c r="AH77" s="324">
        <f t="shared" si="29"/>
        <v>0</v>
      </c>
      <c r="AI77" s="260"/>
      <c r="AJ77" s="260"/>
      <c r="AK77" s="324">
        <f t="shared" si="30"/>
        <v>0</v>
      </c>
      <c r="AL77" s="260"/>
      <c r="AM77" s="260"/>
      <c r="AN77" s="324">
        <f t="shared" si="31"/>
        <v>0</v>
      </c>
      <c r="AO77" s="324">
        <f>Data!$B74</f>
        <v>0</v>
      </c>
      <c r="AP77" s="324">
        <f>Data!$D74</f>
        <v>0</v>
      </c>
      <c r="AQ77" s="260"/>
      <c r="AR77" s="260"/>
      <c r="AS77" s="260"/>
      <c r="AT77" s="260"/>
      <c r="AU77" s="324">
        <f t="shared" si="32"/>
        <v>0</v>
      </c>
      <c r="AV77" s="260"/>
      <c r="AW77" s="260"/>
      <c r="AX77" s="260"/>
      <c r="AY77" s="260"/>
      <c r="AZ77" s="324">
        <f t="shared" si="33"/>
        <v>0</v>
      </c>
      <c r="BA77" s="260"/>
      <c r="BB77" s="260"/>
      <c r="BC77" s="260"/>
      <c r="BD77" s="260"/>
      <c r="BE77" s="324">
        <f t="shared" si="34"/>
        <v>0</v>
      </c>
      <c r="BF77" s="260"/>
      <c r="BG77" s="260"/>
      <c r="BH77" s="260"/>
      <c r="BI77" s="260"/>
      <c r="BJ77" s="324">
        <f t="shared" si="35"/>
        <v>0</v>
      </c>
      <c r="BK77" s="260"/>
      <c r="BL77" s="260"/>
      <c r="BM77" s="324">
        <f t="shared" si="36"/>
        <v>0</v>
      </c>
      <c r="BN77" s="260"/>
      <c r="BO77" s="260"/>
      <c r="BP77" s="324">
        <f t="shared" si="37"/>
        <v>0</v>
      </c>
      <c r="BQ77" s="260"/>
      <c r="BR77" s="260"/>
      <c r="BS77" s="324">
        <f t="shared" si="38"/>
        <v>0</v>
      </c>
      <c r="BT77" s="260"/>
      <c r="BU77" s="260"/>
      <c r="BV77" s="324">
        <f t="shared" si="39"/>
        <v>0</v>
      </c>
      <c r="BW77" s="260"/>
      <c r="BX77" s="260"/>
      <c r="BY77" s="324">
        <f t="shared" si="40"/>
        <v>0</v>
      </c>
      <c r="BZ77" s="260"/>
      <c r="CA77" s="260"/>
      <c r="CB77" s="324">
        <f t="shared" si="41"/>
        <v>0</v>
      </c>
    </row>
    <row r="78" spans="1:80" ht="23.25" customHeight="1">
      <c r="A78" s="324">
        <f>Data!$B75</f>
        <v>0</v>
      </c>
      <c r="B78" s="324">
        <f>Data!$D75</f>
        <v>0</v>
      </c>
      <c r="C78" s="260"/>
      <c r="D78" s="260"/>
      <c r="E78" s="260"/>
      <c r="F78" s="260"/>
      <c r="G78" s="324">
        <f t="shared" si="22"/>
        <v>0</v>
      </c>
      <c r="H78" s="260"/>
      <c r="I78" s="260"/>
      <c r="J78" s="260"/>
      <c r="K78" s="260"/>
      <c r="L78" s="324">
        <f t="shared" si="23"/>
        <v>0</v>
      </c>
      <c r="M78" s="260"/>
      <c r="N78" s="260"/>
      <c r="O78" s="260"/>
      <c r="P78" s="260"/>
      <c r="Q78" s="324">
        <f t="shared" si="24"/>
        <v>0</v>
      </c>
      <c r="R78" s="260"/>
      <c r="S78" s="260"/>
      <c r="T78" s="260"/>
      <c r="U78" s="260"/>
      <c r="V78" s="324">
        <f t="shared" si="25"/>
        <v>0</v>
      </c>
      <c r="W78" s="260"/>
      <c r="X78" s="260"/>
      <c r="Y78" s="324">
        <f t="shared" si="26"/>
        <v>0</v>
      </c>
      <c r="Z78" s="260"/>
      <c r="AA78" s="260"/>
      <c r="AB78" s="324">
        <f t="shared" si="27"/>
        <v>0</v>
      </c>
      <c r="AC78" s="260"/>
      <c r="AD78" s="260"/>
      <c r="AE78" s="324">
        <f t="shared" si="28"/>
        <v>0</v>
      </c>
      <c r="AF78" s="260"/>
      <c r="AG78" s="260"/>
      <c r="AH78" s="324">
        <f t="shared" si="29"/>
        <v>0</v>
      </c>
      <c r="AI78" s="260"/>
      <c r="AJ78" s="260"/>
      <c r="AK78" s="324">
        <f t="shared" si="30"/>
        <v>0</v>
      </c>
      <c r="AL78" s="260"/>
      <c r="AM78" s="260"/>
      <c r="AN78" s="324">
        <f t="shared" si="31"/>
        <v>0</v>
      </c>
      <c r="AO78" s="324">
        <f>Data!$B75</f>
        <v>0</v>
      </c>
      <c r="AP78" s="324">
        <f>Data!$D75</f>
        <v>0</v>
      </c>
      <c r="AQ78" s="260"/>
      <c r="AR78" s="260"/>
      <c r="AS78" s="260"/>
      <c r="AT78" s="260"/>
      <c r="AU78" s="324">
        <f t="shared" si="32"/>
        <v>0</v>
      </c>
      <c r="AV78" s="260"/>
      <c r="AW78" s="260"/>
      <c r="AX78" s="260"/>
      <c r="AY78" s="260"/>
      <c r="AZ78" s="324">
        <f t="shared" si="33"/>
        <v>0</v>
      </c>
      <c r="BA78" s="260"/>
      <c r="BB78" s="260"/>
      <c r="BC78" s="260"/>
      <c r="BD78" s="260"/>
      <c r="BE78" s="324">
        <f t="shared" si="34"/>
        <v>0</v>
      </c>
      <c r="BF78" s="260"/>
      <c r="BG78" s="260"/>
      <c r="BH78" s="260"/>
      <c r="BI78" s="260"/>
      <c r="BJ78" s="324">
        <f t="shared" si="35"/>
        <v>0</v>
      </c>
      <c r="BK78" s="260"/>
      <c r="BL78" s="260"/>
      <c r="BM78" s="324">
        <f t="shared" si="36"/>
        <v>0</v>
      </c>
      <c r="BN78" s="260"/>
      <c r="BO78" s="260"/>
      <c r="BP78" s="324">
        <f t="shared" si="37"/>
        <v>0</v>
      </c>
      <c r="BQ78" s="260"/>
      <c r="BR78" s="260"/>
      <c r="BS78" s="324">
        <f t="shared" si="38"/>
        <v>0</v>
      </c>
      <c r="BT78" s="260"/>
      <c r="BU78" s="260"/>
      <c r="BV78" s="324">
        <f t="shared" si="39"/>
        <v>0</v>
      </c>
      <c r="BW78" s="260"/>
      <c r="BX78" s="260"/>
      <c r="BY78" s="324">
        <f t="shared" si="40"/>
        <v>0</v>
      </c>
      <c r="BZ78" s="260"/>
      <c r="CA78" s="260"/>
      <c r="CB78" s="324">
        <f t="shared" si="41"/>
        <v>0</v>
      </c>
    </row>
    <row r="79" spans="1:80" ht="23.25" customHeight="1">
      <c r="A79" s="324">
        <f>Data!$B76</f>
        <v>0</v>
      </c>
      <c r="B79" s="324">
        <f>Data!$D76</f>
        <v>0</v>
      </c>
      <c r="C79" s="260"/>
      <c r="D79" s="260"/>
      <c r="E79" s="260"/>
      <c r="F79" s="260"/>
      <c r="G79" s="324">
        <f t="shared" si="22"/>
        <v>0</v>
      </c>
      <c r="H79" s="260"/>
      <c r="I79" s="260"/>
      <c r="J79" s="260"/>
      <c r="K79" s="260"/>
      <c r="L79" s="324">
        <f t="shared" si="23"/>
        <v>0</v>
      </c>
      <c r="M79" s="260"/>
      <c r="N79" s="260"/>
      <c r="O79" s="260"/>
      <c r="P79" s="260"/>
      <c r="Q79" s="324">
        <f t="shared" si="24"/>
        <v>0</v>
      </c>
      <c r="R79" s="260"/>
      <c r="S79" s="260"/>
      <c r="T79" s="260"/>
      <c r="U79" s="260"/>
      <c r="V79" s="324">
        <f t="shared" si="25"/>
        <v>0</v>
      </c>
      <c r="W79" s="260"/>
      <c r="X79" s="260"/>
      <c r="Y79" s="324">
        <f t="shared" si="26"/>
        <v>0</v>
      </c>
      <c r="Z79" s="260"/>
      <c r="AA79" s="260"/>
      <c r="AB79" s="324">
        <f t="shared" si="27"/>
        <v>0</v>
      </c>
      <c r="AC79" s="260"/>
      <c r="AD79" s="260"/>
      <c r="AE79" s="324">
        <f t="shared" si="28"/>
        <v>0</v>
      </c>
      <c r="AF79" s="260"/>
      <c r="AG79" s="260"/>
      <c r="AH79" s="324">
        <f t="shared" si="29"/>
        <v>0</v>
      </c>
      <c r="AI79" s="260"/>
      <c r="AJ79" s="260"/>
      <c r="AK79" s="324">
        <f t="shared" si="30"/>
        <v>0</v>
      </c>
      <c r="AL79" s="260"/>
      <c r="AM79" s="260"/>
      <c r="AN79" s="324">
        <f t="shared" si="31"/>
        <v>0</v>
      </c>
      <c r="AO79" s="324">
        <f>Data!$B76</f>
        <v>0</v>
      </c>
      <c r="AP79" s="324">
        <f>Data!$D76</f>
        <v>0</v>
      </c>
      <c r="AQ79" s="260"/>
      <c r="AR79" s="260"/>
      <c r="AS79" s="260"/>
      <c r="AT79" s="260"/>
      <c r="AU79" s="324">
        <f t="shared" si="32"/>
        <v>0</v>
      </c>
      <c r="AV79" s="260"/>
      <c r="AW79" s="260"/>
      <c r="AX79" s="260"/>
      <c r="AY79" s="260"/>
      <c r="AZ79" s="324">
        <f t="shared" si="33"/>
        <v>0</v>
      </c>
      <c r="BA79" s="260"/>
      <c r="BB79" s="260"/>
      <c r="BC79" s="260"/>
      <c r="BD79" s="260"/>
      <c r="BE79" s="324">
        <f t="shared" si="34"/>
        <v>0</v>
      </c>
      <c r="BF79" s="260"/>
      <c r="BG79" s="260"/>
      <c r="BH79" s="260"/>
      <c r="BI79" s="260"/>
      <c r="BJ79" s="324">
        <f t="shared" si="35"/>
        <v>0</v>
      </c>
      <c r="BK79" s="260"/>
      <c r="BL79" s="260"/>
      <c r="BM79" s="324">
        <f t="shared" si="36"/>
        <v>0</v>
      </c>
      <c r="BN79" s="260"/>
      <c r="BO79" s="260"/>
      <c r="BP79" s="324">
        <f t="shared" si="37"/>
        <v>0</v>
      </c>
      <c r="BQ79" s="260"/>
      <c r="BR79" s="260"/>
      <c r="BS79" s="324">
        <f t="shared" si="38"/>
        <v>0</v>
      </c>
      <c r="BT79" s="260"/>
      <c r="BU79" s="260"/>
      <c r="BV79" s="324">
        <f t="shared" si="39"/>
        <v>0</v>
      </c>
      <c r="BW79" s="260"/>
      <c r="BX79" s="260"/>
      <c r="BY79" s="324">
        <f t="shared" si="40"/>
        <v>0</v>
      </c>
      <c r="BZ79" s="260"/>
      <c r="CA79" s="260"/>
      <c r="CB79" s="324">
        <f t="shared" si="41"/>
        <v>0</v>
      </c>
    </row>
  </sheetData>
  <sheetProtection algorithmName="SHA-512" hashValue="rV+rpwK/oUMQNIbAuWNWzWTTN0fNRocb7B2DsDI/+PJFsZf59RZwKRS9Rpwmu5YLcfPBErXUKfv8bIJYmRpuzg==" saltValue="W2LlTpaA2AEKJiZ/idmFWQ==" spinCount="100000" sheet="1" scenarios="1" formatCells="0" formatColumns="0" formatRows="0"/>
  <mergeCells count="116">
    <mergeCell ref="B2:B5"/>
    <mergeCell ref="C2:G2"/>
    <mergeCell ref="C3:D3"/>
    <mergeCell ref="E3:F3"/>
    <mergeCell ref="G3:G4"/>
    <mergeCell ref="H3:I3"/>
    <mergeCell ref="J3:K3"/>
    <mergeCell ref="AO2:AO5"/>
    <mergeCell ref="M2:Q2"/>
    <mergeCell ref="L3:L4"/>
    <mergeCell ref="Q3:Q4"/>
    <mergeCell ref="V3:V4"/>
    <mergeCell ref="AI2:AN2"/>
    <mergeCell ref="AI3:AK3"/>
    <mergeCell ref="AL3:AN3"/>
    <mergeCell ref="R2:S2"/>
    <mergeCell ref="T2:V2"/>
    <mergeCell ref="A1:S1"/>
    <mergeCell ref="T1:AN1"/>
    <mergeCell ref="A40:A43"/>
    <mergeCell ref="B40:B43"/>
    <mergeCell ref="C40:G40"/>
    <mergeCell ref="H40:L40"/>
    <mergeCell ref="M40:Q40"/>
    <mergeCell ref="W2:AB2"/>
    <mergeCell ref="W3:Y3"/>
    <mergeCell ref="Z3:AB3"/>
    <mergeCell ref="AC2:AH2"/>
    <mergeCell ref="AC3:AE3"/>
    <mergeCell ref="AF3:AH3"/>
    <mergeCell ref="M3:N3"/>
    <mergeCell ref="O3:P3"/>
    <mergeCell ref="R3:S3"/>
    <mergeCell ref="T3:U3"/>
    <mergeCell ref="H2:L2"/>
    <mergeCell ref="A2:A5"/>
    <mergeCell ref="R40:S40"/>
    <mergeCell ref="T40:V40"/>
    <mergeCell ref="W40:AB40"/>
    <mergeCell ref="AC40:AH40"/>
    <mergeCell ref="AI40:AN40"/>
    <mergeCell ref="C41:D41"/>
    <mergeCell ref="E41:F41"/>
    <mergeCell ref="G41:G42"/>
    <mergeCell ref="H41:I41"/>
    <mergeCell ref="J41:K41"/>
    <mergeCell ref="V41:V42"/>
    <mergeCell ref="W41:Y41"/>
    <mergeCell ref="Z41:AB41"/>
    <mergeCell ref="AC41:AE41"/>
    <mergeCell ref="AF41:AH41"/>
    <mergeCell ref="AI41:AK41"/>
    <mergeCell ref="L41:L42"/>
    <mergeCell ref="M41:N41"/>
    <mergeCell ref="O41:P41"/>
    <mergeCell ref="Q41:Q42"/>
    <mergeCell ref="R41:S41"/>
    <mergeCell ref="T41:U41"/>
    <mergeCell ref="AL41:AN41"/>
    <mergeCell ref="AO1:BG1"/>
    <mergeCell ref="BH1:CB1"/>
    <mergeCell ref="AQ2:AU2"/>
    <mergeCell ref="AV2:AZ2"/>
    <mergeCell ref="BA2:BE2"/>
    <mergeCell ref="BF2:BG2"/>
    <mergeCell ref="BH2:BJ2"/>
    <mergeCell ref="BK2:BP2"/>
    <mergeCell ref="BQ2:BV2"/>
    <mergeCell ref="BW2:CB2"/>
    <mergeCell ref="AP2:AP5"/>
    <mergeCell ref="AQ3:AR3"/>
    <mergeCell ref="AS3:AT3"/>
    <mergeCell ref="AU3:AU4"/>
    <mergeCell ref="AV3:AW3"/>
    <mergeCell ref="AX3:AY3"/>
    <mergeCell ref="AZ3:AZ4"/>
    <mergeCell ref="BA3:BB3"/>
    <mergeCell ref="BC3:BD3"/>
    <mergeCell ref="BE3:BE4"/>
    <mergeCell ref="BT3:BV3"/>
    <mergeCell ref="BW3:BY3"/>
    <mergeCell ref="BZ3:CB3"/>
    <mergeCell ref="BK3:BM3"/>
    <mergeCell ref="AO40:AO43"/>
    <mergeCell ref="AP40:AP43"/>
    <mergeCell ref="AQ40:AU40"/>
    <mergeCell ref="AV40:AZ40"/>
    <mergeCell ref="BA40:BE40"/>
    <mergeCell ref="BF40:BG40"/>
    <mergeCell ref="BH40:BJ40"/>
    <mergeCell ref="BF3:BG3"/>
    <mergeCell ref="BH3:BI3"/>
    <mergeCell ref="BJ3:BJ4"/>
    <mergeCell ref="BN3:BP3"/>
    <mergeCell ref="BQ3:BS3"/>
    <mergeCell ref="BK40:BP40"/>
    <mergeCell ref="BQ40:BV40"/>
    <mergeCell ref="BW40:CB40"/>
    <mergeCell ref="AQ41:AR41"/>
    <mergeCell ref="AS41:AT41"/>
    <mergeCell ref="AU41:AU42"/>
    <mergeCell ref="AV41:AW41"/>
    <mergeCell ref="AX41:AY41"/>
    <mergeCell ref="AZ41:AZ42"/>
    <mergeCell ref="BA41:BB41"/>
    <mergeCell ref="BN41:BP41"/>
    <mergeCell ref="BQ41:BS41"/>
    <mergeCell ref="BT41:BV41"/>
    <mergeCell ref="BW41:BY41"/>
    <mergeCell ref="BZ41:CB41"/>
    <mergeCell ref="BC41:BD41"/>
    <mergeCell ref="BE41:BE42"/>
    <mergeCell ref="BF41:BG41"/>
    <mergeCell ref="BH41:BI41"/>
    <mergeCell ref="BJ41:BJ42"/>
    <mergeCell ref="BK41:BM41"/>
  </mergeCells>
  <pageMargins left="0.39370078740157483" right="0.39370078740157483" top="0.11811023622047245" bottom="0.43307086614173229" header="0" footer="0"/>
  <pageSetup paperSize="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Zeros="0" view="pageLayout" zoomScaleNormal="100" workbookViewId="0">
      <selection sqref="A1:L1"/>
    </sheetView>
  </sheetViews>
  <sheetFormatPr defaultRowHeight="12.75"/>
  <cols>
    <col min="1" max="2" width="6.7109375" style="11" customWidth="1"/>
    <col min="3" max="6" width="8.85546875" style="11" customWidth="1"/>
    <col min="7" max="8" width="6.7109375" style="11" customWidth="1"/>
    <col min="9" max="12" width="8.85546875" style="11" customWidth="1"/>
    <col min="13" max="16384" width="9.140625" style="11"/>
  </cols>
  <sheetData>
    <row r="1" spans="1:12" ht="24" thickBot="1">
      <c r="A1" s="470" t="str">
        <f>"शारीरिक शिक्षण श्रेणीपत्रक"&amp;" "&amp;Links!O2</f>
        <v>शारीरिक शिक्षण श्रेणीपत्रक सन:- 2023-24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2"/>
    </row>
    <row r="2" spans="1:12" ht="24.75" customHeight="1">
      <c r="A2" s="473" t="s">
        <v>270</v>
      </c>
      <c r="B2" s="475" t="s">
        <v>271</v>
      </c>
      <c r="C2" s="265" t="s">
        <v>129</v>
      </c>
      <c r="D2" s="265" t="s">
        <v>311</v>
      </c>
      <c r="E2" s="265" t="s">
        <v>35</v>
      </c>
      <c r="F2" s="476" t="s">
        <v>27</v>
      </c>
      <c r="G2" s="473" t="s">
        <v>270</v>
      </c>
      <c r="H2" s="475" t="s">
        <v>271</v>
      </c>
      <c r="I2" s="265" t="s">
        <v>129</v>
      </c>
      <c r="J2" s="265" t="s">
        <v>311</v>
      </c>
      <c r="K2" s="265" t="s">
        <v>35</v>
      </c>
      <c r="L2" s="476" t="s">
        <v>27</v>
      </c>
    </row>
    <row r="3" spans="1:12" ht="24.75" customHeight="1">
      <c r="A3" s="474"/>
      <c r="B3" s="465"/>
      <c r="C3" s="272">
        <v>100</v>
      </c>
      <c r="D3" s="272">
        <v>100</v>
      </c>
      <c r="E3" s="341">
        <f>SUM(C3:D3)</f>
        <v>200</v>
      </c>
      <c r="F3" s="477"/>
      <c r="G3" s="474"/>
      <c r="H3" s="465"/>
      <c r="I3" s="272">
        <v>100</v>
      </c>
      <c r="J3" s="272">
        <v>100</v>
      </c>
      <c r="K3" s="341">
        <f>SUM(I3:J3)</f>
        <v>200</v>
      </c>
      <c r="L3" s="477"/>
    </row>
    <row r="4" spans="1:12" ht="24.75" customHeight="1">
      <c r="A4" s="342">
        <f>Data!$B7</f>
        <v>1</v>
      </c>
      <c r="B4" s="324">
        <f>Data!$D7</f>
        <v>1</v>
      </c>
      <c r="C4" s="260"/>
      <c r="D4" s="260"/>
      <c r="E4" s="324">
        <f>SUM(C4:D4)</f>
        <v>0</v>
      </c>
      <c r="F4" s="343">
        <f>LOOKUP(ROUND(E4/2,0),{0,1,30,45,60},{0,"D ","C","B","A"})</f>
        <v>0</v>
      </c>
      <c r="G4" s="342">
        <f>Data!$B42</f>
        <v>0</v>
      </c>
      <c r="H4" s="324">
        <f>Data!$D42</f>
        <v>0</v>
      </c>
      <c r="I4" s="260"/>
      <c r="J4" s="260"/>
      <c r="K4" s="324">
        <f>SUM(I4:J4)</f>
        <v>0</v>
      </c>
      <c r="L4" s="343">
        <f>LOOKUP(ROUND(K4/2,0),{0,1,30,45,60},{0,"D ","C","B","A"})</f>
        <v>0</v>
      </c>
    </row>
    <row r="5" spans="1:12" ht="24.75" customHeight="1">
      <c r="A5" s="342">
        <f>Data!$B8</f>
        <v>0</v>
      </c>
      <c r="B5" s="324">
        <f>Data!$D8</f>
        <v>0</v>
      </c>
      <c r="C5" s="260"/>
      <c r="D5" s="260"/>
      <c r="E5" s="324">
        <f t="shared" ref="E5:E38" si="0">SUM(C5:D5)</f>
        <v>0</v>
      </c>
      <c r="F5" s="343">
        <f>LOOKUP(ROUND(E5/2,0),{0,1,30,45,60},{0,"D ","C","B","A"})</f>
        <v>0</v>
      </c>
      <c r="G5" s="342">
        <f>Data!$B43</f>
        <v>0</v>
      </c>
      <c r="H5" s="324">
        <f>Data!$D43</f>
        <v>0</v>
      </c>
      <c r="I5" s="260"/>
      <c r="J5" s="260"/>
      <c r="K5" s="324">
        <f t="shared" ref="K5:K38" si="1">SUM(I5:J5)</f>
        <v>0</v>
      </c>
      <c r="L5" s="343">
        <f>LOOKUP(ROUND(K5/2,0),{0,1,30,45,60},{0,"D ","C","B","A"})</f>
        <v>0</v>
      </c>
    </row>
    <row r="6" spans="1:12" ht="24.75" customHeight="1">
      <c r="A6" s="342">
        <f>Data!$B9</f>
        <v>0</v>
      </c>
      <c r="B6" s="324">
        <f>Data!$D9</f>
        <v>0</v>
      </c>
      <c r="C6" s="260"/>
      <c r="D6" s="260"/>
      <c r="E6" s="324">
        <f t="shared" si="0"/>
        <v>0</v>
      </c>
      <c r="F6" s="343">
        <f>LOOKUP(ROUND(E6/2,0),{0,1,30,45,60},{0,"D ","C","B","A"})</f>
        <v>0</v>
      </c>
      <c r="G6" s="342">
        <f>Data!$B44</f>
        <v>0</v>
      </c>
      <c r="H6" s="324">
        <f>Data!$D44</f>
        <v>0</v>
      </c>
      <c r="I6" s="260"/>
      <c r="J6" s="260"/>
      <c r="K6" s="324">
        <f t="shared" si="1"/>
        <v>0</v>
      </c>
      <c r="L6" s="343">
        <f>LOOKUP(ROUND(K6/2,0),{0,1,30,45,60},{0,"D ","C","B","A"})</f>
        <v>0</v>
      </c>
    </row>
    <row r="7" spans="1:12" ht="24.75" customHeight="1">
      <c r="A7" s="342">
        <f>Data!$B10</f>
        <v>0</v>
      </c>
      <c r="B7" s="324">
        <f>Data!$D10</f>
        <v>0</v>
      </c>
      <c r="C7" s="260"/>
      <c r="D7" s="260"/>
      <c r="E7" s="324">
        <f t="shared" si="0"/>
        <v>0</v>
      </c>
      <c r="F7" s="343">
        <f>LOOKUP(ROUND(E7/2,0),{0,1,30,45,60},{0,"D ","C","B","A"})</f>
        <v>0</v>
      </c>
      <c r="G7" s="342">
        <f>Data!$B45</f>
        <v>0</v>
      </c>
      <c r="H7" s="324">
        <f>Data!$D45</f>
        <v>0</v>
      </c>
      <c r="I7" s="260"/>
      <c r="J7" s="260"/>
      <c r="K7" s="324">
        <f t="shared" si="1"/>
        <v>0</v>
      </c>
      <c r="L7" s="343">
        <f>LOOKUP(ROUND(K7/2,0),{0,1,30,45,60},{0,"D ","C","B","A"})</f>
        <v>0</v>
      </c>
    </row>
    <row r="8" spans="1:12" ht="24.75" customHeight="1">
      <c r="A8" s="342">
        <f>Data!$B11</f>
        <v>0</v>
      </c>
      <c r="B8" s="324">
        <f>Data!$D11</f>
        <v>0</v>
      </c>
      <c r="C8" s="260"/>
      <c r="D8" s="260"/>
      <c r="E8" s="324">
        <f t="shared" si="0"/>
        <v>0</v>
      </c>
      <c r="F8" s="343">
        <f>LOOKUP(ROUND(E8/2,0),{0,1,30,45,60},{0,"D ","C","B","A"})</f>
        <v>0</v>
      </c>
      <c r="G8" s="342">
        <f>Data!$B46</f>
        <v>0</v>
      </c>
      <c r="H8" s="324">
        <f>Data!$D46</f>
        <v>0</v>
      </c>
      <c r="I8" s="260"/>
      <c r="J8" s="260"/>
      <c r="K8" s="324">
        <f t="shared" si="1"/>
        <v>0</v>
      </c>
      <c r="L8" s="343">
        <f>LOOKUP(ROUND(K8/2,0),{0,1,30,45,60},{0,"D ","C","B","A"})</f>
        <v>0</v>
      </c>
    </row>
    <row r="9" spans="1:12" ht="24.75" customHeight="1">
      <c r="A9" s="342">
        <f>Data!$B12</f>
        <v>0</v>
      </c>
      <c r="B9" s="324">
        <f>Data!$D12</f>
        <v>0</v>
      </c>
      <c r="C9" s="260"/>
      <c r="D9" s="260"/>
      <c r="E9" s="324">
        <f t="shared" si="0"/>
        <v>0</v>
      </c>
      <c r="F9" s="343">
        <f>LOOKUP(ROUND(E9/2,0),{0,1,30,45,60},{0,"D ","C","B","A"})</f>
        <v>0</v>
      </c>
      <c r="G9" s="342">
        <f>Data!$B47</f>
        <v>0</v>
      </c>
      <c r="H9" s="324">
        <f>Data!$D47</f>
        <v>0</v>
      </c>
      <c r="I9" s="260"/>
      <c r="J9" s="260"/>
      <c r="K9" s="324">
        <f t="shared" si="1"/>
        <v>0</v>
      </c>
      <c r="L9" s="343">
        <f>LOOKUP(ROUND(K9/2,0),{0,1,30,45,60},{0,"D ","C","B","A"})</f>
        <v>0</v>
      </c>
    </row>
    <row r="10" spans="1:12" ht="24.75" customHeight="1">
      <c r="A10" s="342">
        <f>Data!$B13</f>
        <v>0</v>
      </c>
      <c r="B10" s="324">
        <f>Data!$D13</f>
        <v>0</v>
      </c>
      <c r="C10" s="260"/>
      <c r="D10" s="260"/>
      <c r="E10" s="324">
        <f t="shared" si="0"/>
        <v>0</v>
      </c>
      <c r="F10" s="343">
        <f>LOOKUP(ROUND(E10/2,0),{0,1,30,45,60},{0,"D ","C","B","A"})</f>
        <v>0</v>
      </c>
      <c r="G10" s="342">
        <f>Data!$B48</f>
        <v>0</v>
      </c>
      <c r="H10" s="324">
        <f>Data!$D48</f>
        <v>0</v>
      </c>
      <c r="I10" s="260"/>
      <c r="J10" s="260"/>
      <c r="K10" s="324">
        <f t="shared" si="1"/>
        <v>0</v>
      </c>
      <c r="L10" s="343">
        <f>LOOKUP(ROUND(K10/2,0),{0,1,30,45,60},{0,"D ","C","B","A"})</f>
        <v>0</v>
      </c>
    </row>
    <row r="11" spans="1:12" ht="24.75" customHeight="1">
      <c r="A11" s="342">
        <f>Data!$B14</f>
        <v>0</v>
      </c>
      <c r="B11" s="324">
        <f>Data!$D14</f>
        <v>0</v>
      </c>
      <c r="C11" s="260"/>
      <c r="D11" s="260"/>
      <c r="E11" s="324">
        <f t="shared" si="0"/>
        <v>0</v>
      </c>
      <c r="F11" s="343">
        <f>LOOKUP(ROUND(E11/2,0),{0,1,30,45,60},{0,"D ","C","B","A"})</f>
        <v>0</v>
      </c>
      <c r="G11" s="342">
        <f>Data!$B49</f>
        <v>0</v>
      </c>
      <c r="H11" s="324">
        <f>Data!$D49</f>
        <v>0</v>
      </c>
      <c r="I11" s="260"/>
      <c r="J11" s="260"/>
      <c r="K11" s="324">
        <f t="shared" si="1"/>
        <v>0</v>
      </c>
      <c r="L11" s="343">
        <f>LOOKUP(ROUND(K11/2,0),{0,1,30,45,60},{0,"D ","C","B","A"})</f>
        <v>0</v>
      </c>
    </row>
    <row r="12" spans="1:12" ht="24.75" customHeight="1">
      <c r="A12" s="342">
        <f>Data!$B15</f>
        <v>0</v>
      </c>
      <c r="B12" s="324">
        <f>Data!$D15</f>
        <v>0</v>
      </c>
      <c r="C12" s="260"/>
      <c r="D12" s="260"/>
      <c r="E12" s="324">
        <f t="shared" si="0"/>
        <v>0</v>
      </c>
      <c r="F12" s="343">
        <f>LOOKUP(ROUND(E12/2,0),{0,1,30,45,60},{0,"D ","C","B","A"})</f>
        <v>0</v>
      </c>
      <c r="G12" s="342">
        <f>Data!$B50</f>
        <v>0</v>
      </c>
      <c r="H12" s="324">
        <f>Data!$D50</f>
        <v>0</v>
      </c>
      <c r="I12" s="260"/>
      <c r="J12" s="260"/>
      <c r="K12" s="324">
        <f t="shared" si="1"/>
        <v>0</v>
      </c>
      <c r="L12" s="343">
        <f>LOOKUP(ROUND(K12/2,0),{0,1,30,45,60},{0,"D ","C","B","A"})</f>
        <v>0</v>
      </c>
    </row>
    <row r="13" spans="1:12" ht="24.75" customHeight="1">
      <c r="A13" s="342">
        <f>Data!$B16</f>
        <v>0</v>
      </c>
      <c r="B13" s="324">
        <f>Data!$D16</f>
        <v>0</v>
      </c>
      <c r="C13" s="260"/>
      <c r="D13" s="260"/>
      <c r="E13" s="324">
        <f t="shared" si="0"/>
        <v>0</v>
      </c>
      <c r="F13" s="343">
        <f>LOOKUP(ROUND(E13/2,0),{0,1,30,45,60},{0,"D ","C","B","A"})</f>
        <v>0</v>
      </c>
      <c r="G13" s="342">
        <f>Data!$B51</f>
        <v>0</v>
      </c>
      <c r="H13" s="324">
        <f>Data!$D51</f>
        <v>0</v>
      </c>
      <c r="I13" s="260"/>
      <c r="J13" s="260"/>
      <c r="K13" s="324">
        <f t="shared" si="1"/>
        <v>0</v>
      </c>
      <c r="L13" s="343">
        <f>LOOKUP(ROUND(K13/2,0),{0,1,30,45,60},{0,"D ","C","B","A"})</f>
        <v>0</v>
      </c>
    </row>
    <row r="14" spans="1:12" ht="24.75" customHeight="1">
      <c r="A14" s="342">
        <f>Data!$B17</f>
        <v>0</v>
      </c>
      <c r="B14" s="324">
        <f>Data!$D17</f>
        <v>0</v>
      </c>
      <c r="C14" s="260"/>
      <c r="D14" s="260"/>
      <c r="E14" s="324">
        <f t="shared" si="0"/>
        <v>0</v>
      </c>
      <c r="F14" s="343">
        <f>LOOKUP(ROUND(E14/2,0),{0,1,30,45,60},{0,"D ","C","B","A"})</f>
        <v>0</v>
      </c>
      <c r="G14" s="342">
        <f>Data!$B52</f>
        <v>0</v>
      </c>
      <c r="H14" s="324">
        <f>Data!$D52</f>
        <v>0</v>
      </c>
      <c r="I14" s="260"/>
      <c r="J14" s="260"/>
      <c r="K14" s="324">
        <f t="shared" si="1"/>
        <v>0</v>
      </c>
      <c r="L14" s="343">
        <f>LOOKUP(ROUND(K14/2,0),{0,1,30,45,60},{0,"D ","C","B","A"})</f>
        <v>0</v>
      </c>
    </row>
    <row r="15" spans="1:12" ht="24.75" customHeight="1">
      <c r="A15" s="342">
        <f>Data!$B18</f>
        <v>0</v>
      </c>
      <c r="B15" s="324">
        <f>Data!$D18</f>
        <v>0</v>
      </c>
      <c r="C15" s="260"/>
      <c r="D15" s="260"/>
      <c r="E15" s="324">
        <f t="shared" si="0"/>
        <v>0</v>
      </c>
      <c r="F15" s="343">
        <f>LOOKUP(ROUND(E15/2,0),{0,1,30,45,60},{0,"D ","C","B","A"})</f>
        <v>0</v>
      </c>
      <c r="G15" s="342">
        <f>Data!$B53</f>
        <v>0</v>
      </c>
      <c r="H15" s="324">
        <f>Data!$D53</f>
        <v>0</v>
      </c>
      <c r="I15" s="260"/>
      <c r="J15" s="260"/>
      <c r="K15" s="324">
        <f t="shared" si="1"/>
        <v>0</v>
      </c>
      <c r="L15" s="343">
        <f>LOOKUP(ROUND(K15/2,0),{0,1,30,45,60},{0,"D ","C","B","A"})</f>
        <v>0</v>
      </c>
    </row>
    <row r="16" spans="1:12" ht="24.75" customHeight="1">
      <c r="A16" s="342">
        <f>Data!$B19</f>
        <v>0</v>
      </c>
      <c r="B16" s="324">
        <f>Data!$D19</f>
        <v>0</v>
      </c>
      <c r="C16" s="260"/>
      <c r="D16" s="260"/>
      <c r="E16" s="324">
        <f t="shared" si="0"/>
        <v>0</v>
      </c>
      <c r="F16" s="343">
        <f>LOOKUP(ROUND(E16/2,0),{0,1,30,45,60},{0,"D ","C","B","A"})</f>
        <v>0</v>
      </c>
      <c r="G16" s="342">
        <f>Data!$B54</f>
        <v>0</v>
      </c>
      <c r="H16" s="324">
        <f>Data!$D54</f>
        <v>0</v>
      </c>
      <c r="I16" s="260"/>
      <c r="J16" s="260"/>
      <c r="K16" s="324">
        <f t="shared" si="1"/>
        <v>0</v>
      </c>
      <c r="L16" s="343">
        <f>LOOKUP(ROUND(K16/2,0),{0,1,30,45,60},{0,"D ","C","B","A"})</f>
        <v>0</v>
      </c>
    </row>
    <row r="17" spans="1:12" ht="24.75" customHeight="1">
      <c r="A17" s="342">
        <f>Data!$B20</f>
        <v>0</v>
      </c>
      <c r="B17" s="324">
        <f>Data!$D20</f>
        <v>0</v>
      </c>
      <c r="C17" s="260"/>
      <c r="D17" s="260"/>
      <c r="E17" s="324">
        <f t="shared" si="0"/>
        <v>0</v>
      </c>
      <c r="F17" s="343">
        <f>LOOKUP(ROUND(E17/2,0),{0,1,30,45,60},{0,"D ","C","B","A"})</f>
        <v>0</v>
      </c>
      <c r="G17" s="342">
        <f>Data!$B55</f>
        <v>0</v>
      </c>
      <c r="H17" s="324">
        <f>Data!$D55</f>
        <v>0</v>
      </c>
      <c r="I17" s="260"/>
      <c r="J17" s="260"/>
      <c r="K17" s="324">
        <f t="shared" si="1"/>
        <v>0</v>
      </c>
      <c r="L17" s="343">
        <f>LOOKUP(ROUND(K17/2,0),{0,1,30,45,60},{0,"D ","C","B","A"})</f>
        <v>0</v>
      </c>
    </row>
    <row r="18" spans="1:12" ht="24.75" customHeight="1">
      <c r="A18" s="342">
        <f>Data!$B21</f>
        <v>0</v>
      </c>
      <c r="B18" s="324">
        <f>Data!$D21</f>
        <v>0</v>
      </c>
      <c r="C18" s="260"/>
      <c r="D18" s="260"/>
      <c r="E18" s="324">
        <f t="shared" si="0"/>
        <v>0</v>
      </c>
      <c r="F18" s="343">
        <f>LOOKUP(ROUND(E18/2,0),{0,1,30,45,60},{0,"D ","C","B","A"})</f>
        <v>0</v>
      </c>
      <c r="G18" s="342">
        <f>Data!$B56</f>
        <v>0</v>
      </c>
      <c r="H18" s="324">
        <f>Data!$D56</f>
        <v>0</v>
      </c>
      <c r="I18" s="260"/>
      <c r="J18" s="260"/>
      <c r="K18" s="324">
        <f t="shared" si="1"/>
        <v>0</v>
      </c>
      <c r="L18" s="343">
        <f>LOOKUP(ROUND(K18/2,0),{0,1,30,45,60},{0,"D ","C","B","A"})</f>
        <v>0</v>
      </c>
    </row>
    <row r="19" spans="1:12" ht="24.75" customHeight="1">
      <c r="A19" s="342">
        <f>Data!$B22</f>
        <v>0</v>
      </c>
      <c r="B19" s="324">
        <f>Data!$D22</f>
        <v>0</v>
      </c>
      <c r="C19" s="260"/>
      <c r="D19" s="260"/>
      <c r="E19" s="324">
        <f t="shared" si="0"/>
        <v>0</v>
      </c>
      <c r="F19" s="343">
        <f>LOOKUP(ROUND(E19/2,0),{0,1,30,45,60},{0,"D ","C","B","A"})</f>
        <v>0</v>
      </c>
      <c r="G19" s="342">
        <f>Data!$B57</f>
        <v>0</v>
      </c>
      <c r="H19" s="324">
        <f>Data!$D57</f>
        <v>0</v>
      </c>
      <c r="I19" s="260"/>
      <c r="J19" s="260"/>
      <c r="K19" s="324">
        <f t="shared" si="1"/>
        <v>0</v>
      </c>
      <c r="L19" s="343">
        <f>LOOKUP(ROUND(K19/2,0),{0,1,30,45,60},{0,"D ","C","B","A"})</f>
        <v>0</v>
      </c>
    </row>
    <row r="20" spans="1:12" ht="24.75" customHeight="1">
      <c r="A20" s="342">
        <f>Data!$B23</f>
        <v>0</v>
      </c>
      <c r="B20" s="324">
        <f>Data!$D23</f>
        <v>0</v>
      </c>
      <c r="C20" s="260"/>
      <c r="D20" s="260"/>
      <c r="E20" s="324">
        <f t="shared" si="0"/>
        <v>0</v>
      </c>
      <c r="F20" s="343">
        <f>LOOKUP(ROUND(E20/2,0),{0,1,30,45,60},{0,"D ","C","B","A"})</f>
        <v>0</v>
      </c>
      <c r="G20" s="342">
        <f>Data!$B58</f>
        <v>0</v>
      </c>
      <c r="H20" s="324">
        <f>Data!$D58</f>
        <v>0</v>
      </c>
      <c r="I20" s="260"/>
      <c r="J20" s="260"/>
      <c r="K20" s="324">
        <f t="shared" si="1"/>
        <v>0</v>
      </c>
      <c r="L20" s="343">
        <f>LOOKUP(ROUND(K20/2,0),{0,1,30,45,60},{0,"D ","C","B","A"})</f>
        <v>0</v>
      </c>
    </row>
    <row r="21" spans="1:12" ht="24.75" customHeight="1">
      <c r="A21" s="342">
        <f>Data!$B24</f>
        <v>0</v>
      </c>
      <c r="B21" s="324">
        <f>Data!$D24</f>
        <v>0</v>
      </c>
      <c r="C21" s="260"/>
      <c r="D21" s="260"/>
      <c r="E21" s="324">
        <f t="shared" si="0"/>
        <v>0</v>
      </c>
      <c r="F21" s="343">
        <f>LOOKUP(ROUND(E21/2,0),{0,1,30,45,60},{0,"D ","C","B","A"})</f>
        <v>0</v>
      </c>
      <c r="G21" s="342">
        <f>Data!$B59</f>
        <v>0</v>
      </c>
      <c r="H21" s="324">
        <f>Data!$D59</f>
        <v>0</v>
      </c>
      <c r="I21" s="260"/>
      <c r="J21" s="260"/>
      <c r="K21" s="324">
        <f t="shared" si="1"/>
        <v>0</v>
      </c>
      <c r="L21" s="343">
        <f>LOOKUP(ROUND(K21/2,0),{0,1,30,45,60},{0,"D ","C","B","A"})</f>
        <v>0</v>
      </c>
    </row>
    <row r="22" spans="1:12" ht="24.75" customHeight="1">
      <c r="A22" s="342">
        <f>Data!$B25</f>
        <v>0</v>
      </c>
      <c r="B22" s="324">
        <f>Data!$D25</f>
        <v>0</v>
      </c>
      <c r="C22" s="260"/>
      <c r="D22" s="260"/>
      <c r="E22" s="324">
        <f t="shared" si="0"/>
        <v>0</v>
      </c>
      <c r="F22" s="343">
        <f>LOOKUP(ROUND(E22/2,0),{0,1,30,45,60},{0,"D ","C","B","A"})</f>
        <v>0</v>
      </c>
      <c r="G22" s="342">
        <f>Data!$B60</f>
        <v>0</v>
      </c>
      <c r="H22" s="324">
        <f>Data!$D60</f>
        <v>0</v>
      </c>
      <c r="I22" s="260"/>
      <c r="J22" s="260"/>
      <c r="K22" s="324">
        <f t="shared" si="1"/>
        <v>0</v>
      </c>
      <c r="L22" s="343">
        <f>LOOKUP(ROUND(K22/2,0),{0,1,30,45,60},{0,"D ","C","B","A"})</f>
        <v>0</v>
      </c>
    </row>
    <row r="23" spans="1:12" ht="24.75" customHeight="1">
      <c r="A23" s="342">
        <f>Data!$B26</f>
        <v>0</v>
      </c>
      <c r="B23" s="324">
        <f>Data!$D26</f>
        <v>0</v>
      </c>
      <c r="C23" s="260"/>
      <c r="D23" s="260"/>
      <c r="E23" s="324">
        <f t="shared" si="0"/>
        <v>0</v>
      </c>
      <c r="F23" s="343">
        <f>LOOKUP(ROUND(E23/2,0),{0,1,30,45,60},{0,"D ","C","B","A"})</f>
        <v>0</v>
      </c>
      <c r="G23" s="342">
        <f>Data!$B61</f>
        <v>0</v>
      </c>
      <c r="H23" s="324">
        <f>Data!$D61</f>
        <v>0</v>
      </c>
      <c r="I23" s="260"/>
      <c r="J23" s="260"/>
      <c r="K23" s="324">
        <f t="shared" si="1"/>
        <v>0</v>
      </c>
      <c r="L23" s="343">
        <f>LOOKUP(ROUND(K23/2,0),{0,1,30,45,60},{0,"D ","C","B","A"})</f>
        <v>0</v>
      </c>
    </row>
    <row r="24" spans="1:12" ht="24.75" customHeight="1">
      <c r="A24" s="342">
        <f>Data!$B27</f>
        <v>0</v>
      </c>
      <c r="B24" s="324">
        <f>Data!$D27</f>
        <v>0</v>
      </c>
      <c r="C24" s="260"/>
      <c r="D24" s="260"/>
      <c r="E24" s="324">
        <f t="shared" si="0"/>
        <v>0</v>
      </c>
      <c r="F24" s="343">
        <f>LOOKUP(ROUND(E24/2,0),{0,1,30,45,60},{0,"D ","C","B","A"})</f>
        <v>0</v>
      </c>
      <c r="G24" s="342">
        <f>Data!$B62</f>
        <v>0</v>
      </c>
      <c r="H24" s="324">
        <f>Data!$D62</f>
        <v>0</v>
      </c>
      <c r="I24" s="260"/>
      <c r="J24" s="260"/>
      <c r="K24" s="324">
        <f t="shared" si="1"/>
        <v>0</v>
      </c>
      <c r="L24" s="343">
        <f>LOOKUP(ROUND(K24/2,0),{0,1,30,45,60},{0,"D ","C","B","A"})</f>
        <v>0</v>
      </c>
    </row>
    <row r="25" spans="1:12" ht="24.75" customHeight="1">
      <c r="A25" s="342">
        <f>Data!$B28</f>
        <v>0</v>
      </c>
      <c r="B25" s="324">
        <f>Data!$D28</f>
        <v>0</v>
      </c>
      <c r="C25" s="260"/>
      <c r="D25" s="260"/>
      <c r="E25" s="324">
        <f t="shared" si="0"/>
        <v>0</v>
      </c>
      <c r="F25" s="343">
        <f>LOOKUP(ROUND(E25/2,0),{0,1,30,45,60},{0,"D ","C","B","A"})</f>
        <v>0</v>
      </c>
      <c r="G25" s="342">
        <f>Data!$B63</f>
        <v>0</v>
      </c>
      <c r="H25" s="324">
        <f>Data!$D63</f>
        <v>0</v>
      </c>
      <c r="I25" s="260"/>
      <c r="J25" s="260"/>
      <c r="K25" s="324">
        <f t="shared" si="1"/>
        <v>0</v>
      </c>
      <c r="L25" s="343">
        <f>LOOKUP(ROUND(K25/2,0),{0,1,30,45,60},{0,"D ","C","B","A"})</f>
        <v>0</v>
      </c>
    </row>
    <row r="26" spans="1:12" ht="24.75" customHeight="1">
      <c r="A26" s="342">
        <f>Data!$B29</f>
        <v>0</v>
      </c>
      <c r="B26" s="324">
        <f>Data!$D29</f>
        <v>0</v>
      </c>
      <c r="C26" s="260"/>
      <c r="D26" s="260"/>
      <c r="E26" s="324">
        <f t="shared" si="0"/>
        <v>0</v>
      </c>
      <c r="F26" s="343">
        <f>LOOKUP(ROUND(E26/2,0),{0,1,30,45,60},{0,"D ","C","B","A"})</f>
        <v>0</v>
      </c>
      <c r="G26" s="342">
        <f>Data!$B64</f>
        <v>0</v>
      </c>
      <c r="H26" s="324">
        <f>Data!$D64</f>
        <v>0</v>
      </c>
      <c r="I26" s="260"/>
      <c r="J26" s="260"/>
      <c r="K26" s="324">
        <f t="shared" si="1"/>
        <v>0</v>
      </c>
      <c r="L26" s="343">
        <f>LOOKUP(ROUND(K26/2,0),{0,1,30,45,60},{0,"D ","C","B","A"})</f>
        <v>0</v>
      </c>
    </row>
    <row r="27" spans="1:12" ht="24.75" customHeight="1">
      <c r="A27" s="342">
        <f>Data!$B30</f>
        <v>0</v>
      </c>
      <c r="B27" s="324">
        <f>Data!$D30</f>
        <v>0</v>
      </c>
      <c r="C27" s="260"/>
      <c r="D27" s="260"/>
      <c r="E27" s="324">
        <f t="shared" si="0"/>
        <v>0</v>
      </c>
      <c r="F27" s="343">
        <f>LOOKUP(ROUND(E27/2,0),{0,1,30,45,60},{0,"D ","C","B","A"})</f>
        <v>0</v>
      </c>
      <c r="G27" s="342">
        <f>Data!$B65</f>
        <v>0</v>
      </c>
      <c r="H27" s="324">
        <f>Data!$D65</f>
        <v>0</v>
      </c>
      <c r="I27" s="260"/>
      <c r="J27" s="260"/>
      <c r="K27" s="324">
        <f t="shared" si="1"/>
        <v>0</v>
      </c>
      <c r="L27" s="343">
        <f>LOOKUP(ROUND(K27/2,0),{0,1,30,45,60},{0,"D ","C","B","A"})</f>
        <v>0</v>
      </c>
    </row>
    <row r="28" spans="1:12" ht="24.75" customHeight="1">
      <c r="A28" s="342">
        <f>Data!$B31</f>
        <v>0</v>
      </c>
      <c r="B28" s="324">
        <f>Data!$D31</f>
        <v>0</v>
      </c>
      <c r="C28" s="260"/>
      <c r="D28" s="260"/>
      <c r="E28" s="324">
        <f t="shared" si="0"/>
        <v>0</v>
      </c>
      <c r="F28" s="343">
        <f>LOOKUP(ROUND(E28/2,0),{0,1,30,45,60},{0,"D ","C","B","A"})</f>
        <v>0</v>
      </c>
      <c r="G28" s="342">
        <f>Data!$B66</f>
        <v>0</v>
      </c>
      <c r="H28" s="324">
        <f>Data!$D66</f>
        <v>0</v>
      </c>
      <c r="I28" s="260"/>
      <c r="J28" s="260"/>
      <c r="K28" s="324">
        <f t="shared" si="1"/>
        <v>0</v>
      </c>
      <c r="L28" s="343">
        <f>LOOKUP(ROUND(K28/2,0),{0,1,30,45,60},{0,"D ","C","B","A"})</f>
        <v>0</v>
      </c>
    </row>
    <row r="29" spans="1:12" ht="24.75" customHeight="1">
      <c r="A29" s="342">
        <f>Data!$B32</f>
        <v>0</v>
      </c>
      <c r="B29" s="324">
        <f>Data!$D32</f>
        <v>0</v>
      </c>
      <c r="C29" s="260"/>
      <c r="D29" s="260"/>
      <c r="E29" s="324">
        <f t="shared" si="0"/>
        <v>0</v>
      </c>
      <c r="F29" s="343">
        <f>LOOKUP(ROUND(E29/2,0),{0,1,30,45,60},{0,"D ","C","B","A"})</f>
        <v>0</v>
      </c>
      <c r="G29" s="342">
        <f>Data!$B67</f>
        <v>0</v>
      </c>
      <c r="H29" s="324">
        <f>Data!$D67</f>
        <v>0</v>
      </c>
      <c r="I29" s="260"/>
      <c r="J29" s="260"/>
      <c r="K29" s="324">
        <f t="shared" si="1"/>
        <v>0</v>
      </c>
      <c r="L29" s="343">
        <f>LOOKUP(ROUND(K29/2,0),{0,1,30,45,60},{0,"D ","C","B","A"})</f>
        <v>0</v>
      </c>
    </row>
    <row r="30" spans="1:12" ht="24.75" customHeight="1">
      <c r="A30" s="342">
        <f>Data!$B33</f>
        <v>0</v>
      </c>
      <c r="B30" s="324">
        <f>Data!$D33</f>
        <v>0</v>
      </c>
      <c r="C30" s="260"/>
      <c r="D30" s="260"/>
      <c r="E30" s="324">
        <f t="shared" si="0"/>
        <v>0</v>
      </c>
      <c r="F30" s="343">
        <f>LOOKUP(ROUND(E30/2,0),{0,1,30,45,60},{0,"D ","C","B","A"})</f>
        <v>0</v>
      </c>
      <c r="G30" s="342">
        <f>Data!$B68</f>
        <v>0</v>
      </c>
      <c r="H30" s="324">
        <f>Data!$D68</f>
        <v>0</v>
      </c>
      <c r="I30" s="260"/>
      <c r="J30" s="260"/>
      <c r="K30" s="324">
        <f t="shared" si="1"/>
        <v>0</v>
      </c>
      <c r="L30" s="343">
        <f>LOOKUP(ROUND(K30/2,0),{0,1,30,45,60},{0,"D ","C","B","A"})</f>
        <v>0</v>
      </c>
    </row>
    <row r="31" spans="1:12" ht="24.75" customHeight="1">
      <c r="A31" s="342">
        <f>Data!$B34</f>
        <v>0</v>
      </c>
      <c r="B31" s="324">
        <f>Data!$D34</f>
        <v>0</v>
      </c>
      <c r="C31" s="260"/>
      <c r="D31" s="260"/>
      <c r="E31" s="324">
        <f t="shared" si="0"/>
        <v>0</v>
      </c>
      <c r="F31" s="343">
        <f>LOOKUP(ROUND(E31/2,0),{0,1,30,45,60},{0,"D ","C","B","A"})</f>
        <v>0</v>
      </c>
      <c r="G31" s="342">
        <f>Data!$B69</f>
        <v>0</v>
      </c>
      <c r="H31" s="324">
        <f>Data!$D69</f>
        <v>0</v>
      </c>
      <c r="I31" s="260"/>
      <c r="J31" s="260"/>
      <c r="K31" s="324">
        <f t="shared" si="1"/>
        <v>0</v>
      </c>
      <c r="L31" s="343">
        <f>LOOKUP(ROUND(K31/2,0),{0,1,30,45,60},{0,"D ","C","B","A"})</f>
        <v>0</v>
      </c>
    </row>
    <row r="32" spans="1:12" ht="24.75" customHeight="1">
      <c r="A32" s="342">
        <f>Data!$B35</f>
        <v>0</v>
      </c>
      <c r="B32" s="324">
        <f>Data!$D35</f>
        <v>0</v>
      </c>
      <c r="C32" s="260"/>
      <c r="D32" s="260"/>
      <c r="E32" s="324">
        <f t="shared" si="0"/>
        <v>0</v>
      </c>
      <c r="F32" s="343">
        <f>LOOKUP(ROUND(E32/2,0),{0,1,30,45,60},{0,"D ","C","B","A"})</f>
        <v>0</v>
      </c>
      <c r="G32" s="342">
        <f>Data!$B70</f>
        <v>0</v>
      </c>
      <c r="H32" s="324">
        <f>Data!$D70</f>
        <v>0</v>
      </c>
      <c r="I32" s="260"/>
      <c r="J32" s="260"/>
      <c r="K32" s="324">
        <f t="shared" si="1"/>
        <v>0</v>
      </c>
      <c r="L32" s="343">
        <f>LOOKUP(ROUND(K32/2,0),{0,1,30,45,60},{0,"D ","C","B","A"})</f>
        <v>0</v>
      </c>
    </row>
    <row r="33" spans="1:12" ht="24.75" customHeight="1">
      <c r="A33" s="342">
        <f>Data!$B36</f>
        <v>0</v>
      </c>
      <c r="B33" s="324">
        <f>Data!$D36</f>
        <v>0</v>
      </c>
      <c r="C33" s="260"/>
      <c r="D33" s="260"/>
      <c r="E33" s="324">
        <f t="shared" si="0"/>
        <v>0</v>
      </c>
      <c r="F33" s="343">
        <f>LOOKUP(ROUND(E33/2,0),{0,1,30,45,60},{0,"D ","C","B","A"})</f>
        <v>0</v>
      </c>
      <c r="G33" s="342">
        <f>Data!$B71</f>
        <v>0</v>
      </c>
      <c r="H33" s="324">
        <f>Data!$D71</f>
        <v>0</v>
      </c>
      <c r="I33" s="260"/>
      <c r="J33" s="260"/>
      <c r="K33" s="324">
        <f t="shared" si="1"/>
        <v>0</v>
      </c>
      <c r="L33" s="343">
        <f>LOOKUP(ROUND(K33/2,0),{0,1,30,45,60},{0,"D ","C","B","A"})</f>
        <v>0</v>
      </c>
    </row>
    <row r="34" spans="1:12" ht="24.75" customHeight="1">
      <c r="A34" s="342">
        <f>Data!$B37</f>
        <v>0</v>
      </c>
      <c r="B34" s="324">
        <f>Data!$D37</f>
        <v>0</v>
      </c>
      <c r="C34" s="260"/>
      <c r="D34" s="260"/>
      <c r="E34" s="324">
        <f t="shared" si="0"/>
        <v>0</v>
      </c>
      <c r="F34" s="343">
        <f>LOOKUP(ROUND(E34/2,0),{0,1,30,45,60},{0,"D ","C","B","A"})</f>
        <v>0</v>
      </c>
      <c r="G34" s="342">
        <f>Data!$B72</f>
        <v>0</v>
      </c>
      <c r="H34" s="324">
        <f>Data!$D72</f>
        <v>0</v>
      </c>
      <c r="I34" s="260"/>
      <c r="J34" s="260"/>
      <c r="K34" s="324">
        <f t="shared" si="1"/>
        <v>0</v>
      </c>
      <c r="L34" s="343">
        <f>LOOKUP(ROUND(K34/2,0),{0,1,30,45,60},{0,"D ","C","B","A"})</f>
        <v>0</v>
      </c>
    </row>
    <row r="35" spans="1:12" ht="24.75" customHeight="1">
      <c r="A35" s="342">
        <f>Data!$B38</f>
        <v>0</v>
      </c>
      <c r="B35" s="324">
        <f>Data!$D38</f>
        <v>0</v>
      </c>
      <c r="C35" s="260"/>
      <c r="D35" s="260"/>
      <c r="E35" s="324">
        <f t="shared" si="0"/>
        <v>0</v>
      </c>
      <c r="F35" s="343">
        <f>LOOKUP(ROUND(E35/2,0),{0,1,30,45,60},{0,"D ","C","B","A"})</f>
        <v>0</v>
      </c>
      <c r="G35" s="342">
        <f>Data!$B73</f>
        <v>0</v>
      </c>
      <c r="H35" s="324">
        <f>Data!$D73</f>
        <v>0</v>
      </c>
      <c r="I35" s="260"/>
      <c r="J35" s="260"/>
      <c r="K35" s="324">
        <f t="shared" si="1"/>
        <v>0</v>
      </c>
      <c r="L35" s="343">
        <f>LOOKUP(ROUND(K35/2,0),{0,1,30,45,60},{0,"D ","C","B","A"})</f>
        <v>0</v>
      </c>
    </row>
    <row r="36" spans="1:12" ht="24.75" customHeight="1">
      <c r="A36" s="342">
        <f>Data!$B39</f>
        <v>0</v>
      </c>
      <c r="B36" s="324">
        <f>Data!$D39</f>
        <v>0</v>
      </c>
      <c r="C36" s="260"/>
      <c r="D36" s="260"/>
      <c r="E36" s="324">
        <f t="shared" si="0"/>
        <v>0</v>
      </c>
      <c r="F36" s="343">
        <f>LOOKUP(ROUND(E36/2,0),{0,1,30,45,60},{0,"D ","C","B","A"})</f>
        <v>0</v>
      </c>
      <c r="G36" s="342">
        <f>Data!$B74</f>
        <v>0</v>
      </c>
      <c r="H36" s="324">
        <f>Data!$D74</f>
        <v>0</v>
      </c>
      <c r="I36" s="260"/>
      <c r="J36" s="260"/>
      <c r="K36" s="324">
        <f t="shared" si="1"/>
        <v>0</v>
      </c>
      <c r="L36" s="343">
        <f>LOOKUP(ROUND(K36/2,0),{0,1,30,45,60},{0,"D ","C","B","A"})</f>
        <v>0</v>
      </c>
    </row>
    <row r="37" spans="1:12" ht="24.75" customHeight="1">
      <c r="A37" s="342">
        <f>Data!$B40</f>
        <v>0</v>
      </c>
      <c r="B37" s="324">
        <f>Data!$D40</f>
        <v>0</v>
      </c>
      <c r="C37" s="260"/>
      <c r="D37" s="260"/>
      <c r="E37" s="324">
        <f t="shared" si="0"/>
        <v>0</v>
      </c>
      <c r="F37" s="343">
        <f>LOOKUP(ROUND(E37/2,0),{0,1,30,45,60},{0,"D ","C","B","A"})</f>
        <v>0</v>
      </c>
      <c r="G37" s="342">
        <f>Data!$B75</f>
        <v>0</v>
      </c>
      <c r="H37" s="324">
        <f>Data!$D75</f>
        <v>0</v>
      </c>
      <c r="I37" s="260"/>
      <c r="J37" s="260"/>
      <c r="K37" s="324">
        <f t="shared" si="1"/>
        <v>0</v>
      </c>
      <c r="L37" s="343">
        <f>LOOKUP(ROUND(K37/2,0),{0,1,30,45,60},{0,"D ","C","B","A"})</f>
        <v>0</v>
      </c>
    </row>
    <row r="38" spans="1:12" ht="24.75" customHeight="1" thickBot="1">
      <c r="A38" s="344">
        <f>Data!$B41</f>
        <v>0</v>
      </c>
      <c r="B38" s="345">
        <f>Data!$D41</f>
        <v>0</v>
      </c>
      <c r="C38" s="282"/>
      <c r="D38" s="282"/>
      <c r="E38" s="345">
        <f t="shared" si="0"/>
        <v>0</v>
      </c>
      <c r="F38" s="346">
        <f>LOOKUP(ROUND(E38/2,0),{0,30,45,60},{0,"D ","C","B","A"})</f>
        <v>0</v>
      </c>
      <c r="G38" s="344">
        <f>Data!$B76</f>
        <v>0</v>
      </c>
      <c r="H38" s="345">
        <f>Data!$D76</f>
        <v>0</v>
      </c>
      <c r="I38" s="282"/>
      <c r="J38" s="282"/>
      <c r="K38" s="345">
        <f t="shared" si="1"/>
        <v>0</v>
      </c>
      <c r="L38" s="346">
        <f>LOOKUP(ROUND(K38/2,0),{0,1,30,45,60},{0,"D ","C","B","A"})</f>
        <v>0</v>
      </c>
    </row>
  </sheetData>
  <sheetProtection algorithmName="SHA-512" hashValue="ElqN0fhNTZzztRAzqksR1dP43KMBL5Y/msD0bQyj9aN+VCsmZzrtbbZQnfdKXmUBr+3rpLvQLXYpc8RfLcu1Xg==" saltValue="VFTl6Uy6DpOUNTy6hJxLRA==" spinCount="100000" sheet="1" scenarios="1" formatCells="0" formatColumns="0" formatRows="0"/>
  <mergeCells count="7">
    <mergeCell ref="A1:L1"/>
    <mergeCell ref="A2:A3"/>
    <mergeCell ref="B2:B3"/>
    <mergeCell ref="F2:F3"/>
    <mergeCell ref="G2:G3"/>
    <mergeCell ref="H2:H3"/>
    <mergeCell ref="L2:L3"/>
  </mergeCells>
  <pageMargins left="0.43307086614173229" right="0.43307086614173229" top="0.15748031496062992" bottom="0.43307086614173229" header="0" footer="0"/>
  <pageSetup paperSize="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Zeros="0" view="pageLayout" zoomScaleNormal="100" workbookViewId="0">
      <selection activeCell="C6" sqref="C6"/>
    </sheetView>
  </sheetViews>
  <sheetFormatPr defaultRowHeight="12.75"/>
  <cols>
    <col min="1" max="2" width="6.42578125" style="11" customWidth="1"/>
    <col min="3" max="13" width="7.85546875" style="11" customWidth="1"/>
    <col min="14" max="16384" width="9.140625" style="11"/>
  </cols>
  <sheetData>
    <row r="1" spans="1:13" ht="24.75" customHeight="1" thickBot="1">
      <c r="A1" s="489" t="str">
        <f>"जलसुरक्षा"&amp;" "&amp;Links!O2</f>
        <v>जलसुरक्षा सन:- 2023-24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</row>
    <row r="2" spans="1:13" ht="24.75" customHeight="1">
      <c r="A2" s="473" t="s">
        <v>270</v>
      </c>
      <c r="B2" s="491" t="s">
        <v>271</v>
      </c>
      <c r="C2" s="494" t="s">
        <v>312</v>
      </c>
      <c r="D2" s="495"/>
      <c r="E2" s="495"/>
      <c r="F2" s="496"/>
      <c r="G2" s="494" t="s">
        <v>374</v>
      </c>
      <c r="H2" s="495"/>
      <c r="I2" s="495"/>
      <c r="J2" s="495"/>
      <c r="K2" s="484" t="s">
        <v>373</v>
      </c>
      <c r="L2" s="486" t="s">
        <v>35</v>
      </c>
      <c r="M2" s="496" t="s">
        <v>27</v>
      </c>
    </row>
    <row r="3" spans="1:13" ht="24.75" customHeight="1">
      <c r="A3" s="474"/>
      <c r="B3" s="492"/>
      <c r="C3" s="478" t="s">
        <v>288</v>
      </c>
      <c r="D3" s="479"/>
      <c r="E3" s="375" t="s">
        <v>370</v>
      </c>
      <c r="F3" s="480" t="s">
        <v>372</v>
      </c>
      <c r="G3" s="478" t="s">
        <v>288</v>
      </c>
      <c r="H3" s="479"/>
      <c r="I3" s="375" t="s">
        <v>370</v>
      </c>
      <c r="J3" s="482" t="s">
        <v>372</v>
      </c>
      <c r="K3" s="485"/>
      <c r="L3" s="487"/>
      <c r="M3" s="497"/>
    </row>
    <row r="4" spans="1:13" ht="24.75" customHeight="1">
      <c r="A4" s="474"/>
      <c r="B4" s="492"/>
      <c r="C4" s="387" t="s">
        <v>368</v>
      </c>
      <c r="D4" s="373" t="s">
        <v>369</v>
      </c>
      <c r="E4" s="372" t="s">
        <v>371</v>
      </c>
      <c r="F4" s="481"/>
      <c r="G4" s="387" t="s">
        <v>368</v>
      </c>
      <c r="H4" s="373" t="s">
        <v>369</v>
      </c>
      <c r="I4" s="372" t="s">
        <v>371</v>
      </c>
      <c r="J4" s="483"/>
      <c r="K4" s="481"/>
      <c r="L4" s="488"/>
      <c r="M4" s="497"/>
    </row>
    <row r="5" spans="1:13" ht="24.75" customHeight="1" thickBot="1">
      <c r="A5" s="490"/>
      <c r="B5" s="493"/>
      <c r="C5" s="388">
        <v>10</v>
      </c>
      <c r="D5" s="377">
        <v>10</v>
      </c>
      <c r="E5" s="377">
        <v>15</v>
      </c>
      <c r="F5" s="389">
        <v>10</v>
      </c>
      <c r="G5" s="388">
        <v>10</v>
      </c>
      <c r="H5" s="377">
        <v>10</v>
      </c>
      <c r="I5" s="377">
        <v>15</v>
      </c>
      <c r="J5" s="377">
        <v>10</v>
      </c>
      <c r="K5" s="396">
        <v>10</v>
      </c>
      <c r="L5" s="386">
        <f>SUM(C5:K5)</f>
        <v>100</v>
      </c>
      <c r="M5" s="498"/>
    </row>
    <row r="6" spans="1:13" ht="24.75" customHeight="1">
      <c r="A6" s="374">
        <f>Data!$B7</f>
        <v>1</v>
      </c>
      <c r="B6" s="378">
        <f>Data!$D7</f>
        <v>1</v>
      </c>
      <c r="C6" s="390"/>
      <c r="D6" s="376"/>
      <c r="E6" s="376"/>
      <c r="F6" s="391"/>
      <c r="G6" s="390"/>
      <c r="H6" s="376"/>
      <c r="I6" s="376"/>
      <c r="J6" s="376"/>
      <c r="K6" s="391"/>
      <c r="L6" s="383">
        <f t="shared" ref="L6:L69" si="0">SUM(C6:K6)</f>
        <v>0</v>
      </c>
      <c r="M6" s="380">
        <f>LOOKUP(L6,{0,1,30,45,60},{0,"D ","C","B","A"})</f>
        <v>0</v>
      </c>
    </row>
    <row r="7" spans="1:13" ht="24.75" customHeight="1">
      <c r="A7" s="324">
        <f>Data!$B8</f>
        <v>0</v>
      </c>
      <c r="B7" s="379">
        <f>Data!$D8</f>
        <v>0</v>
      </c>
      <c r="C7" s="392"/>
      <c r="D7" s="260"/>
      <c r="E7" s="260"/>
      <c r="F7" s="393"/>
      <c r="G7" s="392"/>
      <c r="H7" s="260"/>
      <c r="I7" s="260"/>
      <c r="J7" s="260"/>
      <c r="K7" s="393"/>
      <c r="L7" s="384">
        <f t="shared" si="0"/>
        <v>0</v>
      </c>
      <c r="M7" s="381">
        <f>LOOKUP(L7,{0,1,30,45,60},{0,"D ","C","B","A"})</f>
        <v>0</v>
      </c>
    </row>
    <row r="8" spans="1:13" ht="24.75" customHeight="1">
      <c r="A8" s="324">
        <f>Data!$B9</f>
        <v>0</v>
      </c>
      <c r="B8" s="379">
        <f>Data!$D9</f>
        <v>0</v>
      </c>
      <c r="C8" s="392"/>
      <c r="D8" s="260"/>
      <c r="E8" s="260"/>
      <c r="F8" s="393"/>
      <c r="G8" s="392"/>
      <c r="H8" s="260"/>
      <c r="I8" s="260"/>
      <c r="J8" s="260"/>
      <c r="K8" s="393"/>
      <c r="L8" s="384">
        <f t="shared" si="0"/>
        <v>0</v>
      </c>
      <c r="M8" s="381">
        <f>LOOKUP(L8,{0,1,30,45,60},{0,"D ","C","B","A"})</f>
        <v>0</v>
      </c>
    </row>
    <row r="9" spans="1:13" ht="24.75" customHeight="1">
      <c r="A9" s="324">
        <f>Data!$B10</f>
        <v>0</v>
      </c>
      <c r="B9" s="379">
        <f>Data!$D10</f>
        <v>0</v>
      </c>
      <c r="C9" s="392"/>
      <c r="D9" s="260"/>
      <c r="E9" s="260"/>
      <c r="F9" s="393"/>
      <c r="G9" s="392"/>
      <c r="H9" s="260"/>
      <c r="I9" s="260"/>
      <c r="J9" s="260"/>
      <c r="K9" s="393"/>
      <c r="L9" s="384">
        <f t="shared" si="0"/>
        <v>0</v>
      </c>
      <c r="M9" s="381">
        <f>LOOKUP(L9,{0,1,30,45,60},{0,"D ","C","B","A"})</f>
        <v>0</v>
      </c>
    </row>
    <row r="10" spans="1:13" ht="24.75" customHeight="1">
      <c r="A10" s="324">
        <f>Data!$B11</f>
        <v>0</v>
      </c>
      <c r="B10" s="379">
        <f>Data!$D11</f>
        <v>0</v>
      </c>
      <c r="C10" s="392"/>
      <c r="D10" s="260"/>
      <c r="E10" s="260"/>
      <c r="F10" s="393"/>
      <c r="G10" s="392"/>
      <c r="H10" s="260"/>
      <c r="I10" s="260"/>
      <c r="J10" s="260"/>
      <c r="K10" s="393"/>
      <c r="L10" s="384">
        <f t="shared" si="0"/>
        <v>0</v>
      </c>
      <c r="M10" s="381">
        <f>LOOKUP(L10,{0,1,30,45,60},{0,"D ","C","B","A"})</f>
        <v>0</v>
      </c>
    </row>
    <row r="11" spans="1:13" ht="24.75" customHeight="1">
      <c r="A11" s="324">
        <f>Data!$B12</f>
        <v>0</v>
      </c>
      <c r="B11" s="379">
        <f>Data!$D12</f>
        <v>0</v>
      </c>
      <c r="C11" s="392"/>
      <c r="D11" s="260"/>
      <c r="E11" s="260"/>
      <c r="F11" s="393"/>
      <c r="G11" s="392"/>
      <c r="H11" s="260"/>
      <c r="I11" s="260"/>
      <c r="J11" s="260"/>
      <c r="K11" s="393"/>
      <c r="L11" s="384">
        <f t="shared" si="0"/>
        <v>0</v>
      </c>
      <c r="M11" s="381">
        <f>LOOKUP(L11,{0,1,30,45,60},{0,"D ","C","B","A"})</f>
        <v>0</v>
      </c>
    </row>
    <row r="12" spans="1:13" ht="24.75" customHeight="1">
      <c r="A12" s="324">
        <f>Data!$B13</f>
        <v>0</v>
      </c>
      <c r="B12" s="379">
        <f>Data!$D13</f>
        <v>0</v>
      </c>
      <c r="C12" s="392"/>
      <c r="D12" s="260"/>
      <c r="E12" s="260"/>
      <c r="F12" s="393"/>
      <c r="G12" s="392"/>
      <c r="H12" s="260"/>
      <c r="I12" s="260"/>
      <c r="J12" s="260"/>
      <c r="K12" s="393"/>
      <c r="L12" s="384">
        <f t="shared" si="0"/>
        <v>0</v>
      </c>
      <c r="M12" s="381">
        <f>LOOKUP(L12,{0,1,30,45,60},{0,"D ","C","B","A"})</f>
        <v>0</v>
      </c>
    </row>
    <row r="13" spans="1:13" ht="24.75" customHeight="1">
      <c r="A13" s="324">
        <f>Data!$B14</f>
        <v>0</v>
      </c>
      <c r="B13" s="379">
        <f>Data!$D14</f>
        <v>0</v>
      </c>
      <c r="C13" s="392"/>
      <c r="D13" s="260"/>
      <c r="E13" s="260"/>
      <c r="F13" s="393"/>
      <c r="G13" s="392"/>
      <c r="H13" s="260"/>
      <c r="I13" s="260"/>
      <c r="J13" s="260"/>
      <c r="K13" s="393"/>
      <c r="L13" s="384">
        <f t="shared" si="0"/>
        <v>0</v>
      </c>
      <c r="M13" s="381">
        <f>LOOKUP(L13,{0,1,30,45,60},{0,"D ","C","B","A"})</f>
        <v>0</v>
      </c>
    </row>
    <row r="14" spans="1:13" ht="24.75" customHeight="1">
      <c r="A14" s="324">
        <f>Data!$B15</f>
        <v>0</v>
      </c>
      <c r="B14" s="379">
        <f>Data!$D15</f>
        <v>0</v>
      </c>
      <c r="C14" s="392"/>
      <c r="D14" s="260"/>
      <c r="E14" s="260"/>
      <c r="F14" s="393"/>
      <c r="G14" s="392"/>
      <c r="H14" s="260"/>
      <c r="I14" s="260"/>
      <c r="J14" s="260"/>
      <c r="K14" s="393"/>
      <c r="L14" s="384">
        <f t="shared" si="0"/>
        <v>0</v>
      </c>
      <c r="M14" s="381">
        <f>LOOKUP(L14,{0,1,30,45,60},{0,"D ","C","B","A"})</f>
        <v>0</v>
      </c>
    </row>
    <row r="15" spans="1:13" ht="24.75" customHeight="1">
      <c r="A15" s="324">
        <f>Data!$B16</f>
        <v>0</v>
      </c>
      <c r="B15" s="379">
        <f>Data!$D16</f>
        <v>0</v>
      </c>
      <c r="C15" s="392"/>
      <c r="D15" s="260"/>
      <c r="E15" s="260"/>
      <c r="F15" s="393"/>
      <c r="G15" s="392"/>
      <c r="H15" s="260"/>
      <c r="I15" s="260"/>
      <c r="J15" s="260"/>
      <c r="K15" s="393"/>
      <c r="L15" s="384">
        <f t="shared" si="0"/>
        <v>0</v>
      </c>
      <c r="M15" s="381">
        <f>LOOKUP(L15,{0,1,30,45,60},{0,"D ","C","B","A"})</f>
        <v>0</v>
      </c>
    </row>
    <row r="16" spans="1:13" ht="24.75" customHeight="1">
      <c r="A16" s="324">
        <f>Data!$B17</f>
        <v>0</v>
      </c>
      <c r="B16" s="379">
        <f>Data!$D17</f>
        <v>0</v>
      </c>
      <c r="C16" s="392"/>
      <c r="D16" s="260"/>
      <c r="E16" s="260"/>
      <c r="F16" s="393"/>
      <c r="G16" s="392"/>
      <c r="H16" s="260"/>
      <c r="I16" s="260"/>
      <c r="J16" s="260"/>
      <c r="K16" s="393"/>
      <c r="L16" s="384">
        <f t="shared" si="0"/>
        <v>0</v>
      </c>
      <c r="M16" s="381">
        <f>LOOKUP(L16,{0,1,30,45,60},{0,"D ","C","B","A"})</f>
        <v>0</v>
      </c>
    </row>
    <row r="17" spans="1:13" ht="24.75" customHeight="1">
      <c r="A17" s="324">
        <f>Data!$B18</f>
        <v>0</v>
      </c>
      <c r="B17" s="379">
        <f>Data!$D18</f>
        <v>0</v>
      </c>
      <c r="C17" s="392"/>
      <c r="D17" s="260"/>
      <c r="E17" s="260"/>
      <c r="F17" s="393"/>
      <c r="G17" s="392"/>
      <c r="H17" s="260"/>
      <c r="I17" s="260"/>
      <c r="J17" s="260"/>
      <c r="K17" s="393"/>
      <c r="L17" s="384">
        <f t="shared" si="0"/>
        <v>0</v>
      </c>
      <c r="M17" s="381">
        <f>LOOKUP(L17,{0,1,30,45,60},{0,"D ","C","B","A"})</f>
        <v>0</v>
      </c>
    </row>
    <row r="18" spans="1:13" ht="24.75" customHeight="1">
      <c r="A18" s="324">
        <f>Data!$B19</f>
        <v>0</v>
      </c>
      <c r="B18" s="379">
        <f>Data!$D19</f>
        <v>0</v>
      </c>
      <c r="C18" s="392"/>
      <c r="D18" s="260"/>
      <c r="E18" s="260"/>
      <c r="F18" s="393"/>
      <c r="G18" s="392"/>
      <c r="H18" s="260"/>
      <c r="I18" s="260"/>
      <c r="J18" s="260"/>
      <c r="K18" s="393"/>
      <c r="L18" s="384">
        <f t="shared" si="0"/>
        <v>0</v>
      </c>
      <c r="M18" s="381">
        <f>LOOKUP(L18,{0,1,30,45,60},{0,"D ","C","B","A"})</f>
        <v>0</v>
      </c>
    </row>
    <row r="19" spans="1:13" ht="24.75" customHeight="1">
      <c r="A19" s="324">
        <f>Data!$B20</f>
        <v>0</v>
      </c>
      <c r="B19" s="379">
        <f>Data!$D20</f>
        <v>0</v>
      </c>
      <c r="C19" s="392"/>
      <c r="D19" s="260"/>
      <c r="E19" s="260"/>
      <c r="F19" s="393"/>
      <c r="G19" s="392"/>
      <c r="H19" s="260"/>
      <c r="I19" s="260"/>
      <c r="J19" s="260"/>
      <c r="K19" s="393"/>
      <c r="L19" s="384">
        <f t="shared" si="0"/>
        <v>0</v>
      </c>
      <c r="M19" s="381">
        <f>LOOKUP(L19,{0,1,30,45,60},{0,"D ","C","B","A"})</f>
        <v>0</v>
      </c>
    </row>
    <row r="20" spans="1:13" ht="24.75" customHeight="1">
      <c r="A20" s="324">
        <f>Data!$B21</f>
        <v>0</v>
      </c>
      <c r="B20" s="379">
        <f>Data!$D21</f>
        <v>0</v>
      </c>
      <c r="C20" s="392"/>
      <c r="D20" s="260"/>
      <c r="E20" s="260"/>
      <c r="F20" s="393"/>
      <c r="G20" s="392"/>
      <c r="H20" s="260"/>
      <c r="I20" s="260"/>
      <c r="J20" s="260"/>
      <c r="K20" s="393"/>
      <c r="L20" s="384">
        <f t="shared" si="0"/>
        <v>0</v>
      </c>
      <c r="M20" s="381">
        <f>LOOKUP(L20,{0,1,30,45,60},{0,"D ","C","B","A"})</f>
        <v>0</v>
      </c>
    </row>
    <row r="21" spans="1:13" ht="24.75" customHeight="1">
      <c r="A21" s="324">
        <f>Data!$B22</f>
        <v>0</v>
      </c>
      <c r="B21" s="379">
        <f>Data!$D22</f>
        <v>0</v>
      </c>
      <c r="C21" s="392"/>
      <c r="D21" s="260"/>
      <c r="E21" s="260"/>
      <c r="F21" s="393"/>
      <c r="G21" s="392"/>
      <c r="H21" s="260"/>
      <c r="I21" s="260"/>
      <c r="J21" s="260"/>
      <c r="K21" s="393"/>
      <c r="L21" s="384">
        <f t="shared" si="0"/>
        <v>0</v>
      </c>
      <c r="M21" s="381">
        <f>LOOKUP(L21,{0,1,30,45,60},{0,"D ","C","B","A"})</f>
        <v>0</v>
      </c>
    </row>
    <row r="22" spans="1:13" ht="24.75" customHeight="1">
      <c r="A22" s="324">
        <f>Data!$B23</f>
        <v>0</v>
      </c>
      <c r="B22" s="379">
        <f>Data!$D23</f>
        <v>0</v>
      </c>
      <c r="C22" s="392"/>
      <c r="D22" s="260"/>
      <c r="E22" s="260"/>
      <c r="F22" s="393"/>
      <c r="G22" s="392"/>
      <c r="H22" s="260"/>
      <c r="I22" s="260"/>
      <c r="J22" s="260"/>
      <c r="K22" s="393"/>
      <c r="L22" s="384">
        <f t="shared" si="0"/>
        <v>0</v>
      </c>
      <c r="M22" s="381">
        <f>LOOKUP(L22,{0,1,30,45,60},{0,"D ","C","B","A"})</f>
        <v>0</v>
      </c>
    </row>
    <row r="23" spans="1:13" ht="24.75" customHeight="1">
      <c r="A23" s="324">
        <f>Data!$B24</f>
        <v>0</v>
      </c>
      <c r="B23" s="379">
        <f>Data!$D24</f>
        <v>0</v>
      </c>
      <c r="C23" s="392"/>
      <c r="D23" s="260"/>
      <c r="E23" s="260"/>
      <c r="F23" s="393"/>
      <c r="G23" s="392"/>
      <c r="H23" s="260"/>
      <c r="I23" s="260"/>
      <c r="J23" s="260"/>
      <c r="K23" s="393"/>
      <c r="L23" s="384">
        <f t="shared" si="0"/>
        <v>0</v>
      </c>
      <c r="M23" s="381">
        <f>LOOKUP(L23,{0,1,30,45,60},{0,"D ","C","B","A"})</f>
        <v>0</v>
      </c>
    </row>
    <row r="24" spans="1:13" ht="24.75" customHeight="1">
      <c r="A24" s="324">
        <f>Data!$B25</f>
        <v>0</v>
      </c>
      <c r="B24" s="379">
        <f>Data!$D25</f>
        <v>0</v>
      </c>
      <c r="C24" s="392"/>
      <c r="D24" s="260"/>
      <c r="E24" s="260"/>
      <c r="F24" s="393"/>
      <c r="G24" s="392"/>
      <c r="H24" s="260"/>
      <c r="I24" s="260"/>
      <c r="J24" s="260"/>
      <c r="K24" s="393"/>
      <c r="L24" s="384">
        <f t="shared" si="0"/>
        <v>0</v>
      </c>
      <c r="M24" s="381">
        <f>LOOKUP(L24,{0,1,30,45,60},{0,"D ","C","B","A"})</f>
        <v>0</v>
      </c>
    </row>
    <row r="25" spans="1:13" ht="24.75" customHeight="1">
      <c r="A25" s="324">
        <f>Data!$B26</f>
        <v>0</v>
      </c>
      <c r="B25" s="379">
        <f>Data!$D26</f>
        <v>0</v>
      </c>
      <c r="C25" s="392"/>
      <c r="D25" s="260"/>
      <c r="E25" s="260"/>
      <c r="F25" s="393"/>
      <c r="G25" s="392"/>
      <c r="H25" s="260"/>
      <c r="I25" s="260"/>
      <c r="J25" s="260"/>
      <c r="K25" s="393"/>
      <c r="L25" s="384">
        <f t="shared" si="0"/>
        <v>0</v>
      </c>
      <c r="M25" s="381">
        <f>LOOKUP(L25,{0,1,30,45,60},{0,"D ","C","B","A"})</f>
        <v>0</v>
      </c>
    </row>
    <row r="26" spans="1:13" ht="24.75" customHeight="1">
      <c r="A26" s="324">
        <f>Data!$B27</f>
        <v>0</v>
      </c>
      <c r="B26" s="379">
        <f>Data!$D27</f>
        <v>0</v>
      </c>
      <c r="C26" s="392"/>
      <c r="D26" s="260"/>
      <c r="E26" s="260"/>
      <c r="F26" s="393"/>
      <c r="G26" s="392"/>
      <c r="H26" s="260"/>
      <c r="I26" s="260"/>
      <c r="J26" s="260"/>
      <c r="K26" s="393"/>
      <c r="L26" s="384">
        <f t="shared" si="0"/>
        <v>0</v>
      </c>
      <c r="M26" s="381">
        <f>LOOKUP(L26,{0,1,30,45,60},{0,"D ","C","B","A"})</f>
        <v>0</v>
      </c>
    </row>
    <row r="27" spans="1:13" ht="24.75" customHeight="1">
      <c r="A27" s="324">
        <f>Data!$B28</f>
        <v>0</v>
      </c>
      <c r="B27" s="379">
        <f>Data!$D28</f>
        <v>0</v>
      </c>
      <c r="C27" s="392"/>
      <c r="D27" s="260"/>
      <c r="E27" s="260"/>
      <c r="F27" s="393"/>
      <c r="G27" s="392"/>
      <c r="H27" s="260"/>
      <c r="I27" s="260"/>
      <c r="J27" s="260"/>
      <c r="K27" s="393"/>
      <c r="L27" s="384">
        <f t="shared" si="0"/>
        <v>0</v>
      </c>
      <c r="M27" s="381">
        <f>LOOKUP(L27,{0,1,30,45,60},{0,"D ","C","B","A"})</f>
        <v>0</v>
      </c>
    </row>
    <row r="28" spans="1:13" ht="24.75" customHeight="1">
      <c r="A28" s="324">
        <f>Data!$B29</f>
        <v>0</v>
      </c>
      <c r="B28" s="379">
        <f>Data!$D29</f>
        <v>0</v>
      </c>
      <c r="C28" s="392"/>
      <c r="D28" s="260"/>
      <c r="E28" s="260"/>
      <c r="F28" s="393"/>
      <c r="G28" s="392"/>
      <c r="H28" s="260"/>
      <c r="I28" s="260"/>
      <c r="J28" s="260"/>
      <c r="K28" s="393"/>
      <c r="L28" s="384">
        <f t="shared" si="0"/>
        <v>0</v>
      </c>
      <c r="M28" s="381">
        <f>LOOKUP(L28,{0,1,30,45,60},{0,"D ","C","B","A"})</f>
        <v>0</v>
      </c>
    </row>
    <row r="29" spans="1:13" ht="24.75" customHeight="1">
      <c r="A29" s="324">
        <f>Data!$B30</f>
        <v>0</v>
      </c>
      <c r="B29" s="379">
        <f>Data!$D30</f>
        <v>0</v>
      </c>
      <c r="C29" s="392"/>
      <c r="D29" s="260"/>
      <c r="E29" s="260"/>
      <c r="F29" s="393"/>
      <c r="G29" s="392"/>
      <c r="H29" s="260"/>
      <c r="I29" s="260"/>
      <c r="J29" s="260"/>
      <c r="K29" s="393"/>
      <c r="L29" s="384">
        <f t="shared" si="0"/>
        <v>0</v>
      </c>
      <c r="M29" s="381">
        <f>LOOKUP(L29,{0,1,30,45,60},{0,"D ","C","B","A"})</f>
        <v>0</v>
      </c>
    </row>
    <row r="30" spans="1:13" ht="24.75" customHeight="1">
      <c r="A30" s="324">
        <f>Data!$B31</f>
        <v>0</v>
      </c>
      <c r="B30" s="379">
        <f>Data!$D31</f>
        <v>0</v>
      </c>
      <c r="C30" s="392"/>
      <c r="D30" s="260"/>
      <c r="E30" s="260"/>
      <c r="F30" s="393"/>
      <c r="G30" s="392"/>
      <c r="H30" s="260"/>
      <c r="I30" s="260"/>
      <c r="J30" s="260"/>
      <c r="K30" s="393"/>
      <c r="L30" s="384">
        <f t="shared" si="0"/>
        <v>0</v>
      </c>
      <c r="M30" s="381">
        <f>LOOKUP(L30,{0,1,30,45,60},{0,"D ","C","B","A"})</f>
        <v>0</v>
      </c>
    </row>
    <row r="31" spans="1:13" ht="24.75" customHeight="1">
      <c r="A31" s="324">
        <f>Data!$B32</f>
        <v>0</v>
      </c>
      <c r="B31" s="379">
        <f>Data!$D32</f>
        <v>0</v>
      </c>
      <c r="C31" s="392"/>
      <c r="D31" s="260"/>
      <c r="E31" s="260"/>
      <c r="F31" s="393"/>
      <c r="G31" s="392"/>
      <c r="H31" s="260"/>
      <c r="I31" s="260"/>
      <c r="J31" s="260"/>
      <c r="K31" s="393"/>
      <c r="L31" s="384">
        <f t="shared" si="0"/>
        <v>0</v>
      </c>
      <c r="M31" s="381">
        <f>LOOKUP(L31,{0,1,30,45,60},{0,"D ","C","B","A"})</f>
        <v>0</v>
      </c>
    </row>
    <row r="32" spans="1:13" ht="24.75" customHeight="1">
      <c r="A32" s="324">
        <f>Data!$B33</f>
        <v>0</v>
      </c>
      <c r="B32" s="379">
        <f>Data!$D33</f>
        <v>0</v>
      </c>
      <c r="C32" s="392"/>
      <c r="D32" s="260"/>
      <c r="E32" s="260"/>
      <c r="F32" s="393"/>
      <c r="G32" s="392"/>
      <c r="H32" s="260"/>
      <c r="I32" s="260"/>
      <c r="J32" s="260"/>
      <c r="K32" s="393"/>
      <c r="L32" s="384">
        <f t="shared" si="0"/>
        <v>0</v>
      </c>
      <c r="M32" s="381">
        <f>LOOKUP(L32,{0,1,30,45,60},{0,"D ","C","B","A"})</f>
        <v>0</v>
      </c>
    </row>
    <row r="33" spans="1:13" ht="24.75" customHeight="1">
      <c r="A33" s="324">
        <f>Data!$B34</f>
        <v>0</v>
      </c>
      <c r="B33" s="379">
        <f>Data!$D34</f>
        <v>0</v>
      </c>
      <c r="C33" s="392"/>
      <c r="D33" s="260"/>
      <c r="E33" s="260"/>
      <c r="F33" s="393"/>
      <c r="G33" s="392"/>
      <c r="H33" s="260"/>
      <c r="I33" s="260"/>
      <c r="J33" s="260"/>
      <c r="K33" s="393"/>
      <c r="L33" s="384">
        <f t="shared" si="0"/>
        <v>0</v>
      </c>
      <c r="M33" s="381">
        <f>LOOKUP(L33,{0,1,30,45,60},{0,"D ","C","B","A"})</f>
        <v>0</v>
      </c>
    </row>
    <row r="34" spans="1:13" ht="24.75" customHeight="1">
      <c r="A34" s="324">
        <f>Data!$B35</f>
        <v>0</v>
      </c>
      <c r="B34" s="379">
        <f>Data!$D35</f>
        <v>0</v>
      </c>
      <c r="C34" s="392"/>
      <c r="D34" s="260"/>
      <c r="E34" s="260"/>
      <c r="F34" s="393"/>
      <c r="G34" s="392"/>
      <c r="H34" s="260"/>
      <c r="I34" s="260"/>
      <c r="J34" s="260"/>
      <c r="K34" s="393"/>
      <c r="L34" s="384">
        <f t="shared" si="0"/>
        <v>0</v>
      </c>
      <c r="M34" s="381">
        <f>LOOKUP(L34,{0,1,30,45,60},{0,"D ","C","B","A"})</f>
        <v>0</v>
      </c>
    </row>
    <row r="35" spans="1:13" ht="24.75" customHeight="1">
      <c r="A35" s="324">
        <f>Data!$B36</f>
        <v>0</v>
      </c>
      <c r="B35" s="379">
        <f>Data!$D36</f>
        <v>0</v>
      </c>
      <c r="C35" s="392"/>
      <c r="D35" s="260"/>
      <c r="E35" s="260"/>
      <c r="F35" s="393"/>
      <c r="G35" s="392"/>
      <c r="H35" s="260"/>
      <c r="I35" s="260"/>
      <c r="J35" s="260"/>
      <c r="K35" s="393"/>
      <c r="L35" s="384">
        <f t="shared" si="0"/>
        <v>0</v>
      </c>
      <c r="M35" s="381">
        <f>LOOKUP(L35,{0,1,30,45,60},{0,"D ","C","B","A"})</f>
        <v>0</v>
      </c>
    </row>
    <row r="36" spans="1:13" ht="24.75" customHeight="1">
      <c r="A36" s="324">
        <f>Data!$B37</f>
        <v>0</v>
      </c>
      <c r="B36" s="379">
        <f>Data!$D37</f>
        <v>0</v>
      </c>
      <c r="C36" s="392"/>
      <c r="D36" s="260"/>
      <c r="E36" s="260"/>
      <c r="F36" s="393"/>
      <c r="G36" s="392"/>
      <c r="H36" s="260"/>
      <c r="I36" s="260"/>
      <c r="J36" s="260"/>
      <c r="K36" s="393"/>
      <c r="L36" s="384">
        <f t="shared" si="0"/>
        <v>0</v>
      </c>
      <c r="M36" s="381">
        <f>LOOKUP(L36,{0,1,30,45,60},{0,"D ","C","B","A"})</f>
        <v>0</v>
      </c>
    </row>
    <row r="37" spans="1:13" ht="24.75" customHeight="1">
      <c r="A37" s="324">
        <f>Data!$B38</f>
        <v>0</v>
      </c>
      <c r="B37" s="379">
        <f>Data!$D38</f>
        <v>0</v>
      </c>
      <c r="C37" s="392"/>
      <c r="D37" s="260"/>
      <c r="E37" s="260"/>
      <c r="F37" s="393"/>
      <c r="G37" s="392"/>
      <c r="H37" s="260"/>
      <c r="I37" s="260"/>
      <c r="J37" s="260"/>
      <c r="K37" s="393"/>
      <c r="L37" s="384">
        <f t="shared" si="0"/>
        <v>0</v>
      </c>
      <c r="M37" s="381">
        <f>LOOKUP(L37,{0,1,30,45,60},{0,"D ","C","B","A"})</f>
        <v>0</v>
      </c>
    </row>
    <row r="38" spans="1:13" ht="24.75" customHeight="1">
      <c r="A38" s="324">
        <f>Data!$B39</f>
        <v>0</v>
      </c>
      <c r="B38" s="379">
        <f>Data!$D39</f>
        <v>0</v>
      </c>
      <c r="C38" s="392"/>
      <c r="D38" s="260"/>
      <c r="E38" s="260"/>
      <c r="F38" s="393"/>
      <c r="G38" s="392"/>
      <c r="H38" s="260"/>
      <c r="I38" s="260"/>
      <c r="J38" s="260"/>
      <c r="K38" s="393"/>
      <c r="L38" s="384">
        <f t="shared" si="0"/>
        <v>0</v>
      </c>
      <c r="M38" s="381">
        <f>LOOKUP(L38,{0,1,30,45,60},{0,"D ","C","B","A"})</f>
        <v>0</v>
      </c>
    </row>
    <row r="39" spans="1:13" ht="24.75" customHeight="1">
      <c r="A39" s="324">
        <f>Data!$B40</f>
        <v>0</v>
      </c>
      <c r="B39" s="379">
        <f>Data!$D40</f>
        <v>0</v>
      </c>
      <c r="C39" s="392"/>
      <c r="D39" s="260"/>
      <c r="E39" s="260"/>
      <c r="F39" s="393"/>
      <c r="G39" s="392"/>
      <c r="H39" s="260"/>
      <c r="I39" s="260"/>
      <c r="J39" s="260"/>
      <c r="K39" s="393"/>
      <c r="L39" s="384">
        <f t="shared" si="0"/>
        <v>0</v>
      </c>
      <c r="M39" s="381">
        <f>LOOKUP(L39,{0,1,30,45,60},{0,"D ","C","B","A"})</f>
        <v>0</v>
      </c>
    </row>
    <row r="40" spans="1:13" ht="24" customHeight="1">
      <c r="A40" s="324">
        <f>Data!$B41</f>
        <v>0</v>
      </c>
      <c r="B40" s="379">
        <f>Data!$D41</f>
        <v>0</v>
      </c>
      <c r="C40" s="392"/>
      <c r="D40" s="260"/>
      <c r="E40" s="260"/>
      <c r="F40" s="393"/>
      <c r="G40" s="392"/>
      <c r="H40" s="260"/>
      <c r="I40" s="260"/>
      <c r="J40" s="260"/>
      <c r="K40" s="393"/>
      <c r="L40" s="384">
        <f t="shared" si="0"/>
        <v>0</v>
      </c>
      <c r="M40" s="381">
        <f>LOOKUP(L40,{0,1,30,45,60},{0,"D ","C","B","A"})</f>
        <v>0</v>
      </c>
    </row>
    <row r="41" spans="1:13" ht="24" customHeight="1">
      <c r="A41" s="324">
        <f>Data!$B42</f>
        <v>0</v>
      </c>
      <c r="B41" s="379">
        <f>Data!$D42</f>
        <v>0</v>
      </c>
      <c r="C41" s="392"/>
      <c r="D41" s="260"/>
      <c r="E41" s="260"/>
      <c r="F41" s="393"/>
      <c r="G41" s="392"/>
      <c r="H41" s="260"/>
      <c r="I41" s="260"/>
      <c r="J41" s="260"/>
      <c r="K41" s="393"/>
      <c r="L41" s="384">
        <f t="shared" si="0"/>
        <v>0</v>
      </c>
      <c r="M41" s="381">
        <f>LOOKUP(L41,{0,1,30,45,60},{0,"D ","C","B","A"})</f>
        <v>0</v>
      </c>
    </row>
    <row r="42" spans="1:13" ht="24" customHeight="1">
      <c r="A42" s="324">
        <f>Data!$B43</f>
        <v>0</v>
      </c>
      <c r="B42" s="379">
        <f>Data!$D43</f>
        <v>0</v>
      </c>
      <c r="C42" s="392"/>
      <c r="D42" s="260"/>
      <c r="E42" s="260"/>
      <c r="F42" s="393"/>
      <c r="G42" s="392"/>
      <c r="H42" s="260"/>
      <c r="I42" s="260"/>
      <c r="J42" s="260"/>
      <c r="K42" s="393"/>
      <c r="L42" s="384">
        <f t="shared" si="0"/>
        <v>0</v>
      </c>
      <c r="M42" s="381">
        <f>LOOKUP(L42,{0,1,30,45,60},{0,"D ","C","B","A"})</f>
        <v>0</v>
      </c>
    </row>
    <row r="43" spans="1:13" ht="24" customHeight="1">
      <c r="A43" s="324">
        <f>Data!$B44</f>
        <v>0</v>
      </c>
      <c r="B43" s="379">
        <f>Data!$D44</f>
        <v>0</v>
      </c>
      <c r="C43" s="392"/>
      <c r="D43" s="260"/>
      <c r="E43" s="260"/>
      <c r="F43" s="393"/>
      <c r="G43" s="392"/>
      <c r="H43" s="260"/>
      <c r="I43" s="260"/>
      <c r="J43" s="260"/>
      <c r="K43" s="393"/>
      <c r="L43" s="384">
        <f t="shared" si="0"/>
        <v>0</v>
      </c>
      <c r="M43" s="381">
        <f>LOOKUP(L43,{0,1,30,45,60},{0,"D ","C","B","A"})</f>
        <v>0</v>
      </c>
    </row>
    <row r="44" spans="1:13" ht="24" customHeight="1">
      <c r="A44" s="324">
        <f>Data!$B45</f>
        <v>0</v>
      </c>
      <c r="B44" s="379">
        <f>Data!$D45</f>
        <v>0</v>
      </c>
      <c r="C44" s="392"/>
      <c r="D44" s="260"/>
      <c r="E44" s="260"/>
      <c r="F44" s="393"/>
      <c r="G44" s="392"/>
      <c r="H44" s="260"/>
      <c r="I44" s="260"/>
      <c r="J44" s="260"/>
      <c r="K44" s="393"/>
      <c r="L44" s="384">
        <f t="shared" si="0"/>
        <v>0</v>
      </c>
      <c r="M44" s="381">
        <f>LOOKUP(L44,{0,1,30,45,60},{0,"D ","C","B","A"})</f>
        <v>0</v>
      </c>
    </row>
    <row r="45" spans="1:13" ht="24" customHeight="1">
      <c r="A45" s="324">
        <f>Data!$B46</f>
        <v>0</v>
      </c>
      <c r="B45" s="379">
        <f>Data!$D46</f>
        <v>0</v>
      </c>
      <c r="C45" s="392"/>
      <c r="D45" s="260"/>
      <c r="E45" s="260"/>
      <c r="F45" s="393"/>
      <c r="G45" s="392"/>
      <c r="H45" s="260"/>
      <c r="I45" s="260"/>
      <c r="J45" s="260"/>
      <c r="K45" s="393"/>
      <c r="L45" s="384">
        <f t="shared" si="0"/>
        <v>0</v>
      </c>
      <c r="M45" s="381">
        <f>LOOKUP(L45,{0,1,30,45,60},{0,"D ","C","B","A"})</f>
        <v>0</v>
      </c>
    </row>
    <row r="46" spans="1:13" ht="24" customHeight="1">
      <c r="A46" s="324">
        <f>Data!$B47</f>
        <v>0</v>
      </c>
      <c r="B46" s="379">
        <f>Data!$D47</f>
        <v>0</v>
      </c>
      <c r="C46" s="392"/>
      <c r="D46" s="260"/>
      <c r="E46" s="260"/>
      <c r="F46" s="393"/>
      <c r="G46" s="392"/>
      <c r="H46" s="260"/>
      <c r="I46" s="260"/>
      <c r="J46" s="260"/>
      <c r="K46" s="393"/>
      <c r="L46" s="384">
        <f t="shared" si="0"/>
        <v>0</v>
      </c>
      <c r="M46" s="381">
        <f>LOOKUP(L46,{0,1,30,45,60},{0,"D ","C","B","A"})</f>
        <v>0</v>
      </c>
    </row>
    <row r="47" spans="1:13" ht="24" customHeight="1">
      <c r="A47" s="324">
        <f>Data!$B48</f>
        <v>0</v>
      </c>
      <c r="B47" s="379">
        <f>Data!$D48</f>
        <v>0</v>
      </c>
      <c r="C47" s="392"/>
      <c r="D47" s="260"/>
      <c r="E47" s="260"/>
      <c r="F47" s="393"/>
      <c r="G47" s="392"/>
      <c r="H47" s="260"/>
      <c r="I47" s="260"/>
      <c r="J47" s="260"/>
      <c r="K47" s="393"/>
      <c r="L47" s="384">
        <f t="shared" si="0"/>
        <v>0</v>
      </c>
      <c r="M47" s="381">
        <f>LOOKUP(L47,{0,1,30,45,60},{0,"D ","C","B","A"})</f>
        <v>0</v>
      </c>
    </row>
    <row r="48" spans="1:13" ht="24" customHeight="1">
      <c r="A48" s="324">
        <f>Data!$B49</f>
        <v>0</v>
      </c>
      <c r="B48" s="379">
        <f>Data!$D49</f>
        <v>0</v>
      </c>
      <c r="C48" s="392"/>
      <c r="D48" s="260"/>
      <c r="E48" s="260"/>
      <c r="F48" s="393"/>
      <c r="G48" s="392"/>
      <c r="H48" s="260"/>
      <c r="I48" s="260"/>
      <c r="J48" s="260"/>
      <c r="K48" s="393"/>
      <c r="L48" s="384">
        <f t="shared" si="0"/>
        <v>0</v>
      </c>
      <c r="M48" s="381">
        <f>LOOKUP(L48,{0,1,30,45,60},{0,"D ","C","B","A"})</f>
        <v>0</v>
      </c>
    </row>
    <row r="49" spans="1:13" ht="24" customHeight="1">
      <c r="A49" s="324">
        <f>Data!$B50</f>
        <v>0</v>
      </c>
      <c r="B49" s="379">
        <f>Data!$D50</f>
        <v>0</v>
      </c>
      <c r="C49" s="392"/>
      <c r="D49" s="260"/>
      <c r="E49" s="260"/>
      <c r="F49" s="393"/>
      <c r="G49" s="392"/>
      <c r="H49" s="260"/>
      <c r="I49" s="260"/>
      <c r="J49" s="260"/>
      <c r="K49" s="393"/>
      <c r="L49" s="384">
        <f t="shared" si="0"/>
        <v>0</v>
      </c>
      <c r="M49" s="381">
        <f>LOOKUP(L49,{0,1,30,45,60},{0,"D ","C","B","A"})</f>
        <v>0</v>
      </c>
    </row>
    <row r="50" spans="1:13" ht="24" customHeight="1">
      <c r="A50" s="324">
        <f>Data!$B51</f>
        <v>0</v>
      </c>
      <c r="B50" s="379">
        <f>Data!$D51</f>
        <v>0</v>
      </c>
      <c r="C50" s="392"/>
      <c r="D50" s="260"/>
      <c r="E50" s="260"/>
      <c r="F50" s="393"/>
      <c r="G50" s="392"/>
      <c r="H50" s="260"/>
      <c r="I50" s="260"/>
      <c r="J50" s="260"/>
      <c r="K50" s="393"/>
      <c r="L50" s="384">
        <f t="shared" si="0"/>
        <v>0</v>
      </c>
      <c r="M50" s="381">
        <f>LOOKUP(L50,{0,1,30,45,60},{0,"D ","C","B","A"})</f>
        <v>0</v>
      </c>
    </row>
    <row r="51" spans="1:13" ht="24" customHeight="1">
      <c r="A51" s="324">
        <f>Data!$B52</f>
        <v>0</v>
      </c>
      <c r="B51" s="379">
        <f>Data!$D52</f>
        <v>0</v>
      </c>
      <c r="C51" s="392"/>
      <c r="D51" s="260"/>
      <c r="E51" s="260"/>
      <c r="F51" s="393"/>
      <c r="G51" s="392"/>
      <c r="H51" s="260"/>
      <c r="I51" s="260"/>
      <c r="J51" s="260"/>
      <c r="K51" s="393"/>
      <c r="L51" s="384">
        <f t="shared" si="0"/>
        <v>0</v>
      </c>
      <c r="M51" s="381">
        <f>LOOKUP(L51,{0,1,30,45,60},{0,"D ","C","B","A"})</f>
        <v>0</v>
      </c>
    </row>
    <row r="52" spans="1:13" ht="24" customHeight="1">
      <c r="A52" s="324">
        <f>Data!$B53</f>
        <v>0</v>
      </c>
      <c r="B52" s="379">
        <f>Data!$D53</f>
        <v>0</v>
      </c>
      <c r="C52" s="392"/>
      <c r="D52" s="260"/>
      <c r="E52" s="260"/>
      <c r="F52" s="393"/>
      <c r="G52" s="392"/>
      <c r="H52" s="260"/>
      <c r="I52" s="260"/>
      <c r="J52" s="260"/>
      <c r="K52" s="393"/>
      <c r="L52" s="384">
        <f t="shared" si="0"/>
        <v>0</v>
      </c>
      <c r="M52" s="381">
        <f>LOOKUP(L52,{0,1,30,45,60},{0,"D ","C","B","A"})</f>
        <v>0</v>
      </c>
    </row>
    <row r="53" spans="1:13" ht="24" customHeight="1">
      <c r="A53" s="324">
        <f>Data!$B54</f>
        <v>0</v>
      </c>
      <c r="B53" s="379">
        <f>Data!$D54</f>
        <v>0</v>
      </c>
      <c r="C53" s="392"/>
      <c r="D53" s="260"/>
      <c r="E53" s="260"/>
      <c r="F53" s="393"/>
      <c r="G53" s="392"/>
      <c r="H53" s="260"/>
      <c r="I53" s="260"/>
      <c r="J53" s="260"/>
      <c r="K53" s="393"/>
      <c r="L53" s="384">
        <f t="shared" si="0"/>
        <v>0</v>
      </c>
      <c r="M53" s="381">
        <f>LOOKUP(L53,{0,1,30,45,60},{0,"D ","C","B","A"})</f>
        <v>0</v>
      </c>
    </row>
    <row r="54" spans="1:13" ht="24" customHeight="1">
      <c r="A54" s="324">
        <f>Data!$B55</f>
        <v>0</v>
      </c>
      <c r="B54" s="379">
        <f>Data!$D55</f>
        <v>0</v>
      </c>
      <c r="C54" s="392"/>
      <c r="D54" s="260"/>
      <c r="E54" s="260"/>
      <c r="F54" s="393"/>
      <c r="G54" s="392"/>
      <c r="H54" s="260"/>
      <c r="I54" s="260"/>
      <c r="J54" s="260"/>
      <c r="K54" s="393"/>
      <c r="L54" s="384">
        <f t="shared" si="0"/>
        <v>0</v>
      </c>
      <c r="M54" s="381">
        <f>LOOKUP(L54,{0,1,30,45,60},{0,"D ","C","B","A"})</f>
        <v>0</v>
      </c>
    </row>
    <row r="55" spans="1:13" ht="24" customHeight="1">
      <c r="A55" s="324">
        <f>Data!$B56</f>
        <v>0</v>
      </c>
      <c r="B55" s="379">
        <f>Data!$D56</f>
        <v>0</v>
      </c>
      <c r="C55" s="392"/>
      <c r="D55" s="260"/>
      <c r="E55" s="260"/>
      <c r="F55" s="393"/>
      <c r="G55" s="392"/>
      <c r="H55" s="260"/>
      <c r="I55" s="260"/>
      <c r="J55" s="260"/>
      <c r="K55" s="393"/>
      <c r="L55" s="384">
        <f t="shared" si="0"/>
        <v>0</v>
      </c>
      <c r="M55" s="381">
        <f>LOOKUP(L55,{0,1,30,45,60},{0,"D ","C","B","A"})</f>
        <v>0</v>
      </c>
    </row>
    <row r="56" spans="1:13" ht="24" customHeight="1">
      <c r="A56" s="324">
        <f>Data!$B57</f>
        <v>0</v>
      </c>
      <c r="B56" s="379">
        <f>Data!$D57</f>
        <v>0</v>
      </c>
      <c r="C56" s="392"/>
      <c r="D56" s="260"/>
      <c r="E56" s="260"/>
      <c r="F56" s="393"/>
      <c r="G56" s="392"/>
      <c r="H56" s="260"/>
      <c r="I56" s="260"/>
      <c r="J56" s="260"/>
      <c r="K56" s="393"/>
      <c r="L56" s="384">
        <f t="shared" si="0"/>
        <v>0</v>
      </c>
      <c r="M56" s="381">
        <f>LOOKUP(L56,{0,1,30,45,60},{0,"D ","C","B","A"})</f>
        <v>0</v>
      </c>
    </row>
    <row r="57" spans="1:13" ht="24" customHeight="1">
      <c r="A57" s="324">
        <f>Data!$B58</f>
        <v>0</v>
      </c>
      <c r="B57" s="379">
        <f>Data!$D58</f>
        <v>0</v>
      </c>
      <c r="C57" s="392"/>
      <c r="D57" s="260"/>
      <c r="E57" s="260"/>
      <c r="F57" s="393"/>
      <c r="G57" s="392"/>
      <c r="H57" s="260"/>
      <c r="I57" s="260"/>
      <c r="J57" s="260"/>
      <c r="K57" s="393"/>
      <c r="L57" s="384">
        <f t="shared" si="0"/>
        <v>0</v>
      </c>
      <c r="M57" s="381">
        <f>LOOKUP(L57,{0,1,30,45,60},{0,"D ","C","B","A"})</f>
        <v>0</v>
      </c>
    </row>
    <row r="58" spans="1:13" ht="24" customHeight="1">
      <c r="A58" s="324">
        <f>Data!$B59</f>
        <v>0</v>
      </c>
      <c r="B58" s="379">
        <f>Data!$D59</f>
        <v>0</v>
      </c>
      <c r="C58" s="392"/>
      <c r="D58" s="260"/>
      <c r="E58" s="260"/>
      <c r="F58" s="393"/>
      <c r="G58" s="392"/>
      <c r="H58" s="260"/>
      <c r="I58" s="260"/>
      <c r="J58" s="260"/>
      <c r="K58" s="393"/>
      <c r="L58" s="384">
        <f t="shared" si="0"/>
        <v>0</v>
      </c>
      <c r="M58" s="381">
        <f>LOOKUP(L58,{0,1,30,45,60},{0,"D ","C","B","A"})</f>
        <v>0</v>
      </c>
    </row>
    <row r="59" spans="1:13" ht="24" customHeight="1">
      <c r="A59" s="324">
        <f>Data!$B60</f>
        <v>0</v>
      </c>
      <c r="B59" s="379">
        <f>Data!$D60</f>
        <v>0</v>
      </c>
      <c r="C59" s="392"/>
      <c r="D59" s="260"/>
      <c r="E59" s="260"/>
      <c r="F59" s="393"/>
      <c r="G59" s="392"/>
      <c r="H59" s="260"/>
      <c r="I59" s="260"/>
      <c r="J59" s="260"/>
      <c r="K59" s="393"/>
      <c r="L59" s="384">
        <f t="shared" si="0"/>
        <v>0</v>
      </c>
      <c r="M59" s="381">
        <f>LOOKUP(L59,{0,1,30,45,60},{0,"D ","C","B","A"})</f>
        <v>0</v>
      </c>
    </row>
    <row r="60" spans="1:13" ht="24" customHeight="1">
      <c r="A60" s="324">
        <f>Data!$B61</f>
        <v>0</v>
      </c>
      <c r="B60" s="379">
        <f>Data!$D61</f>
        <v>0</v>
      </c>
      <c r="C60" s="392"/>
      <c r="D60" s="260"/>
      <c r="E60" s="260"/>
      <c r="F60" s="393"/>
      <c r="G60" s="392"/>
      <c r="H60" s="260"/>
      <c r="I60" s="260"/>
      <c r="J60" s="260"/>
      <c r="K60" s="393"/>
      <c r="L60" s="384">
        <f t="shared" si="0"/>
        <v>0</v>
      </c>
      <c r="M60" s="381">
        <f>LOOKUP(L60,{0,1,30,45,60},{0,"D ","C","B","A"})</f>
        <v>0</v>
      </c>
    </row>
    <row r="61" spans="1:13" ht="24" customHeight="1">
      <c r="A61" s="324">
        <f>Data!$B62</f>
        <v>0</v>
      </c>
      <c r="B61" s="379">
        <f>Data!$D62</f>
        <v>0</v>
      </c>
      <c r="C61" s="392"/>
      <c r="D61" s="260"/>
      <c r="E61" s="260"/>
      <c r="F61" s="393"/>
      <c r="G61" s="392"/>
      <c r="H61" s="260"/>
      <c r="I61" s="260"/>
      <c r="J61" s="260"/>
      <c r="K61" s="393"/>
      <c r="L61" s="384">
        <f t="shared" si="0"/>
        <v>0</v>
      </c>
      <c r="M61" s="381">
        <f>LOOKUP(L61,{0,1,30,45,60},{0,"D ","C","B","A"})</f>
        <v>0</v>
      </c>
    </row>
    <row r="62" spans="1:13" ht="24" customHeight="1">
      <c r="A62" s="324">
        <f>Data!$B63</f>
        <v>0</v>
      </c>
      <c r="B62" s="379">
        <f>Data!$D63</f>
        <v>0</v>
      </c>
      <c r="C62" s="392"/>
      <c r="D62" s="260"/>
      <c r="E62" s="260"/>
      <c r="F62" s="393"/>
      <c r="G62" s="392"/>
      <c r="H62" s="260"/>
      <c r="I62" s="260"/>
      <c r="J62" s="260"/>
      <c r="K62" s="393"/>
      <c r="L62" s="384">
        <f t="shared" si="0"/>
        <v>0</v>
      </c>
      <c r="M62" s="381">
        <f>LOOKUP(L62,{0,1,30,45,60},{0,"D ","C","B","A"})</f>
        <v>0</v>
      </c>
    </row>
    <row r="63" spans="1:13" ht="24" customHeight="1">
      <c r="A63" s="324">
        <f>Data!$B64</f>
        <v>0</v>
      </c>
      <c r="B63" s="379">
        <f>Data!$D64</f>
        <v>0</v>
      </c>
      <c r="C63" s="392"/>
      <c r="D63" s="260"/>
      <c r="E63" s="260"/>
      <c r="F63" s="393"/>
      <c r="G63" s="392"/>
      <c r="H63" s="260"/>
      <c r="I63" s="260"/>
      <c r="J63" s="260"/>
      <c r="K63" s="393"/>
      <c r="L63" s="384">
        <f t="shared" si="0"/>
        <v>0</v>
      </c>
      <c r="M63" s="381">
        <f>LOOKUP(L63,{0,1,30,45,60},{0,"D ","C","B","A"})</f>
        <v>0</v>
      </c>
    </row>
    <row r="64" spans="1:13" ht="24" customHeight="1">
      <c r="A64" s="324">
        <f>Data!$B65</f>
        <v>0</v>
      </c>
      <c r="B64" s="379">
        <f>Data!$D65</f>
        <v>0</v>
      </c>
      <c r="C64" s="392"/>
      <c r="D64" s="260"/>
      <c r="E64" s="260"/>
      <c r="F64" s="393"/>
      <c r="G64" s="392"/>
      <c r="H64" s="260"/>
      <c r="I64" s="260"/>
      <c r="J64" s="260"/>
      <c r="K64" s="393"/>
      <c r="L64" s="384">
        <f t="shared" si="0"/>
        <v>0</v>
      </c>
      <c r="M64" s="381">
        <f>LOOKUP(L64,{0,1,30,45,60},{0,"D ","C","B","A"})</f>
        <v>0</v>
      </c>
    </row>
    <row r="65" spans="1:13" ht="24" customHeight="1">
      <c r="A65" s="324">
        <f>Data!$B66</f>
        <v>0</v>
      </c>
      <c r="B65" s="379">
        <f>Data!$D66</f>
        <v>0</v>
      </c>
      <c r="C65" s="392"/>
      <c r="D65" s="260"/>
      <c r="E65" s="260"/>
      <c r="F65" s="393"/>
      <c r="G65" s="392"/>
      <c r="H65" s="260"/>
      <c r="I65" s="260"/>
      <c r="J65" s="260"/>
      <c r="K65" s="393"/>
      <c r="L65" s="384">
        <f t="shared" si="0"/>
        <v>0</v>
      </c>
      <c r="M65" s="381">
        <f>LOOKUP(L65,{0,1,30,45,60},{0,"D ","C","B","A"})</f>
        <v>0</v>
      </c>
    </row>
    <row r="66" spans="1:13" ht="24" customHeight="1">
      <c r="A66" s="324">
        <f>Data!$B67</f>
        <v>0</v>
      </c>
      <c r="B66" s="379">
        <f>Data!$D67</f>
        <v>0</v>
      </c>
      <c r="C66" s="392"/>
      <c r="D66" s="260"/>
      <c r="E66" s="260"/>
      <c r="F66" s="393"/>
      <c r="G66" s="392"/>
      <c r="H66" s="260"/>
      <c r="I66" s="260"/>
      <c r="J66" s="260"/>
      <c r="K66" s="393"/>
      <c r="L66" s="384">
        <f t="shared" si="0"/>
        <v>0</v>
      </c>
      <c r="M66" s="381">
        <f>LOOKUP(L66,{0,1,30,45,60},{0,"D ","C","B","A"})</f>
        <v>0</v>
      </c>
    </row>
    <row r="67" spans="1:13" ht="24" customHeight="1">
      <c r="A67" s="324">
        <f>Data!$B68</f>
        <v>0</v>
      </c>
      <c r="B67" s="379">
        <f>Data!$D68</f>
        <v>0</v>
      </c>
      <c r="C67" s="392"/>
      <c r="D67" s="260"/>
      <c r="E67" s="260"/>
      <c r="F67" s="393"/>
      <c r="G67" s="392"/>
      <c r="H67" s="260"/>
      <c r="I67" s="260"/>
      <c r="J67" s="260"/>
      <c r="K67" s="393"/>
      <c r="L67" s="384">
        <f t="shared" si="0"/>
        <v>0</v>
      </c>
      <c r="M67" s="381">
        <f>LOOKUP(L67,{0,1,30,45,60},{0,"D ","C","B","A"})</f>
        <v>0</v>
      </c>
    </row>
    <row r="68" spans="1:13" ht="24" customHeight="1">
      <c r="A68" s="324">
        <f>Data!$B69</f>
        <v>0</v>
      </c>
      <c r="B68" s="379">
        <f>Data!$D69</f>
        <v>0</v>
      </c>
      <c r="C68" s="392"/>
      <c r="D68" s="260"/>
      <c r="E68" s="260"/>
      <c r="F68" s="393"/>
      <c r="G68" s="392"/>
      <c r="H68" s="260"/>
      <c r="I68" s="260"/>
      <c r="J68" s="260"/>
      <c r="K68" s="393"/>
      <c r="L68" s="384">
        <f t="shared" si="0"/>
        <v>0</v>
      </c>
      <c r="M68" s="381">
        <f>LOOKUP(L68,{0,1,30,45,60},{0,"D ","C","B","A"})</f>
        <v>0</v>
      </c>
    </row>
    <row r="69" spans="1:13" ht="24" customHeight="1">
      <c r="A69" s="324">
        <f>Data!$B70</f>
        <v>0</v>
      </c>
      <c r="B69" s="379">
        <f>Data!$D70</f>
        <v>0</v>
      </c>
      <c r="C69" s="392"/>
      <c r="D69" s="260"/>
      <c r="E69" s="260"/>
      <c r="F69" s="393"/>
      <c r="G69" s="392"/>
      <c r="H69" s="260"/>
      <c r="I69" s="260"/>
      <c r="J69" s="260"/>
      <c r="K69" s="393"/>
      <c r="L69" s="384">
        <f t="shared" si="0"/>
        <v>0</v>
      </c>
      <c r="M69" s="381">
        <f>LOOKUP(L69,{0,1,30,45,60},{0,"D ","C","B","A"})</f>
        <v>0</v>
      </c>
    </row>
    <row r="70" spans="1:13" ht="24" customHeight="1">
      <c r="A70" s="324">
        <f>Data!$B71</f>
        <v>0</v>
      </c>
      <c r="B70" s="379">
        <f>Data!$D71</f>
        <v>0</v>
      </c>
      <c r="C70" s="392"/>
      <c r="D70" s="260"/>
      <c r="E70" s="260"/>
      <c r="F70" s="393"/>
      <c r="G70" s="392"/>
      <c r="H70" s="260"/>
      <c r="I70" s="260"/>
      <c r="J70" s="260"/>
      <c r="K70" s="393"/>
      <c r="L70" s="384">
        <f t="shared" ref="L70:L75" si="1">SUM(C70:K70)</f>
        <v>0</v>
      </c>
      <c r="M70" s="381">
        <f>LOOKUP(L70,{0,1,30,45,60},{0,"D ","C","B","A"})</f>
        <v>0</v>
      </c>
    </row>
    <row r="71" spans="1:13" ht="24" customHeight="1">
      <c r="A71" s="324">
        <f>Data!$B72</f>
        <v>0</v>
      </c>
      <c r="B71" s="379">
        <f>Data!$D72</f>
        <v>0</v>
      </c>
      <c r="C71" s="392"/>
      <c r="D71" s="260"/>
      <c r="E71" s="260"/>
      <c r="F71" s="393"/>
      <c r="G71" s="392"/>
      <c r="H71" s="260"/>
      <c r="I71" s="260"/>
      <c r="J71" s="260"/>
      <c r="K71" s="393"/>
      <c r="L71" s="384">
        <f t="shared" si="1"/>
        <v>0</v>
      </c>
      <c r="M71" s="381">
        <f>LOOKUP(L71,{0,1,30,45,60},{0,"D ","C","B","A"})</f>
        <v>0</v>
      </c>
    </row>
    <row r="72" spans="1:13" ht="24" customHeight="1">
      <c r="A72" s="324">
        <f>Data!$B73</f>
        <v>0</v>
      </c>
      <c r="B72" s="379">
        <f>Data!$D73</f>
        <v>0</v>
      </c>
      <c r="C72" s="392"/>
      <c r="D72" s="260"/>
      <c r="E72" s="260"/>
      <c r="F72" s="393"/>
      <c r="G72" s="392"/>
      <c r="H72" s="260"/>
      <c r="I72" s="260"/>
      <c r="J72" s="260"/>
      <c r="K72" s="393"/>
      <c r="L72" s="384">
        <f t="shared" si="1"/>
        <v>0</v>
      </c>
      <c r="M72" s="381">
        <f>LOOKUP(L72,{0,1,30,45,60},{0,"D ","C","B","A"})</f>
        <v>0</v>
      </c>
    </row>
    <row r="73" spans="1:13" ht="24" customHeight="1">
      <c r="A73" s="324">
        <f>Data!$B74</f>
        <v>0</v>
      </c>
      <c r="B73" s="379">
        <f>Data!$D74</f>
        <v>0</v>
      </c>
      <c r="C73" s="392"/>
      <c r="D73" s="260"/>
      <c r="E73" s="260"/>
      <c r="F73" s="393"/>
      <c r="G73" s="392"/>
      <c r="H73" s="260"/>
      <c r="I73" s="260"/>
      <c r="J73" s="260"/>
      <c r="K73" s="393"/>
      <c r="L73" s="384">
        <f t="shared" si="1"/>
        <v>0</v>
      </c>
      <c r="M73" s="381">
        <f>LOOKUP(L73,{0,1,30,45,60},{0,"D ","C","B","A"})</f>
        <v>0</v>
      </c>
    </row>
    <row r="74" spans="1:13" ht="24" customHeight="1">
      <c r="A74" s="324">
        <f>Data!$B75</f>
        <v>0</v>
      </c>
      <c r="B74" s="379">
        <f>Data!$D75</f>
        <v>0</v>
      </c>
      <c r="C74" s="392"/>
      <c r="D74" s="260"/>
      <c r="E74" s="260"/>
      <c r="F74" s="393"/>
      <c r="G74" s="392"/>
      <c r="H74" s="260"/>
      <c r="I74" s="260"/>
      <c r="J74" s="260"/>
      <c r="K74" s="393"/>
      <c r="L74" s="384">
        <f t="shared" si="1"/>
        <v>0</v>
      </c>
      <c r="M74" s="381">
        <f>LOOKUP(L74,{0,1,30,45,60},{0,"D ","C","B","A"})</f>
        <v>0</v>
      </c>
    </row>
    <row r="75" spans="1:13" ht="24" customHeight="1" thickBot="1">
      <c r="A75" s="324">
        <f>Data!$B76</f>
        <v>0</v>
      </c>
      <c r="B75" s="379">
        <f>Data!$D76</f>
        <v>0</v>
      </c>
      <c r="C75" s="394"/>
      <c r="D75" s="282"/>
      <c r="E75" s="282"/>
      <c r="F75" s="395"/>
      <c r="G75" s="394"/>
      <c r="H75" s="282"/>
      <c r="I75" s="282"/>
      <c r="J75" s="282"/>
      <c r="K75" s="395"/>
      <c r="L75" s="385">
        <f t="shared" si="1"/>
        <v>0</v>
      </c>
      <c r="M75" s="382">
        <f>LOOKUP(L75,{0,1,30,45,60},{0,"D ","C","B","A"})</f>
        <v>0</v>
      </c>
    </row>
  </sheetData>
  <sheetProtection algorithmName="SHA-512" hashValue="rzhqMkMC/B2n5nW6J1Aii+kGUXcRILvgHaFwQ8O4mN7NXQasg/gezBSwqPtCgMuHbR/OKZp629ALp2jNa1dczg==" saltValue="UFAHZUonIcfJlsh+MSz+iQ==" spinCount="100000" sheet="1" scenarios="1" formatCells="0" formatColumns="0" formatRows="0"/>
  <mergeCells count="12">
    <mergeCell ref="L2:L4"/>
    <mergeCell ref="A1:M1"/>
    <mergeCell ref="A2:A5"/>
    <mergeCell ref="B2:B5"/>
    <mergeCell ref="C2:F2"/>
    <mergeCell ref="G2:J2"/>
    <mergeCell ref="M2:M5"/>
    <mergeCell ref="C3:D3"/>
    <mergeCell ref="F3:F4"/>
    <mergeCell ref="G3:H3"/>
    <mergeCell ref="J3:J4"/>
    <mergeCell ref="K2:K4"/>
  </mergeCells>
  <pageMargins left="0.43307086614173229" right="0.43307086614173229" top="0.15748031496062992" bottom="0.43307086614173229" header="0" footer="0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Links</vt:lpstr>
      <vt:lpstr>Help</vt:lpstr>
      <vt:lpstr>Data</vt:lpstr>
      <vt:lpstr>1St Page</vt:lpstr>
      <vt:lpstr>चाचणी</vt:lpstr>
      <vt:lpstr>लेखी</vt:lpstr>
      <vt:lpstr>लेखी (2)</vt:lpstr>
      <vt:lpstr>शा.शि.</vt:lpstr>
      <vt:lpstr>जलसुरक्षा</vt:lpstr>
      <vt:lpstr>कलारसास्वाद</vt:lpstr>
      <vt:lpstr>कलारसास्वाद 2</vt:lpstr>
      <vt:lpstr>स्काऊट गाईड</vt:lpstr>
      <vt:lpstr>संरक्षणशास्त्र</vt:lpstr>
      <vt:lpstr>वार्षिक निकाल</vt:lpstr>
      <vt:lpstr>गुणपत्रक</vt:lpstr>
      <vt:lpstr>गोषवारा</vt:lpstr>
      <vt:lpstr>प्रगती कार्ड</vt:lpstr>
      <vt:lpstr>_abc1</vt:lpstr>
      <vt:lpstr>abc</vt:lpstr>
      <vt:lpstr>lock</vt:lpstr>
      <vt:lpstr>name</vt:lpstr>
      <vt:lpstr>name1</vt:lpstr>
      <vt:lpstr>जलसुरक्षा!Print_Titles</vt:lpstr>
      <vt:lpstr>RollNo</vt:lpstr>
    </vt:vector>
  </TitlesOfParts>
  <Company>NETWING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NETWING 26</dc:creator>
  <cp:lastModifiedBy>DELL</cp:lastModifiedBy>
  <cp:lastPrinted>2020-02-21T04:35:45Z</cp:lastPrinted>
  <dcterms:created xsi:type="dcterms:W3CDTF">2009-04-07T08:29:43Z</dcterms:created>
  <dcterms:modified xsi:type="dcterms:W3CDTF">2023-08-26T03:43:22Z</dcterms:modified>
</cp:coreProperties>
</file>