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anjanDocuments\Education\University of Stavanger\Autumn - 2022\DAT640 - Information retrieval and text mining\DAT640-EXAM\"/>
    </mc:Choice>
  </mc:AlternateContent>
  <xr:revisionPtr revIDLastSave="0" documentId="13_ncr:1_{A3C5800D-18DF-47BC-8589-AD3DB9897A01}" xr6:coauthVersionLast="47" xr6:coauthVersionMax="47" xr10:uidLastSave="{00000000-0000-0000-0000-000000000000}"/>
  <bookViews>
    <workbookView xWindow="-120" yWindow="-120" windowWidth="29040" windowHeight="15840" xr2:uid="{7782E3C0-248B-4126-BBB7-84708243C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60" i="1"/>
  <c r="L59" i="1"/>
  <c r="L45" i="1"/>
  <c r="C26" i="1"/>
  <c r="M43" i="1" s="1"/>
  <c r="D26" i="1"/>
  <c r="E26" i="1"/>
  <c r="F26" i="1"/>
  <c r="P43" i="1" s="1"/>
  <c r="G26" i="1"/>
  <c r="K34" i="1"/>
  <c r="K35" i="1"/>
  <c r="K36" i="1"/>
  <c r="K33" i="1"/>
  <c r="B34" i="1"/>
  <c r="B35" i="1"/>
  <c r="B36" i="1"/>
  <c r="B33" i="1"/>
  <c r="K26" i="1"/>
  <c r="K27" i="1"/>
  <c r="K28" i="1"/>
  <c r="K25" i="1"/>
  <c r="C25" i="1"/>
  <c r="D25" i="1"/>
  <c r="E25" i="1"/>
  <c r="F25" i="1"/>
  <c r="P44" i="1" s="1"/>
  <c r="G25" i="1"/>
  <c r="C27" i="1"/>
  <c r="D27" i="1"/>
  <c r="E27" i="1"/>
  <c r="O43" i="1" s="1"/>
  <c r="F27" i="1"/>
  <c r="G27" i="1"/>
  <c r="C28" i="1"/>
  <c r="M44" i="1" s="1"/>
  <c r="D28" i="1"/>
  <c r="N44" i="1" s="1"/>
  <c r="E28" i="1"/>
  <c r="F28" i="1"/>
  <c r="G28" i="1"/>
  <c r="B26" i="1"/>
  <c r="B27" i="1"/>
  <c r="B28" i="1"/>
  <c r="B25" i="1"/>
  <c r="B17" i="1"/>
  <c r="B18" i="1"/>
  <c r="B19" i="1"/>
  <c r="E14" i="1"/>
  <c r="K6" i="1"/>
  <c r="K7" i="1"/>
  <c r="K8" i="1"/>
  <c r="K9" i="1"/>
  <c r="K10" i="1"/>
  <c r="K5" i="1"/>
  <c r="H12" i="1"/>
  <c r="I12" i="1"/>
  <c r="J12" i="1"/>
  <c r="H11" i="1"/>
  <c r="I11" i="1"/>
  <c r="J11" i="1"/>
  <c r="D12" i="1"/>
  <c r="E12" i="1"/>
  <c r="F12" i="1"/>
  <c r="G12" i="1"/>
  <c r="C12" i="1"/>
  <c r="D11" i="1"/>
  <c r="E11" i="1"/>
  <c r="F11" i="1"/>
  <c r="G11" i="1"/>
  <c r="C11" i="1"/>
  <c r="B16" i="1"/>
  <c r="N43" i="1" l="1"/>
  <c r="O44" i="1"/>
  <c r="Q43" i="1"/>
  <c r="C35" i="1"/>
  <c r="C33" i="1"/>
  <c r="C36" i="1"/>
  <c r="F18" i="1"/>
  <c r="O27" i="1" s="1"/>
  <c r="D16" i="1"/>
  <c r="M25" i="1" s="1"/>
  <c r="F17" i="1"/>
  <c r="O26" i="1" s="1"/>
  <c r="P57" i="1" s="1"/>
  <c r="D18" i="1"/>
  <c r="M27" i="1" s="1"/>
  <c r="E17" i="1"/>
  <c r="N26" i="1" s="1"/>
  <c r="C16" i="1"/>
  <c r="L25" i="1" s="1"/>
  <c r="D17" i="1"/>
  <c r="M26" i="1" s="1"/>
  <c r="N57" i="1" s="1"/>
  <c r="C34" i="1"/>
  <c r="M45" i="1" s="1"/>
  <c r="C17" i="1"/>
  <c r="L26" i="1" s="1"/>
  <c r="F16" i="1"/>
  <c r="O25" i="1" s="1"/>
  <c r="C18" i="1"/>
  <c r="L27" i="1" s="1"/>
  <c r="E16" i="1"/>
  <c r="N25" i="1" s="1"/>
  <c r="E19" i="1"/>
  <c r="N28" i="1" s="1"/>
  <c r="O58" i="1" s="1"/>
  <c r="E18" i="1"/>
  <c r="N27" i="1" s="1"/>
  <c r="G17" i="1"/>
  <c r="P26" i="1" s="1"/>
  <c r="Q44" i="1"/>
  <c r="D19" i="1"/>
  <c r="M28" i="1" s="1"/>
  <c r="G18" i="1"/>
  <c r="P27" i="1" s="1"/>
  <c r="G16" i="1"/>
  <c r="P25" i="1" s="1"/>
  <c r="C19" i="1"/>
  <c r="L28" i="1" s="1"/>
  <c r="M58" i="1" s="1"/>
  <c r="G19" i="1"/>
  <c r="P28" i="1" s="1"/>
  <c r="Q58" i="1" s="1"/>
  <c r="F19" i="1"/>
  <c r="O28" i="1" s="1"/>
  <c r="M57" i="1" l="1"/>
  <c r="N58" i="1"/>
  <c r="M46" i="1"/>
  <c r="L49" i="1" s="1"/>
  <c r="P58" i="1"/>
  <c r="O57" i="1"/>
  <c r="L34" i="1"/>
  <c r="Q57" i="1"/>
  <c r="L33" i="1"/>
  <c r="L35" i="1"/>
  <c r="L36" i="1"/>
  <c r="M60" i="1" s="1"/>
  <c r="M59" i="1" l="1"/>
  <c r="L63" i="1" s="1"/>
  <c r="N62" i="1" s="1"/>
  <c r="L62" i="1"/>
  <c r="L48" i="1"/>
  <c r="N48" i="1" s="1"/>
</calcChain>
</file>

<file path=xl/sharedStrings.xml><?xml version="1.0" encoding="utf-8"?>
<sst xmlns="http://schemas.openxmlformats.org/spreadsheetml/2006/main" count="31" uniqueCount="27">
  <si>
    <t>d1</t>
  </si>
  <si>
    <t>d2</t>
  </si>
  <si>
    <t>d3</t>
  </si>
  <si>
    <t>d4</t>
  </si>
  <si>
    <t>t1</t>
  </si>
  <si>
    <t>t2</t>
  </si>
  <si>
    <t>t3</t>
  </si>
  <si>
    <t>t4</t>
  </si>
  <si>
    <t>t5</t>
  </si>
  <si>
    <t>d5</t>
  </si>
  <si>
    <t>d6</t>
  </si>
  <si>
    <t>t6</t>
  </si>
  <si>
    <t>t7</t>
  </si>
  <si>
    <t>Nt</t>
  </si>
  <si>
    <t>nt</t>
  </si>
  <si>
    <t>t8</t>
  </si>
  <si>
    <t>td</t>
  </si>
  <si>
    <t>Total number of docs, N</t>
  </si>
  <si>
    <t>RAW term vector</t>
  </si>
  <si>
    <t>TF-IDF Weighted term vector</t>
  </si>
  <si>
    <t>RAW term vector -Suqare root</t>
  </si>
  <si>
    <t>Weighted term vector - Suqare root</t>
  </si>
  <si>
    <t>Cosine similarity</t>
  </si>
  <si>
    <t>For raw term vector</t>
  </si>
  <si>
    <t>For Weighted term vector</t>
  </si>
  <si>
    <t>Change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</si>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</sst>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136493</xdr:colOff>
      <xdr:row>30</xdr:row>
      <xdr:rowOff>98901</xdr:rowOff>
    </xdr:from>
    <xdr:ext cx="1486241" cy="223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438902-51E9-9AD4-3BB7-AD6E8D65B39D}"/>
                </a:ext>
              </a:extLst>
            </xdr:cNvPr>
            <xdr:cNvSpPr txBox="1"/>
          </xdr:nvSpPr>
          <xdr:spPr>
            <a:xfrm>
              <a:off x="3794093" y="5813901"/>
              <a:ext cx="1486241" cy="223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438902-51E9-9AD4-3BB7-AD6E8D65B39D}"/>
                </a:ext>
              </a:extLst>
            </xdr:cNvPr>
            <xdr:cNvSpPr txBox="1"/>
          </xdr:nvSpPr>
          <xdr:spPr>
            <a:xfrm>
              <a:off x="3794093" y="5813901"/>
              <a:ext cx="1486241" cy="223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〖𝑡^1+𝑡〗^2+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〖𝑡^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+𝑡〗^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4+𝑡^5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600075</xdr:colOff>
      <xdr:row>31</xdr:row>
      <xdr:rowOff>171450</xdr:rowOff>
    </xdr:from>
    <xdr:to>
      <xdr:col>9</xdr:col>
      <xdr:colOff>571500</xdr:colOff>
      <xdr:row>32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9FE3931-283B-7460-AAA6-652016A28360}"/>
            </a:ext>
          </a:extLst>
        </xdr:cNvPr>
        <xdr:cNvCxnSpPr/>
      </xdr:nvCxnSpPr>
      <xdr:spPr>
        <a:xfrm>
          <a:off x="3038475" y="6076950"/>
          <a:ext cx="3019425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587375</xdr:colOff>
      <xdr:row>41</xdr:row>
      <xdr:rowOff>89376</xdr:rowOff>
    </xdr:from>
    <xdr:ext cx="5108575" cy="112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7FFD583-612E-3012-762B-53167D1E6DED}"/>
                </a:ext>
              </a:extLst>
            </xdr:cNvPr>
            <xdr:cNvSpPr txBox="1"/>
          </xdr:nvSpPr>
          <xdr:spPr>
            <a:xfrm>
              <a:off x="587375" y="7899876"/>
              <a:ext cx="5108575" cy="1120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𝑠𝑖𝑚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𝑐𝑜𝑠</m:t>
                        </m:r>
                      </m:sub>
                    </m:sSub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 </m:t>
                        </m:r>
                        <m:sSup>
                          <m:s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 . </m:t>
                        </m:r>
                        <m:sSup>
                          <m:s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num>
                      <m:den>
                        <m:d>
                          <m:dPr>
                            <m:begChr m:val="|"/>
                            <m:endChr m:val="|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</m:d>
                        <m:r>
                          <a:rPr lang="en-US" sz="3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×|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sz="3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p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</m:e>
                        </m:d>
                        <m:r>
                          <a:rPr lang="en-US" sz="3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|</m:t>
                        </m:r>
                      </m:den>
                    </m:f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7FFD583-612E-3012-762B-53167D1E6DED}"/>
                </a:ext>
              </a:extLst>
            </xdr:cNvPr>
            <xdr:cNvSpPr txBox="1"/>
          </xdr:nvSpPr>
          <xdr:spPr>
            <a:xfrm>
              <a:off x="587375" y="7899876"/>
              <a:ext cx="5108575" cy="1120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〖𝑠𝑖𝑚〗_𝑐𝑜𝑠 (𝑑, 𝑑^′ )=(𝑑 . 𝑑^′)/(|(|𝑑|)|</a:t>
              </a:r>
              <a:r>
                <a:rPr lang="en-US" sz="3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×||𝑑^′ ||)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10</xdr:col>
      <xdr:colOff>102404</xdr:colOff>
      <xdr:row>42</xdr:row>
      <xdr:rowOff>5656</xdr:rowOff>
    </xdr:from>
    <xdr:ext cx="2627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1B2103A-5187-15A5-871A-CA0799D6005C}"/>
                </a:ext>
              </a:extLst>
            </xdr:cNvPr>
            <xdr:cNvSpPr txBox="1"/>
          </xdr:nvSpPr>
          <xdr:spPr>
            <a:xfrm>
              <a:off x="6218457" y="8006656"/>
              <a:ext cx="2627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1B2103A-5187-15A5-871A-CA0799D6005C}"/>
                </a:ext>
              </a:extLst>
            </xdr:cNvPr>
            <xdr:cNvSpPr txBox="1"/>
          </xdr:nvSpPr>
          <xdr:spPr>
            <a:xfrm>
              <a:off x="6218457" y="8006656"/>
              <a:ext cx="2627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104409</xdr:colOff>
      <xdr:row>43</xdr:row>
      <xdr:rowOff>17688</xdr:rowOff>
    </xdr:from>
    <xdr:ext cx="3052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DB99EDC-FE46-4000-9599-87D552B13C12}"/>
                </a:ext>
              </a:extLst>
            </xdr:cNvPr>
            <xdr:cNvSpPr txBox="1"/>
          </xdr:nvSpPr>
          <xdr:spPr>
            <a:xfrm>
              <a:off x="6220462" y="8209188"/>
              <a:ext cx="305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DB99EDC-FE46-4000-9599-87D552B13C12}"/>
                </a:ext>
              </a:extLst>
            </xdr:cNvPr>
            <xdr:cNvSpPr txBox="1"/>
          </xdr:nvSpPr>
          <xdr:spPr>
            <a:xfrm>
              <a:off x="6220462" y="8209188"/>
              <a:ext cx="305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𝑑^′=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96388</xdr:colOff>
      <xdr:row>44</xdr:row>
      <xdr:rowOff>19693</xdr:rowOff>
    </xdr:from>
    <xdr:ext cx="439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1F61270-3F59-4538-9687-ADBBD37EB632}"/>
                </a:ext>
              </a:extLst>
            </xdr:cNvPr>
            <xdr:cNvSpPr txBox="1"/>
          </xdr:nvSpPr>
          <xdr:spPr>
            <a:xfrm>
              <a:off x="6212441" y="8401693"/>
              <a:ext cx="439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||d||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1F61270-3F59-4538-9687-ADBBD37EB632}"/>
                </a:ext>
              </a:extLst>
            </xdr:cNvPr>
            <xdr:cNvSpPr txBox="1"/>
          </xdr:nvSpPr>
          <xdr:spPr>
            <a:xfrm>
              <a:off x="6212441" y="8401693"/>
              <a:ext cx="439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||d||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90237</xdr:colOff>
      <xdr:row>45</xdr:row>
      <xdr:rowOff>30079</xdr:rowOff>
    </xdr:from>
    <xdr:ext cx="4837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AB8ECE1-EE1C-43E5-9C87-5944CE4DFCBA}"/>
                </a:ext>
              </a:extLst>
            </xdr:cNvPr>
            <xdr:cNvSpPr txBox="1"/>
          </xdr:nvSpPr>
          <xdr:spPr>
            <a:xfrm>
              <a:off x="6206290" y="8602579"/>
              <a:ext cx="4837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||=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AB8ECE1-EE1C-43E5-9C87-5944CE4DFCBA}"/>
                </a:ext>
              </a:extLst>
            </xdr:cNvPr>
            <xdr:cNvSpPr txBox="1"/>
          </xdr:nvSpPr>
          <xdr:spPr>
            <a:xfrm>
              <a:off x="6206290" y="8602579"/>
              <a:ext cx="4837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〖||𝑑〗^′ ||=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10619</xdr:colOff>
      <xdr:row>47</xdr:row>
      <xdr:rowOff>44707</xdr:rowOff>
    </xdr:from>
    <xdr:ext cx="711967" cy="2957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3D9342F-7911-47FF-B1FC-85215ADC72A8}"/>
                </a:ext>
              </a:extLst>
            </xdr:cNvPr>
            <xdr:cNvSpPr txBox="1"/>
          </xdr:nvSpPr>
          <xdr:spPr>
            <a:xfrm>
              <a:off x="6119757" y="8998207"/>
              <a:ext cx="711967" cy="2957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𝑑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. </m:t>
                      </m:r>
                      <m:sSup>
                        <m:s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𝑑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</m:num>
                    <m:den>
                      <m:d>
                        <m:dPr>
                          <m:begChr m:val="|"/>
                          <m:endChr m:val="|"/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d>
                            <m:dPr>
                              <m:begChr m:val="|"/>
                              <m:endChr m:val="|"/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</m:e>
                          </m:d>
                        </m:e>
                      </m:d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×|</m:t>
                      </m:r>
                      <m:d>
                        <m:dPr>
                          <m:begChr m:val="|"/>
                          <m:endChr m:val="|"/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𝑑</m:t>
                              </m:r>
                            </m:e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′</m:t>
                              </m:r>
                            </m:sup>
                          </m:sSup>
                        </m:e>
                      </m:d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den>
                  </m:f>
                </m:oMath>
              </a14:m>
              <a:r>
                <a:rPr lang="en-US" sz="1100"/>
                <a:t> =</a:t>
              </a: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3D9342F-7911-47FF-B1FC-85215ADC72A8}"/>
                </a:ext>
              </a:extLst>
            </xdr:cNvPr>
            <xdr:cNvSpPr txBox="1"/>
          </xdr:nvSpPr>
          <xdr:spPr>
            <a:xfrm>
              <a:off x="6119757" y="8998207"/>
              <a:ext cx="711967" cy="2957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(𝑑 . 𝑑^′)/(|(|𝑑|)|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×||𝑑^′ ||)</a:t>
              </a:r>
              <a:r>
                <a:rPr lang="en-US" sz="1100"/>
                <a:t> =</a:t>
              </a:r>
            </a:p>
          </xdr:txBody>
        </xdr:sp>
      </mc:Fallback>
    </mc:AlternateContent>
    <xdr:clientData/>
  </xdr:oneCellAnchor>
  <xdr:oneCellAnchor>
    <xdr:from>
      <xdr:col>12</xdr:col>
      <xdr:colOff>255841</xdr:colOff>
      <xdr:row>47</xdr:row>
      <xdr:rowOff>103085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AFEA4B3-75AE-4B21-BE42-91B4040849BF}"/>
                </a:ext>
              </a:extLst>
            </xdr:cNvPr>
            <xdr:cNvSpPr txBox="1"/>
          </xdr:nvSpPr>
          <xdr:spPr>
            <a:xfrm>
              <a:off x="7586807" y="905658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AFEA4B3-75AE-4B21-BE42-91B4040849BF}"/>
                </a:ext>
              </a:extLst>
            </xdr:cNvPr>
            <xdr:cNvSpPr txBox="1"/>
          </xdr:nvSpPr>
          <xdr:spPr>
            <a:xfrm>
              <a:off x="7586807" y="905658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102404</xdr:colOff>
      <xdr:row>56</xdr:row>
      <xdr:rowOff>5656</xdr:rowOff>
    </xdr:from>
    <xdr:ext cx="2627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2A877EC-3F08-4A84-83DD-BD1FA2B0976B}"/>
                </a:ext>
              </a:extLst>
            </xdr:cNvPr>
            <xdr:cNvSpPr txBox="1"/>
          </xdr:nvSpPr>
          <xdr:spPr>
            <a:xfrm>
              <a:off x="6211542" y="8006656"/>
              <a:ext cx="2627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2A877EC-3F08-4A84-83DD-BD1FA2B0976B}"/>
                </a:ext>
              </a:extLst>
            </xdr:cNvPr>
            <xdr:cNvSpPr txBox="1"/>
          </xdr:nvSpPr>
          <xdr:spPr>
            <a:xfrm>
              <a:off x="6211542" y="8006656"/>
              <a:ext cx="2627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104409</xdr:colOff>
      <xdr:row>57</xdr:row>
      <xdr:rowOff>17688</xdr:rowOff>
    </xdr:from>
    <xdr:ext cx="3052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AE4A186-F61B-4205-ACEF-3B20373871BE}"/>
                </a:ext>
              </a:extLst>
            </xdr:cNvPr>
            <xdr:cNvSpPr txBox="1"/>
          </xdr:nvSpPr>
          <xdr:spPr>
            <a:xfrm>
              <a:off x="6213547" y="8209188"/>
              <a:ext cx="305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AE4A186-F61B-4205-ACEF-3B20373871BE}"/>
                </a:ext>
              </a:extLst>
            </xdr:cNvPr>
            <xdr:cNvSpPr txBox="1"/>
          </xdr:nvSpPr>
          <xdr:spPr>
            <a:xfrm>
              <a:off x="6213547" y="8209188"/>
              <a:ext cx="305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𝑑^′=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96388</xdr:colOff>
      <xdr:row>58</xdr:row>
      <xdr:rowOff>19693</xdr:rowOff>
    </xdr:from>
    <xdr:ext cx="439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C813F73-C6A2-4BB1-BF6E-AA207DEAD773}"/>
                </a:ext>
              </a:extLst>
            </xdr:cNvPr>
            <xdr:cNvSpPr txBox="1"/>
          </xdr:nvSpPr>
          <xdr:spPr>
            <a:xfrm>
              <a:off x="6205526" y="8401693"/>
              <a:ext cx="439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||d||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C813F73-C6A2-4BB1-BF6E-AA207DEAD773}"/>
                </a:ext>
              </a:extLst>
            </xdr:cNvPr>
            <xdr:cNvSpPr txBox="1"/>
          </xdr:nvSpPr>
          <xdr:spPr>
            <a:xfrm>
              <a:off x="6205526" y="8401693"/>
              <a:ext cx="439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||d||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90237</xdr:colOff>
      <xdr:row>59</xdr:row>
      <xdr:rowOff>30079</xdr:rowOff>
    </xdr:from>
    <xdr:ext cx="4837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CBF5E6C2-7A70-4468-8F87-B51778364690}"/>
                </a:ext>
              </a:extLst>
            </xdr:cNvPr>
            <xdr:cNvSpPr txBox="1"/>
          </xdr:nvSpPr>
          <xdr:spPr>
            <a:xfrm>
              <a:off x="6199375" y="8602579"/>
              <a:ext cx="4837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||=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CBF5E6C2-7A70-4468-8F87-B51778364690}"/>
                </a:ext>
              </a:extLst>
            </xdr:cNvPr>
            <xdr:cNvSpPr txBox="1"/>
          </xdr:nvSpPr>
          <xdr:spPr>
            <a:xfrm>
              <a:off x="6199375" y="8602579"/>
              <a:ext cx="4837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〖||𝑑〗^′ ||=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10619</xdr:colOff>
      <xdr:row>61</xdr:row>
      <xdr:rowOff>44707</xdr:rowOff>
    </xdr:from>
    <xdr:ext cx="711967" cy="2957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125DC75D-A0BA-4508-A1CF-51AA7EC30E9C}"/>
                </a:ext>
              </a:extLst>
            </xdr:cNvPr>
            <xdr:cNvSpPr txBox="1"/>
          </xdr:nvSpPr>
          <xdr:spPr>
            <a:xfrm>
              <a:off x="6119757" y="8998207"/>
              <a:ext cx="711967" cy="2957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𝑑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. </m:t>
                      </m:r>
                      <m:sSup>
                        <m:s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𝑑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</m:num>
                    <m:den>
                      <m:d>
                        <m:dPr>
                          <m:begChr m:val="|"/>
                          <m:endChr m:val="|"/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d>
                            <m:dPr>
                              <m:begChr m:val="|"/>
                              <m:endChr m:val="|"/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</m:e>
                          </m:d>
                        </m:e>
                      </m:d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×|</m:t>
                      </m:r>
                      <m:d>
                        <m:dPr>
                          <m:begChr m:val="|"/>
                          <m:endChr m:val="|"/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𝑑</m:t>
                              </m:r>
                            </m:e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′</m:t>
                              </m:r>
                            </m:sup>
                          </m:sSup>
                        </m:e>
                      </m:d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|</m:t>
                      </m:r>
                    </m:den>
                  </m:f>
                </m:oMath>
              </a14:m>
              <a:r>
                <a:rPr lang="en-US" sz="1100"/>
                <a:t> =</a:t>
              </a: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125DC75D-A0BA-4508-A1CF-51AA7EC30E9C}"/>
                </a:ext>
              </a:extLst>
            </xdr:cNvPr>
            <xdr:cNvSpPr txBox="1"/>
          </xdr:nvSpPr>
          <xdr:spPr>
            <a:xfrm>
              <a:off x="6119757" y="8998207"/>
              <a:ext cx="711967" cy="2957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(𝑑 . 𝑑^′)/(|(|𝑑|)|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×||𝑑^′ ||)</a:t>
              </a:r>
              <a:r>
                <a:rPr lang="en-US" sz="1100"/>
                <a:t> =</a:t>
              </a:r>
            </a:p>
          </xdr:txBody>
        </xdr:sp>
      </mc:Fallback>
    </mc:AlternateContent>
    <xdr:clientData/>
  </xdr:oneCellAnchor>
  <xdr:oneCellAnchor>
    <xdr:from>
      <xdr:col>12</xdr:col>
      <xdr:colOff>255841</xdr:colOff>
      <xdr:row>61</xdr:row>
      <xdr:rowOff>103085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3E458EAC-75DB-4FA1-A652-30C135F9713B}"/>
                </a:ext>
              </a:extLst>
            </xdr:cNvPr>
            <xdr:cNvSpPr txBox="1"/>
          </xdr:nvSpPr>
          <xdr:spPr>
            <a:xfrm>
              <a:off x="7586807" y="905658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3E458EAC-75DB-4FA1-A652-30C135F9713B}"/>
                </a:ext>
              </a:extLst>
            </xdr:cNvPr>
            <xdr:cNvSpPr txBox="1"/>
          </xdr:nvSpPr>
          <xdr:spPr>
            <a:xfrm>
              <a:off x="7586807" y="905658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102404</xdr:colOff>
      <xdr:row>56</xdr:row>
      <xdr:rowOff>5656</xdr:rowOff>
    </xdr:from>
    <xdr:ext cx="2627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F471B53-02DD-4330-A965-4A7D6EF843AC}"/>
                </a:ext>
              </a:extLst>
            </xdr:cNvPr>
            <xdr:cNvSpPr txBox="1"/>
          </xdr:nvSpPr>
          <xdr:spPr>
            <a:xfrm>
              <a:off x="6211542" y="8006656"/>
              <a:ext cx="2627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F471B53-02DD-4330-A965-4A7D6EF843AC}"/>
                </a:ext>
              </a:extLst>
            </xdr:cNvPr>
            <xdr:cNvSpPr txBox="1"/>
          </xdr:nvSpPr>
          <xdr:spPr>
            <a:xfrm>
              <a:off x="6211542" y="8006656"/>
              <a:ext cx="2627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104409</xdr:colOff>
      <xdr:row>57</xdr:row>
      <xdr:rowOff>17688</xdr:rowOff>
    </xdr:from>
    <xdr:ext cx="3052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9D2EA09-D02B-49B1-9F63-36DB6DB76D15}"/>
                </a:ext>
              </a:extLst>
            </xdr:cNvPr>
            <xdr:cNvSpPr txBox="1"/>
          </xdr:nvSpPr>
          <xdr:spPr>
            <a:xfrm>
              <a:off x="6213547" y="8209188"/>
              <a:ext cx="305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9D2EA09-D02B-49B1-9F63-36DB6DB76D15}"/>
                </a:ext>
              </a:extLst>
            </xdr:cNvPr>
            <xdr:cNvSpPr txBox="1"/>
          </xdr:nvSpPr>
          <xdr:spPr>
            <a:xfrm>
              <a:off x="6213547" y="8209188"/>
              <a:ext cx="3052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𝑑^′=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025B-2E33-4D7B-876F-E6C117132891}">
  <dimension ref="B1:Q63"/>
  <sheetViews>
    <sheetView tabSelected="1" topLeftCell="A31" zoomScaleNormal="100" workbookViewId="0">
      <selection activeCell="P48" sqref="P48"/>
    </sheetView>
  </sheetViews>
  <sheetFormatPr defaultRowHeight="15" x14ac:dyDescent="0.25"/>
  <sheetData>
    <row r="1" spans="2:11" x14ac:dyDescent="0.25">
      <c r="C1" s="5" t="s">
        <v>25</v>
      </c>
      <c r="D1" s="3" t="s">
        <v>26</v>
      </c>
    </row>
    <row r="4" spans="2:11" x14ac:dyDescent="0.25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11</v>
      </c>
      <c r="I4" t="s">
        <v>12</v>
      </c>
      <c r="J4" t="s">
        <v>15</v>
      </c>
      <c r="K4" t="s">
        <v>16</v>
      </c>
    </row>
    <row r="5" spans="2:11" x14ac:dyDescent="0.25">
      <c r="B5" t="s">
        <v>0</v>
      </c>
      <c r="C5" s="5"/>
      <c r="D5" s="5"/>
      <c r="E5" s="5"/>
      <c r="F5" s="5"/>
      <c r="G5" s="5"/>
      <c r="K5" s="3">
        <f>SUM(C5:J5)</f>
        <v>0</v>
      </c>
    </row>
    <row r="6" spans="2:11" x14ac:dyDescent="0.25">
      <c r="B6" t="s">
        <v>1</v>
      </c>
      <c r="C6" s="5"/>
      <c r="D6" s="5"/>
      <c r="E6" s="5"/>
      <c r="F6" s="5"/>
      <c r="G6" s="5"/>
      <c r="K6" s="3">
        <f t="shared" ref="K6:K10" si="0">SUM(C6:J6)</f>
        <v>0</v>
      </c>
    </row>
    <row r="7" spans="2:11" x14ac:dyDescent="0.25">
      <c r="B7" t="s">
        <v>2</v>
      </c>
      <c r="C7" s="5"/>
      <c r="D7" s="5"/>
      <c r="E7" s="5"/>
      <c r="F7" s="5"/>
      <c r="G7" s="5"/>
      <c r="K7" s="3">
        <f t="shared" si="0"/>
        <v>0</v>
      </c>
    </row>
    <row r="8" spans="2:11" x14ac:dyDescent="0.25">
      <c r="B8" t="s">
        <v>3</v>
      </c>
      <c r="C8" s="5"/>
      <c r="D8" s="5"/>
      <c r="E8" s="5"/>
      <c r="F8" s="5"/>
      <c r="G8" s="5"/>
      <c r="K8" s="3">
        <f t="shared" si="0"/>
        <v>0</v>
      </c>
    </row>
    <row r="9" spans="2:11" x14ac:dyDescent="0.25">
      <c r="B9" t="s">
        <v>9</v>
      </c>
      <c r="K9">
        <f t="shared" si="0"/>
        <v>0</v>
      </c>
    </row>
    <row r="10" spans="2:11" x14ac:dyDescent="0.25">
      <c r="B10" t="s">
        <v>10</v>
      </c>
      <c r="K10">
        <f t="shared" si="0"/>
        <v>0</v>
      </c>
    </row>
    <row r="11" spans="2:11" x14ac:dyDescent="0.25">
      <c r="B11" t="s">
        <v>13</v>
      </c>
      <c r="C11" s="3" t="str">
        <f>IF(ISBLANK(C5),"",SUM(C5:C10))</f>
        <v/>
      </c>
      <c r="D11" s="3" t="str">
        <f t="shared" ref="D11:G11" si="1">IF(ISBLANK(D5),"",SUM(D5:D10))</f>
        <v/>
      </c>
      <c r="E11" s="3" t="str">
        <f t="shared" si="1"/>
        <v/>
      </c>
      <c r="F11" s="3" t="str">
        <f t="shared" si="1"/>
        <v/>
      </c>
      <c r="G11" s="3" t="str">
        <f t="shared" si="1"/>
        <v/>
      </c>
      <c r="H11" t="str">
        <f t="shared" ref="H11" si="2">IF(ISBLANK(H5),"",SUM(H5:H10))</f>
        <v/>
      </c>
      <c r="I11" t="str">
        <f t="shared" ref="I11" si="3">IF(ISBLANK(I5),"",SUM(I5:I10))</f>
        <v/>
      </c>
      <c r="J11" t="str">
        <f t="shared" ref="J11" si="4">IF(ISBLANK(J5),"",SUM(J5:J10))</f>
        <v/>
      </c>
    </row>
    <row r="12" spans="2:11" x14ac:dyDescent="0.25">
      <c r="B12" t="s">
        <v>14</v>
      </c>
      <c r="C12" s="3" t="str">
        <f>IF(COUNTIF(C5:C10,"&gt;0")=0,"",COUNTIF(C5:C10,"&gt;0"))</f>
        <v/>
      </c>
      <c r="D12" s="3" t="str">
        <f t="shared" ref="D12:J12" si="5">IF(COUNTIF(D5:D10,"&gt;0")=0,"",COUNTIF(D5:D10,"&gt;0"))</f>
        <v/>
      </c>
      <c r="E12" s="3" t="str">
        <f t="shared" si="5"/>
        <v/>
      </c>
      <c r="F12" s="3" t="str">
        <f t="shared" si="5"/>
        <v/>
      </c>
      <c r="G12" s="3" t="str">
        <f t="shared" si="5"/>
        <v/>
      </c>
      <c r="H12" t="str">
        <f t="shared" si="5"/>
        <v/>
      </c>
      <c r="I12" t="str">
        <f t="shared" si="5"/>
        <v/>
      </c>
      <c r="J12" t="str">
        <f t="shared" si="5"/>
        <v/>
      </c>
    </row>
    <row r="14" spans="2:11" x14ac:dyDescent="0.25">
      <c r="B14" t="s">
        <v>17</v>
      </c>
      <c r="E14" s="3">
        <f>COUNT(C5:C10)</f>
        <v>0</v>
      </c>
    </row>
    <row r="16" spans="2:11" x14ac:dyDescent="0.25">
      <c r="B16" t="str">
        <f>_xlfn.CONCAT("w|",B5)</f>
        <v>w|d1</v>
      </c>
      <c r="C16" s="2" t="e">
        <f>((C5/$K5)*LOG((($E$14+1)/C$12),2))</f>
        <v>#DIV/0!</v>
      </c>
      <c r="D16" s="2" t="e">
        <f t="shared" ref="D16:G16" si="6">((D5/$K5)*LOG((($E$14+1)/D$12),2))</f>
        <v>#DIV/0!</v>
      </c>
      <c r="E16" s="2" t="e">
        <f t="shared" si="6"/>
        <v>#DIV/0!</v>
      </c>
      <c r="F16" s="2" t="e">
        <f t="shared" si="6"/>
        <v>#DIV/0!</v>
      </c>
      <c r="G16" s="2" t="e">
        <f t="shared" si="6"/>
        <v>#DIV/0!</v>
      </c>
    </row>
    <row r="17" spans="2:17" x14ac:dyDescent="0.25">
      <c r="B17" t="str">
        <f t="shared" ref="B17:B19" si="7">_xlfn.CONCAT("w|",B6)</f>
        <v>w|d2</v>
      </c>
      <c r="C17" s="2" t="e">
        <f>((C6/$K6)*LOG((($E$14+1)/C$12),2))</f>
        <v>#DIV/0!</v>
      </c>
      <c r="D17" s="2" t="e">
        <f t="shared" ref="D17:G17" si="8">((D6/$K6)*LOG((($E$14+1)/D$12),2))</f>
        <v>#DIV/0!</v>
      </c>
      <c r="E17" s="2" t="e">
        <f t="shared" si="8"/>
        <v>#DIV/0!</v>
      </c>
      <c r="F17" s="2" t="e">
        <f t="shared" si="8"/>
        <v>#DIV/0!</v>
      </c>
      <c r="G17" s="2" t="e">
        <f t="shared" si="8"/>
        <v>#DIV/0!</v>
      </c>
    </row>
    <row r="18" spans="2:17" x14ac:dyDescent="0.25">
      <c r="B18" t="str">
        <f t="shared" si="7"/>
        <v>w|d3</v>
      </c>
      <c r="C18" s="2" t="e">
        <f>((C7/$K7)*LOG((($E$14+1)/C$12),2))</f>
        <v>#DIV/0!</v>
      </c>
      <c r="D18" s="2" t="e">
        <f t="shared" ref="D18:G18" si="9">((D7/$K7)*LOG((($E$14+1)/D$12),2))</f>
        <v>#DIV/0!</v>
      </c>
      <c r="E18" s="2" t="e">
        <f t="shared" si="9"/>
        <v>#DIV/0!</v>
      </c>
      <c r="F18" s="2" t="e">
        <f t="shared" si="9"/>
        <v>#DIV/0!</v>
      </c>
      <c r="G18" s="2" t="e">
        <f t="shared" si="9"/>
        <v>#DIV/0!</v>
      </c>
    </row>
    <row r="19" spans="2:17" x14ac:dyDescent="0.25">
      <c r="B19" t="str">
        <f t="shared" si="7"/>
        <v>w|d4</v>
      </c>
      <c r="C19" s="2" t="e">
        <f>((C8/$K8)*LOG((($E$14+1)/C$12),2))</f>
        <v>#DIV/0!</v>
      </c>
      <c r="D19" s="2" t="e">
        <f t="shared" ref="D19:G19" si="10">((D8/$K8)*LOG((($E$14+1)/D$12),2))</f>
        <v>#DIV/0!</v>
      </c>
      <c r="E19" s="2" t="e">
        <f t="shared" si="10"/>
        <v>#DIV/0!</v>
      </c>
      <c r="F19" s="2" t="e">
        <f t="shared" si="10"/>
        <v>#DIV/0!</v>
      </c>
      <c r="G19" s="2" t="e">
        <f t="shared" si="10"/>
        <v>#DIV/0!</v>
      </c>
    </row>
    <row r="24" spans="2:17" x14ac:dyDescent="0.25">
      <c r="B24" t="s">
        <v>18</v>
      </c>
      <c r="K24" t="s">
        <v>19</v>
      </c>
    </row>
    <row r="25" spans="2:17" x14ac:dyDescent="0.25">
      <c r="B25" t="str">
        <f>B5</f>
        <v>d1</v>
      </c>
      <c r="C25" s="3">
        <f t="shared" ref="C25:G25" si="11">C5</f>
        <v>0</v>
      </c>
      <c r="D25" s="3">
        <f t="shared" si="11"/>
        <v>0</v>
      </c>
      <c r="E25" s="3">
        <f t="shared" si="11"/>
        <v>0</v>
      </c>
      <c r="F25" s="3">
        <f t="shared" si="11"/>
        <v>0</v>
      </c>
      <c r="G25" s="3">
        <f t="shared" si="11"/>
        <v>0</v>
      </c>
      <c r="K25" t="str">
        <f>B5</f>
        <v>d1</v>
      </c>
      <c r="L25" s="2" t="e">
        <f>C16</f>
        <v>#DIV/0!</v>
      </c>
      <c r="M25" s="2" t="e">
        <f t="shared" ref="M25:P25" si="12">D16</f>
        <v>#DIV/0!</v>
      </c>
      <c r="N25" s="2" t="e">
        <f t="shared" si="12"/>
        <v>#DIV/0!</v>
      </c>
      <c r="O25" s="2" t="e">
        <f t="shared" si="12"/>
        <v>#DIV/0!</v>
      </c>
      <c r="P25" s="2" t="e">
        <f t="shared" si="12"/>
        <v>#DIV/0!</v>
      </c>
      <c r="Q25" s="1"/>
    </row>
    <row r="26" spans="2:17" x14ac:dyDescent="0.25">
      <c r="B26" t="str">
        <f t="shared" ref="B26:G28" si="13">B6</f>
        <v>d2</v>
      </c>
      <c r="C26" s="3">
        <f t="shared" si="13"/>
        <v>0</v>
      </c>
      <c r="D26" s="3">
        <f t="shared" si="13"/>
        <v>0</v>
      </c>
      <c r="E26" s="3">
        <f t="shared" si="13"/>
        <v>0</v>
      </c>
      <c r="F26" s="3">
        <f t="shared" si="13"/>
        <v>0</v>
      </c>
      <c r="G26" s="3">
        <f t="shared" si="13"/>
        <v>0</v>
      </c>
      <c r="K26" t="str">
        <f t="shared" ref="K26:K28" si="14">B6</f>
        <v>d2</v>
      </c>
      <c r="L26" s="2" t="e">
        <f t="shared" ref="L26:L28" si="15">C17</f>
        <v>#DIV/0!</v>
      </c>
      <c r="M26" s="2" t="e">
        <f t="shared" ref="M26:M28" si="16">D17</f>
        <v>#DIV/0!</v>
      </c>
      <c r="N26" s="2" t="e">
        <f t="shared" ref="N26:N28" si="17">E17</f>
        <v>#DIV/0!</v>
      </c>
      <c r="O26" s="2" t="e">
        <f t="shared" ref="O26:O28" si="18">F17</f>
        <v>#DIV/0!</v>
      </c>
      <c r="P26" s="2" t="e">
        <f t="shared" ref="P26:P27" si="19">G17</f>
        <v>#DIV/0!</v>
      </c>
      <c r="Q26" s="1"/>
    </row>
    <row r="27" spans="2:17" x14ac:dyDescent="0.25">
      <c r="B27" t="str">
        <f t="shared" si="13"/>
        <v>d3</v>
      </c>
      <c r="C27" s="3">
        <f t="shared" si="13"/>
        <v>0</v>
      </c>
      <c r="D27" s="3">
        <f t="shared" si="13"/>
        <v>0</v>
      </c>
      <c r="E27" s="3">
        <f t="shared" si="13"/>
        <v>0</v>
      </c>
      <c r="F27" s="3">
        <f t="shared" si="13"/>
        <v>0</v>
      </c>
      <c r="G27" s="3">
        <f t="shared" si="13"/>
        <v>0</v>
      </c>
      <c r="K27" t="str">
        <f t="shared" si="14"/>
        <v>d3</v>
      </c>
      <c r="L27" s="2" t="e">
        <f t="shared" si="15"/>
        <v>#DIV/0!</v>
      </c>
      <c r="M27" s="2" t="e">
        <f t="shared" si="16"/>
        <v>#DIV/0!</v>
      </c>
      <c r="N27" s="2" t="e">
        <f t="shared" si="17"/>
        <v>#DIV/0!</v>
      </c>
      <c r="O27" s="2" t="e">
        <f t="shared" si="18"/>
        <v>#DIV/0!</v>
      </c>
      <c r="P27" s="2" t="e">
        <f t="shared" si="19"/>
        <v>#DIV/0!</v>
      </c>
      <c r="Q27" s="1"/>
    </row>
    <row r="28" spans="2:17" x14ac:dyDescent="0.25">
      <c r="B28" t="str">
        <f t="shared" si="13"/>
        <v>d4</v>
      </c>
      <c r="C28" s="3">
        <f t="shared" si="13"/>
        <v>0</v>
      </c>
      <c r="D28" s="3">
        <f t="shared" si="13"/>
        <v>0</v>
      </c>
      <c r="E28" s="3">
        <f t="shared" si="13"/>
        <v>0</v>
      </c>
      <c r="F28" s="3">
        <f t="shared" si="13"/>
        <v>0</v>
      </c>
      <c r="G28" s="3">
        <f t="shared" si="13"/>
        <v>0</v>
      </c>
      <c r="K28" t="str">
        <f t="shared" si="14"/>
        <v>d4</v>
      </c>
      <c r="L28" s="2" t="e">
        <f t="shared" si="15"/>
        <v>#DIV/0!</v>
      </c>
      <c r="M28" s="2" t="e">
        <f t="shared" si="16"/>
        <v>#DIV/0!</v>
      </c>
      <c r="N28" s="2" t="e">
        <f t="shared" si="17"/>
        <v>#DIV/0!</v>
      </c>
      <c r="O28" s="2" t="e">
        <f t="shared" si="18"/>
        <v>#DIV/0!</v>
      </c>
      <c r="P28" s="2" t="e">
        <f>G19</f>
        <v>#DIV/0!</v>
      </c>
      <c r="Q28" s="1"/>
    </row>
    <row r="32" spans="2:17" x14ac:dyDescent="0.25">
      <c r="B32" t="s">
        <v>20</v>
      </c>
      <c r="K32" t="s">
        <v>21</v>
      </c>
    </row>
    <row r="33" spans="2:17" x14ac:dyDescent="0.25">
      <c r="B33" t="str">
        <f>B5</f>
        <v>d1</v>
      </c>
      <c r="C33" s="3">
        <f>SQRT(POWER(C25,2)+POWER(D25,2)+POWER(E25,2)+POWER(F25,2)+POWER(G25,2))</f>
        <v>0</v>
      </c>
      <c r="K33" t="str">
        <f>B5</f>
        <v>d1</v>
      </c>
      <c r="L33" s="3" t="e">
        <f>SQRT(POWER(L25,2)+POWER(M25,2)+POWER(N25,2)+POWER(O25,2)+POWER(P25,2))</f>
        <v>#DIV/0!</v>
      </c>
    </row>
    <row r="34" spans="2:17" x14ac:dyDescent="0.25">
      <c r="B34" t="str">
        <f t="shared" ref="B34:B36" si="20">B6</f>
        <v>d2</v>
      </c>
      <c r="C34" s="3">
        <f t="shared" ref="C34:C36" si="21">SQRT(POWER(C26,2)+POWER(D26,2)+POWER(E26,2)+POWER(F26,2)+POWER(G26,2))</f>
        <v>0</v>
      </c>
      <c r="K34" t="str">
        <f t="shared" ref="K34:K36" si="22">B6</f>
        <v>d2</v>
      </c>
      <c r="L34" s="3" t="e">
        <f t="shared" ref="L34:L36" si="23">SQRT(POWER(L26,2)+POWER(M26,2)+POWER(N26,2)+POWER(O26,2)+POWER(P26,2))</f>
        <v>#DIV/0!</v>
      </c>
    </row>
    <row r="35" spans="2:17" x14ac:dyDescent="0.25">
      <c r="B35" t="str">
        <f t="shared" si="20"/>
        <v>d3</v>
      </c>
      <c r="C35" s="3">
        <f t="shared" si="21"/>
        <v>0</v>
      </c>
      <c r="K35" t="str">
        <f t="shared" si="22"/>
        <v>d3</v>
      </c>
      <c r="L35" s="3" t="e">
        <f t="shared" si="23"/>
        <v>#DIV/0!</v>
      </c>
    </row>
    <row r="36" spans="2:17" x14ac:dyDescent="0.25">
      <c r="B36" t="str">
        <f t="shared" si="20"/>
        <v>d4</v>
      </c>
      <c r="C36" s="4">
        <f t="shared" si="21"/>
        <v>0</v>
      </c>
      <c r="F36" s="1"/>
      <c r="K36" t="str">
        <f t="shared" si="22"/>
        <v>d4</v>
      </c>
      <c r="L36" s="3" t="e">
        <f t="shared" si="23"/>
        <v>#DIV/0!</v>
      </c>
    </row>
    <row r="41" spans="2:17" x14ac:dyDescent="0.25">
      <c r="B41" t="s">
        <v>22</v>
      </c>
      <c r="K41" t="s">
        <v>23</v>
      </c>
    </row>
    <row r="43" spans="2:17" x14ac:dyDescent="0.25">
      <c r="L43" s="5" t="s">
        <v>2</v>
      </c>
      <c r="M43" s="3">
        <f>VLOOKUP($L43,$B$25:$G$28,2,FALSE)</f>
        <v>0</v>
      </c>
      <c r="N43" s="3">
        <f>VLOOKUP($L$43,$B$25:$G$28,3,FALSE)</f>
        <v>0</v>
      </c>
      <c r="O43" s="3">
        <f>VLOOKUP($L$43,$B$25:$G$28,4,FALSE)</f>
        <v>0</v>
      </c>
      <c r="P43" s="3">
        <f>VLOOKUP($L$43,$B$25:$G$28,5,FALSE)</f>
        <v>0</v>
      </c>
      <c r="Q43" s="3">
        <f>VLOOKUP($L$43,$B$25:$G$28,6,FALSE)</f>
        <v>0</v>
      </c>
    </row>
    <row r="44" spans="2:17" x14ac:dyDescent="0.25">
      <c r="L44" s="5" t="s">
        <v>0</v>
      </c>
      <c r="M44" s="3">
        <f>VLOOKUP($L44,$B$25:$G$28,2,FALSE)</f>
        <v>0</v>
      </c>
      <c r="N44" s="3">
        <f>VLOOKUP($L44,$B$25:$G$28,3,FALSE)</f>
        <v>0</v>
      </c>
      <c r="O44" s="3">
        <f>VLOOKUP($L44,$B$25:$G$28,4,FALSE)</f>
        <v>0</v>
      </c>
      <c r="P44" s="3">
        <f>VLOOKUP($L44,$B$25:$G$28,5,FALSE)</f>
        <v>0</v>
      </c>
      <c r="Q44" s="3">
        <f>VLOOKUP($L44,$B$25:$G$28,6,FALSE)</f>
        <v>0</v>
      </c>
    </row>
    <row r="45" spans="2:17" x14ac:dyDescent="0.25">
      <c r="L45" s="3" t="str">
        <f>L43</f>
        <v>d3</v>
      </c>
      <c r="M45" s="3">
        <f>VLOOKUP(L45,B33:C36,2,FALSE)</f>
        <v>0</v>
      </c>
    </row>
    <row r="46" spans="2:17" x14ac:dyDescent="0.25">
      <c r="L46" s="3" t="str">
        <f>L44</f>
        <v>d1</v>
      </c>
      <c r="M46" s="3">
        <f>VLOOKUP(L46,B33:C36,2,FALSE)</f>
        <v>0</v>
      </c>
    </row>
    <row r="48" spans="2:17" x14ac:dyDescent="0.25">
      <c r="L48" s="3">
        <f>(M43*M44)+(N43*N44)+(O43*O44)+(P43*P44)+(Q43*Q44)</f>
        <v>0</v>
      </c>
      <c r="N48" s="2" t="e">
        <f>L48/L49</f>
        <v>#DIV/0!</v>
      </c>
    </row>
    <row r="49" spans="11:17" x14ac:dyDescent="0.25">
      <c r="L49" s="3">
        <f>M45*M46</f>
        <v>0</v>
      </c>
    </row>
    <row r="55" spans="11:17" x14ac:dyDescent="0.25">
      <c r="K55" t="s">
        <v>24</v>
      </c>
    </row>
    <row r="57" spans="11:17" x14ac:dyDescent="0.25">
      <c r="L57" s="5" t="s">
        <v>3</v>
      </c>
      <c r="M57" s="2" t="e">
        <f>VLOOKUP($L57,$K$25:$P$28,2,FALSE)</f>
        <v>#DIV/0!</v>
      </c>
      <c r="N57" s="2" t="e">
        <f>VLOOKUP($L57,$K$25:$P$28,3,FALSE)</f>
        <v>#DIV/0!</v>
      </c>
      <c r="O57" s="2" t="e">
        <f>VLOOKUP($L57,$K$25:$P$28,4,FALSE)</f>
        <v>#DIV/0!</v>
      </c>
      <c r="P57" s="2" t="e">
        <f>VLOOKUP($L57,$K$25:$P$28,5,FALSE)</f>
        <v>#DIV/0!</v>
      </c>
      <c r="Q57" s="2" t="e">
        <f>VLOOKUP($L57,$K$25:$P$28,6,FALSE)</f>
        <v>#DIV/0!</v>
      </c>
    </row>
    <row r="58" spans="11:17" x14ac:dyDescent="0.25">
      <c r="L58" s="5" t="s">
        <v>1</v>
      </c>
      <c r="M58" s="2" t="e">
        <f>VLOOKUP($L58,$K$25:$P$28,2,FALSE)</f>
        <v>#DIV/0!</v>
      </c>
      <c r="N58" s="2" t="e">
        <f>VLOOKUP($L58,$K$25:$P$28,3,FALSE)</f>
        <v>#DIV/0!</v>
      </c>
      <c r="O58" s="2" t="e">
        <f>VLOOKUP($L58,$K$25:$P$28,4,FALSE)</f>
        <v>#DIV/0!</v>
      </c>
      <c r="P58" s="2" t="e">
        <f>VLOOKUP($L58,$K$25:$P$28,5,FALSE)</f>
        <v>#DIV/0!</v>
      </c>
      <c r="Q58" s="2" t="e">
        <f>VLOOKUP($L58,$K$25:$P$28,6,FALSE)</f>
        <v>#DIV/0!</v>
      </c>
    </row>
    <row r="59" spans="11:17" x14ac:dyDescent="0.25">
      <c r="L59" s="3" t="str">
        <f>L57</f>
        <v>d4</v>
      </c>
      <c r="M59" s="2" t="e">
        <f>VLOOKUP(L59,K33:L36,2,FALSE)</f>
        <v>#DIV/0!</v>
      </c>
      <c r="N59" s="1"/>
      <c r="O59" s="1"/>
      <c r="P59" s="1"/>
      <c r="Q59" s="1"/>
    </row>
    <row r="60" spans="11:17" x14ac:dyDescent="0.25">
      <c r="L60" s="3" t="str">
        <f>L58</f>
        <v>d2</v>
      </c>
      <c r="M60" s="2" t="e">
        <f>VLOOKUP(L60,K33:L36,2,FALSE)</f>
        <v>#DIV/0!</v>
      </c>
      <c r="N60" s="1"/>
      <c r="O60" s="1"/>
      <c r="P60" s="1"/>
      <c r="Q60" s="1"/>
    </row>
    <row r="62" spans="11:17" x14ac:dyDescent="0.25">
      <c r="L62" s="2" t="e">
        <f>(M57*M58)+(N57*N58)+(O57*O58)+(P57*P58)+(Q57*Q58)</f>
        <v>#DIV/0!</v>
      </c>
      <c r="N62" s="2" t="e">
        <f>L62/L63</f>
        <v>#DIV/0!</v>
      </c>
    </row>
    <row r="63" spans="11:17" x14ac:dyDescent="0.25">
      <c r="L63" s="2" t="e">
        <f>M59*M60</f>
        <v>#DIV/0!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2023-02-12T13:38:28Z</dcterms:created>
  <dcterms:modified xsi:type="dcterms:W3CDTF">2023-02-12T21:44:30Z</dcterms:modified>
</cp:coreProperties>
</file>