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E6704162-B38D-A643-BE24-C1AED695D8E1}" xr6:coauthVersionLast="47" xr6:coauthVersionMax="47" xr10:uidLastSave="{00000000-0000-0000-0000-000000000000}"/>
  <bookViews>
    <workbookView xWindow="0" yWindow="480" windowWidth="38400" windowHeight="21120" activeTab="2" xr2:uid="{C375F459-613A-E64E-A7C0-D28A192B58C4}"/>
  </bookViews>
  <sheets>
    <sheet name="Benchmark--Perf--Energy" sheetId="1" r:id="rId1"/>
    <sheet name="Comparison" sheetId="4" r:id="rId2"/>
    <sheet name="Plots" sheetId="3" r:id="rId3"/>
    <sheet name="Setting Index" sheetId="2" r:id="rId4"/>
    <sheet name="Cluster0.5" sheetId="5" r:id="rId5"/>
    <sheet name="adbClust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" l="1"/>
  <c r="C31" i="3"/>
  <c r="F23" i="3"/>
  <c r="E23" i="3"/>
  <c r="F11" i="3"/>
  <c r="E11" i="3"/>
  <c r="W4" i="4"/>
  <c r="W3" i="4"/>
  <c r="V3" i="4"/>
  <c r="V4" i="4"/>
  <c r="D20" i="4"/>
  <c r="F9" i="3"/>
  <c r="E8" i="3"/>
  <c r="E9" i="3"/>
  <c r="B25" i="3"/>
  <c r="I51" i="1"/>
  <c r="D17" i="4"/>
  <c r="K39" i="1" l="1"/>
  <c r="K36" i="1"/>
  <c r="H48" i="1"/>
  <c r="G48" i="1"/>
  <c r="J41" i="1"/>
  <c r="J42" i="1"/>
  <c r="J43" i="1"/>
  <c r="I41" i="1"/>
  <c r="I42" i="1"/>
  <c r="I43" i="1"/>
  <c r="G43" i="1"/>
  <c r="H43" i="1"/>
  <c r="G42" i="1"/>
  <c r="H42" i="1" s="1"/>
  <c r="G40" i="1"/>
  <c r="G41" i="1"/>
  <c r="H41" i="1" s="1"/>
  <c r="G39" i="1"/>
  <c r="J39" i="1" s="1"/>
  <c r="I39" i="1"/>
  <c r="G38" i="1"/>
  <c r="H38" i="1" s="1"/>
  <c r="I38" i="1"/>
  <c r="I37" i="1"/>
  <c r="G37" i="1"/>
  <c r="J37" i="1" s="1"/>
  <c r="G47" i="1"/>
  <c r="H47" i="1" s="1"/>
  <c r="I35" i="1"/>
  <c r="I36" i="1"/>
  <c r="I34" i="1"/>
  <c r="G46" i="1"/>
  <c r="H46" i="1" s="1"/>
  <c r="G45" i="1"/>
  <c r="H45" i="1" s="1"/>
  <c r="G36" i="1"/>
  <c r="H36" i="1" s="1"/>
  <c r="G34" i="1"/>
  <c r="J34" i="1" s="1"/>
  <c r="G35" i="1"/>
  <c r="H35" i="1" s="1"/>
  <c r="G28" i="1"/>
  <c r="H28" i="1" s="1"/>
  <c r="G27" i="1"/>
  <c r="H27" i="1" s="1"/>
  <c r="G24" i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G10" i="1"/>
  <c r="H10" i="1" s="1"/>
  <c r="G8" i="1"/>
  <c r="H8" i="1" s="1"/>
  <c r="G15" i="1"/>
  <c r="H15" i="1" s="1"/>
  <c r="G5" i="1"/>
  <c r="H5" i="1" s="1"/>
  <c r="G6" i="1"/>
  <c r="H6" i="1" s="1"/>
  <c r="G3" i="1"/>
  <c r="H3" i="1" s="1"/>
  <c r="G4" i="1"/>
  <c r="H4" i="1" s="1"/>
  <c r="G14" i="1"/>
  <c r="H14" i="1" s="1"/>
  <c r="H39" i="1" l="1"/>
  <c r="H37" i="1"/>
  <c r="J38" i="1"/>
  <c r="H34" i="1"/>
  <c r="J36" i="1"/>
  <c r="J35" i="1"/>
</calcChain>
</file>

<file path=xl/sharedStrings.xml><?xml version="1.0" encoding="utf-8"?>
<sst xmlns="http://schemas.openxmlformats.org/spreadsheetml/2006/main" count="384" uniqueCount="174">
  <si>
    <t>Benchmark</t>
  </si>
  <si>
    <t>Setting</t>
  </si>
  <si>
    <t>Performance</t>
  </si>
  <si>
    <t>Config…</t>
  </si>
  <si>
    <t>Id</t>
  </si>
  <si>
    <t>Cluster the CPU/GPU/Mem</t>
  </si>
  <si>
    <t>Details</t>
  </si>
  <si>
    <t>cpu_cluster = {
    200000: {'gpu':177000000, 'mem': 165000000},
    300000: {'gpu':177000000, 'mem': 165000000},
    400000: {'gpu':177000000, 'mem': 165000000},
    500000: {'gpu':266000000, 'mem': 275000000},
    600000: {'gpu':266000000, 'mem': 275000000},
    700000: {'gpu':350000000, 'mem': 413000000},
    800000: {'gpu':350000000, 'mem': 413000000},
    900000: {'gpu':420000000, 'mem': 543000000},
    1000000: {'gpu':420000000, 'mem': 543000000},
    1100000: {'gpu':480000000, 'mem': 633000000},
    1200000: {'gpu':480000000, 'mem': 633000000},
    1300000: {'gpu':600000000, 'mem': 825000000},
    1400000: {'gpu':600000000, 'mem': 825000000}
}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</si>
  <si>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</si>
  <si>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</si>
  <si>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</si>
  <si>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</si>
  <si>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</si>
  <si>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</si>
  <si>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</si>
  <si>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</si>
  <si>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</si>
  <si>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</si>
  <si>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</si>
  <si>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</si>
  <si>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</si>
  <si>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</si>
  <si>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</si>
  <si>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</si>
  <si>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</si>
  <si>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</si>
  <si>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</si>
  <si>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</si>
  <si>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</si>
  <si>
    <t>Did't change any state at all</t>
  </si>
  <si>
    <t>Chai : BFS</t>
  </si>
  <si>
    <t>Multi -CPU</t>
  </si>
  <si>
    <t>Chai : SSSP</t>
  </si>
  <si>
    <t>Ondemand</t>
  </si>
  <si>
    <t>Lamp_CPU</t>
  </si>
  <si>
    <t>Gl-mark2</t>
  </si>
  <si>
    <t>Power</t>
  </si>
  <si>
    <t>Chai</t>
  </si>
  <si>
    <t>ondemand</t>
  </si>
  <si>
    <t>perrformance</t>
  </si>
  <si>
    <t>Our policy</t>
  </si>
  <si>
    <t>glmark2</t>
  </si>
  <si>
    <t>Chai: Single CPU</t>
  </si>
  <si>
    <t xml:space="preserve">Performance </t>
  </si>
  <si>
    <t>performance</t>
  </si>
  <si>
    <t>our policy</t>
  </si>
  <si>
    <t>Lamp_CPU_NU0.5_Clus0</t>
  </si>
  <si>
    <t>Lamp_Mem_NU0.5_Clus0</t>
  </si>
  <si>
    <t>Lamp_CPU_NU0.5_Clus1</t>
  </si>
  <si>
    <t>Chai:HSTO</t>
  </si>
  <si>
    <t>Our policy_Perf</t>
  </si>
  <si>
    <t>Our policy_Pow</t>
  </si>
  <si>
    <t>Our Policy_Perf</t>
  </si>
  <si>
    <t>Our Policy_Pow</t>
  </si>
  <si>
    <r>
      <t xml:space="preserve">Newer Set of data collection : </t>
    </r>
    <r>
      <rPr>
        <sz val="12"/>
        <color theme="1"/>
        <rFont val="Calibri"/>
        <family val="2"/>
        <scheme val="minor"/>
      </rPr>
      <t>With power monitor</t>
    </r>
  </si>
  <si>
    <t xml:space="preserve">sssp </t>
  </si>
  <si>
    <t>AnTutu</t>
  </si>
  <si>
    <t>Total</t>
  </si>
  <si>
    <t>GPU</t>
  </si>
  <si>
    <t>CPU</t>
  </si>
  <si>
    <t>Mem</t>
  </si>
  <si>
    <t>UX</t>
  </si>
  <si>
    <t>Power-GPU: currently it is the time for power file</t>
  </si>
  <si>
    <t>Power-Mem</t>
  </si>
  <si>
    <t>Power CPU</t>
  </si>
  <si>
    <t>146sec</t>
  </si>
  <si>
    <t>End</t>
  </si>
  <si>
    <t>Power UX</t>
  </si>
  <si>
    <t>Ondemand*</t>
  </si>
  <si>
    <t>*GPUmight have been non booster</t>
  </si>
  <si>
    <t>487/End</t>
  </si>
  <si>
    <t>File Name</t>
  </si>
  <si>
    <t>Odroid_Antutu_Perf</t>
  </si>
  <si>
    <t>Odroid_Antutu_Ondmd_New</t>
  </si>
  <si>
    <t>Our Policies</t>
  </si>
  <si>
    <t>big</t>
  </si>
  <si>
    <t>small</t>
  </si>
  <si>
    <t>mem</t>
  </si>
  <si>
    <t>gpu</t>
  </si>
  <si>
    <t>CPU Cluster</t>
  </si>
  <si>
    <t>Mem cluster</t>
  </si>
  <si>
    <t>mem_cluster0 = {</t>
  </si>
  <si>
    <t>}</t>
  </si>
  <si>
    <r>
      <t>165000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:20</t>
    </r>
    <r>
      <rPr>
        <sz val="12"/>
        <color rgb="FFB5CEA8"/>
        <rFont val="Menlo"/>
        <family val="2"/>
      </rPr>
      <t>00000, 'small':1400000</t>
    </r>
    <r>
      <rPr>
        <sz val="12"/>
        <color rgb="FFD4D4D4"/>
        <rFont val="Menlo"/>
        <family val="2"/>
      </rPr>
      <t>},</t>
    </r>
  </si>
  <si>
    <r>
      <t>206000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480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1900000, 'small':1400000</t>
    </r>
    <r>
      <rPr>
        <sz val="12"/>
        <color rgb="FFD4D4D4"/>
        <rFont val="Menlo"/>
        <family val="2"/>
      </rPr>
      <t>},</t>
    </r>
  </si>
  <si>
    <r>
      <t>275000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420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1800000, 'small':1200000</t>
    </r>
    <r>
      <rPr>
        <sz val="12"/>
        <color rgb="FFD4D4D4"/>
        <rFont val="Menlo"/>
        <family val="2"/>
      </rPr>
      <t>},</t>
    </r>
  </si>
  <si>
    <r>
      <t>543000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543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:1</t>
    </r>
    <r>
      <rPr>
        <sz val="12"/>
        <color rgb="FFB5CEA8"/>
        <rFont val="Menlo"/>
        <family val="2"/>
      </rPr>
      <t>700000, 'small':1200000</t>
    </r>
    <r>
      <rPr>
        <sz val="12"/>
        <color rgb="FFD4D4D4"/>
        <rFont val="Menlo"/>
        <family val="2"/>
      </rPr>
      <t>},</t>
    </r>
  </si>
  <si>
    <r>
      <t>413000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:17</t>
    </r>
    <r>
      <rPr>
        <sz val="12"/>
        <color rgb="FFB5CEA8"/>
        <rFont val="Menlo"/>
        <family val="2"/>
      </rPr>
      <t>00000, 'small':1200000</t>
    </r>
    <r>
      <rPr>
        <sz val="12"/>
        <color rgb="FFD4D4D4"/>
        <rFont val="Menlo"/>
        <family val="2"/>
      </rPr>
      <t>},</t>
    </r>
  </si>
  <si>
    <r>
      <t>633000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:1</t>
    </r>
    <r>
      <rPr>
        <sz val="12"/>
        <color rgb="FFB5CEA8"/>
        <rFont val="Menlo"/>
        <family val="2"/>
      </rPr>
      <t>600000, 'small':1100000</t>
    </r>
    <r>
      <rPr>
        <sz val="12"/>
        <color rgb="FFD4D4D4"/>
        <rFont val="Menlo"/>
        <family val="2"/>
      </rPr>
      <t>},</t>
    </r>
  </si>
  <si>
    <r>
      <t>728000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:1</t>
    </r>
    <r>
      <rPr>
        <sz val="12"/>
        <color rgb="FFB5CEA8"/>
        <rFont val="Menlo"/>
        <family val="2"/>
      </rPr>
      <t>500000, 'small':1100000</t>
    </r>
    <r>
      <rPr>
        <sz val="12"/>
        <color rgb="FFD4D4D4"/>
        <rFont val="Menlo"/>
        <family val="2"/>
      </rPr>
      <t>},</t>
    </r>
  </si>
  <si>
    <r>
      <t>825000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:1</t>
    </r>
    <r>
      <rPr>
        <sz val="12"/>
        <color rgb="FFB5CEA8"/>
        <rFont val="Menlo"/>
        <family val="2"/>
      </rPr>
      <t>400000, 'small':1000000</t>
    </r>
    <r>
      <rPr>
        <sz val="12"/>
        <color rgb="FFD4D4D4"/>
        <rFont val="Menlo"/>
        <family val="2"/>
      </rPr>
      <t>}</t>
    </r>
  </si>
  <si>
    <t>cpu_adb_cluster05 ={</t>
  </si>
  <si>
    <r>
      <t>1400000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933000</t>
    </r>
    <r>
      <rPr>
        <sz val="12"/>
        <color rgb="FFD4D4D4"/>
        <rFont val="Menlo"/>
        <family val="2"/>
      </rPr>
      <t>}</t>
    </r>
  </si>
  <si>
    <r>
      <t>1500000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1100000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480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728000</t>
    </r>
    <r>
      <rPr>
        <sz val="12"/>
        <color rgb="FFD4D4D4"/>
        <rFont val="Menlo"/>
        <family val="2"/>
      </rPr>
      <t>}</t>
    </r>
  </si>
  <si>
    <r>
      <t>2000000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165000</t>
    </r>
    <r>
      <rPr>
        <sz val="12"/>
        <color rgb="FFD4D4D4"/>
        <rFont val="Menlo"/>
        <family val="2"/>
      </rPr>
      <t>}</t>
    </r>
  </si>
  <si>
    <t>GPU cluster</t>
  </si>
  <si>
    <t>'cpu':2000000</t>
  </si>
  <si>
    <t>'small':1400000</t>
  </si>
  <si>
    <t>'mem':165000</t>
  </si>
  <si>
    <t>'cpu':1700000</t>
  </si>
  <si>
    <t>'small':1200000</t>
  </si>
  <si>
    <t>'mem':543000</t>
  </si>
  <si>
    <t>'mem':633000</t>
  </si>
  <si>
    <t>'small':1000000</t>
  </si>
  <si>
    <t>'cpu':1400000</t>
  </si>
  <si>
    <t>'cpu':1600000</t>
  </si>
  <si>
    <t>'mem':413000</t>
  </si>
  <si>
    <r>
      <t>1500000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1100000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480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728000</t>
    </r>
    <r>
      <rPr>
        <sz val="12"/>
        <color rgb="FFD4D4D4"/>
        <rFont val="Menlo"/>
        <family val="2"/>
      </rPr>
      <t>},</t>
    </r>
  </si>
  <si>
    <r>
      <t>1600000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825000</t>
    </r>
    <r>
      <rPr>
        <sz val="12"/>
        <color rgb="FFD4D4D4"/>
        <rFont val="Menlo"/>
        <family val="2"/>
      </rPr>
      <t>},</t>
    </r>
  </si>
  <si>
    <r>
      <t>1700000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543000</t>
    </r>
    <r>
      <rPr>
        <sz val="12"/>
        <color rgb="FFD4D4D4"/>
        <rFont val="Menlo"/>
        <family val="2"/>
      </rPr>
      <t>},</t>
    </r>
  </si>
  <si>
    <r>
      <t>1800000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543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633000</t>
    </r>
    <r>
      <rPr>
        <sz val="12"/>
        <color rgb="FFD4D4D4"/>
        <rFont val="Menlo"/>
        <family val="2"/>
      </rPr>
      <t>},</t>
    </r>
  </si>
  <si>
    <r>
      <t>1900000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266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275000</t>
    </r>
    <r>
      <rPr>
        <sz val="12"/>
        <color rgb="FFD4D4D4"/>
        <rFont val="Menlo"/>
        <family val="2"/>
      </rPr>
      <t>},</t>
    </r>
  </si>
  <si>
    <t>1200000:{'small':1000000,'gpu':350,'mem':933000},</t>
  </si>
  <si>
    <t>1300000:{'small':1000000,'gpu':350,'mem':6333000},</t>
  </si>
  <si>
    <r>
      <t>1400000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1100000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:42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:825</t>
    </r>
    <r>
      <rPr>
        <sz val="12"/>
        <color rgb="FFB5CEA8"/>
        <rFont val="Menlo"/>
        <family val="2"/>
      </rPr>
      <t>000</t>
    </r>
    <r>
      <rPr>
        <sz val="12"/>
        <color rgb="FFD4D4D4"/>
        <rFont val="Menlo"/>
        <family val="2"/>
      </rPr>
      <t>},</t>
    </r>
  </si>
  <si>
    <t>Lamp_NU0.5(GPU)</t>
  </si>
  <si>
    <t>Idle : 3.7</t>
  </si>
  <si>
    <t>Lamp_NU0.5(CPU)</t>
  </si>
  <si>
    <r>
      <t>1700000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1200000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543000</t>
    </r>
    <r>
      <rPr>
        <sz val="12"/>
        <color rgb="FFD4D4D4"/>
        <rFont val="Menlo"/>
        <family val="2"/>
      </rPr>
      <t>}</t>
    </r>
  </si>
  <si>
    <r>
      <t>1600000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1200000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825000</t>
    </r>
    <r>
      <rPr>
        <sz val="12"/>
        <color rgb="FFD4D4D4"/>
        <rFont val="Menlo"/>
        <family val="2"/>
      </rPr>
      <t>}</t>
    </r>
  </si>
  <si>
    <r>
      <t>1800000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1200000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543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633000</t>
    </r>
    <r>
      <rPr>
        <sz val="12"/>
        <color rgb="FFD4D4D4"/>
        <rFont val="Menlo"/>
        <family val="2"/>
      </rPr>
      <t>}</t>
    </r>
  </si>
  <si>
    <r>
      <t>1900000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1300000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266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275000</t>
    </r>
    <r>
      <rPr>
        <sz val="12"/>
        <color rgb="FFD4D4D4"/>
        <rFont val="Menlo"/>
        <family val="2"/>
      </rPr>
      <t>}</t>
    </r>
  </si>
  <si>
    <r>
      <t>2000000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1400000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165000</t>
    </r>
    <r>
      <rPr>
        <sz val="12"/>
        <color rgb="FFD4D4D4"/>
        <rFont val="Menlo"/>
        <family val="2"/>
      </rPr>
      <t>}</t>
    </r>
  </si>
  <si>
    <t>Lamp_NU0.5(Mem)</t>
  </si>
  <si>
    <t>Odorid_Antutu_Mem0.5</t>
  </si>
  <si>
    <t>Odorid_Antutu_CPU0.5</t>
  </si>
  <si>
    <t>Odorid_Antutu_GPU0.5</t>
  </si>
  <si>
    <t>cpu_cluster = {</t>
  </si>
  <si>
    <t>{'gpu'</t>
  </si>
  <si>
    <t>'mem'</t>
  </si>
  <si>
    <t>165000}</t>
  </si>
  <si>
    <t>275000}</t>
  </si>
  <si>
    <t>413000}</t>
  </si>
  <si>
    <t>543000}</t>
  </si>
  <si>
    <t>633000}</t>
  </si>
  <si>
    <t>825000}</t>
  </si>
  <si>
    <t>'small'</t>
  </si>
  <si>
    <t>GPU Cluster</t>
  </si>
  <si>
    <t>gpu_cluster = {</t>
  </si>
  <si>
    <t>{'cpu'</t>
  </si>
  <si>
    <t>728000}</t>
  </si>
  <si>
    <t>Mem Cluster</t>
  </si>
  <si>
    <t>mem_cluster = {</t>
  </si>
  <si>
    <t>'cpu'</t>
  </si>
  <si>
    <t>1200000}</t>
  </si>
  <si>
    <t>1400000}</t>
  </si>
  <si>
    <t>1300000}</t>
  </si>
  <si>
    <t>1500000}</t>
  </si>
  <si>
    <t>1600000}</t>
  </si>
  <si>
    <t>1800000}</t>
  </si>
  <si>
    <t>1900000}</t>
  </si>
  <si>
    <t>2000000}</t>
  </si>
  <si>
    <t>Pow GPU</t>
  </si>
  <si>
    <t>Pow CPU</t>
  </si>
  <si>
    <t>Pow UX</t>
  </si>
  <si>
    <t>Pow Mem</t>
  </si>
  <si>
    <t>Lamp_Default(CPU)</t>
  </si>
  <si>
    <t>CPU Small Cluster</t>
  </si>
  <si>
    <t>=</t>
  </si>
  <si>
    <t>{</t>
  </si>
  <si>
    <t>Lamp_Default(Mem)</t>
  </si>
  <si>
    <t>Odorid_Antutu_Mem2</t>
  </si>
  <si>
    <t>Odorid_Antutu_CPU2</t>
  </si>
  <si>
    <t>Lamp_Default(GPU)</t>
  </si>
  <si>
    <t>Odorid_Antutu_GPU2</t>
  </si>
  <si>
    <t>Lamp_Default(CPU)_1</t>
  </si>
  <si>
    <t>adb_cpu_clusterSmall</t>
  </si>
  <si>
    <t>Lamp_Default(CPU)_Small</t>
  </si>
  <si>
    <t>Odorid_Antutu_CPU2_Small</t>
  </si>
  <si>
    <t>Odorid_Antutu_CPU2_1</t>
  </si>
  <si>
    <t>glmark</t>
  </si>
  <si>
    <t>chai</t>
  </si>
  <si>
    <t>glmark2.                .</t>
  </si>
  <si>
    <t>rodinia.            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</si>
</sst>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sz val="12"/>
      <color rgb="FFCE9178"/>
      <name val="Menlo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4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Performance</c:v>
                </c:pt>
              </c:strCache>
            </c:strRef>
          </c:tx>
          <c:spPr>
            <a:pattFill prst="ltVert">
              <a:fgClr>
                <a:schemeClr val="bg2"/>
              </a:fgClr>
              <a:bgClr>
                <a:schemeClr val="accent1"/>
              </a:bgClr>
            </a:patt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Plots!$A$2:$A$4</c:f>
              <c:strCache>
                <c:ptCount val="3"/>
                <c:pt idx="0">
                  <c:v>ondemand</c:v>
                </c:pt>
                <c:pt idx="1">
                  <c:v>perrformance</c:v>
                </c:pt>
                <c:pt idx="2">
                  <c:v>Our policy</c:v>
                </c:pt>
              </c:strCache>
            </c:strRef>
          </c:cat>
          <c:val>
            <c:numRef>
              <c:f>Plots!$B$2:$B$4</c:f>
              <c:numCache>
                <c:formatCode>General</c:formatCode>
                <c:ptCount val="3"/>
                <c:pt idx="0">
                  <c:v>0.71428571399999996</c:v>
                </c:pt>
                <c:pt idx="1">
                  <c:v>1.443001443</c:v>
                </c:pt>
                <c:pt idx="2">
                  <c:v>1.1454753719999999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A242-9836-F4D95C36A93A}"/>
            </c:ext>
          </c:extLst>
        </c:ser>
        <c:ser>
          <c:idx val="1"/>
          <c:order val="1"/>
          <c:tx>
            <c:strRef>
              <c:f>Plots!$C$1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Plots!$A$2:$A$4</c:f>
              <c:strCache>
                <c:ptCount val="3"/>
                <c:pt idx="0">
                  <c:v>ondemand</c:v>
                </c:pt>
                <c:pt idx="1">
                  <c:v>perrformance</c:v>
                </c:pt>
                <c:pt idx="2">
                  <c:v>Our policy</c:v>
                </c:pt>
              </c:strCache>
            </c:strRef>
          </c:cat>
          <c:val>
            <c:numRef>
              <c:f>Plots!$C$2:$C$4</c:f>
              <c:numCache>
                <c:formatCode>General</c:formatCode>
                <c:ptCount val="3"/>
                <c:pt idx="0">
                  <c:v>1</c:v>
                </c:pt>
                <c:pt idx="1">
                  <c:v>1.8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6-A242-9836-F4D95C3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69520"/>
        <c:axId val="75571456"/>
      </c:barChart>
      <c:catAx>
        <c:axId val="755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1456"/>
        <c:crosses val="autoZero"/>
        <c:auto val="1"/>
        <c:lblAlgn val="ctr"/>
        <c:lblOffset val="100"/>
        <c:noMultiLvlLbl val="0"/>
      </c:catAx>
      <c:valAx>
        <c:axId val="755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91506163770347E-2"/>
          <c:y val="8.8782287822878239E-2"/>
          <c:w val="0.94500849383622965"/>
          <c:h val="0.82542406368945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Plots!$A$34</c:f>
              <c:strCache>
                <c:ptCount val="1"/>
                <c:pt idx="0">
                  <c:v>Performance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accent1"/>
              </a:bgClr>
            </a:pattFill>
            <a:ln>
              <a:noFill/>
            </a:ln>
            <a:effectLst/>
          </c:spPr>
          <c:invertIfNegative val="0"/>
          <c:cat>
            <c:strRef>
              <c:f>Plots!$B$33:$C$33</c:f>
              <c:strCache>
                <c:ptCount val="2"/>
                <c:pt idx="0">
                  <c:v>glmark2.                .</c:v>
                </c:pt>
                <c:pt idx="1">
                  <c:v>rodinia.                 .</c:v>
                </c:pt>
              </c:strCache>
            </c:strRef>
          </c:cat>
          <c:val>
            <c:numRef>
              <c:f>Plots!$B$34:$C$34</c:f>
              <c:numCache>
                <c:formatCode>General</c:formatCode>
                <c:ptCount val="2"/>
                <c:pt idx="0">
                  <c:v>4.7619047619047619</c:v>
                </c:pt>
                <c:pt idx="1">
                  <c:v>18.821428571428569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6-A343-BB5D-131394BE0C1B}"/>
            </c:ext>
          </c:extLst>
        </c:ser>
        <c:ser>
          <c:idx val="1"/>
          <c:order val="1"/>
          <c:tx>
            <c:strRef>
              <c:f>Plots!$A$35</c:f>
              <c:strCache>
                <c:ptCount val="1"/>
                <c:pt idx="0">
                  <c:v>Power</c:v>
                </c:pt>
              </c:strCache>
            </c:strRef>
          </c:tx>
          <c:spPr>
            <a:pattFill prst="wdDnDiag">
              <a:fgClr>
                <a:schemeClr val="bg2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cat>
            <c:strRef>
              <c:f>Plots!$B$33:$C$33</c:f>
              <c:strCache>
                <c:ptCount val="2"/>
                <c:pt idx="0">
                  <c:v>glmark2.                .</c:v>
                </c:pt>
                <c:pt idx="1">
                  <c:v>rodinia.                 .</c:v>
                </c:pt>
              </c:strCache>
            </c:strRef>
          </c:cat>
          <c:val>
            <c:numRef>
              <c:f>Plots!$B$35:$C$35</c:f>
              <c:numCache>
                <c:formatCode>General</c:formatCode>
                <c:ptCount val="2"/>
                <c:pt idx="0">
                  <c:v>-9.0909090909090988</c:v>
                </c:pt>
                <c:pt idx="1">
                  <c:v>-12.499999999999986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6-A343-BB5D-131394BE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880480"/>
        <c:axId val="1069882160"/>
      </c:barChart>
      <c:catAx>
        <c:axId val="10698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82160"/>
        <c:crosses val="autoZero"/>
        <c:auto val="1"/>
        <c:lblAlgn val="ctr"/>
        <c:lblOffset val="100"/>
        <c:noMultiLvlLbl val="0"/>
      </c:catAx>
      <c:valAx>
        <c:axId val="10698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Percentage Change Compared to on-demand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41186108961814"/>
          <c:y val="0.9155472766317434"/>
          <c:w val="0.31058804447196908"/>
          <c:h val="7.2056029153380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iff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660400</xdr:colOff>
      <xdr:row>5</xdr:row>
      <xdr:rowOff>102726</xdr:rowOff>
    </xdr:from>
    <xdr:to>
      <xdr:col>20</xdr:col>
      <xdr:colOff>533400</xdr:colOff>
      <xdr:row>20</xdr:row>
      <xdr:rowOff>44922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9E38CE-C3EA-BC43-A448-4F7D308C7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7400" y="1118726"/>
          <a:ext cx="4826000" cy="2990196"/>
        </a:xfrm>
        <a:prstGeom prst="rect">
          <a:avLst/>
        </a:prstGeom>
      </xdr:spPr>
    </xdr:pic>
    <xdr:clientData/>
  </xdr:twoCellAnchor>
  <xdr:twoCellAnchor editAs="oneCell">
    <xdr:from>
      <xdr:col>14</xdr:col>
      <xdr:colOff>457200</xdr:colOff>
      <xdr:row>21</xdr:row>
      <xdr:rowOff>97423</xdr:rowOff>
    </xdr:from>
    <xdr:to>
      <xdr:col>20</xdr:col>
      <xdr:colOff>749300</xdr:colOff>
      <xdr:row>37</xdr:row>
      <xdr:rowOff>96094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80EE3E-ECDF-819C-3AB7-DE5EC45E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4200" y="4567823"/>
          <a:ext cx="5245100" cy="3249871"/>
        </a:xfrm>
        <a:prstGeom prst="rect">
          <a:avLst/>
        </a:prstGeom>
      </xdr:spPr>
    </xdr:pic>
    <xdr:clientData/>
  </xdr:twoCellAnchor>
  <xdr:twoCellAnchor editAs="oneCell">
    <xdr:from>
      <xdr:col>15</xdr:col>
      <xdr:colOff>456144</xdr:colOff>
      <xdr:row>26</xdr:row>
      <xdr:rowOff>139700</xdr:rowOff>
    </xdr:from>
    <xdr:to>
      <xdr:col>23</xdr:col>
      <xdr:colOff>114299</xdr:colOff>
      <xdr:row>45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DD766E-A419-9D33-FAD4-FAA57C2D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0444" y="5422900"/>
          <a:ext cx="6262155" cy="3860800"/>
        </a:xfrm>
        <a:prstGeom prst="rect">
          <a:avLst/>
        </a:prstGeom>
      </xdr:spPr>
    </xdr:pic>
    <xdr:clientData/>
  </xdr:twoCellAnchor>
  <xdr:twoCellAnchor>
    <xdr:from>
      <xdr:col>16</xdr:col>
      <xdr:colOff>615950</xdr:colOff>
      <xdr:row>31</xdr:row>
      <xdr:rowOff>139700</xdr:rowOff>
    </xdr:from>
    <xdr:to>
      <xdr:col>28</xdr:col>
      <xdr:colOff>749300</xdr:colOff>
      <xdr:row>52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769B6-57E4-EFCF-07A9-1D39EDD39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609600</xdr:colOff>
      <xdr:row>4</xdr:row>
      <xdr:rowOff>101600</xdr:rowOff>
    </xdr:from>
    <xdr:to>
      <xdr:col>15</xdr:col>
      <xdr:colOff>787400</xdr:colOff>
      <xdr:row>44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52BB24-D825-2422-C5E1-9A9ED705E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K56"/>
  <sheetViews>
    <sheetView topLeftCell="A7" workbookViewId="0">
      <selection activeCell="I51" sqref="I51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8" width="22.1640625" customWidth="1"/>
    <col min="9" max="9" width="37.1640625" customWidth="1"/>
    <col min="11" max="11" width="50" customWidth="1"/>
  </cols>
  <sheetData>
    <row r="1" spans="1:10" x14ac:dyDescent="0.2">
      <c r="A1" s="1" t="s">
        <v>0</v>
      </c>
      <c r="B1" s="1" t="s">
        <v>1</v>
      </c>
      <c r="C1" s="1" t="s">
        <v>22</v>
      </c>
      <c r="D1" s="1" t="s">
        <v>11</v>
      </c>
      <c r="E1" s="1" t="s">
        <v>9</v>
      </c>
      <c r="F1" s="1" t="s">
        <v>10</v>
      </c>
      <c r="G1" s="1" t="s">
        <v>16</v>
      </c>
      <c r="H1" s="1" t="s">
        <v>17</v>
      </c>
      <c r="I1" s="1" t="s">
        <v>13</v>
      </c>
      <c r="J1" s="1" t="s">
        <v>19</v>
      </c>
    </row>
    <row r="3" spans="1:10" x14ac:dyDescent="0.2">
      <c r="A3" t="s">
        <v>15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I3" t="s">
        <v>14</v>
      </c>
      <c r="J3">
        <v>0</v>
      </c>
    </row>
    <row r="4" spans="1:10" x14ac:dyDescent="0.2">
      <c r="A4" t="s">
        <v>15</v>
      </c>
      <c r="B4" t="s">
        <v>12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I4" t="s">
        <v>14</v>
      </c>
      <c r="J4">
        <v>0</v>
      </c>
    </row>
    <row r="5" spans="1:10" x14ac:dyDescent="0.2">
      <c r="A5" t="s">
        <v>15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I5" t="s">
        <v>18</v>
      </c>
      <c r="J5">
        <v>0</v>
      </c>
    </row>
    <row r="6" spans="1:10" x14ac:dyDescent="0.2">
      <c r="A6" t="s">
        <v>15</v>
      </c>
      <c r="B6" t="s">
        <v>12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I6" t="s">
        <v>18</v>
      </c>
      <c r="J6">
        <v>0</v>
      </c>
    </row>
    <row r="8" spans="1:10" x14ac:dyDescent="0.2">
      <c r="A8" t="s">
        <v>20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I8" t="s">
        <v>21</v>
      </c>
    </row>
    <row r="9" spans="1:10" x14ac:dyDescent="0.2">
      <c r="A9" t="s">
        <v>20</v>
      </c>
      <c r="B9" t="s">
        <v>12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I9" t="s">
        <v>21</v>
      </c>
    </row>
    <row r="10" spans="1:10" x14ac:dyDescent="0.2">
      <c r="A10" t="s">
        <v>20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I10" t="s">
        <v>23</v>
      </c>
    </row>
    <row r="11" spans="1:10" x14ac:dyDescent="0.2">
      <c r="A11" t="s">
        <v>20</v>
      </c>
      <c r="B11" t="s">
        <v>12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I11" t="s">
        <v>23</v>
      </c>
    </row>
    <row r="13" spans="1:10" x14ac:dyDescent="0.2">
      <c r="A13" s="11" t="s">
        <v>24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">
      <c r="A14" t="s">
        <v>15</v>
      </c>
      <c r="B14" t="s">
        <v>8</v>
      </c>
      <c r="C14">
        <v>5</v>
      </c>
      <c r="D14">
        <v>62</v>
      </c>
      <c r="E14">
        <v>5.5</v>
      </c>
      <c r="F14">
        <v>3.5</v>
      </c>
      <c r="G14">
        <f>E14-F14</f>
        <v>2</v>
      </c>
      <c r="H14">
        <f>C14*100/D14/G14</f>
        <v>4.032258064516129</v>
      </c>
      <c r="I14" t="s">
        <v>14</v>
      </c>
      <c r="J14">
        <v>0.06</v>
      </c>
    </row>
    <row r="15" spans="1:10" x14ac:dyDescent="0.2">
      <c r="A15" t="s">
        <v>15</v>
      </c>
      <c r="B15" t="s">
        <v>8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I15" t="s">
        <v>18</v>
      </c>
      <c r="J15">
        <v>0.06</v>
      </c>
    </row>
    <row r="17" spans="1:11" x14ac:dyDescent="0.2">
      <c r="A17" t="s">
        <v>20</v>
      </c>
      <c r="B17" t="s">
        <v>8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I17" t="s">
        <v>21</v>
      </c>
      <c r="J17">
        <v>0.02</v>
      </c>
    </row>
    <row r="18" spans="1:11" x14ac:dyDescent="0.2">
      <c r="A18" t="s">
        <v>20</v>
      </c>
      <c r="B18" t="s">
        <v>8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I18" t="s">
        <v>23</v>
      </c>
      <c r="J18">
        <v>0.02</v>
      </c>
    </row>
    <row r="19" spans="1:11" x14ac:dyDescent="0.2">
      <c r="A19" s="11" t="s">
        <v>25</v>
      </c>
      <c r="B19" s="11"/>
      <c r="C19" s="11"/>
      <c r="D19" s="11"/>
      <c r="E19" s="11"/>
      <c r="F19" s="11"/>
      <c r="G19" s="11"/>
      <c r="H19" s="11"/>
      <c r="I19" s="11"/>
      <c r="J19" s="11"/>
    </row>
    <row r="20" spans="1:11" x14ac:dyDescent="0.2">
      <c r="A20" t="s">
        <v>15</v>
      </c>
      <c r="B20" t="s">
        <v>8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I20" t="s">
        <v>14</v>
      </c>
      <c r="J20">
        <v>0.11</v>
      </c>
    </row>
    <row r="21" spans="1:11" x14ac:dyDescent="0.2">
      <c r="A21" t="s">
        <v>15</v>
      </c>
      <c r="B21" t="s">
        <v>8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I21" t="s">
        <v>26</v>
      </c>
      <c r="J21">
        <v>0.11</v>
      </c>
    </row>
    <row r="23" spans="1:11" x14ac:dyDescent="0.2">
      <c r="A23" t="s">
        <v>20</v>
      </c>
      <c r="B23" t="s">
        <v>8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I23" t="s">
        <v>21</v>
      </c>
      <c r="J23">
        <v>0.1</v>
      </c>
    </row>
    <row r="24" spans="1:11" x14ac:dyDescent="0.2">
      <c r="A24" t="s">
        <v>20</v>
      </c>
      <c r="B24" t="s">
        <v>8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I24" t="s">
        <v>28</v>
      </c>
      <c r="J24">
        <v>0.11</v>
      </c>
    </row>
    <row r="26" spans="1:11" x14ac:dyDescent="0.2">
      <c r="A26" s="11" t="s">
        <v>27</v>
      </c>
      <c r="B26" s="11"/>
      <c r="C26" s="11"/>
      <c r="D26" s="11"/>
      <c r="E26" s="11"/>
      <c r="F26" s="11"/>
      <c r="G26" s="11"/>
      <c r="H26" s="11"/>
      <c r="I26" s="11"/>
      <c r="J26" s="11"/>
    </row>
    <row r="27" spans="1:11" x14ac:dyDescent="0.2">
      <c r="A27" t="s">
        <v>15</v>
      </c>
      <c r="B27" t="s">
        <v>8</v>
      </c>
      <c r="C27">
        <v>5</v>
      </c>
      <c r="D27">
        <v>305.47000000000003</v>
      </c>
      <c r="E27">
        <v>4.3</v>
      </c>
      <c r="F27">
        <v>3.6</v>
      </c>
      <c r="G27">
        <f>E27-F27</f>
        <v>0.69999999999999973</v>
      </c>
      <c r="H27">
        <f>C27*100/D27/G27</f>
        <v>2.3383170664409416</v>
      </c>
      <c r="I27" t="s">
        <v>14</v>
      </c>
      <c r="J27">
        <v>0.34</v>
      </c>
      <c r="K27" t="s">
        <v>29</v>
      </c>
    </row>
    <row r="28" spans="1:11" x14ac:dyDescent="0.2">
      <c r="A28" t="s">
        <v>30</v>
      </c>
      <c r="B28" t="s">
        <v>8</v>
      </c>
      <c r="C28">
        <v>5</v>
      </c>
      <c r="D28">
        <v>174.3</v>
      </c>
      <c r="E28">
        <v>4.2</v>
      </c>
      <c r="F28">
        <v>3.7</v>
      </c>
      <c r="G28">
        <f>E28-F28</f>
        <v>0.5</v>
      </c>
      <c r="H28">
        <f>C28*100/D28/G28</f>
        <v>5.7372346528973033</v>
      </c>
      <c r="I28" t="s">
        <v>21</v>
      </c>
      <c r="J28">
        <v>0.3</v>
      </c>
      <c r="K28" t="s">
        <v>29</v>
      </c>
    </row>
    <row r="33" spans="1:11" x14ac:dyDescent="0.2">
      <c r="A33" t="s">
        <v>31</v>
      </c>
      <c r="I33" t="s">
        <v>2</v>
      </c>
      <c r="J33" t="s">
        <v>36</v>
      </c>
    </row>
    <row r="34" spans="1:11" x14ac:dyDescent="0.2">
      <c r="A34" t="s">
        <v>32</v>
      </c>
      <c r="B34" t="s">
        <v>33</v>
      </c>
      <c r="C34">
        <v>5</v>
      </c>
      <c r="D34">
        <v>140</v>
      </c>
      <c r="E34">
        <v>4.0999999999999996</v>
      </c>
      <c r="F34">
        <v>3.1</v>
      </c>
      <c r="G34">
        <f t="shared" ref="G34:G48" si="2">E34-F34</f>
        <v>0.99999999999999956</v>
      </c>
      <c r="H34">
        <f t="shared" ref="H34:H43" si="3">C34*100/D34/G34</f>
        <v>3.5714285714285734</v>
      </c>
      <c r="I34">
        <f>100/D34</f>
        <v>0.7142857142857143</v>
      </c>
      <c r="J34">
        <f>G34</f>
        <v>0.99999999999999956</v>
      </c>
    </row>
    <row r="35" spans="1:11" x14ac:dyDescent="0.2">
      <c r="A35" t="s">
        <v>32</v>
      </c>
      <c r="B35" t="s">
        <v>34</v>
      </c>
      <c r="C35">
        <v>5</v>
      </c>
      <c r="D35">
        <v>87.3</v>
      </c>
      <c r="E35">
        <v>4.3</v>
      </c>
      <c r="F35">
        <v>3.5</v>
      </c>
      <c r="G35">
        <f t="shared" si="2"/>
        <v>0.79999999999999982</v>
      </c>
      <c r="H35">
        <f t="shared" si="3"/>
        <v>7.159221076746852</v>
      </c>
      <c r="I35">
        <f t="shared" ref="I35:I43" si="4">100/D35</f>
        <v>1.1454753722794959</v>
      </c>
      <c r="J35">
        <f t="shared" ref="J35:J43" si="5">G35</f>
        <v>0.79999999999999982</v>
      </c>
    </row>
    <row r="36" spans="1:11" x14ac:dyDescent="0.2">
      <c r="A36" t="s">
        <v>32</v>
      </c>
      <c r="B36" t="s">
        <v>2</v>
      </c>
      <c r="C36">
        <v>5</v>
      </c>
      <c r="D36">
        <v>69.3</v>
      </c>
      <c r="E36">
        <v>5.4</v>
      </c>
      <c r="F36">
        <v>3.6</v>
      </c>
      <c r="G36">
        <f t="shared" si="2"/>
        <v>1.8000000000000003</v>
      </c>
      <c r="H36">
        <f t="shared" si="3"/>
        <v>4.0083373416706749</v>
      </c>
      <c r="I36">
        <f t="shared" si="4"/>
        <v>1.4430014430014431</v>
      </c>
      <c r="J36">
        <f t="shared" si="5"/>
        <v>1.8000000000000003</v>
      </c>
      <c r="K36">
        <f>0.8/1.8</f>
        <v>0.44444444444444448</v>
      </c>
    </row>
    <row r="37" spans="1:11" x14ac:dyDescent="0.2">
      <c r="B37" t="s">
        <v>46</v>
      </c>
      <c r="C37">
        <v>5</v>
      </c>
      <c r="D37">
        <v>82</v>
      </c>
      <c r="E37">
        <v>4.8</v>
      </c>
      <c r="F37">
        <v>3.7</v>
      </c>
      <c r="G37">
        <f t="shared" si="2"/>
        <v>1.0999999999999996</v>
      </c>
      <c r="H37">
        <f t="shared" si="3"/>
        <v>5.5432372505543253</v>
      </c>
      <c r="I37">
        <f t="shared" si="4"/>
        <v>1.2195121951219512</v>
      </c>
      <c r="J37">
        <f t="shared" si="5"/>
        <v>1.0999999999999996</v>
      </c>
    </row>
    <row r="38" spans="1:11" x14ac:dyDescent="0.2">
      <c r="B38" t="s">
        <v>47</v>
      </c>
      <c r="C38">
        <v>5</v>
      </c>
      <c r="D38">
        <v>102</v>
      </c>
      <c r="E38">
        <v>4.7</v>
      </c>
      <c r="F38">
        <v>3.7</v>
      </c>
      <c r="G38">
        <f t="shared" si="2"/>
        <v>1</v>
      </c>
      <c r="H38">
        <f t="shared" si="3"/>
        <v>4.9019607843137258</v>
      </c>
      <c r="I38">
        <f t="shared" si="4"/>
        <v>0.98039215686274506</v>
      </c>
      <c r="J38">
        <f t="shared" si="5"/>
        <v>1</v>
      </c>
    </row>
    <row r="39" spans="1:11" x14ac:dyDescent="0.2">
      <c r="B39" t="s">
        <v>48</v>
      </c>
      <c r="C39">
        <v>5</v>
      </c>
      <c r="D39">
        <v>72</v>
      </c>
      <c r="E39">
        <v>4.7</v>
      </c>
      <c r="F39">
        <v>3.7</v>
      </c>
      <c r="G39">
        <f t="shared" si="2"/>
        <v>1</v>
      </c>
      <c r="H39">
        <f t="shared" si="3"/>
        <v>6.9444444444444446</v>
      </c>
      <c r="I39">
        <f t="shared" si="4"/>
        <v>1.3888888888888888</v>
      </c>
      <c r="J39">
        <f t="shared" si="5"/>
        <v>1</v>
      </c>
      <c r="K39">
        <f>(I36-I39)/I36</f>
        <v>3.7500000000000075E-2</v>
      </c>
    </row>
    <row r="40" spans="1:11" x14ac:dyDescent="0.2">
      <c r="G40">
        <f t="shared" si="2"/>
        <v>0</v>
      </c>
    </row>
    <row r="41" spans="1:11" x14ac:dyDescent="0.2">
      <c r="A41" t="s">
        <v>49</v>
      </c>
      <c r="B41" t="s">
        <v>33</v>
      </c>
      <c r="C41">
        <v>20</v>
      </c>
      <c r="D41">
        <v>94.415000000000006</v>
      </c>
      <c r="E41">
        <v>6.1</v>
      </c>
      <c r="F41">
        <v>3.3</v>
      </c>
      <c r="G41">
        <f t="shared" si="2"/>
        <v>2.8</v>
      </c>
      <c r="H41">
        <f t="shared" si="3"/>
        <v>7.565383829748602</v>
      </c>
      <c r="I41">
        <f t="shared" si="4"/>
        <v>1.0591537361648042</v>
      </c>
      <c r="J41">
        <f t="shared" si="5"/>
        <v>2.8</v>
      </c>
    </row>
    <row r="42" spans="1:11" x14ac:dyDescent="0.2">
      <c r="B42" t="s">
        <v>2</v>
      </c>
      <c r="C42">
        <v>20</v>
      </c>
      <c r="D42">
        <v>93.18</v>
      </c>
      <c r="E42">
        <v>6.4</v>
      </c>
      <c r="F42">
        <v>3.3</v>
      </c>
      <c r="G42">
        <f t="shared" si="2"/>
        <v>3.1000000000000005</v>
      </c>
      <c r="H42">
        <f t="shared" si="3"/>
        <v>6.9238172389201607</v>
      </c>
      <c r="I42">
        <f t="shared" si="4"/>
        <v>1.0731916720326249</v>
      </c>
      <c r="J42">
        <f t="shared" si="5"/>
        <v>3.1000000000000005</v>
      </c>
    </row>
    <row r="43" spans="1:11" x14ac:dyDescent="0.2">
      <c r="B43" t="s">
        <v>48</v>
      </c>
      <c r="C43">
        <v>20</v>
      </c>
      <c r="D43">
        <v>116.7</v>
      </c>
      <c r="E43">
        <v>5.7</v>
      </c>
      <c r="F43">
        <v>3.7</v>
      </c>
      <c r="G43">
        <f t="shared" si="2"/>
        <v>2</v>
      </c>
      <c r="H43">
        <f t="shared" si="3"/>
        <v>8.5689802913453299</v>
      </c>
      <c r="I43">
        <f t="shared" si="4"/>
        <v>0.85689802913453295</v>
      </c>
      <c r="J43">
        <f t="shared" si="5"/>
        <v>2</v>
      </c>
    </row>
    <row r="45" spans="1:11" x14ac:dyDescent="0.2">
      <c r="A45" t="s">
        <v>35</v>
      </c>
      <c r="B45" t="s">
        <v>34</v>
      </c>
      <c r="D45">
        <v>24</v>
      </c>
      <c r="E45">
        <v>7.5</v>
      </c>
      <c r="F45">
        <v>5.2</v>
      </c>
      <c r="G45">
        <f t="shared" si="2"/>
        <v>2.2999999999999998</v>
      </c>
      <c r="H45">
        <f>D45/G45</f>
        <v>10.434782608695652</v>
      </c>
    </row>
    <row r="46" spans="1:11" x14ac:dyDescent="0.2">
      <c r="B46" t="s">
        <v>33</v>
      </c>
      <c r="D46">
        <v>21</v>
      </c>
      <c r="E46">
        <v>7.2</v>
      </c>
      <c r="F46">
        <v>5</v>
      </c>
      <c r="G46">
        <f t="shared" si="2"/>
        <v>2.2000000000000002</v>
      </c>
      <c r="H46">
        <f>D46/G46</f>
        <v>9.545454545454545</v>
      </c>
    </row>
    <row r="47" spans="1:11" x14ac:dyDescent="0.2">
      <c r="B47" t="s">
        <v>2</v>
      </c>
      <c r="D47">
        <v>25</v>
      </c>
      <c r="E47">
        <v>7.9</v>
      </c>
      <c r="F47">
        <v>5.0999999999999996</v>
      </c>
      <c r="G47">
        <f t="shared" si="2"/>
        <v>2.8000000000000007</v>
      </c>
      <c r="H47">
        <f>D47/G47</f>
        <v>8.928571428571427</v>
      </c>
    </row>
    <row r="48" spans="1:11" x14ac:dyDescent="0.2">
      <c r="B48" t="s">
        <v>48</v>
      </c>
      <c r="D48">
        <v>22</v>
      </c>
      <c r="E48">
        <v>7.2</v>
      </c>
      <c r="F48">
        <v>5.2</v>
      </c>
      <c r="G48">
        <f t="shared" si="2"/>
        <v>2</v>
      </c>
      <c r="H48">
        <f>D48/G48</f>
        <v>11</v>
      </c>
    </row>
    <row r="51" spans="1:11" x14ac:dyDescent="0.2">
      <c r="I51">
        <f>(I36-I39)*100/ I36</f>
        <v>3.7500000000000075</v>
      </c>
    </row>
    <row r="53" spans="1:11" x14ac:dyDescent="0.2">
      <c r="A53" s="11" t="s">
        <v>54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1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6" spans="1:11" x14ac:dyDescent="0.2">
      <c r="A56" t="s">
        <v>55</v>
      </c>
    </row>
  </sheetData>
  <mergeCells count="4">
    <mergeCell ref="A19:J19"/>
    <mergeCell ref="A26:J26"/>
    <mergeCell ref="A13:J13"/>
    <mergeCell ref="A53:K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723-47BD-1545-A550-C0EB0A603383}">
  <dimension ref="A1:W20"/>
  <sheetViews>
    <sheetView zoomScale="120" zoomScaleNormal="120" workbookViewId="0">
      <selection activeCell="X24" sqref="X24"/>
    </sheetView>
  </sheetViews>
  <sheetFormatPr baseColWidth="10" defaultRowHeight="16" x14ac:dyDescent="0.2"/>
  <cols>
    <col min="1" max="1" width="26.6640625" customWidth="1"/>
    <col min="12" max="12" width="8.33203125" customWidth="1"/>
  </cols>
  <sheetData>
    <row r="1" spans="1:23" ht="102" x14ac:dyDescent="0.2">
      <c r="A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/>
      <c r="H1" s="4" t="s">
        <v>62</v>
      </c>
      <c r="I1" s="1" t="s">
        <v>63</v>
      </c>
      <c r="J1" s="1" t="s">
        <v>64</v>
      </c>
      <c r="K1" s="1" t="s">
        <v>67</v>
      </c>
      <c r="L1" s="1" t="s">
        <v>71</v>
      </c>
      <c r="R1" t="s">
        <v>152</v>
      </c>
      <c r="S1" t="s">
        <v>155</v>
      </c>
      <c r="T1" t="s">
        <v>153</v>
      </c>
      <c r="U1" t="s">
        <v>154</v>
      </c>
    </row>
    <row r="2" spans="1:23" x14ac:dyDescent="0.2">
      <c r="A2" s="5" t="s">
        <v>68</v>
      </c>
      <c r="B2" s="5">
        <v>72963</v>
      </c>
      <c r="C2" s="5">
        <v>7164</v>
      </c>
      <c r="D2" s="5">
        <v>42839</v>
      </c>
      <c r="E2" s="5">
        <v>3004</v>
      </c>
      <c r="F2" s="5">
        <v>19956</v>
      </c>
      <c r="G2" s="5"/>
      <c r="H2" s="5" t="s">
        <v>65</v>
      </c>
      <c r="I2" s="5">
        <v>248</v>
      </c>
      <c r="J2" s="5">
        <v>332</v>
      </c>
      <c r="K2" s="5" t="s">
        <v>66</v>
      </c>
      <c r="M2" t="s">
        <v>69</v>
      </c>
    </row>
    <row r="3" spans="1:23" x14ac:dyDescent="0.2">
      <c r="A3" t="s">
        <v>2</v>
      </c>
      <c r="B3">
        <v>77729</v>
      </c>
      <c r="C3">
        <v>7204</v>
      </c>
      <c r="D3">
        <v>46424</v>
      </c>
      <c r="E3">
        <v>3183</v>
      </c>
      <c r="F3">
        <v>20918</v>
      </c>
      <c r="H3">
        <v>145</v>
      </c>
      <c r="I3">
        <v>263</v>
      </c>
      <c r="J3">
        <v>345</v>
      </c>
      <c r="K3" t="s">
        <v>70</v>
      </c>
      <c r="L3" t="s">
        <v>72</v>
      </c>
      <c r="R3">
        <v>9.3470999999999993</v>
      </c>
      <c r="S3">
        <v>6.2972000000000001</v>
      </c>
      <c r="T3">
        <v>10.8339</v>
      </c>
      <c r="U3">
        <v>5.89</v>
      </c>
      <c r="V3">
        <f>(U3-$U$11)*100/($U$11)</f>
        <v>14.591439688715955</v>
      </c>
      <c r="W3">
        <f>(F3-$F$11)*100/F3</f>
        <v>1.4771966727220576</v>
      </c>
    </row>
    <row r="4" spans="1:23" x14ac:dyDescent="0.2">
      <c r="A4" t="s">
        <v>33</v>
      </c>
      <c r="B4">
        <v>74017</v>
      </c>
      <c r="C4">
        <v>7084</v>
      </c>
      <c r="D4">
        <v>43447</v>
      </c>
      <c r="E4">
        <v>3111</v>
      </c>
      <c r="F4">
        <v>20375</v>
      </c>
      <c r="H4">
        <v>148</v>
      </c>
      <c r="I4">
        <v>255</v>
      </c>
      <c r="J4">
        <v>335</v>
      </c>
      <c r="K4">
        <v>475</v>
      </c>
      <c r="L4" t="s">
        <v>73</v>
      </c>
      <c r="R4">
        <v>7.8178014999999998</v>
      </c>
      <c r="S4">
        <v>5.2439200000000001</v>
      </c>
      <c r="T4">
        <v>9.3028150000000007</v>
      </c>
      <c r="U4">
        <v>4.93</v>
      </c>
      <c r="V4">
        <f>(U4-$U$11)*100/($U$11)</f>
        <v>-4.0856031128404666</v>
      </c>
      <c r="W4">
        <f>(F4-$F$11)*100/F4</f>
        <v>-1.1484662576687117</v>
      </c>
    </row>
    <row r="5" spans="1:23" x14ac:dyDescent="0.2">
      <c r="A5" t="s">
        <v>74</v>
      </c>
    </row>
    <row r="6" spans="1:23" x14ac:dyDescent="0.2">
      <c r="A6" t="s">
        <v>115</v>
      </c>
      <c r="C6">
        <v>6025</v>
      </c>
      <c r="D6">
        <v>39784</v>
      </c>
      <c r="E6">
        <v>2339</v>
      </c>
      <c r="F6">
        <v>17835</v>
      </c>
      <c r="H6">
        <v>154</v>
      </c>
      <c r="I6">
        <v>260</v>
      </c>
      <c r="J6">
        <v>345</v>
      </c>
      <c r="K6">
        <v>484</v>
      </c>
      <c r="L6" t="s">
        <v>126</v>
      </c>
      <c r="P6" t="s">
        <v>116</v>
      </c>
    </row>
    <row r="7" spans="1:23" x14ac:dyDescent="0.2">
      <c r="A7" t="s">
        <v>117</v>
      </c>
      <c r="C7">
        <v>4589</v>
      </c>
      <c r="D7">
        <v>38741</v>
      </c>
      <c r="E7">
        <v>1281</v>
      </c>
      <c r="F7">
        <v>13133</v>
      </c>
      <c r="H7">
        <v>160</v>
      </c>
      <c r="I7">
        <v>315</v>
      </c>
      <c r="J7">
        <v>400</v>
      </c>
      <c r="K7">
        <v>541</v>
      </c>
      <c r="L7" t="s">
        <v>125</v>
      </c>
    </row>
    <row r="8" spans="1:23" x14ac:dyDescent="0.2">
      <c r="A8" t="s">
        <v>123</v>
      </c>
      <c r="C8">
        <v>4704</v>
      </c>
      <c r="D8">
        <v>36253</v>
      </c>
      <c r="E8">
        <v>2738</v>
      </c>
      <c r="F8">
        <v>17245</v>
      </c>
      <c r="H8">
        <v>153</v>
      </c>
      <c r="I8">
        <v>260</v>
      </c>
      <c r="J8">
        <v>345</v>
      </c>
      <c r="K8">
        <v>491</v>
      </c>
      <c r="L8" t="s">
        <v>124</v>
      </c>
    </row>
    <row r="10" spans="1:23" x14ac:dyDescent="0.2">
      <c r="A10" t="s">
        <v>156</v>
      </c>
      <c r="C10">
        <v>2457</v>
      </c>
      <c r="D10">
        <v>36382</v>
      </c>
      <c r="E10">
        <v>2933</v>
      </c>
      <c r="F10">
        <v>17675</v>
      </c>
      <c r="H10">
        <v>168</v>
      </c>
      <c r="I10">
        <v>280</v>
      </c>
      <c r="J10">
        <v>365</v>
      </c>
      <c r="K10">
        <v>508</v>
      </c>
      <c r="L10" t="s">
        <v>162</v>
      </c>
    </row>
    <row r="11" spans="1:23" x14ac:dyDescent="0.2">
      <c r="A11" t="s">
        <v>160</v>
      </c>
      <c r="C11">
        <v>7107</v>
      </c>
      <c r="D11">
        <v>45788</v>
      </c>
      <c r="E11">
        <v>2948</v>
      </c>
      <c r="F11">
        <v>20609</v>
      </c>
      <c r="H11">
        <v>148</v>
      </c>
      <c r="I11">
        <v>255</v>
      </c>
      <c r="J11">
        <v>340</v>
      </c>
      <c r="K11">
        <v>478</v>
      </c>
      <c r="L11" t="s">
        <v>161</v>
      </c>
      <c r="R11">
        <v>8.1300000000000008</v>
      </c>
      <c r="S11">
        <v>5.0039999999999996</v>
      </c>
      <c r="T11">
        <v>8.59</v>
      </c>
      <c r="U11">
        <v>5.14</v>
      </c>
    </row>
    <row r="12" spans="1:23" x14ac:dyDescent="0.2">
      <c r="A12" t="s">
        <v>163</v>
      </c>
      <c r="C12">
        <v>6926</v>
      </c>
      <c r="D12">
        <v>44850</v>
      </c>
      <c r="E12">
        <v>2837</v>
      </c>
      <c r="F12">
        <v>20267</v>
      </c>
      <c r="H12">
        <v>145</v>
      </c>
      <c r="I12">
        <v>245</v>
      </c>
      <c r="J12">
        <v>323</v>
      </c>
      <c r="K12">
        <v>456</v>
      </c>
      <c r="L12" t="s">
        <v>164</v>
      </c>
    </row>
    <row r="13" spans="1:23" x14ac:dyDescent="0.2">
      <c r="A13" t="s">
        <v>165</v>
      </c>
      <c r="C13">
        <v>2637</v>
      </c>
      <c r="D13">
        <v>36603</v>
      </c>
      <c r="E13">
        <v>3001</v>
      </c>
      <c r="F13">
        <v>18082</v>
      </c>
      <c r="H13">
        <v>164</v>
      </c>
      <c r="I13">
        <v>278</v>
      </c>
      <c r="J13">
        <v>365</v>
      </c>
      <c r="K13">
        <v>502</v>
      </c>
      <c r="L13" s="3" t="s">
        <v>169</v>
      </c>
    </row>
    <row r="14" spans="1:23" x14ac:dyDescent="0.2">
      <c r="A14" t="s">
        <v>167</v>
      </c>
      <c r="C14">
        <v>4104</v>
      </c>
      <c r="D14">
        <v>37007</v>
      </c>
      <c r="E14">
        <v>1997</v>
      </c>
      <c r="F14">
        <v>16060</v>
      </c>
      <c r="H14">
        <v>158</v>
      </c>
      <c r="I14">
        <v>273</v>
      </c>
      <c r="J14">
        <v>358</v>
      </c>
      <c r="K14">
        <v>496</v>
      </c>
      <c r="L14" t="s">
        <v>168</v>
      </c>
    </row>
    <row r="17" spans="4:4" x14ac:dyDescent="0.2">
      <c r="D17">
        <f>D3-D11</f>
        <v>636</v>
      </c>
    </row>
    <row r="20" spans="4:4" x14ac:dyDescent="0.2">
      <c r="D20">
        <f>(D4-D11)*100/D4</f>
        <v>-5.3881740971758694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D55-9B90-834C-A814-CE0F4FEFC27B}">
  <dimension ref="A1:G35"/>
  <sheetViews>
    <sheetView tabSelected="1" workbookViewId="0">
      <selection activeCell="Q4" sqref="Q4"/>
    </sheetView>
  </sheetViews>
  <sheetFormatPr baseColWidth="10" defaultRowHeight="16" x14ac:dyDescent="0.2"/>
  <cols>
    <col min="1" max="1" width="16.5" customWidth="1"/>
    <col min="2" max="2" width="16.6640625" customWidth="1"/>
  </cols>
  <sheetData>
    <row r="1" spans="1:7" x14ac:dyDescent="0.2">
      <c r="A1" t="s">
        <v>37</v>
      </c>
      <c r="B1" s="3" t="s">
        <v>2</v>
      </c>
      <c r="C1" s="3" t="s">
        <v>36</v>
      </c>
    </row>
    <row r="2" spans="1:7" x14ac:dyDescent="0.2">
      <c r="A2" t="s">
        <v>38</v>
      </c>
      <c r="B2" s="3">
        <v>0.71428571399999996</v>
      </c>
      <c r="C2" s="3">
        <v>1</v>
      </c>
    </row>
    <row r="3" spans="1:7" x14ac:dyDescent="0.2">
      <c r="A3" t="s">
        <v>39</v>
      </c>
      <c r="B3" s="3">
        <v>1.443001443</v>
      </c>
      <c r="C3" s="3">
        <v>1.8</v>
      </c>
    </row>
    <row r="4" spans="1:7" x14ac:dyDescent="0.2">
      <c r="A4" t="s">
        <v>40</v>
      </c>
      <c r="B4" s="3">
        <v>1.1454753719999999</v>
      </c>
      <c r="C4" s="3">
        <v>0.8</v>
      </c>
    </row>
    <row r="7" spans="1:7" x14ac:dyDescent="0.2">
      <c r="A7" t="s">
        <v>41</v>
      </c>
      <c r="B7" t="s">
        <v>2</v>
      </c>
      <c r="C7" t="s">
        <v>36</v>
      </c>
    </row>
    <row r="8" spans="1:7" x14ac:dyDescent="0.2">
      <c r="A8" t="s">
        <v>33</v>
      </c>
      <c r="B8" s="3">
        <v>21</v>
      </c>
      <c r="C8">
        <v>2.2000000000000002</v>
      </c>
      <c r="E8">
        <f>(B8-B10)*100/B8</f>
        <v>-14.285714285714286</v>
      </c>
    </row>
    <row r="9" spans="1:7" x14ac:dyDescent="0.2">
      <c r="A9" t="s">
        <v>2</v>
      </c>
      <c r="B9">
        <v>25</v>
      </c>
      <c r="C9">
        <v>2.8</v>
      </c>
      <c r="E9">
        <f>(B9-B10)*100/B9</f>
        <v>4</v>
      </c>
      <c r="F9">
        <f>(C8-C10)*100/C8</f>
        <v>-4.545454545454529</v>
      </c>
    </row>
    <row r="10" spans="1:7" x14ac:dyDescent="0.2">
      <c r="A10" t="s">
        <v>52</v>
      </c>
      <c r="B10" s="3">
        <v>24</v>
      </c>
      <c r="C10">
        <v>2.2999999999999998</v>
      </c>
    </row>
    <row r="11" spans="1:7" x14ac:dyDescent="0.2">
      <c r="A11" t="s">
        <v>53</v>
      </c>
      <c r="B11">
        <v>22</v>
      </c>
      <c r="C11">
        <v>2</v>
      </c>
      <c r="E11">
        <f>(B11-B8)*100/B8</f>
        <v>4.7619047619047619</v>
      </c>
      <c r="F11">
        <f>(C11-C8)*100/C8</f>
        <v>-9.0909090909090988</v>
      </c>
    </row>
    <row r="13" spans="1:7" x14ac:dyDescent="0.2">
      <c r="A13" t="s">
        <v>42</v>
      </c>
    </row>
    <row r="14" spans="1:7" x14ac:dyDescent="0.2">
      <c r="A14" t="s">
        <v>42</v>
      </c>
      <c r="B14" t="s">
        <v>43</v>
      </c>
      <c r="C14" t="s">
        <v>36</v>
      </c>
      <c r="G14" s="3"/>
    </row>
    <row r="15" spans="1:7" x14ac:dyDescent="0.2">
      <c r="A15" t="s">
        <v>38</v>
      </c>
      <c r="B15">
        <v>1.1053387863380126</v>
      </c>
      <c r="C15">
        <v>1.4</v>
      </c>
      <c r="G15" s="3"/>
    </row>
    <row r="16" spans="1:7" x14ac:dyDescent="0.2">
      <c r="A16" t="s">
        <v>44</v>
      </c>
      <c r="B16">
        <v>2.0707792342258395</v>
      </c>
      <c r="C16">
        <v>2.7</v>
      </c>
    </row>
    <row r="17" spans="1:6" x14ac:dyDescent="0.2">
      <c r="A17" t="s">
        <v>45</v>
      </c>
      <c r="B17">
        <v>1.6129032258064515</v>
      </c>
      <c r="C17">
        <v>2</v>
      </c>
    </row>
    <row r="19" spans="1:6" x14ac:dyDescent="0.2">
      <c r="A19" t="s">
        <v>37</v>
      </c>
      <c r="B19" s="3" t="s">
        <v>2</v>
      </c>
      <c r="C19" s="3" t="s">
        <v>36</v>
      </c>
    </row>
    <row r="20" spans="1:6" x14ac:dyDescent="0.2">
      <c r="A20" t="s">
        <v>38</v>
      </c>
      <c r="B20">
        <v>0.7142857142857143</v>
      </c>
      <c r="C20">
        <v>0.99999999999999956</v>
      </c>
    </row>
    <row r="21" spans="1:6" x14ac:dyDescent="0.2">
      <c r="A21" t="s">
        <v>39</v>
      </c>
      <c r="B21">
        <v>1.4430014430014431</v>
      </c>
      <c r="C21">
        <v>1.8000000000000003</v>
      </c>
    </row>
    <row r="22" spans="1:6" x14ac:dyDescent="0.2">
      <c r="A22" t="s">
        <v>50</v>
      </c>
      <c r="B22">
        <v>1.3888888888888888</v>
      </c>
      <c r="C22">
        <v>1</v>
      </c>
    </row>
    <row r="23" spans="1:6" x14ac:dyDescent="0.2">
      <c r="A23" t="s">
        <v>51</v>
      </c>
      <c r="B23">
        <v>1.1454753722794959</v>
      </c>
      <c r="C23">
        <v>0.79999999999999982</v>
      </c>
      <c r="E23">
        <f>(B23-B20)*100/B23</f>
        <v>37.642857142857139</v>
      </c>
      <c r="F23">
        <f>(C23-C20)*100/C23</f>
        <v>-24.999999999999972</v>
      </c>
    </row>
    <row r="25" spans="1:6" x14ac:dyDescent="0.2">
      <c r="B25">
        <f>(B22-B20)*100/B22</f>
        <v>48.571428571428569</v>
      </c>
    </row>
    <row r="29" spans="1:6" x14ac:dyDescent="0.2">
      <c r="B29" t="s">
        <v>2</v>
      </c>
      <c r="C29" t="s">
        <v>36</v>
      </c>
    </row>
    <row r="30" spans="1:6" x14ac:dyDescent="0.2">
      <c r="A30" t="s">
        <v>170</v>
      </c>
      <c r="B30">
        <v>4.7619047619047619</v>
      </c>
      <c r="C30">
        <v>-9.0909090909090988</v>
      </c>
    </row>
    <row r="31" spans="1:6" x14ac:dyDescent="0.2">
      <c r="A31" t="s">
        <v>171</v>
      </c>
      <c r="B31">
        <f>E23/2</f>
        <v>18.821428571428569</v>
      </c>
      <c r="C31">
        <f>F23/2</f>
        <v>-12.499999999999986</v>
      </c>
    </row>
    <row r="33" spans="1:3" x14ac:dyDescent="0.2">
      <c r="B33" t="s">
        <v>172</v>
      </c>
      <c r="C33" t="s">
        <v>173</v>
      </c>
    </row>
    <row r="34" spans="1:3" x14ac:dyDescent="0.2">
      <c r="A34" t="s">
        <v>2</v>
      </c>
      <c r="B34">
        <v>4.7619047619047619</v>
      </c>
      <c r="C34">
        <v>18.821428571428569</v>
      </c>
    </row>
    <row r="35" spans="1:3" x14ac:dyDescent="0.2">
      <c r="A35" t="s">
        <v>36</v>
      </c>
      <c r="B35">
        <v>-9.0909090909090988</v>
      </c>
      <c r="C35">
        <v>-12.499999999999986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D24B-16AC-3E47-9E77-C9FA0D36D73E}">
  <dimension ref="A1:D2"/>
  <sheetViews>
    <sheetView workbookViewId="0">
      <selection activeCell="B2" sqref="B2"/>
    </sheetView>
  </sheetViews>
  <sheetFormatPr baseColWidth="10" defaultRowHeight="16" x14ac:dyDescent="0.2"/>
  <cols>
    <col min="2" max="2" width="72.5" customWidth="1"/>
    <col min="3" max="3" width="36.1640625" customWidth="1"/>
    <col min="4" max="4" width="78.33203125" customWidth="1"/>
  </cols>
  <sheetData>
    <row r="1" spans="1:4" x14ac:dyDescent="0.2">
      <c r="A1" s="1" t="s">
        <v>4</v>
      </c>
      <c r="B1" s="1" t="s">
        <v>1</v>
      </c>
      <c r="C1" s="1" t="s">
        <v>3</v>
      </c>
      <c r="D1" s="1" t="s">
        <v>6</v>
      </c>
    </row>
    <row r="2" spans="1:4" ht="255" x14ac:dyDescent="0.2">
      <c r="A2">
        <v>1</v>
      </c>
      <c r="B2" t="s">
        <v>8</v>
      </c>
      <c r="C2" t="s">
        <v>5</v>
      </c>
      <c r="D2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E022-9ABF-D749-95F8-FA90DDD3D096}">
  <dimension ref="A2:N31"/>
  <sheetViews>
    <sheetView topLeftCell="E7" zoomScale="130" zoomScaleNormal="130" workbookViewId="0">
      <selection activeCell="N3" sqref="N3:N11"/>
    </sheetView>
  </sheetViews>
  <sheetFormatPr baseColWidth="10" defaultRowHeight="16" x14ac:dyDescent="0.2"/>
  <cols>
    <col min="9" max="9" width="15" customWidth="1"/>
    <col min="10" max="10" width="15.5" customWidth="1"/>
    <col min="11" max="11" width="14.1640625" customWidth="1"/>
  </cols>
  <sheetData>
    <row r="2" spans="1:14" x14ac:dyDescent="0.2">
      <c r="A2" t="s">
        <v>75</v>
      </c>
      <c r="B2" t="s">
        <v>76</v>
      </c>
      <c r="C2" t="s">
        <v>77</v>
      </c>
      <c r="D2" t="s">
        <v>78</v>
      </c>
      <c r="H2" t="s">
        <v>79</v>
      </c>
    </row>
    <row r="3" spans="1:14" x14ac:dyDescent="0.2">
      <c r="A3" s="6">
        <v>1.7</v>
      </c>
      <c r="B3" s="6">
        <v>1.2</v>
      </c>
      <c r="C3" s="6">
        <v>543</v>
      </c>
      <c r="D3" s="6">
        <v>543</v>
      </c>
      <c r="I3" t="s">
        <v>76</v>
      </c>
      <c r="J3" t="s">
        <v>77</v>
      </c>
      <c r="K3" t="s">
        <v>78</v>
      </c>
      <c r="N3" s="9" t="s">
        <v>91</v>
      </c>
    </row>
    <row r="4" spans="1:14" x14ac:dyDescent="0.2">
      <c r="A4" s="6">
        <v>1.7</v>
      </c>
      <c r="B4" s="6">
        <v>1.2</v>
      </c>
      <c r="C4" s="6">
        <v>933</v>
      </c>
      <c r="D4" s="6">
        <v>177</v>
      </c>
      <c r="H4">
        <v>1400000</v>
      </c>
      <c r="I4">
        <v>1000000</v>
      </c>
      <c r="J4">
        <v>933000</v>
      </c>
      <c r="K4">
        <v>350</v>
      </c>
      <c r="N4" s="8" t="s">
        <v>92</v>
      </c>
    </row>
    <row r="5" spans="1:14" x14ac:dyDescent="0.2">
      <c r="A5" s="6">
        <v>2</v>
      </c>
      <c r="B5" s="6">
        <v>1.4</v>
      </c>
      <c r="C5" s="6">
        <v>165</v>
      </c>
      <c r="D5" s="6">
        <v>543</v>
      </c>
      <c r="H5">
        <v>1500000</v>
      </c>
      <c r="I5">
        <v>1100000</v>
      </c>
      <c r="J5">
        <v>728000</v>
      </c>
      <c r="K5">
        <v>480</v>
      </c>
      <c r="N5" s="8" t="s">
        <v>93</v>
      </c>
    </row>
    <row r="6" spans="1:14" x14ac:dyDescent="0.2">
      <c r="A6" s="6">
        <v>1.7</v>
      </c>
      <c r="B6" s="6">
        <v>1.2</v>
      </c>
      <c r="C6" s="6">
        <v>543</v>
      </c>
      <c r="D6" s="6">
        <v>350</v>
      </c>
      <c r="H6">
        <v>1600000</v>
      </c>
      <c r="I6">
        <v>1200000</v>
      </c>
      <c r="J6">
        <v>825000</v>
      </c>
      <c r="K6">
        <v>177</v>
      </c>
      <c r="N6" s="8" t="s">
        <v>119</v>
      </c>
    </row>
    <row r="7" spans="1:14" x14ac:dyDescent="0.2">
      <c r="A7" s="6">
        <v>2</v>
      </c>
      <c r="B7" s="6">
        <v>1.4</v>
      </c>
      <c r="C7" s="6">
        <v>165</v>
      </c>
      <c r="D7" s="6">
        <v>350</v>
      </c>
      <c r="H7">
        <v>1700000</v>
      </c>
      <c r="I7">
        <v>1200000</v>
      </c>
      <c r="J7">
        <v>543000</v>
      </c>
      <c r="K7">
        <v>350</v>
      </c>
      <c r="N7" s="8" t="s">
        <v>118</v>
      </c>
    </row>
    <row r="8" spans="1:14" x14ac:dyDescent="0.2">
      <c r="A8" s="6">
        <v>1.4</v>
      </c>
      <c r="B8" s="6">
        <v>1</v>
      </c>
      <c r="C8" s="6">
        <v>543</v>
      </c>
      <c r="D8" s="6">
        <v>543</v>
      </c>
      <c r="H8">
        <v>1800000</v>
      </c>
      <c r="I8">
        <v>1200000</v>
      </c>
      <c r="J8">
        <v>633000</v>
      </c>
      <c r="K8">
        <v>543</v>
      </c>
      <c r="N8" s="8" t="s">
        <v>120</v>
      </c>
    </row>
    <row r="9" spans="1:14" x14ac:dyDescent="0.2">
      <c r="A9" s="6">
        <v>2</v>
      </c>
      <c r="B9" s="6">
        <v>1.4</v>
      </c>
      <c r="C9" s="6">
        <v>165</v>
      </c>
      <c r="D9" s="6">
        <v>177</v>
      </c>
      <c r="H9">
        <v>1900000</v>
      </c>
      <c r="I9">
        <v>1400000</v>
      </c>
      <c r="J9">
        <v>275000</v>
      </c>
      <c r="K9">
        <v>266</v>
      </c>
      <c r="N9" s="8" t="s">
        <v>121</v>
      </c>
    </row>
    <row r="10" spans="1:14" x14ac:dyDescent="0.2">
      <c r="A10" s="6">
        <v>1.4</v>
      </c>
      <c r="B10" s="6">
        <v>1</v>
      </c>
      <c r="C10" s="6">
        <v>933</v>
      </c>
      <c r="D10" s="6">
        <v>350</v>
      </c>
      <c r="H10">
        <v>2000000</v>
      </c>
      <c r="I10">
        <v>1400000</v>
      </c>
      <c r="J10">
        <v>165000</v>
      </c>
      <c r="K10">
        <v>177</v>
      </c>
      <c r="N10" s="8" t="s">
        <v>122</v>
      </c>
    </row>
    <row r="11" spans="1:14" x14ac:dyDescent="0.2">
      <c r="A11" s="6">
        <v>1.7</v>
      </c>
      <c r="B11" s="6">
        <v>1.2</v>
      </c>
      <c r="C11" s="6">
        <v>543</v>
      </c>
      <c r="D11" s="6">
        <v>177</v>
      </c>
      <c r="N11" s="9" t="s">
        <v>82</v>
      </c>
    </row>
    <row r="12" spans="1:14" x14ac:dyDescent="0.2">
      <c r="A12" s="6">
        <v>1.4</v>
      </c>
      <c r="B12" s="6">
        <v>1</v>
      </c>
      <c r="C12" s="6">
        <v>933</v>
      </c>
      <c r="D12" s="6">
        <v>177</v>
      </c>
      <c r="N12" s="8"/>
    </row>
    <row r="13" spans="1:14" x14ac:dyDescent="0.2">
      <c r="A13" s="6">
        <v>1.4</v>
      </c>
      <c r="B13" s="6">
        <v>1</v>
      </c>
      <c r="C13" s="6">
        <v>543</v>
      </c>
      <c r="D13" s="6">
        <v>350</v>
      </c>
      <c r="H13" t="s">
        <v>80</v>
      </c>
      <c r="N13" s="8"/>
    </row>
    <row r="14" spans="1:14" x14ac:dyDescent="0.2">
      <c r="A14" s="7">
        <v>1.4</v>
      </c>
      <c r="B14" s="7">
        <v>1</v>
      </c>
      <c r="C14" s="7">
        <v>633</v>
      </c>
      <c r="D14" s="7">
        <v>177</v>
      </c>
      <c r="H14" s="9" t="s">
        <v>81</v>
      </c>
      <c r="N14" s="8"/>
    </row>
    <row r="15" spans="1:14" x14ac:dyDescent="0.2">
      <c r="A15" s="7">
        <v>1.4</v>
      </c>
      <c r="B15" s="7">
        <v>1</v>
      </c>
      <c r="C15" s="7">
        <v>543</v>
      </c>
      <c r="D15" s="7">
        <v>177</v>
      </c>
      <c r="H15" s="8" t="s">
        <v>83</v>
      </c>
      <c r="N15" s="9" t="s">
        <v>91</v>
      </c>
    </row>
    <row r="16" spans="1:14" x14ac:dyDescent="0.2">
      <c r="A16" s="7">
        <v>1.7</v>
      </c>
      <c r="B16" s="7">
        <v>1.2</v>
      </c>
      <c r="C16" s="7">
        <v>165</v>
      </c>
      <c r="D16" s="7">
        <v>543</v>
      </c>
      <c r="H16" s="8" t="s">
        <v>84</v>
      </c>
      <c r="N16" s="9" t="s">
        <v>112</v>
      </c>
    </row>
    <row r="17" spans="1:14" x14ac:dyDescent="0.2">
      <c r="A17" s="7">
        <v>1.7</v>
      </c>
      <c r="B17" s="7">
        <v>1.2</v>
      </c>
      <c r="C17" s="7">
        <v>165</v>
      </c>
      <c r="D17" s="7">
        <v>350</v>
      </c>
      <c r="H17" s="8" t="s">
        <v>85</v>
      </c>
      <c r="N17" s="9" t="s">
        <v>113</v>
      </c>
    </row>
    <row r="18" spans="1:14" x14ac:dyDescent="0.2">
      <c r="A18" s="7">
        <v>1.7</v>
      </c>
      <c r="B18" s="7">
        <v>1.2</v>
      </c>
      <c r="C18" s="7">
        <v>165</v>
      </c>
      <c r="D18" s="7">
        <v>177</v>
      </c>
      <c r="H18" s="8" t="s">
        <v>87</v>
      </c>
      <c r="N18" s="8" t="s">
        <v>114</v>
      </c>
    </row>
    <row r="19" spans="1:14" x14ac:dyDescent="0.2">
      <c r="A19" s="7">
        <v>1.4</v>
      </c>
      <c r="B19" s="7">
        <v>1</v>
      </c>
      <c r="C19" s="7">
        <v>165</v>
      </c>
      <c r="D19" s="7">
        <v>543</v>
      </c>
      <c r="H19" s="8" t="s">
        <v>86</v>
      </c>
      <c r="N19" s="8" t="s">
        <v>107</v>
      </c>
    </row>
    <row r="20" spans="1:14" x14ac:dyDescent="0.2">
      <c r="A20" s="7">
        <v>1.4</v>
      </c>
      <c r="B20" s="7">
        <v>1</v>
      </c>
      <c r="C20" s="7">
        <v>206</v>
      </c>
      <c r="D20" s="7">
        <v>177</v>
      </c>
      <c r="H20" s="8" t="s">
        <v>88</v>
      </c>
      <c r="N20" s="8" t="s">
        <v>108</v>
      </c>
    </row>
    <row r="21" spans="1:14" x14ac:dyDescent="0.2">
      <c r="A21" s="7">
        <v>1.4</v>
      </c>
      <c r="B21" s="7">
        <v>1</v>
      </c>
      <c r="C21" s="7">
        <v>165</v>
      </c>
      <c r="D21" s="7">
        <v>350</v>
      </c>
      <c r="H21" s="8" t="s">
        <v>89</v>
      </c>
      <c r="N21" s="8" t="s">
        <v>109</v>
      </c>
    </row>
    <row r="22" spans="1:14" x14ac:dyDescent="0.2">
      <c r="A22" s="7">
        <v>1.4</v>
      </c>
      <c r="B22" s="7">
        <v>1</v>
      </c>
      <c r="C22" s="7">
        <v>165</v>
      </c>
      <c r="D22" s="7">
        <v>177</v>
      </c>
      <c r="H22" s="8" t="s">
        <v>90</v>
      </c>
      <c r="N22" s="8" t="s">
        <v>110</v>
      </c>
    </row>
    <row r="23" spans="1:14" x14ac:dyDescent="0.2">
      <c r="H23" s="9" t="s">
        <v>82</v>
      </c>
      <c r="N23" s="8" t="s">
        <v>111</v>
      </c>
    </row>
    <row r="24" spans="1:14" x14ac:dyDescent="0.2">
      <c r="N24" s="8" t="s">
        <v>94</v>
      </c>
    </row>
    <row r="25" spans="1:14" x14ac:dyDescent="0.2">
      <c r="H25" t="s">
        <v>95</v>
      </c>
      <c r="N25" s="9" t="s">
        <v>82</v>
      </c>
    </row>
    <row r="26" spans="1:14" x14ac:dyDescent="0.2">
      <c r="H26">
        <v>543</v>
      </c>
      <c r="I26" s="10" t="s">
        <v>104</v>
      </c>
      <c r="J26" s="10" t="s">
        <v>103</v>
      </c>
      <c r="K26" s="10" t="s">
        <v>101</v>
      </c>
    </row>
    <row r="27" spans="1:14" x14ac:dyDescent="0.2">
      <c r="H27">
        <v>480</v>
      </c>
      <c r="I27" s="10" t="s">
        <v>105</v>
      </c>
      <c r="J27" s="10" t="s">
        <v>100</v>
      </c>
      <c r="K27" s="10" t="s">
        <v>106</v>
      </c>
    </row>
    <row r="28" spans="1:14" x14ac:dyDescent="0.2">
      <c r="H28">
        <v>420</v>
      </c>
      <c r="I28" s="10" t="s">
        <v>96</v>
      </c>
      <c r="J28" s="10" t="s">
        <v>97</v>
      </c>
      <c r="K28" s="10" t="s">
        <v>98</v>
      </c>
    </row>
    <row r="29" spans="1:14" x14ac:dyDescent="0.2">
      <c r="H29">
        <v>350</v>
      </c>
      <c r="I29" s="10" t="s">
        <v>99</v>
      </c>
      <c r="J29" s="10" t="s">
        <v>100</v>
      </c>
      <c r="K29" s="10" t="s">
        <v>101</v>
      </c>
    </row>
    <row r="30" spans="1:14" x14ac:dyDescent="0.2">
      <c r="H30">
        <v>266</v>
      </c>
      <c r="I30" s="10" t="s">
        <v>105</v>
      </c>
      <c r="J30" s="10" t="s">
        <v>100</v>
      </c>
      <c r="K30" s="10" t="s">
        <v>102</v>
      </c>
    </row>
    <row r="31" spans="1:14" x14ac:dyDescent="0.2">
      <c r="H31">
        <v>177</v>
      </c>
      <c r="I31" s="10" t="s">
        <v>99</v>
      </c>
      <c r="J31" s="10" t="s">
        <v>100</v>
      </c>
      <c r="K3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176B-EC3C-1F44-A352-61231ACE76AF}">
  <dimension ref="B3:R33"/>
  <sheetViews>
    <sheetView topLeftCell="D19" zoomScale="120" zoomScaleNormal="120" workbookViewId="0">
      <selection activeCell="L25" sqref="L25:R31"/>
    </sheetView>
  </sheetViews>
  <sheetFormatPr baseColWidth="10" defaultRowHeight="16" x14ac:dyDescent="0.2"/>
  <cols>
    <col min="12" max="12" width="17.33203125" customWidth="1"/>
  </cols>
  <sheetData>
    <row r="3" spans="2:17" x14ac:dyDescent="0.2">
      <c r="B3" t="s">
        <v>79</v>
      </c>
      <c r="K3" t="s">
        <v>141</v>
      </c>
    </row>
    <row r="5" spans="2:17" x14ac:dyDescent="0.2">
      <c r="B5" t="s">
        <v>127</v>
      </c>
      <c r="K5" t="s">
        <v>142</v>
      </c>
    </row>
    <row r="6" spans="2:17" x14ac:dyDescent="0.2">
      <c r="B6">
        <v>1200000</v>
      </c>
      <c r="C6" t="s">
        <v>128</v>
      </c>
      <c r="D6">
        <v>177</v>
      </c>
      <c r="E6" s="10" t="s">
        <v>136</v>
      </c>
      <c r="F6">
        <v>1000000</v>
      </c>
      <c r="G6" t="s">
        <v>129</v>
      </c>
      <c r="H6" t="s">
        <v>130</v>
      </c>
      <c r="K6">
        <v>165000</v>
      </c>
      <c r="L6" t="s">
        <v>128</v>
      </c>
      <c r="M6">
        <v>177</v>
      </c>
      <c r="N6" s="10" t="s">
        <v>136</v>
      </c>
      <c r="O6">
        <v>1000000</v>
      </c>
      <c r="P6" t="s">
        <v>143</v>
      </c>
      <c r="Q6" t="s">
        <v>144</v>
      </c>
    </row>
    <row r="7" spans="2:17" x14ac:dyDescent="0.2">
      <c r="B7">
        <v>1300000</v>
      </c>
      <c r="C7" t="s">
        <v>128</v>
      </c>
      <c r="D7">
        <v>177</v>
      </c>
      <c r="E7" s="10" t="s">
        <v>136</v>
      </c>
      <c r="F7">
        <v>1000000</v>
      </c>
      <c r="G7" t="s">
        <v>129</v>
      </c>
      <c r="H7" t="s">
        <v>130</v>
      </c>
      <c r="K7">
        <v>206000</v>
      </c>
      <c r="L7" t="s">
        <v>128</v>
      </c>
      <c r="M7">
        <v>177</v>
      </c>
      <c r="N7" s="10" t="s">
        <v>136</v>
      </c>
      <c r="O7">
        <v>1000000</v>
      </c>
      <c r="P7" t="s">
        <v>143</v>
      </c>
      <c r="Q7" t="s">
        <v>146</v>
      </c>
    </row>
    <row r="8" spans="2:17" x14ac:dyDescent="0.2">
      <c r="B8">
        <v>1300000</v>
      </c>
      <c r="C8" t="s">
        <v>128</v>
      </c>
      <c r="D8">
        <v>177</v>
      </c>
      <c r="E8" s="10" t="s">
        <v>136</v>
      </c>
      <c r="F8">
        <v>1100000</v>
      </c>
      <c r="G8" t="s">
        <v>129</v>
      </c>
      <c r="H8" t="s">
        <v>130</v>
      </c>
      <c r="K8">
        <v>275000</v>
      </c>
      <c r="L8" t="s">
        <v>128</v>
      </c>
      <c r="M8">
        <v>266</v>
      </c>
      <c r="N8" s="10" t="s">
        <v>136</v>
      </c>
      <c r="O8">
        <v>1100000</v>
      </c>
      <c r="P8" t="s">
        <v>143</v>
      </c>
      <c r="Q8" t="s">
        <v>145</v>
      </c>
    </row>
    <row r="9" spans="2:17" x14ac:dyDescent="0.2">
      <c r="B9">
        <v>1400000</v>
      </c>
      <c r="C9" t="s">
        <v>128</v>
      </c>
      <c r="D9">
        <v>266</v>
      </c>
      <c r="E9" s="10" t="s">
        <v>136</v>
      </c>
      <c r="F9">
        <v>1100000</v>
      </c>
      <c r="G9" t="s">
        <v>129</v>
      </c>
      <c r="H9" t="s">
        <v>131</v>
      </c>
      <c r="K9">
        <v>413000</v>
      </c>
      <c r="L9" t="s">
        <v>128</v>
      </c>
      <c r="M9">
        <v>350</v>
      </c>
      <c r="N9" s="10" t="s">
        <v>136</v>
      </c>
      <c r="O9">
        <v>1200000</v>
      </c>
      <c r="P9" t="s">
        <v>143</v>
      </c>
      <c r="Q9" t="s">
        <v>147</v>
      </c>
    </row>
    <row r="10" spans="2:17" x14ac:dyDescent="0.2">
      <c r="B10">
        <v>1400000</v>
      </c>
      <c r="C10" t="s">
        <v>128</v>
      </c>
      <c r="D10">
        <v>266</v>
      </c>
      <c r="E10" s="10" t="s">
        <v>136</v>
      </c>
      <c r="F10">
        <v>1200000</v>
      </c>
      <c r="G10" t="s">
        <v>129</v>
      </c>
      <c r="H10" t="s">
        <v>131</v>
      </c>
      <c r="K10">
        <v>543000</v>
      </c>
      <c r="L10" t="s">
        <v>128</v>
      </c>
      <c r="M10">
        <v>420</v>
      </c>
      <c r="N10" s="10" t="s">
        <v>136</v>
      </c>
      <c r="O10">
        <v>1200000</v>
      </c>
      <c r="P10" t="s">
        <v>143</v>
      </c>
      <c r="Q10" t="s">
        <v>148</v>
      </c>
    </row>
    <row r="11" spans="2:17" x14ac:dyDescent="0.2">
      <c r="B11">
        <v>1500000</v>
      </c>
      <c r="C11" t="s">
        <v>128</v>
      </c>
      <c r="D11">
        <v>350</v>
      </c>
      <c r="E11" s="10" t="s">
        <v>136</v>
      </c>
      <c r="F11">
        <v>1200000</v>
      </c>
      <c r="G11" t="s">
        <v>129</v>
      </c>
      <c r="H11" t="s">
        <v>132</v>
      </c>
      <c r="K11">
        <v>633000</v>
      </c>
      <c r="L11" t="s">
        <v>128</v>
      </c>
      <c r="M11">
        <v>480</v>
      </c>
      <c r="N11" s="10" t="s">
        <v>136</v>
      </c>
      <c r="O11">
        <v>1300000</v>
      </c>
      <c r="P11" t="s">
        <v>143</v>
      </c>
      <c r="Q11" t="s">
        <v>149</v>
      </c>
    </row>
    <row r="12" spans="2:17" x14ac:dyDescent="0.2">
      <c r="B12">
        <v>1600000</v>
      </c>
      <c r="C12" t="s">
        <v>128</v>
      </c>
      <c r="D12">
        <v>350</v>
      </c>
      <c r="E12" s="10" t="s">
        <v>136</v>
      </c>
      <c r="F12">
        <v>1200000</v>
      </c>
      <c r="G12" t="s">
        <v>129</v>
      </c>
      <c r="H12" t="s">
        <v>132</v>
      </c>
      <c r="K12">
        <v>728000</v>
      </c>
      <c r="L12" t="s">
        <v>128</v>
      </c>
      <c r="M12">
        <v>480</v>
      </c>
      <c r="N12" s="10" t="s">
        <v>136</v>
      </c>
      <c r="O12">
        <v>1400000</v>
      </c>
      <c r="P12" t="s">
        <v>143</v>
      </c>
      <c r="Q12" t="s">
        <v>150</v>
      </c>
    </row>
    <row r="13" spans="2:17" x14ac:dyDescent="0.2">
      <c r="B13">
        <v>1700000</v>
      </c>
      <c r="C13" t="s">
        <v>128</v>
      </c>
      <c r="D13">
        <v>420</v>
      </c>
      <c r="E13" s="10" t="s">
        <v>136</v>
      </c>
      <c r="F13">
        <v>1300000</v>
      </c>
      <c r="G13" t="s">
        <v>129</v>
      </c>
      <c r="H13" t="s">
        <v>133</v>
      </c>
      <c r="K13">
        <v>825000</v>
      </c>
      <c r="L13" t="s">
        <v>128</v>
      </c>
      <c r="M13">
        <v>543</v>
      </c>
      <c r="N13" s="10" t="s">
        <v>136</v>
      </c>
      <c r="O13">
        <v>1400000</v>
      </c>
      <c r="P13" t="s">
        <v>143</v>
      </c>
      <c r="Q13" t="s">
        <v>151</v>
      </c>
    </row>
    <row r="14" spans="2:17" x14ac:dyDescent="0.2">
      <c r="B14">
        <v>1700000</v>
      </c>
      <c r="C14" t="s">
        <v>128</v>
      </c>
      <c r="D14">
        <v>420</v>
      </c>
      <c r="E14" s="10" t="s">
        <v>136</v>
      </c>
      <c r="F14">
        <v>1300000</v>
      </c>
      <c r="G14" t="s">
        <v>129</v>
      </c>
      <c r="H14" t="s">
        <v>133</v>
      </c>
      <c r="K14">
        <v>933000</v>
      </c>
      <c r="L14" t="s">
        <v>128</v>
      </c>
      <c r="M14">
        <v>543</v>
      </c>
      <c r="N14" s="10" t="s">
        <v>136</v>
      </c>
      <c r="O14">
        <v>1400000</v>
      </c>
      <c r="P14" t="s">
        <v>143</v>
      </c>
      <c r="Q14" t="s">
        <v>151</v>
      </c>
    </row>
    <row r="15" spans="2:17" x14ac:dyDescent="0.2">
      <c r="B15">
        <v>1800000</v>
      </c>
      <c r="C15" t="s">
        <v>128</v>
      </c>
      <c r="D15">
        <v>480</v>
      </c>
      <c r="E15" s="10" t="s">
        <v>136</v>
      </c>
      <c r="F15">
        <v>1300000</v>
      </c>
      <c r="G15" t="s">
        <v>129</v>
      </c>
      <c r="H15" t="s">
        <v>134</v>
      </c>
      <c r="K15" t="s">
        <v>82</v>
      </c>
    </row>
    <row r="16" spans="2:17" x14ac:dyDescent="0.2">
      <c r="B16">
        <v>1900000</v>
      </c>
      <c r="C16" t="s">
        <v>128</v>
      </c>
      <c r="D16">
        <v>480</v>
      </c>
      <c r="E16" s="10" t="s">
        <v>136</v>
      </c>
      <c r="F16">
        <v>1400000</v>
      </c>
      <c r="G16" t="s">
        <v>129</v>
      </c>
      <c r="H16" t="s">
        <v>134</v>
      </c>
    </row>
    <row r="17" spans="2:18" x14ac:dyDescent="0.2">
      <c r="B17">
        <v>1900000</v>
      </c>
      <c r="C17" t="s">
        <v>128</v>
      </c>
      <c r="D17">
        <v>543</v>
      </c>
      <c r="E17" s="10" t="s">
        <v>136</v>
      </c>
      <c r="F17">
        <v>1400000</v>
      </c>
      <c r="G17" t="s">
        <v>129</v>
      </c>
      <c r="H17" t="s">
        <v>135</v>
      </c>
    </row>
    <row r="18" spans="2:18" x14ac:dyDescent="0.2">
      <c r="B18">
        <v>2000000</v>
      </c>
      <c r="C18" t="s">
        <v>128</v>
      </c>
      <c r="D18">
        <v>543</v>
      </c>
      <c r="E18" s="10" t="s">
        <v>136</v>
      </c>
      <c r="F18">
        <v>1400000</v>
      </c>
      <c r="G18" t="s">
        <v>129</v>
      </c>
      <c r="H18" t="s">
        <v>135</v>
      </c>
    </row>
    <row r="19" spans="2:18" x14ac:dyDescent="0.2">
      <c r="B19" t="s">
        <v>82</v>
      </c>
    </row>
    <row r="23" spans="2:18" x14ac:dyDescent="0.2">
      <c r="B23" t="s">
        <v>137</v>
      </c>
      <c r="L23" t="s">
        <v>157</v>
      </c>
    </row>
    <row r="25" spans="2:18" x14ac:dyDescent="0.2">
      <c r="B25" t="s">
        <v>138</v>
      </c>
      <c r="L25" t="s">
        <v>166</v>
      </c>
      <c r="M25" t="s">
        <v>158</v>
      </c>
      <c r="N25" t="s">
        <v>159</v>
      </c>
    </row>
    <row r="26" spans="2:18" x14ac:dyDescent="0.2">
      <c r="B26">
        <v>600</v>
      </c>
      <c r="C26" t="s">
        <v>139</v>
      </c>
      <c r="D26">
        <v>2000000</v>
      </c>
      <c r="E26" s="10" t="s">
        <v>136</v>
      </c>
      <c r="F26">
        <v>1400000</v>
      </c>
      <c r="G26" t="s">
        <v>129</v>
      </c>
      <c r="H26" t="s">
        <v>135</v>
      </c>
      <c r="L26">
        <v>1000000</v>
      </c>
      <c r="M26" t="s">
        <v>128</v>
      </c>
      <c r="N26">
        <v>177</v>
      </c>
      <c r="O26" s="10" t="s">
        <v>143</v>
      </c>
      <c r="P26">
        <v>1200000</v>
      </c>
      <c r="Q26" t="s">
        <v>129</v>
      </c>
      <c r="R26" t="s">
        <v>130</v>
      </c>
    </row>
    <row r="27" spans="2:18" x14ac:dyDescent="0.2">
      <c r="B27">
        <v>543</v>
      </c>
      <c r="C27" t="s">
        <v>139</v>
      </c>
      <c r="D27">
        <v>1900000</v>
      </c>
      <c r="E27" s="10" t="s">
        <v>136</v>
      </c>
      <c r="F27">
        <v>1400000</v>
      </c>
      <c r="G27" t="s">
        <v>129</v>
      </c>
      <c r="H27" t="s">
        <v>140</v>
      </c>
      <c r="L27">
        <v>1100000</v>
      </c>
      <c r="M27" t="s">
        <v>128</v>
      </c>
      <c r="N27">
        <v>266</v>
      </c>
      <c r="O27" s="10" t="s">
        <v>143</v>
      </c>
      <c r="P27">
        <v>1400000</v>
      </c>
      <c r="Q27" t="s">
        <v>129</v>
      </c>
      <c r="R27" t="s">
        <v>131</v>
      </c>
    </row>
    <row r="28" spans="2:18" x14ac:dyDescent="0.2">
      <c r="B28">
        <v>480</v>
      </c>
      <c r="C28" t="s">
        <v>139</v>
      </c>
      <c r="D28">
        <v>1600000</v>
      </c>
      <c r="E28" s="10" t="s">
        <v>136</v>
      </c>
      <c r="F28">
        <v>1200000</v>
      </c>
      <c r="G28" t="s">
        <v>129</v>
      </c>
      <c r="H28" t="s">
        <v>134</v>
      </c>
      <c r="L28">
        <v>1200000</v>
      </c>
      <c r="M28" t="s">
        <v>128</v>
      </c>
      <c r="N28">
        <v>350</v>
      </c>
      <c r="O28" s="10" t="s">
        <v>143</v>
      </c>
      <c r="P28">
        <v>1500000</v>
      </c>
      <c r="Q28" t="s">
        <v>129</v>
      </c>
      <c r="R28" t="s">
        <v>132</v>
      </c>
    </row>
    <row r="29" spans="2:18" x14ac:dyDescent="0.2">
      <c r="B29">
        <v>420</v>
      </c>
      <c r="C29" t="s">
        <v>139</v>
      </c>
      <c r="D29">
        <v>1500000</v>
      </c>
      <c r="E29" s="10" t="s">
        <v>136</v>
      </c>
      <c r="F29">
        <v>1200000</v>
      </c>
      <c r="G29" t="s">
        <v>129</v>
      </c>
      <c r="H29" t="s">
        <v>133</v>
      </c>
      <c r="L29">
        <v>1300000</v>
      </c>
      <c r="M29" t="s">
        <v>128</v>
      </c>
      <c r="N29">
        <v>420</v>
      </c>
      <c r="O29" s="10" t="s">
        <v>143</v>
      </c>
      <c r="P29">
        <v>1700000</v>
      </c>
      <c r="Q29" t="s">
        <v>129</v>
      </c>
      <c r="R29" t="s">
        <v>133</v>
      </c>
    </row>
    <row r="30" spans="2:18" x14ac:dyDescent="0.2">
      <c r="B30">
        <v>350</v>
      </c>
      <c r="C30" t="s">
        <v>139</v>
      </c>
      <c r="D30">
        <v>1400000</v>
      </c>
      <c r="E30" s="10" t="s">
        <v>136</v>
      </c>
      <c r="F30">
        <v>1200000</v>
      </c>
      <c r="G30" t="s">
        <v>129</v>
      </c>
      <c r="H30" t="s">
        <v>132</v>
      </c>
      <c r="L30">
        <v>1400000</v>
      </c>
      <c r="M30" t="s">
        <v>128</v>
      </c>
      <c r="N30">
        <v>480</v>
      </c>
      <c r="O30" s="10" t="s">
        <v>143</v>
      </c>
      <c r="P30">
        <v>1900000</v>
      </c>
      <c r="Q30" t="s">
        <v>129</v>
      </c>
      <c r="R30" t="s">
        <v>134</v>
      </c>
    </row>
    <row r="31" spans="2:18" x14ac:dyDescent="0.2">
      <c r="B31">
        <v>266</v>
      </c>
      <c r="C31" t="s">
        <v>139</v>
      </c>
      <c r="D31">
        <v>1300000</v>
      </c>
      <c r="E31" s="10" t="s">
        <v>136</v>
      </c>
      <c r="F31">
        <v>1100000</v>
      </c>
      <c r="G31" t="s">
        <v>129</v>
      </c>
      <c r="H31" t="s">
        <v>131</v>
      </c>
      <c r="L31" t="s">
        <v>82</v>
      </c>
    </row>
    <row r="32" spans="2:18" x14ac:dyDescent="0.2">
      <c r="B32">
        <v>177</v>
      </c>
      <c r="C32" t="s">
        <v>139</v>
      </c>
      <c r="D32">
        <v>1200000</v>
      </c>
      <c r="E32" s="10" t="s">
        <v>136</v>
      </c>
      <c r="F32">
        <v>1000000</v>
      </c>
      <c r="G32" t="s">
        <v>129</v>
      </c>
      <c r="H32" t="s">
        <v>130</v>
      </c>
    </row>
    <row r="33" spans="2:2" x14ac:dyDescent="0.2">
      <c r="B3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Benchmark--Perf--Energy</vt:lpstr>
      <vt:lpstr>Comparison</vt:lpstr>
      <vt:lpstr>Plots</vt:lpstr>
      <vt:lpstr>Setting Index</vt:lpstr>
      <vt:lpstr>Cluster0.5</vt:lpstr>
      <vt:lpstr>adbCluster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2023-05-19T07:01:40Z</dcterms:modified>
</cp:coreProperties>
</file>