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1.xml" ContentType="application/vnd.openxmlformats-officedocument.drawing+xml"/>
  <Override PartName="/xl/charts/chart3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dmukherjee/UIUC/Efficient_DVFS/osldvfs/"/>
    </mc:Choice>
  </mc:AlternateContent>
  <xr:revisionPtr revIDLastSave="0" documentId="13_ncr:1_{D65898CA-B62C-5C4E-A10F-6CCCF028DDF2}" xr6:coauthVersionLast="47" xr6:coauthVersionMax="47" xr10:uidLastSave="{00000000-0000-0000-0000-000000000000}"/>
  <bookViews>
    <workbookView xWindow="0" yWindow="500" windowWidth="38400" windowHeight="19900" xr2:uid="{00000000-000D-0000-FFFF-FFFF00000000}"/>
  </bookViews>
  <sheets>
    <sheet name="Dip-Power" sheetId="10" r:id="rId1"/>
    <sheet name="PowerPlot" sheetId="14" r:id="rId2"/>
    <sheet name="Clusters" sheetId="16" r:id="rId3"/>
    <sheet name="PowerCSV" sheetId="13" r:id="rId4"/>
    <sheet name="Dip-AntutuBasic" sheetId="2" r:id="rId5"/>
    <sheet name="Dip-AntutuWhole" sheetId="3" r:id="rId6"/>
    <sheet name="Rodinia Benchmarks" sheetId="4" r:id="rId7"/>
    <sheet name="Sheet3" sheetId="5" r:id="rId8"/>
    <sheet name="Chai Benchmarks" sheetId="6" r:id="rId9"/>
    <sheet name="Chai Memory Sweep" sheetId="7" r:id="rId10"/>
    <sheet name="Plots" sheetId="8" r:id="rId11"/>
    <sheet name="Sam-Antutu" sheetId="9" r:id="rId12"/>
    <sheet name="Sheet1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7" roundtripDataSignature="AMtx7mg7cCKu4LV6j5H8yprSCwjH7rIVWA=="/>
    </ext>
  </extLst>
</workbook>
</file>

<file path=xl/calcChain.xml><?xml version="1.0" encoding="utf-8"?>
<calcChain xmlns="http://schemas.openxmlformats.org/spreadsheetml/2006/main">
  <c r="K37" i="10" l="1"/>
  <c r="M37" i="10"/>
  <c r="I37" i="10"/>
  <c r="M35" i="10"/>
  <c r="M34" i="10"/>
  <c r="K35" i="10"/>
  <c r="K34" i="10"/>
  <c r="I35" i="10"/>
  <c r="I34" i="10"/>
  <c r="O216" i="7"/>
  <c r="N216" i="7"/>
  <c r="M216" i="7"/>
  <c r="L216" i="7"/>
  <c r="K216" i="7"/>
  <c r="J216" i="7"/>
  <c r="I216" i="7"/>
  <c r="H216" i="7"/>
  <c r="G216" i="7"/>
  <c r="O215" i="7"/>
  <c r="N215" i="7"/>
  <c r="M215" i="7"/>
  <c r="L215" i="7"/>
  <c r="K215" i="7"/>
  <c r="J215" i="7"/>
  <c r="I215" i="7"/>
  <c r="H215" i="7"/>
  <c r="G215" i="7"/>
  <c r="O214" i="7"/>
  <c r="G214" i="7" s="1"/>
  <c r="N214" i="7"/>
  <c r="M214" i="7"/>
  <c r="L214" i="7"/>
  <c r="K214" i="7"/>
  <c r="J214" i="7"/>
  <c r="I214" i="7"/>
  <c r="H214" i="7"/>
  <c r="O213" i="7"/>
  <c r="N213" i="7"/>
  <c r="G213" i="7" s="1"/>
  <c r="M213" i="7"/>
  <c r="L213" i="7"/>
  <c r="K213" i="7"/>
  <c r="J213" i="7"/>
  <c r="I213" i="7"/>
  <c r="H213" i="7"/>
  <c r="O212" i="7"/>
  <c r="N212" i="7"/>
  <c r="M212" i="7"/>
  <c r="G212" i="7" s="1"/>
  <c r="L212" i="7"/>
  <c r="K212" i="7"/>
  <c r="J212" i="7"/>
  <c r="I212" i="7"/>
  <c r="H212" i="7"/>
  <c r="O211" i="7"/>
  <c r="N211" i="7"/>
  <c r="M211" i="7"/>
  <c r="L211" i="7"/>
  <c r="G211" i="7" s="1"/>
  <c r="K211" i="7"/>
  <c r="J211" i="7"/>
  <c r="I211" i="7"/>
  <c r="H211" i="7"/>
  <c r="O210" i="7"/>
  <c r="N210" i="7"/>
  <c r="M210" i="7"/>
  <c r="L210" i="7"/>
  <c r="K210" i="7"/>
  <c r="G210" i="7" s="1"/>
  <c r="J210" i="7"/>
  <c r="I210" i="7"/>
  <c r="H210" i="7"/>
  <c r="O209" i="7"/>
  <c r="N209" i="7"/>
  <c r="M209" i="7"/>
  <c r="L209" i="7"/>
  <c r="K209" i="7"/>
  <c r="G209" i="7" s="1"/>
  <c r="J209" i="7"/>
  <c r="I209" i="7"/>
  <c r="H209" i="7"/>
  <c r="O208" i="7"/>
  <c r="N208" i="7"/>
  <c r="M208" i="7"/>
  <c r="L208" i="7"/>
  <c r="K208" i="7"/>
  <c r="G208" i="7" s="1"/>
  <c r="J208" i="7"/>
  <c r="I208" i="7"/>
  <c r="H208" i="7"/>
  <c r="O207" i="7"/>
  <c r="N207" i="7"/>
  <c r="M207" i="7"/>
  <c r="L207" i="7"/>
  <c r="K207" i="7"/>
  <c r="G207" i="7" s="1"/>
  <c r="J207" i="7"/>
  <c r="I207" i="7"/>
  <c r="H207" i="7"/>
  <c r="O206" i="7"/>
  <c r="N206" i="7"/>
  <c r="M206" i="7"/>
  <c r="L206" i="7"/>
  <c r="K206" i="7"/>
  <c r="G206" i="7" s="1"/>
  <c r="J206" i="7"/>
  <c r="I206" i="7"/>
  <c r="H206" i="7"/>
  <c r="O205" i="7"/>
  <c r="N205" i="7"/>
  <c r="M205" i="7"/>
  <c r="L205" i="7"/>
  <c r="K205" i="7"/>
  <c r="G205" i="7" s="1"/>
  <c r="J205" i="7"/>
  <c r="I205" i="7"/>
  <c r="H205" i="7"/>
  <c r="O204" i="7"/>
  <c r="N204" i="7"/>
  <c r="M204" i="7"/>
  <c r="L204" i="7"/>
  <c r="K204" i="7"/>
  <c r="J204" i="7"/>
  <c r="I204" i="7"/>
  <c r="H204" i="7"/>
  <c r="G204" i="7"/>
  <c r="O203" i="7"/>
  <c r="N203" i="7"/>
  <c r="M203" i="7"/>
  <c r="G203" i="7" s="1"/>
  <c r="L203" i="7"/>
  <c r="K203" i="7"/>
  <c r="J203" i="7"/>
  <c r="I203" i="7"/>
  <c r="H203" i="7"/>
  <c r="O202" i="7"/>
  <c r="N202" i="7"/>
  <c r="M202" i="7"/>
  <c r="L202" i="7"/>
  <c r="K202" i="7"/>
  <c r="G202" i="7" s="1"/>
  <c r="J202" i="7"/>
  <c r="I202" i="7"/>
  <c r="H202" i="7"/>
  <c r="O201" i="7"/>
  <c r="N201" i="7"/>
  <c r="M201" i="7"/>
  <c r="L201" i="7"/>
  <c r="K201" i="7"/>
  <c r="G201" i="7" s="1"/>
  <c r="J201" i="7"/>
  <c r="I201" i="7"/>
  <c r="H201" i="7"/>
  <c r="O200" i="7"/>
  <c r="N200" i="7"/>
  <c r="M200" i="7"/>
  <c r="L200" i="7"/>
  <c r="G200" i="7" s="1"/>
  <c r="K200" i="7"/>
  <c r="J200" i="7"/>
  <c r="I200" i="7"/>
  <c r="H200" i="7"/>
  <c r="O199" i="7"/>
  <c r="N199" i="7"/>
  <c r="M199" i="7"/>
  <c r="L199" i="7"/>
  <c r="K199" i="7"/>
  <c r="G199" i="7" s="1"/>
  <c r="J199" i="7"/>
  <c r="I199" i="7"/>
  <c r="H199" i="7"/>
  <c r="O198" i="7"/>
  <c r="N198" i="7"/>
  <c r="M198" i="7"/>
  <c r="L198" i="7"/>
  <c r="K198" i="7"/>
  <c r="G198" i="7" s="1"/>
  <c r="J198" i="7"/>
  <c r="I198" i="7"/>
  <c r="H198" i="7"/>
  <c r="O197" i="7"/>
  <c r="N197" i="7"/>
  <c r="G197" i="7" s="1"/>
  <c r="M197" i="7"/>
  <c r="L197" i="7"/>
  <c r="K197" i="7"/>
  <c r="J197" i="7"/>
  <c r="I197" i="7"/>
  <c r="H197" i="7"/>
  <c r="O196" i="7"/>
  <c r="N196" i="7"/>
  <c r="M196" i="7"/>
  <c r="G196" i="7" s="1"/>
  <c r="L196" i="7"/>
  <c r="K196" i="7"/>
  <c r="J196" i="7"/>
  <c r="I196" i="7"/>
  <c r="H196" i="7"/>
  <c r="O195" i="7"/>
  <c r="N195" i="7"/>
  <c r="M195" i="7"/>
  <c r="L195" i="7"/>
  <c r="K195" i="7"/>
  <c r="J195" i="7"/>
  <c r="I195" i="7"/>
  <c r="H195" i="7"/>
  <c r="G195" i="7"/>
  <c r="O194" i="7"/>
  <c r="N194" i="7"/>
  <c r="M194" i="7"/>
  <c r="L194" i="7"/>
  <c r="K194" i="7"/>
  <c r="J194" i="7"/>
  <c r="I194" i="7"/>
  <c r="H194" i="7"/>
  <c r="G194" i="7"/>
  <c r="O193" i="7"/>
  <c r="N193" i="7"/>
  <c r="M193" i="7"/>
  <c r="G193" i="7" s="1"/>
  <c r="L193" i="7"/>
  <c r="K193" i="7"/>
  <c r="J193" i="7"/>
  <c r="I193" i="7"/>
  <c r="H193" i="7"/>
  <c r="O192" i="7"/>
  <c r="N192" i="7"/>
  <c r="M192" i="7"/>
  <c r="L192" i="7"/>
  <c r="K192" i="7"/>
  <c r="G192" i="7" s="1"/>
  <c r="J192" i="7"/>
  <c r="I192" i="7"/>
  <c r="H192" i="7"/>
  <c r="O191" i="7"/>
  <c r="N191" i="7"/>
  <c r="M191" i="7"/>
  <c r="L191" i="7"/>
  <c r="K191" i="7"/>
  <c r="G191" i="7" s="1"/>
  <c r="J191" i="7"/>
  <c r="I191" i="7"/>
  <c r="H191" i="7"/>
  <c r="O190" i="7"/>
  <c r="N190" i="7"/>
  <c r="M190" i="7"/>
  <c r="L190" i="7"/>
  <c r="G190" i="7" s="1"/>
  <c r="K190" i="7"/>
  <c r="J190" i="7"/>
  <c r="I190" i="7"/>
  <c r="H190" i="7"/>
  <c r="O189" i="7"/>
  <c r="N189" i="7"/>
  <c r="M189" i="7"/>
  <c r="L189" i="7"/>
  <c r="K189" i="7"/>
  <c r="G189" i="7" s="1"/>
  <c r="J189" i="7"/>
  <c r="I189" i="7"/>
  <c r="H189" i="7"/>
  <c r="O188" i="7"/>
  <c r="N188" i="7"/>
  <c r="M188" i="7"/>
  <c r="L188" i="7"/>
  <c r="K188" i="7"/>
  <c r="G188" i="7" s="1"/>
  <c r="J188" i="7"/>
  <c r="I188" i="7"/>
  <c r="H188" i="7"/>
  <c r="O187" i="7"/>
  <c r="N187" i="7"/>
  <c r="M187" i="7"/>
  <c r="L187" i="7"/>
  <c r="K187" i="7"/>
  <c r="J187" i="7"/>
  <c r="I187" i="7"/>
  <c r="H187" i="7"/>
  <c r="G187" i="7"/>
  <c r="O186" i="7"/>
  <c r="N186" i="7"/>
  <c r="M186" i="7"/>
  <c r="G186" i="7" s="1"/>
  <c r="L186" i="7"/>
  <c r="K186" i="7"/>
  <c r="J186" i="7"/>
  <c r="I186" i="7"/>
  <c r="H186" i="7"/>
  <c r="O185" i="7"/>
  <c r="N185" i="7"/>
  <c r="M185" i="7"/>
  <c r="L185" i="7"/>
  <c r="K185" i="7"/>
  <c r="J185" i="7"/>
  <c r="I185" i="7"/>
  <c r="H185" i="7"/>
  <c r="G185" i="7"/>
  <c r="O184" i="7"/>
  <c r="N184" i="7"/>
  <c r="M184" i="7"/>
  <c r="L184" i="7"/>
  <c r="K184" i="7"/>
  <c r="G184" i="7" s="1"/>
  <c r="J184" i="7"/>
  <c r="I184" i="7"/>
  <c r="H184" i="7"/>
  <c r="O183" i="7"/>
  <c r="N183" i="7"/>
  <c r="M183" i="7"/>
  <c r="G183" i="7" s="1"/>
  <c r="L183" i="7"/>
  <c r="K183" i="7"/>
  <c r="J183" i="7"/>
  <c r="I183" i="7"/>
  <c r="H183" i="7"/>
  <c r="O182" i="7"/>
  <c r="N182" i="7"/>
  <c r="M182" i="7"/>
  <c r="L182" i="7"/>
  <c r="K182" i="7"/>
  <c r="G182" i="7" s="1"/>
  <c r="J182" i="7"/>
  <c r="I182" i="7"/>
  <c r="H182" i="7"/>
  <c r="O181" i="7"/>
  <c r="N181" i="7"/>
  <c r="M181" i="7"/>
  <c r="L181" i="7"/>
  <c r="K181" i="7"/>
  <c r="G181" i="7" s="1"/>
  <c r="J181" i="7"/>
  <c r="I181" i="7"/>
  <c r="H181" i="7"/>
  <c r="O171" i="7"/>
  <c r="N171" i="7"/>
  <c r="M171" i="7"/>
  <c r="L171" i="7"/>
  <c r="G171" i="7" s="1"/>
  <c r="K171" i="7"/>
  <c r="J171" i="7"/>
  <c r="I171" i="7"/>
  <c r="H171" i="7"/>
  <c r="O170" i="7"/>
  <c r="N170" i="7"/>
  <c r="M170" i="7"/>
  <c r="L170" i="7"/>
  <c r="K170" i="7"/>
  <c r="G170" i="7" s="1"/>
  <c r="J170" i="7"/>
  <c r="I170" i="7"/>
  <c r="H170" i="7"/>
  <c r="O169" i="7"/>
  <c r="N169" i="7"/>
  <c r="M169" i="7"/>
  <c r="L169" i="7"/>
  <c r="K169" i="7"/>
  <c r="G169" i="7" s="1"/>
  <c r="J169" i="7"/>
  <c r="I169" i="7"/>
  <c r="H169" i="7"/>
  <c r="O168" i="7"/>
  <c r="N168" i="7"/>
  <c r="M168" i="7"/>
  <c r="L168" i="7"/>
  <c r="K168" i="7"/>
  <c r="J168" i="7"/>
  <c r="I168" i="7"/>
  <c r="H168" i="7"/>
  <c r="G168" i="7"/>
  <c r="O167" i="7"/>
  <c r="N167" i="7"/>
  <c r="M167" i="7"/>
  <c r="G167" i="7" s="1"/>
  <c r="L167" i="7"/>
  <c r="K167" i="7"/>
  <c r="J167" i="7"/>
  <c r="I167" i="7"/>
  <c r="H167" i="7"/>
  <c r="O166" i="7"/>
  <c r="N166" i="7"/>
  <c r="M166" i="7"/>
  <c r="L166" i="7"/>
  <c r="K166" i="7"/>
  <c r="J166" i="7"/>
  <c r="I166" i="7"/>
  <c r="H166" i="7"/>
  <c r="G166" i="7"/>
  <c r="O165" i="7"/>
  <c r="N165" i="7"/>
  <c r="M165" i="7"/>
  <c r="L165" i="7"/>
  <c r="K165" i="7"/>
  <c r="G165" i="7" s="1"/>
  <c r="J165" i="7"/>
  <c r="I165" i="7"/>
  <c r="H165" i="7"/>
  <c r="O164" i="7"/>
  <c r="N164" i="7"/>
  <c r="M164" i="7"/>
  <c r="G164" i="7" s="1"/>
  <c r="L164" i="7"/>
  <c r="K164" i="7"/>
  <c r="J164" i="7"/>
  <c r="I164" i="7"/>
  <c r="H164" i="7"/>
  <c r="O163" i="7"/>
  <c r="N163" i="7"/>
  <c r="M163" i="7"/>
  <c r="L163" i="7"/>
  <c r="K163" i="7"/>
  <c r="G163" i="7" s="1"/>
  <c r="J163" i="7"/>
  <c r="I163" i="7"/>
  <c r="H163" i="7"/>
  <c r="O162" i="7"/>
  <c r="N162" i="7"/>
  <c r="M162" i="7"/>
  <c r="L162" i="7"/>
  <c r="K162" i="7"/>
  <c r="G162" i="7" s="1"/>
  <c r="J162" i="7"/>
  <c r="I162" i="7"/>
  <c r="H162" i="7"/>
  <c r="O161" i="7"/>
  <c r="N161" i="7"/>
  <c r="M161" i="7"/>
  <c r="L161" i="7"/>
  <c r="G161" i="7" s="1"/>
  <c r="K161" i="7"/>
  <c r="J161" i="7"/>
  <c r="I161" i="7"/>
  <c r="H161" i="7"/>
  <c r="O160" i="7"/>
  <c r="N160" i="7"/>
  <c r="M160" i="7"/>
  <c r="L160" i="7"/>
  <c r="K160" i="7"/>
  <c r="G160" i="7" s="1"/>
  <c r="J160" i="7"/>
  <c r="I160" i="7"/>
  <c r="H160" i="7"/>
  <c r="O159" i="7"/>
  <c r="N159" i="7"/>
  <c r="M159" i="7"/>
  <c r="L159" i="7"/>
  <c r="K159" i="7"/>
  <c r="G159" i="7" s="1"/>
  <c r="J159" i="7"/>
  <c r="I159" i="7"/>
  <c r="H159" i="7"/>
  <c r="O158" i="7"/>
  <c r="N158" i="7"/>
  <c r="M158" i="7"/>
  <c r="L158" i="7"/>
  <c r="K158" i="7"/>
  <c r="J158" i="7"/>
  <c r="I158" i="7"/>
  <c r="H158" i="7"/>
  <c r="G158" i="7"/>
  <c r="O157" i="7"/>
  <c r="N157" i="7"/>
  <c r="M157" i="7"/>
  <c r="G157" i="7" s="1"/>
  <c r="L157" i="7"/>
  <c r="K157" i="7"/>
  <c r="J157" i="7"/>
  <c r="I157" i="7"/>
  <c r="H157" i="7"/>
  <c r="O156" i="7"/>
  <c r="N156" i="7"/>
  <c r="M156" i="7"/>
  <c r="L156" i="7"/>
  <c r="K156" i="7"/>
  <c r="J156" i="7"/>
  <c r="I156" i="7"/>
  <c r="H156" i="7"/>
  <c r="G156" i="7"/>
  <c r="O155" i="7"/>
  <c r="N155" i="7"/>
  <c r="M155" i="7"/>
  <c r="L155" i="7"/>
  <c r="K155" i="7"/>
  <c r="G155" i="7" s="1"/>
  <c r="J155" i="7"/>
  <c r="I155" i="7"/>
  <c r="H155" i="7"/>
  <c r="O154" i="7"/>
  <c r="N154" i="7"/>
  <c r="M154" i="7"/>
  <c r="G154" i="7" s="1"/>
  <c r="L154" i="7"/>
  <c r="K154" i="7"/>
  <c r="J154" i="7"/>
  <c r="I154" i="7"/>
  <c r="H154" i="7"/>
  <c r="O153" i="7"/>
  <c r="N153" i="7"/>
  <c r="M153" i="7"/>
  <c r="L153" i="7"/>
  <c r="K153" i="7"/>
  <c r="G153" i="7" s="1"/>
  <c r="J153" i="7"/>
  <c r="I153" i="7"/>
  <c r="H153" i="7"/>
  <c r="O152" i="7"/>
  <c r="N152" i="7"/>
  <c r="M152" i="7"/>
  <c r="L152" i="7"/>
  <c r="K152" i="7"/>
  <c r="G152" i="7" s="1"/>
  <c r="J152" i="7"/>
  <c r="I152" i="7"/>
  <c r="H152" i="7"/>
  <c r="O151" i="7"/>
  <c r="N151" i="7"/>
  <c r="M151" i="7"/>
  <c r="L151" i="7"/>
  <c r="G151" i="7" s="1"/>
  <c r="K151" i="7"/>
  <c r="J151" i="7"/>
  <c r="I151" i="7"/>
  <c r="H151" i="7"/>
  <c r="O150" i="7"/>
  <c r="N150" i="7"/>
  <c r="M150" i="7"/>
  <c r="L150" i="7"/>
  <c r="K150" i="7"/>
  <c r="G150" i="7" s="1"/>
  <c r="J150" i="7"/>
  <c r="I150" i="7"/>
  <c r="H150" i="7"/>
  <c r="O149" i="7"/>
  <c r="N149" i="7"/>
  <c r="M149" i="7"/>
  <c r="L149" i="7"/>
  <c r="K149" i="7"/>
  <c r="G149" i="7" s="1"/>
  <c r="J149" i="7"/>
  <c r="I149" i="7"/>
  <c r="H149" i="7"/>
  <c r="O148" i="7"/>
  <c r="N148" i="7"/>
  <c r="M148" i="7"/>
  <c r="L148" i="7"/>
  <c r="K148" i="7"/>
  <c r="J148" i="7"/>
  <c r="I148" i="7"/>
  <c r="H148" i="7"/>
  <c r="G148" i="7"/>
  <c r="O147" i="7"/>
  <c r="N147" i="7"/>
  <c r="M147" i="7"/>
  <c r="G147" i="7" s="1"/>
  <c r="L147" i="7"/>
  <c r="K147" i="7"/>
  <c r="J147" i="7"/>
  <c r="I147" i="7"/>
  <c r="H147" i="7"/>
  <c r="O146" i="7"/>
  <c r="N146" i="7"/>
  <c r="M146" i="7"/>
  <c r="L146" i="7"/>
  <c r="K146" i="7"/>
  <c r="J146" i="7"/>
  <c r="I146" i="7"/>
  <c r="H146" i="7"/>
  <c r="G146" i="7"/>
  <c r="O145" i="7"/>
  <c r="N145" i="7"/>
  <c r="M145" i="7"/>
  <c r="L145" i="7"/>
  <c r="K145" i="7"/>
  <c r="G145" i="7" s="1"/>
  <c r="J145" i="7"/>
  <c r="I145" i="7"/>
  <c r="H145" i="7"/>
  <c r="O144" i="7"/>
  <c r="N144" i="7"/>
  <c r="M144" i="7"/>
  <c r="G144" i="7" s="1"/>
  <c r="L144" i="7"/>
  <c r="K144" i="7"/>
  <c r="J144" i="7"/>
  <c r="I144" i="7"/>
  <c r="H144" i="7"/>
  <c r="O143" i="7"/>
  <c r="N143" i="7"/>
  <c r="M143" i="7"/>
  <c r="L143" i="7"/>
  <c r="K143" i="7"/>
  <c r="G143" i="7" s="1"/>
  <c r="J143" i="7"/>
  <c r="I143" i="7"/>
  <c r="H143" i="7"/>
  <c r="O142" i="7"/>
  <c r="N142" i="7"/>
  <c r="M142" i="7"/>
  <c r="L142" i="7"/>
  <c r="K142" i="7"/>
  <c r="G142" i="7" s="1"/>
  <c r="J142" i="7"/>
  <c r="I142" i="7"/>
  <c r="H142" i="7"/>
  <c r="O141" i="7"/>
  <c r="N141" i="7"/>
  <c r="M141" i="7"/>
  <c r="L141" i="7"/>
  <c r="G141" i="7" s="1"/>
  <c r="K141" i="7"/>
  <c r="J141" i="7"/>
  <c r="I141" i="7"/>
  <c r="H141" i="7"/>
  <c r="O140" i="7"/>
  <c r="N140" i="7"/>
  <c r="M140" i="7"/>
  <c r="L140" i="7"/>
  <c r="K140" i="7"/>
  <c r="G140" i="7" s="1"/>
  <c r="J140" i="7"/>
  <c r="I140" i="7"/>
  <c r="H140" i="7"/>
  <c r="O139" i="7"/>
  <c r="N139" i="7"/>
  <c r="M139" i="7"/>
  <c r="L139" i="7"/>
  <c r="K139" i="7"/>
  <c r="G139" i="7" s="1"/>
  <c r="J139" i="7"/>
  <c r="I139" i="7"/>
  <c r="H139" i="7"/>
  <c r="O138" i="7"/>
  <c r="N138" i="7"/>
  <c r="M138" i="7"/>
  <c r="L138" i="7"/>
  <c r="K138" i="7"/>
  <c r="J138" i="7"/>
  <c r="I138" i="7"/>
  <c r="H138" i="7"/>
  <c r="G138" i="7"/>
  <c r="O137" i="7"/>
  <c r="N137" i="7"/>
  <c r="M137" i="7"/>
  <c r="G137" i="7" s="1"/>
  <c r="L137" i="7"/>
  <c r="K137" i="7"/>
  <c r="J137" i="7"/>
  <c r="I137" i="7"/>
  <c r="H137" i="7"/>
  <c r="O136" i="7"/>
  <c r="N136" i="7"/>
  <c r="M136" i="7"/>
  <c r="L136" i="7"/>
  <c r="K136" i="7"/>
  <c r="J136" i="7"/>
  <c r="I136" i="7"/>
  <c r="H136" i="7"/>
  <c r="G136" i="7"/>
  <c r="O128" i="7"/>
  <c r="N128" i="7"/>
  <c r="M128" i="7"/>
  <c r="L128" i="7"/>
  <c r="K128" i="7"/>
  <c r="G128" i="7" s="1"/>
  <c r="J128" i="7"/>
  <c r="I128" i="7"/>
  <c r="H128" i="7"/>
  <c r="O127" i="7"/>
  <c r="N127" i="7"/>
  <c r="M127" i="7"/>
  <c r="G127" i="7" s="1"/>
  <c r="L127" i="7"/>
  <c r="K127" i="7"/>
  <c r="J127" i="7"/>
  <c r="I127" i="7"/>
  <c r="H127" i="7"/>
  <c r="O126" i="7"/>
  <c r="N126" i="7"/>
  <c r="M126" i="7"/>
  <c r="L126" i="7"/>
  <c r="K126" i="7"/>
  <c r="G126" i="7" s="1"/>
  <c r="J126" i="7"/>
  <c r="I126" i="7"/>
  <c r="H126" i="7"/>
  <c r="O125" i="7"/>
  <c r="N125" i="7"/>
  <c r="M125" i="7"/>
  <c r="L125" i="7"/>
  <c r="K125" i="7"/>
  <c r="G125" i="7" s="1"/>
  <c r="J125" i="7"/>
  <c r="I125" i="7"/>
  <c r="H125" i="7"/>
  <c r="O124" i="7"/>
  <c r="N124" i="7"/>
  <c r="M124" i="7"/>
  <c r="L124" i="7"/>
  <c r="G124" i="7" s="1"/>
  <c r="K124" i="7"/>
  <c r="J124" i="7"/>
  <c r="I124" i="7"/>
  <c r="H124" i="7"/>
  <c r="O123" i="7"/>
  <c r="N123" i="7"/>
  <c r="M123" i="7"/>
  <c r="L123" i="7"/>
  <c r="K123" i="7"/>
  <c r="G123" i="7" s="1"/>
  <c r="J123" i="7"/>
  <c r="I123" i="7"/>
  <c r="H123" i="7"/>
  <c r="O122" i="7"/>
  <c r="N122" i="7"/>
  <c r="M122" i="7"/>
  <c r="L122" i="7"/>
  <c r="K122" i="7"/>
  <c r="G122" i="7" s="1"/>
  <c r="J122" i="7"/>
  <c r="I122" i="7"/>
  <c r="H122" i="7"/>
  <c r="O121" i="7"/>
  <c r="N121" i="7"/>
  <c r="M121" i="7"/>
  <c r="L121" i="7"/>
  <c r="K121" i="7"/>
  <c r="J121" i="7"/>
  <c r="I121" i="7"/>
  <c r="H121" i="7"/>
  <c r="G121" i="7"/>
  <c r="O120" i="7"/>
  <c r="N120" i="7"/>
  <c r="M120" i="7"/>
  <c r="G120" i="7" s="1"/>
  <c r="L120" i="7"/>
  <c r="K120" i="7"/>
  <c r="J120" i="7"/>
  <c r="I120" i="7"/>
  <c r="H120" i="7"/>
  <c r="O119" i="7"/>
  <c r="N119" i="7"/>
  <c r="M119" i="7"/>
  <c r="L119" i="7"/>
  <c r="K119" i="7"/>
  <c r="J119" i="7"/>
  <c r="I119" i="7"/>
  <c r="H119" i="7"/>
  <c r="G119" i="7"/>
  <c r="O118" i="7"/>
  <c r="N118" i="7"/>
  <c r="M118" i="7"/>
  <c r="L118" i="7"/>
  <c r="K118" i="7"/>
  <c r="G118" i="7" s="1"/>
  <c r="J118" i="7"/>
  <c r="I118" i="7"/>
  <c r="H118" i="7"/>
  <c r="O117" i="7"/>
  <c r="N117" i="7"/>
  <c r="M117" i="7"/>
  <c r="G117" i="7" s="1"/>
  <c r="L117" i="7"/>
  <c r="K117" i="7"/>
  <c r="J117" i="7"/>
  <c r="I117" i="7"/>
  <c r="H117" i="7"/>
  <c r="O116" i="7"/>
  <c r="N116" i="7"/>
  <c r="M116" i="7"/>
  <c r="L116" i="7"/>
  <c r="K116" i="7"/>
  <c r="G116" i="7" s="1"/>
  <c r="J116" i="7"/>
  <c r="I116" i="7"/>
  <c r="H116" i="7"/>
  <c r="O115" i="7"/>
  <c r="N115" i="7"/>
  <c r="M115" i="7"/>
  <c r="L115" i="7"/>
  <c r="K115" i="7"/>
  <c r="G115" i="7" s="1"/>
  <c r="J115" i="7"/>
  <c r="I115" i="7"/>
  <c r="H115" i="7"/>
  <c r="O114" i="7"/>
  <c r="N114" i="7"/>
  <c r="M114" i="7"/>
  <c r="L114" i="7"/>
  <c r="G114" i="7" s="1"/>
  <c r="K114" i="7"/>
  <c r="J114" i="7"/>
  <c r="I114" i="7"/>
  <c r="H114" i="7"/>
  <c r="O113" i="7"/>
  <c r="N113" i="7"/>
  <c r="M113" i="7"/>
  <c r="L113" i="7"/>
  <c r="K113" i="7"/>
  <c r="G113" i="7" s="1"/>
  <c r="J113" i="7"/>
  <c r="I113" i="7"/>
  <c r="H113" i="7"/>
  <c r="O112" i="7"/>
  <c r="N112" i="7"/>
  <c r="M112" i="7"/>
  <c r="L112" i="7"/>
  <c r="K112" i="7"/>
  <c r="G112" i="7" s="1"/>
  <c r="J112" i="7"/>
  <c r="I112" i="7"/>
  <c r="H112" i="7"/>
  <c r="O111" i="7"/>
  <c r="N111" i="7"/>
  <c r="M111" i="7"/>
  <c r="L111" i="7"/>
  <c r="K111" i="7"/>
  <c r="J111" i="7"/>
  <c r="I111" i="7"/>
  <c r="H111" i="7"/>
  <c r="G111" i="7"/>
  <c r="O110" i="7"/>
  <c r="N110" i="7"/>
  <c r="M110" i="7"/>
  <c r="G110" i="7" s="1"/>
  <c r="L110" i="7"/>
  <c r="K110" i="7"/>
  <c r="J110" i="7"/>
  <c r="I110" i="7"/>
  <c r="H110" i="7"/>
  <c r="O109" i="7"/>
  <c r="N109" i="7"/>
  <c r="M109" i="7"/>
  <c r="L109" i="7"/>
  <c r="K109" i="7"/>
  <c r="J109" i="7"/>
  <c r="I109" i="7"/>
  <c r="H109" i="7"/>
  <c r="G109" i="7"/>
  <c r="O108" i="7"/>
  <c r="N108" i="7"/>
  <c r="M108" i="7"/>
  <c r="L108" i="7"/>
  <c r="K108" i="7"/>
  <c r="G108" i="7" s="1"/>
  <c r="J108" i="7"/>
  <c r="I108" i="7"/>
  <c r="H108" i="7"/>
  <c r="O107" i="7"/>
  <c r="N107" i="7"/>
  <c r="M107" i="7"/>
  <c r="G107" i="7" s="1"/>
  <c r="L107" i="7"/>
  <c r="K107" i="7"/>
  <c r="J107" i="7"/>
  <c r="I107" i="7"/>
  <c r="H107" i="7"/>
  <c r="O106" i="7"/>
  <c r="N106" i="7"/>
  <c r="M106" i="7"/>
  <c r="L106" i="7"/>
  <c r="K106" i="7"/>
  <c r="G106" i="7" s="1"/>
  <c r="J106" i="7"/>
  <c r="I106" i="7"/>
  <c r="H106" i="7"/>
  <c r="O105" i="7"/>
  <c r="N105" i="7"/>
  <c r="M105" i="7"/>
  <c r="L105" i="7"/>
  <c r="K105" i="7"/>
  <c r="G105" i="7" s="1"/>
  <c r="J105" i="7"/>
  <c r="I105" i="7"/>
  <c r="H105" i="7"/>
  <c r="O104" i="7"/>
  <c r="N104" i="7"/>
  <c r="M104" i="7"/>
  <c r="L104" i="7"/>
  <c r="G104" i="7" s="1"/>
  <c r="K104" i="7"/>
  <c r="J104" i="7"/>
  <c r="I104" i="7"/>
  <c r="H104" i="7"/>
  <c r="O103" i="7"/>
  <c r="N103" i="7"/>
  <c r="M103" i="7"/>
  <c r="L103" i="7"/>
  <c r="K103" i="7"/>
  <c r="G103" i="7" s="1"/>
  <c r="J103" i="7"/>
  <c r="I103" i="7"/>
  <c r="H103" i="7"/>
  <c r="O102" i="7"/>
  <c r="N102" i="7"/>
  <c r="M102" i="7"/>
  <c r="L102" i="7"/>
  <c r="K102" i="7"/>
  <c r="G102" i="7" s="1"/>
  <c r="J102" i="7"/>
  <c r="I102" i="7"/>
  <c r="H102" i="7"/>
  <c r="O101" i="7"/>
  <c r="N101" i="7"/>
  <c r="M101" i="7"/>
  <c r="L101" i="7"/>
  <c r="K101" i="7"/>
  <c r="J101" i="7"/>
  <c r="I101" i="7"/>
  <c r="H101" i="7"/>
  <c r="G101" i="7"/>
  <c r="O100" i="7"/>
  <c r="N100" i="7"/>
  <c r="M100" i="7"/>
  <c r="G100" i="7" s="1"/>
  <c r="L100" i="7"/>
  <c r="K100" i="7"/>
  <c r="J100" i="7"/>
  <c r="I100" i="7"/>
  <c r="H100" i="7"/>
  <c r="O99" i="7"/>
  <c r="N99" i="7"/>
  <c r="M99" i="7"/>
  <c r="L99" i="7"/>
  <c r="K99" i="7"/>
  <c r="J99" i="7"/>
  <c r="I99" i="7"/>
  <c r="H99" i="7"/>
  <c r="G99" i="7"/>
  <c r="O98" i="7"/>
  <c r="N98" i="7"/>
  <c r="M98" i="7"/>
  <c r="L98" i="7"/>
  <c r="K98" i="7"/>
  <c r="G98" i="7" s="1"/>
  <c r="J98" i="7"/>
  <c r="I98" i="7"/>
  <c r="H98" i="7"/>
  <c r="O97" i="7"/>
  <c r="N97" i="7"/>
  <c r="M97" i="7"/>
  <c r="G97" i="7" s="1"/>
  <c r="L97" i="7"/>
  <c r="K97" i="7"/>
  <c r="J97" i="7"/>
  <c r="I97" i="7"/>
  <c r="H97" i="7"/>
  <c r="O96" i="7"/>
  <c r="N96" i="7"/>
  <c r="M96" i="7"/>
  <c r="L96" i="7"/>
  <c r="K96" i="7"/>
  <c r="G96" i="7" s="1"/>
  <c r="J96" i="7"/>
  <c r="I96" i="7"/>
  <c r="H96" i="7"/>
  <c r="O95" i="7"/>
  <c r="N95" i="7"/>
  <c r="M95" i="7"/>
  <c r="L95" i="7"/>
  <c r="K95" i="7"/>
  <c r="G95" i="7" s="1"/>
  <c r="J95" i="7"/>
  <c r="I95" i="7"/>
  <c r="H95" i="7"/>
  <c r="O94" i="7"/>
  <c r="N94" i="7"/>
  <c r="M94" i="7"/>
  <c r="L94" i="7"/>
  <c r="G94" i="7" s="1"/>
  <c r="K94" i="7"/>
  <c r="J94" i="7"/>
  <c r="I94" i="7"/>
  <c r="H94" i="7"/>
  <c r="O93" i="7"/>
  <c r="N93" i="7"/>
  <c r="M93" i="7"/>
  <c r="L93" i="7"/>
  <c r="K93" i="7"/>
  <c r="G93" i="7" s="1"/>
  <c r="J93" i="7"/>
  <c r="I93" i="7"/>
  <c r="H93" i="7"/>
  <c r="O85" i="7"/>
  <c r="N85" i="7"/>
  <c r="M85" i="7"/>
  <c r="L85" i="7"/>
  <c r="K85" i="7"/>
  <c r="G85" i="7" s="1"/>
  <c r="J85" i="7"/>
  <c r="I85" i="7"/>
  <c r="H85" i="7"/>
  <c r="O84" i="7"/>
  <c r="N84" i="7"/>
  <c r="M84" i="7"/>
  <c r="L84" i="7"/>
  <c r="K84" i="7"/>
  <c r="J84" i="7"/>
  <c r="I84" i="7"/>
  <c r="H84" i="7"/>
  <c r="G84" i="7"/>
  <c r="O83" i="7"/>
  <c r="N83" i="7"/>
  <c r="M83" i="7"/>
  <c r="G83" i="7" s="1"/>
  <c r="L83" i="7"/>
  <c r="K83" i="7"/>
  <c r="J83" i="7"/>
  <c r="I83" i="7"/>
  <c r="H83" i="7"/>
  <c r="O82" i="7"/>
  <c r="N82" i="7"/>
  <c r="M82" i="7"/>
  <c r="L82" i="7"/>
  <c r="K82" i="7"/>
  <c r="J82" i="7"/>
  <c r="I82" i="7"/>
  <c r="H82" i="7"/>
  <c r="G82" i="7"/>
  <c r="O81" i="7"/>
  <c r="N81" i="7"/>
  <c r="M81" i="7"/>
  <c r="L81" i="7"/>
  <c r="K81" i="7"/>
  <c r="G81" i="7" s="1"/>
  <c r="J81" i="7"/>
  <c r="I81" i="7"/>
  <c r="H81" i="7"/>
  <c r="O80" i="7"/>
  <c r="N80" i="7"/>
  <c r="M80" i="7"/>
  <c r="G80" i="7" s="1"/>
  <c r="L80" i="7"/>
  <c r="K80" i="7"/>
  <c r="J80" i="7"/>
  <c r="I80" i="7"/>
  <c r="H80" i="7"/>
  <c r="O79" i="7"/>
  <c r="N79" i="7"/>
  <c r="M79" i="7"/>
  <c r="L79" i="7"/>
  <c r="K79" i="7"/>
  <c r="G79" i="7" s="1"/>
  <c r="J79" i="7"/>
  <c r="I79" i="7"/>
  <c r="H79" i="7"/>
  <c r="O78" i="7"/>
  <c r="N78" i="7"/>
  <c r="M78" i="7"/>
  <c r="L78" i="7"/>
  <c r="K78" i="7"/>
  <c r="G78" i="7" s="1"/>
  <c r="J78" i="7"/>
  <c r="I78" i="7"/>
  <c r="H78" i="7"/>
  <c r="O77" i="7"/>
  <c r="N77" i="7"/>
  <c r="M77" i="7"/>
  <c r="L77" i="7"/>
  <c r="G77" i="7" s="1"/>
  <c r="K77" i="7"/>
  <c r="J77" i="7"/>
  <c r="I77" i="7"/>
  <c r="H77" i="7"/>
  <c r="O76" i="7"/>
  <c r="N76" i="7"/>
  <c r="M76" i="7"/>
  <c r="L76" i="7"/>
  <c r="K76" i="7"/>
  <c r="G76" i="7" s="1"/>
  <c r="J76" i="7"/>
  <c r="I76" i="7"/>
  <c r="H76" i="7"/>
  <c r="O75" i="7"/>
  <c r="N75" i="7"/>
  <c r="M75" i="7"/>
  <c r="L75" i="7"/>
  <c r="K75" i="7"/>
  <c r="G75" i="7" s="1"/>
  <c r="J75" i="7"/>
  <c r="I75" i="7"/>
  <c r="H75" i="7"/>
  <c r="O74" i="7"/>
  <c r="N74" i="7"/>
  <c r="M74" i="7"/>
  <c r="L74" i="7"/>
  <c r="K74" i="7"/>
  <c r="J74" i="7"/>
  <c r="I74" i="7"/>
  <c r="H74" i="7"/>
  <c r="G74" i="7"/>
  <c r="O73" i="7"/>
  <c r="N73" i="7"/>
  <c r="M73" i="7"/>
  <c r="G73" i="7" s="1"/>
  <c r="L73" i="7"/>
  <c r="K73" i="7"/>
  <c r="J73" i="7"/>
  <c r="I73" i="7"/>
  <c r="H73" i="7"/>
  <c r="O72" i="7"/>
  <c r="N72" i="7"/>
  <c r="M72" i="7"/>
  <c r="L72" i="7"/>
  <c r="K72" i="7"/>
  <c r="J72" i="7"/>
  <c r="I72" i="7"/>
  <c r="H72" i="7"/>
  <c r="G72" i="7"/>
  <c r="O71" i="7"/>
  <c r="N71" i="7"/>
  <c r="M71" i="7"/>
  <c r="L71" i="7"/>
  <c r="K71" i="7"/>
  <c r="G71" i="7" s="1"/>
  <c r="J71" i="7"/>
  <c r="I71" i="7"/>
  <c r="H71" i="7"/>
  <c r="O70" i="7"/>
  <c r="N70" i="7"/>
  <c r="M70" i="7"/>
  <c r="G70" i="7" s="1"/>
  <c r="L70" i="7"/>
  <c r="K70" i="7"/>
  <c r="J70" i="7"/>
  <c r="I70" i="7"/>
  <c r="H70" i="7"/>
  <c r="O69" i="7"/>
  <c r="N69" i="7"/>
  <c r="M69" i="7"/>
  <c r="L69" i="7"/>
  <c r="K69" i="7"/>
  <c r="G69" i="7" s="1"/>
  <c r="J69" i="7"/>
  <c r="I69" i="7"/>
  <c r="H69" i="7"/>
  <c r="O68" i="7"/>
  <c r="N68" i="7"/>
  <c r="M68" i="7"/>
  <c r="L68" i="7"/>
  <c r="K68" i="7"/>
  <c r="G68" i="7" s="1"/>
  <c r="J68" i="7"/>
  <c r="I68" i="7"/>
  <c r="H68" i="7"/>
  <c r="O67" i="7"/>
  <c r="N67" i="7"/>
  <c r="M67" i="7"/>
  <c r="L67" i="7"/>
  <c r="G67" i="7" s="1"/>
  <c r="K67" i="7"/>
  <c r="J67" i="7"/>
  <c r="I67" i="7"/>
  <c r="H67" i="7"/>
  <c r="O66" i="7"/>
  <c r="N66" i="7"/>
  <c r="M66" i="7"/>
  <c r="L66" i="7"/>
  <c r="K66" i="7"/>
  <c r="G66" i="7" s="1"/>
  <c r="J66" i="7"/>
  <c r="I66" i="7"/>
  <c r="H66" i="7"/>
  <c r="O65" i="7"/>
  <c r="N65" i="7"/>
  <c r="M65" i="7"/>
  <c r="L65" i="7"/>
  <c r="K65" i="7"/>
  <c r="G65" i="7" s="1"/>
  <c r="J65" i="7"/>
  <c r="I65" i="7"/>
  <c r="H65" i="7"/>
  <c r="O64" i="7"/>
  <c r="N64" i="7"/>
  <c r="M64" i="7"/>
  <c r="L64" i="7"/>
  <c r="K64" i="7"/>
  <c r="J64" i="7"/>
  <c r="I64" i="7"/>
  <c r="H64" i="7"/>
  <c r="G64" i="7"/>
  <c r="O63" i="7"/>
  <c r="N63" i="7"/>
  <c r="M63" i="7"/>
  <c r="G63" i="7" s="1"/>
  <c r="L63" i="7"/>
  <c r="K63" i="7"/>
  <c r="J63" i="7"/>
  <c r="I63" i="7"/>
  <c r="H63" i="7"/>
  <c r="O62" i="7"/>
  <c r="N62" i="7"/>
  <c r="M62" i="7"/>
  <c r="L62" i="7"/>
  <c r="K62" i="7"/>
  <c r="J62" i="7"/>
  <c r="I62" i="7"/>
  <c r="H62" i="7"/>
  <c r="G62" i="7"/>
  <c r="O61" i="7"/>
  <c r="N61" i="7"/>
  <c r="M61" i="7"/>
  <c r="L61" i="7"/>
  <c r="K61" i="7"/>
  <c r="G61" i="7" s="1"/>
  <c r="J61" i="7"/>
  <c r="I61" i="7"/>
  <c r="H61" i="7"/>
  <c r="O60" i="7"/>
  <c r="N60" i="7"/>
  <c r="M60" i="7"/>
  <c r="G60" i="7" s="1"/>
  <c r="L60" i="7"/>
  <c r="K60" i="7"/>
  <c r="J60" i="7"/>
  <c r="I60" i="7"/>
  <c r="H60" i="7"/>
  <c r="O59" i="7"/>
  <c r="N59" i="7"/>
  <c r="M59" i="7"/>
  <c r="L59" i="7"/>
  <c r="K59" i="7"/>
  <c r="G59" i="7" s="1"/>
  <c r="J59" i="7"/>
  <c r="I59" i="7"/>
  <c r="H59" i="7"/>
  <c r="O58" i="7"/>
  <c r="N58" i="7"/>
  <c r="M58" i="7"/>
  <c r="L58" i="7"/>
  <c r="K58" i="7"/>
  <c r="G58" i="7" s="1"/>
  <c r="J58" i="7"/>
  <c r="I58" i="7"/>
  <c r="H58" i="7"/>
  <c r="O57" i="7"/>
  <c r="N57" i="7"/>
  <c r="M57" i="7"/>
  <c r="L57" i="7"/>
  <c r="G57" i="7" s="1"/>
  <c r="K57" i="7"/>
  <c r="J57" i="7"/>
  <c r="I57" i="7"/>
  <c r="H57" i="7"/>
  <c r="O56" i="7"/>
  <c r="N56" i="7"/>
  <c r="M56" i="7"/>
  <c r="L56" i="7"/>
  <c r="K56" i="7"/>
  <c r="G56" i="7" s="1"/>
  <c r="J56" i="7"/>
  <c r="I56" i="7"/>
  <c r="H56" i="7"/>
  <c r="O55" i="7"/>
  <c r="N55" i="7"/>
  <c r="M55" i="7"/>
  <c r="L55" i="7"/>
  <c r="K55" i="7"/>
  <c r="G55" i="7" s="1"/>
  <c r="J55" i="7"/>
  <c r="I55" i="7"/>
  <c r="H55" i="7"/>
  <c r="O54" i="7"/>
  <c r="N54" i="7"/>
  <c r="M54" i="7"/>
  <c r="L54" i="7"/>
  <c r="K54" i="7"/>
  <c r="J54" i="7"/>
  <c r="I54" i="7"/>
  <c r="H54" i="7"/>
  <c r="G54" i="7"/>
  <c r="O53" i="7"/>
  <c r="N53" i="7"/>
  <c r="M53" i="7"/>
  <c r="G53" i="7" s="1"/>
  <c r="L53" i="7"/>
  <c r="K53" i="7"/>
  <c r="J53" i="7"/>
  <c r="I53" i="7"/>
  <c r="H53" i="7"/>
  <c r="O52" i="7"/>
  <c r="N52" i="7"/>
  <c r="M52" i="7"/>
  <c r="L52" i="7"/>
  <c r="K52" i="7"/>
  <c r="J52" i="7"/>
  <c r="I52" i="7"/>
  <c r="H52" i="7"/>
  <c r="G52" i="7"/>
  <c r="O51" i="7"/>
  <c r="N51" i="7"/>
  <c r="M51" i="7"/>
  <c r="L51" i="7"/>
  <c r="K51" i="7"/>
  <c r="G51" i="7" s="1"/>
  <c r="J51" i="7"/>
  <c r="I51" i="7"/>
  <c r="H51" i="7"/>
  <c r="O50" i="7"/>
  <c r="N50" i="7"/>
  <c r="M50" i="7"/>
  <c r="G50" i="7" s="1"/>
  <c r="L50" i="7"/>
  <c r="K50" i="7"/>
  <c r="J50" i="7"/>
  <c r="I50" i="7"/>
  <c r="H50" i="7"/>
  <c r="O40" i="7"/>
  <c r="N40" i="7"/>
  <c r="M40" i="7"/>
  <c r="L40" i="7"/>
  <c r="K40" i="7"/>
  <c r="G40" i="7" s="1"/>
  <c r="J40" i="7"/>
  <c r="I40" i="7"/>
  <c r="H40" i="7"/>
  <c r="O39" i="7"/>
  <c r="N39" i="7"/>
  <c r="M39" i="7"/>
  <c r="L39" i="7"/>
  <c r="K39" i="7"/>
  <c r="G39" i="7" s="1"/>
  <c r="J39" i="7"/>
  <c r="I39" i="7"/>
  <c r="H39" i="7"/>
  <c r="O38" i="7"/>
  <c r="N38" i="7"/>
  <c r="M38" i="7"/>
  <c r="L38" i="7"/>
  <c r="G38" i="7" s="1"/>
  <c r="K38" i="7"/>
  <c r="J38" i="7"/>
  <c r="I38" i="7"/>
  <c r="H38" i="7"/>
  <c r="O37" i="7"/>
  <c r="N37" i="7"/>
  <c r="M37" i="7"/>
  <c r="L37" i="7"/>
  <c r="K37" i="7"/>
  <c r="G37" i="7" s="1"/>
  <c r="J37" i="7"/>
  <c r="I37" i="7"/>
  <c r="H37" i="7"/>
  <c r="O36" i="7"/>
  <c r="N36" i="7"/>
  <c r="M36" i="7"/>
  <c r="L36" i="7"/>
  <c r="K36" i="7"/>
  <c r="G36" i="7" s="1"/>
  <c r="J36" i="7"/>
  <c r="I36" i="7"/>
  <c r="H36" i="7"/>
  <c r="O35" i="7"/>
  <c r="N35" i="7"/>
  <c r="M35" i="7"/>
  <c r="L35" i="7"/>
  <c r="K35" i="7"/>
  <c r="J35" i="7"/>
  <c r="I35" i="7"/>
  <c r="H35" i="7"/>
  <c r="G35" i="7"/>
  <c r="O34" i="7"/>
  <c r="N34" i="7"/>
  <c r="M34" i="7"/>
  <c r="G34" i="7" s="1"/>
  <c r="L34" i="7"/>
  <c r="K34" i="7"/>
  <c r="J34" i="7"/>
  <c r="I34" i="7"/>
  <c r="H34" i="7"/>
  <c r="O33" i="7"/>
  <c r="N33" i="7"/>
  <c r="M33" i="7"/>
  <c r="L33" i="7"/>
  <c r="K33" i="7"/>
  <c r="J33" i="7"/>
  <c r="I33" i="7"/>
  <c r="H33" i="7"/>
  <c r="G33" i="7"/>
  <c r="O32" i="7"/>
  <c r="N32" i="7"/>
  <c r="M32" i="7"/>
  <c r="L32" i="7"/>
  <c r="K32" i="7"/>
  <c r="G32" i="7" s="1"/>
  <c r="J32" i="7"/>
  <c r="I32" i="7"/>
  <c r="H32" i="7"/>
  <c r="O31" i="7"/>
  <c r="N31" i="7"/>
  <c r="M31" i="7"/>
  <c r="G31" i="7" s="1"/>
  <c r="L31" i="7"/>
  <c r="K31" i="7"/>
  <c r="J31" i="7"/>
  <c r="I31" i="7"/>
  <c r="H31" i="7"/>
  <c r="O30" i="7"/>
  <c r="N30" i="7"/>
  <c r="M30" i="7"/>
  <c r="L30" i="7"/>
  <c r="K30" i="7"/>
  <c r="G30" i="7" s="1"/>
  <c r="J30" i="7"/>
  <c r="I30" i="7"/>
  <c r="H30" i="7"/>
  <c r="O29" i="7"/>
  <c r="N29" i="7"/>
  <c r="M29" i="7"/>
  <c r="L29" i="7"/>
  <c r="K29" i="7"/>
  <c r="G29" i="7" s="1"/>
  <c r="J29" i="7"/>
  <c r="I29" i="7"/>
  <c r="H29" i="7"/>
  <c r="O28" i="7"/>
  <c r="N28" i="7"/>
  <c r="M28" i="7"/>
  <c r="L28" i="7"/>
  <c r="G28" i="7" s="1"/>
  <c r="K28" i="7"/>
  <c r="J28" i="7"/>
  <c r="I28" i="7"/>
  <c r="H28" i="7"/>
  <c r="O27" i="7"/>
  <c r="N27" i="7"/>
  <c r="M27" i="7"/>
  <c r="L27" i="7"/>
  <c r="K27" i="7"/>
  <c r="G27" i="7" s="1"/>
  <c r="J27" i="7"/>
  <c r="I27" i="7"/>
  <c r="H27" i="7"/>
  <c r="O26" i="7"/>
  <c r="N26" i="7"/>
  <c r="M26" i="7"/>
  <c r="L26" i="7"/>
  <c r="K26" i="7"/>
  <c r="G26" i="7" s="1"/>
  <c r="J26" i="7"/>
  <c r="I26" i="7"/>
  <c r="H26" i="7"/>
  <c r="O25" i="7"/>
  <c r="N25" i="7"/>
  <c r="M25" i="7"/>
  <c r="L25" i="7"/>
  <c r="K25" i="7"/>
  <c r="J25" i="7"/>
  <c r="I25" i="7"/>
  <c r="H25" i="7"/>
  <c r="G25" i="7"/>
  <c r="O24" i="7"/>
  <c r="N24" i="7"/>
  <c r="M24" i="7"/>
  <c r="G24" i="7" s="1"/>
  <c r="L24" i="7"/>
  <c r="K24" i="7"/>
  <c r="J24" i="7"/>
  <c r="I24" i="7"/>
  <c r="H24" i="7"/>
  <c r="O23" i="7"/>
  <c r="N23" i="7"/>
  <c r="M23" i="7"/>
  <c r="L23" i="7"/>
  <c r="K23" i="7"/>
  <c r="J23" i="7"/>
  <c r="I23" i="7"/>
  <c r="H23" i="7"/>
  <c r="G23" i="7"/>
  <c r="O22" i="7"/>
  <c r="N22" i="7"/>
  <c r="M22" i="7"/>
  <c r="L22" i="7"/>
  <c r="K22" i="7"/>
  <c r="G22" i="7" s="1"/>
  <c r="J22" i="7"/>
  <c r="I22" i="7"/>
  <c r="H22" i="7"/>
  <c r="O21" i="7"/>
  <c r="N21" i="7"/>
  <c r="M21" i="7"/>
  <c r="G21" i="7" s="1"/>
  <c r="L21" i="7"/>
  <c r="K21" i="7"/>
  <c r="J21" i="7"/>
  <c r="I21" i="7"/>
  <c r="H21" i="7"/>
  <c r="O20" i="7"/>
  <c r="N20" i="7"/>
  <c r="M20" i="7"/>
  <c r="L20" i="7"/>
  <c r="G20" i="7" s="1"/>
  <c r="K20" i="7"/>
  <c r="J20" i="7"/>
  <c r="I20" i="7"/>
  <c r="H20" i="7"/>
  <c r="O19" i="7"/>
  <c r="N19" i="7"/>
  <c r="M19" i="7"/>
  <c r="L19" i="7"/>
  <c r="K19" i="7"/>
  <c r="G19" i="7" s="1"/>
  <c r="J19" i="7"/>
  <c r="I19" i="7"/>
  <c r="H19" i="7"/>
  <c r="O18" i="7"/>
  <c r="N18" i="7"/>
  <c r="M18" i="7"/>
  <c r="L18" i="7"/>
  <c r="G18" i="7" s="1"/>
  <c r="K18" i="7"/>
  <c r="J18" i="7"/>
  <c r="I18" i="7"/>
  <c r="H18" i="7"/>
  <c r="O17" i="7"/>
  <c r="N17" i="7"/>
  <c r="M17" i="7"/>
  <c r="L17" i="7"/>
  <c r="K17" i="7"/>
  <c r="G17" i="7" s="1"/>
  <c r="J17" i="7"/>
  <c r="I17" i="7"/>
  <c r="H17" i="7"/>
  <c r="O16" i="7"/>
  <c r="N16" i="7"/>
  <c r="M16" i="7"/>
  <c r="L16" i="7"/>
  <c r="K16" i="7"/>
  <c r="G16" i="7" s="1"/>
  <c r="J16" i="7"/>
  <c r="I16" i="7"/>
  <c r="H16" i="7"/>
  <c r="O15" i="7"/>
  <c r="N15" i="7"/>
  <c r="M15" i="7"/>
  <c r="L15" i="7"/>
  <c r="K15" i="7"/>
  <c r="J15" i="7"/>
  <c r="I15" i="7"/>
  <c r="H15" i="7"/>
  <c r="G15" i="7"/>
  <c r="O14" i="7"/>
  <c r="N14" i="7"/>
  <c r="M14" i="7"/>
  <c r="G14" i="7" s="1"/>
  <c r="L14" i="7"/>
  <c r="K14" i="7"/>
  <c r="J14" i="7"/>
  <c r="I14" i="7"/>
  <c r="H14" i="7"/>
  <c r="O13" i="7"/>
  <c r="N13" i="7"/>
  <c r="M13" i="7"/>
  <c r="L13" i="7"/>
  <c r="K13" i="7"/>
  <c r="J13" i="7"/>
  <c r="I13" i="7"/>
  <c r="H13" i="7"/>
  <c r="G13" i="7"/>
  <c r="O12" i="7"/>
  <c r="N12" i="7"/>
  <c r="M12" i="7"/>
  <c r="L12" i="7"/>
  <c r="K12" i="7"/>
  <c r="G12" i="7" s="1"/>
  <c r="J12" i="7"/>
  <c r="I12" i="7"/>
  <c r="H12" i="7"/>
  <c r="O11" i="7"/>
  <c r="N11" i="7"/>
  <c r="M11" i="7"/>
  <c r="G11" i="7" s="1"/>
  <c r="L11" i="7"/>
  <c r="K11" i="7"/>
  <c r="J11" i="7"/>
  <c r="I11" i="7"/>
  <c r="H11" i="7"/>
  <c r="O10" i="7"/>
  <c r="N10" i="7"/>
  <c r="M10" i="7"/>
  <c r="L10" i="7"/>
  <c r="G10" i="7" s="1"/>
  <c r="K10" i="7"/>
  <c r="J10" i="7"/>
  <c r="I10" i="7"/>
  <c r="H10" i="7"/>
  <c r="O9" i="7"/>
  <c r="N9" i="7"/>
  <c r="M9" i="7"/>
  <c r="L9" i="7"/>
  <c r="K9" i="7"/>
  <c r="G9" i="7" s="1"/>
  <c r="J9" i="7"/>
  <c r="I9" i="7"/>
  <c r="H9" i="7"/>
  <c r="O8" i="7"/>
  <c r="N8" i="7"/>
  <c r="M8" i="7"/>
  <c r="L8" i="7"/>
  <c r="G8" i="7" s="1"/>
  <c r="K8" i="7"/>
  <c r="J8" i="7"/>
  <c r="I8" i="7"/>
  <c r="H8" i="7"/>
  <c r="O7" i="7"/>
  <c r="N7" i="7"/>
  <c r="M7" i="7"/>
  <c r="L7" i="7"/>
  <c r="K7" i="7"/>
  <c r="G7" i="7" s="1"/>
  <c r="J7" i="7"/>
  <c r="I7" i="7"/>
  <c r="H7" i="7"/>
  <c r="O6" i="7"/>
  <c r="N6" i="7"/>
  <c r="M6" i="7"/>
  <c r="L6" i="7"/>
  <c r="K6" i="7"/>
  <c r="G6" i="7" s="1"/>
  <c r="J6" i="7"/>
  <c r="I6" i="7"/>
  <c r="H6" i="7"/>
  <c r="O5" i="7"/>
  <c r="N5" i="7"/>
  <c r="M5" i="7"/>
  <c r="L5" i="7"/>
  <c r="K5" i="7"/>
  <c r="J5" i="7"/>
  <c r="I5" i="7"/>
  <c r="H5" i="7"/>
  <c r="G5" i="7"/>
  <c r="R133" i="6"/>
  <c r="Q133" i="6"/>
  <c r="P133" i="6"/>
  <c r="D133" i="6" s="1"/>
  <c r="O133" i="6"/>
  <c r="N133" i="6"/>
  <c r="M133" i="6"/>
  <c r="L133" i="6"/>
  <c r="K133" i="6"/>
  <c r="E133" i="6"/>
  <c r="C133" i="6"/>
  <c r="B133" i="6"/>
  <c r="A133" i="6"/>
  <c r="R132" i="6"/>
  <c r="Q132" i="6"/>
  <c r="P132" i="6"/>
  <c r="O132" i="6"/>
  <c r="J132" i="6" s="1"/>
  <c r="N132" i="6"/>
  <c r="M132" i="6"/>
  <c r="L132" i="6"/>
  <c r="K132" i="6"/>
  <c r="C132" i="6"/>
  <c r="B132" i="6"/>
  <c r="E132" i="6" s="1"/>
  <c r="A132" i="6"/>
  <c r="D132" i="6" s="1"/>
  <c r="R131" i="6"/>
  <c r="Q131" i="6"/>
  <c r="P131" i="6"/>
  <c r="O131" i="6"/>
  <c r="N131" i="6"/>
  <c r="J131" i="6" s="1"/>
  <c r="M131" i="6"/>
  <c r="L131" i="6"/>
  <c r="K131" i="6"/>
  <c r="E131" i="6"/>
  <c r="D131" i="6"/>
  <c r="C131" i="6"/>
  <c r="B131" i="6"/>
  <c r="A131" i="6"/>
  <c r="R130" i="6"/>
  <c r="Q130" i="6"/>
  <c r="P130" i="6"/>
  <c r="O130" i="6"/>
  <c r="N130" i="6"/>
  <c r="J130" i="6" s="1"/>
  <c r="M130" i="6"/>
  <c r="L130" i="6"/>
  <c r="K130" i="6"/>
  <c r="D130" i="6"/>
  <c r="C130" i="6"/>
  <c r="B130" i="6"/>
  <c r="E130" i="6" s="1"/>
  <c r="A130" i="6"/>
  <c r="R129" i="6"/>
  <c r="Q129" i="6"/>
  <c r="P129" i="6"/>
  <c r="O129" i="6"/>
  <c r="N129" i="6"/>
  <c r="J129" i="6" s="1"/>
  <c r="M129" i="6"/>
  <c r="L129" i="6"/>
  <c r="K129" i="6"/>
  <c r="C129" i="6"/>
  <c r="B129" i="6"/>
  <c r="E129" i="6" s="1"/>
  <c r="A129" i="6"/>
  <c r="D129" i="6" s="1"/>
  <c r="R128" i="6"/>
  <c r="Q128" i="6"/>
  <c r="P128" i="6"/>
  <c r="D128" i="6" s="1"/>
  <c r="O128" i="6"/>
  <c r="N128" i="6"/>
  <c r="M128" i="6"/>
  <c r="L128" i="6"/>
  <c r="K128" i="6"/>
  <c r="E128" i="6"/>
  <c r="C128" i="6"/>
  <c r="B128" i="6"/>
  <c r="A128" i="6"/>
  <c r="R127" i="6"/>
  <c r="Q127" i="6"/>
  <c r="P127" i="6"/>
  <c r="O127" i="6"/>
  <c r="J127" i="6" s="1"/>
  <c r="N127" i="6"/>
  <c r="M127" i="6"/>
  <c r="L127" i="6"/>
  <c r="K127" i="6"/>
  <c r="C127" i="6"/>
  <c r="B127" i="6"/>
  <c r="E127" i="6" s="1"/>
  <c r="A127" i="6"/>
  <c r="D127" i="6" s="1"/>
  <c r="R126" i="6"/>
  <c r="Q126" i="6"/>
  <c r="P126" i="6"/>
  <c r="O126" i="6"/>
  <c r="N126" i="6"/>
  <c r="J126" i="6" s="1"/>
  <c r="M126" i="6"/>
  <c r="L126" i="6"/>
  <c r="K126" i="6"/>
  <c r="E126" i="6"/>
  <c r="D126" i="6"/>
  <c r="C126" i="6"/>
  <c r="B126" i="6"/>
  <c r="A126" i="6"/>
  <c r="R125" i="6"/>
  <c r="Q125" i="6"/>
  <c r="P125" i="6"/>
  <c r="O125" i="6"/>
  <c r="N125" i="6"/>
  <c r="J125" i="6" s="1"/>
  <c r="M125" i="6"/>
  <c r="L125" i="6"/>
  <c r="K125" i="6"/>
  <c r="D125" i="6"/>
  <c r="C125" i="6"/>
  <c r="B125" i="6"/>
  <c r="E125" i="6" s="1"/>
  <c r="A125" i="6"/>
  <c r="R124" i="6"/>
  <c r="Q124" i="6"/>
  <c r="P124" i="6"/>
  <c r="O124" i="6"/>
  <c r="J124" i="6" s="1"/>
  <c r="N124" i="6"/>
  <c r="M124" i="6"/>
  <c r="L124" i="6"/>
  <c r="K124" i="6"/>
  <c r="C124" i="6"/>
  <c r="B124" i="6"/>
  <c r="E124" i="6" s="1"/>
  <c r="A124" i="6"/>
  <c r="D124" i="6" s="1"/>
  <c r="R123" i="6"/>
  <c r="Q123" i="6"/>
  <c r="P123" i="6"/>
  <c r="D123" i="6" s="1"/>
  <c r="O123" i="6"/>
  <c r="N123" i="6"/>
  <c r="M123" i="6"/>
  <c r="L123" i="6"/>
  <c r="K123" i="6"/>
  <c r="E123" i="6"/>
  <c r="C123" i="6"/>
  <c r="B123" i="6"/>
  <c r="A123" i="6"/>
  <c r="R122" i="6"/>
  <c r="Q122" i="6"/>
  <c r="P122" i="6"/>
  <c r="O122" i="6"/>
  <c r="J122" i="6" s="1"/>
  <c r="N122" i="6"/>
  <c r="M122" i="6"/>
  <c r="L122" i="6"/>
  <c r="K122" i="6"/>
  <c r="C122" i="6"/>
  <c r="B122" i="6"/>
  <c r="E122" i="6" s="1"/>
  <c r="A122" i="6"/>
  <c r="D122" i="6" s="1"/>
  <c r="R121" i="6"/>
  <c r="Q121" i="6"/>
  <c r="P121" i="6"/>
  <c r="O121" i="6"/>
  <c r="N121" i="6"/>
  <c r="J121" i="6" s="1"/>
  <c r="M121" i="6"/>
  <c r="L121" i="6"/>
  <c r="K121" i="6"/>
  <c r="E121" i="6"/>
  <c r="D121" i="6"/>
  <c r="C121" i="6"/>
  <c r="B121" i="6"/>
  <c r="A121" i="6"/>
  <c r="R120" i="6"/>
  <c r="Q120" i="6"/>
  <c r="P120" i="6"/>
  <c r="O120" i="6"/>
  <c r="N120" i="6"/>
  <c r="J120" i="6" s="1"/>
  <c r="M120" i="6"/>
  <c r="L120" i="6"/>
  <c r="K120" i="6"/>
  <c r="D120" i="6"/>
  <c r="C120" i="6"/>
  <c r="B120" i="6"/>
  <c r="E120" i="6" s="1"/>
  <c r="A120" i="6"/>
  <c r="R119" i="6"/>
  <c r="Q119" i="6"/>
  <c r="P119" i="6"/>
  <c r="O119" i="6"/>
  <c r="J119" i="6" s="1"/>
  <c r="N119" i="6"/>
  <c r="M119" i="6"/>
  <c r="L119" i="6"/>
  <c r="K119" i="6"/>
  <c r="C119" i="6"/>
  <c r="B119" i="6"/>
  <c r="E119" i="6" s="1"/>
  <c r="A119" i="6"/>
  <c r="D119" i="6" s="1"/>
  <c r="R118" i="6"/>
  <c r="Q118" i="6"/>
  <c r="P118" i="6"/>
  <c r="D118" i="6" s="1"/>
  <c r="O118" i="6"/>
  <c r="N118" i="6"/>
  <c r="M118" i="6"/>
  <c r="L118" i="6"/>
  <c r="K118" i="6"/>
  <c r="E118" i="6"/>
  <c r="C118" i="6"/>
  <c r="B118" i="6"/>
  <c r="A118" i="6"/>
  <c r="R117" i="6"/>
  <c r="Q117" i="6"/>
  <c r="P117" i="6"/>
  <c r="O117" i="6"/>
  <c r="J117" i="6" s="1"/>
  <c r="N117" i="6"/>
  <c r="M117" i="6"/>
  <c r="L117" i="6"/>
  <c r="K117" i="6"/>
  <c r="C117" i="6"/>
  <c r="B117" i="6"/>
  <c r="E117" i="6" s="1"/>
  <c r="A117" i="6"/>
  <c r="D117" i="6" s="1"/>
  <c r="R116" i="6"/>
  <c r="Q116" i="6"/>
  <c r="P116" i="6"/>
  <c r="O116" i="6"/>
  <c r="N116" i="6"/>
  <c r="J116" i="6" s="1"/>
  <c r="M116" i="6"/>
  <c r="L116" i="6"/>
  <c r="K116" i="6"/>
  <c r="E116" i="6"/>
  <c r="D116" i="6"/>
  <c r="C116" i="6"/>
  <c r="B116" i="6"/>
  <c r="A116" i="6"/>
  <c r="R115" i="6"/>
  <c r="Q115" i="6"/>
  <c r="P115" i="6"/>
  <c r="O115" i="6"/>
  <c r="N115" i="6"/>
  <c r="J115" i="6" s="1"/>
  <c r="M115" i="6"/>
  <c r="L115" i="6"/>
  <c r="K115" i="6"/>
  <c r="D115" i="6"/>
  <c r="C115" i="6"/>
  <c r="B115" i="6"/>
  <c r="E115" i="6" s="1"/>
  <c r="A115" i="6"/>
  <c r="R114" i="6"/>
  <c r="Q114" i="6"/>
  <c r="P114" i="6"/>
  <c r="O114" i="6"/>
  <c r="N114" i="6"/>
  <c r="J114" i="6" s="1"/>
  <c r="M114" i="6"/>
  <c r="L114" i="6"/>
  <c r="K114" i="6"/>
  <c r="C114" i="6"/>
  <c r="B114" i="6"/>
  <c r="E114" i="6" s="1"/>
  <c r="A114" i="6"/>
  <c r="D114" i="6" s="1"/>
  <c r="R113" i="6"/>
  <c r="Q113" i="6"/>
  <c r="P113" i="6"/>
  <c r="D113" i="6" s="1"/>
  <c r="O113" i="6"/>
  <c r="N113" i="6"/>
  <c r="M113" i="6"/>
  <c r="L113" i="6"/>
  <c r="K113" i="6"/>
  <c r="E113" i="6"/>
  <c r="C113" i="6"/>
  <c r="B113" i="6"/>
  <c r="A113" i="6"/>
  <c r="R104" i="6"/>
  <c r="Q104" i="6"/>
  <c r="P104" i="6"/>
  <c r="O104" i="6"/>
  <c r="J104" i="6" s="1"/>
  <c r="N104" i="6"/>
  <c r="M104" i="6"/>
  <c r="L104" i="6"/>
  <c r="K104" i="6"/>
  <c r="C104" i="6"/>
  <c r="B104" i="6"/>
  <c r="A104" i="6"/>
  <c r="D104" i="6" s="1"/>
  <c r="R103" i="6"/>
  <c r="Q103" i="6"/>
  <c r="P103" i="6"/>
  <c r="J103" i="6" s="1"/>
  <c r="O103" i="6"/>
  <c r="N103" i="6"/>
  <c r="M103" i="6"/>
  <c r="L103" i="6"/>
  <c r="K103" i="6"/>
  <c r="C103" i="6"/>
  <c r="B103" i="6"/>
  <c r="A103" i="6"/>
  <c r="D103" i="6" s="1"/>
  <c r="R102" i="6"/>
  <c r="Q102" i="6"/>
  <c r="P102" i="6"/>
  <c r="J102" i="6" s="1"/>
  <c r="O102" i="6"/>
  <c r="N102" i="6"/>
  <c r="M102" i="6"/>
  <c r="L102" i="6"/>
  <c r="K102" i="6"/>
  <c r="D102" i="6"/>
  <c r="C102" i="6"/>
  <c r="B102" i="6"/>
  <c r="A102" i="6"/>
  <c r="R101" i="6"/>
  <c r="Q101" i="6"/>
  <c r="P101" i="6"/>
  <c r="O101" i="6"/>
  <c r="N101" i="6"/>
  <c r="J101" i="6" s="1"/>
  <c r="M101" i="6"/>
  <c r="L101" i="6"/>
  <c r="K101" i="6"/>
  <c r="D101" i="6"/>
  <c r="C101" i="6"/>
  <c r="B101" i="6"/>
  <c r="A101" i="6"/>
  <c r="R100" i="6"/>
  <c r="Q100" i="6"/>
  <c r="P100" i="6"/>
  <c r="O100" i="6"/>
  <c r="N100" i="6"/>
  <c r="J100" i="6" s="1"/>
  <c r="M100" i="6"/>
  <c r="L100" i="6"/>
  <c r="K100" i="6"/>
  <c r="C100" i="6"/>
  <c r="B100" i="6"/>
  <c r="A100" i="6"/>
  <c r="D100" i="6" s="1"/>
  <c r="R99" i="6"/>
  <c r="Q99" i="6"/>
  <c r="P99" i="6"/>
  <c r="O99" i="6"/>
  <c r="N99" i="6"/>
  <c r="M99" i="6"/>
  <c r="L99" i="6"/>
  <c r="K99" i="6"/>
  <c r="J99" i="6"/>
  <c r="D99" i="6"/>
  <c r="C99" i="6"/>
  <c r="B99" i="6"/>
  <c r="A99" i="6"/>
  <c r="R98" i="6"/>
  <c r="Q98" i="6"/>
  <c r="P98" i="6"/>
  <c r="O98" i="6"/>
  <c r="N98" i="6"/>
  <c r="J98" i="6" s="1"/>
  <c r="M98" i="6"/>
  <c r="L98" i="6"/>
  <c r="K98" i="6"/>
  <c r="C98" i="6"/>
  <c r="B98" i="6"/>
  <c r="A98" i="6"/>
  <c r="D98" i="6" s="1"/>
  <c r="R97" i="6"/>
  <c r="Q97" i="6"/>
  <c r="P97" i="6"/>
  <c r="O97" i="6"/>
  <c r="N97" i="6"/>
  <c r="J97" i="6" s="1"/>
  <c r="M97" i="6"/>
  <c r="L97" i="6"/>
  <c r="K97" i="6"/>
  <c r="C97" i="6"/>
  <c r="B97" i="6"/>
  <c r="A97" i="6"/>
  <c r="D97" i="6" s="1"/>
  <c r="R96" i="6"/>
  <c r="Q96" i="6"/>
  <c r="P96" i="6"/>
  <c r="O96" i="6"/>
  <c r="N96" i="6"/>
  <c r="J96" i="6" s="1"/>
  <c r="M96" i="6"/>
  <c r="L96" i="6"/>
  <c r="K96" i="6"/>
  <c r="D96" i="6"/>
  <c r="C96" i="6"/>
  <c r="B96" i="6"/>
  <c r="A96" i="6"/>
  <c r="R95" i="6"/>
  <c r="Q95" i="6"/>
  <c r="P95" i="6"/>
  <c r="O95" i="6"/>
  <c r="N95" i="6"/>
  <c r="M95" i="6"/>
  <c r="L95" i="6"/>
  <c r="K95" i="6"/>
  <c r="J95" i="6"/>
  <c r="D95" i="6"/>
  <c r="C95" i="6"/>
  <c r="B95" i="6"/>
  <c r="A95" i="6"/>
  <c r="R94" i="6"/>
  <c r="Q94" i="6"/>
  <c r="P94" i="6"/>
  <c r="O94" i="6"/>
  <c r="J94" i="6" s="1"/>
  <c r="N94" i="6"/>
  <c r="M94" i="6"/>
  <c r="L94" i="6"/>
  <c r="K94" i="6"/>
  <c r="C94" i="6"/>
  <c r="B94" i="6"/>
  <c r="A94" i="6"/>
  <c r="D94" i="6" s="1"/>
  <c r="R93" i="6"/>
  <c r="Q93" i="6"/>
  <c r="P93" i="6"/>
  <c r="J93" i="6" s="1"/>
  <c r="O93" i="6"/>
  <c r="N93" i="6"/>
  <c r="M93" i="6"/>
  <c r="L93" i="6"/>
  <c r="K93" i="6"/>
  <c r="C93" i="6"/>
  <c r="B93" i="6"/>
  <c r="A93" i="6"/>
  <c r="D93" i="6" s="1"/>
  <c r="R92" i="6"/>
  <c r="Q92" i="6"/>
  <c r="P92" i="6"/>
  <c r="J92" i="6" s="1"/>
  <c r="O92" i="6"/>
  <c r="N92" i="6"/>
  <c r="M92" i="6"/>
  <c r="L92" i="6"/>
  <c r="K92" i="6"/>
  <c r="D92" i="6"/>
  <c r="C92" i="6"/>
  <c r="B92" i="6"/>
  <c r="A92" i="6"/>
  <c r="R91" i="6"/>
  <c r="Q91" i="6"/>
  <c r="P91" i="6"/>
  <c r="O91" i="6"/>
  <c r="N91" i="6"/>
  <c r="J91" i="6" s="1"/>
  <c r="M91" i="6"/>
  <c r="L91" i="6"/>
  <c r="K91" i="6"/>
  <c r="D91" i="6"/>
  <c r="C91" i="6"/>
  <c r="B91" i="6"/>
  <c r="A91" i="6"/>
  <c r="R90" i="6"/>
  <c r="Q90" i="6"/>
  <c r="P90" i="6"/>
  <c r="O90" i="6"/>
  <c r="N90" i="6"/>
  <c r="J90" i="6" s="1"/>
  <c r="M90" i="6"/>
  <c r="L90" i="6"/>
  <c r="K90" i="6"/>
  <c r="C90" i="6"/>
  <c r="B90" i="6"/>
  <c r="A90" i="6"/>
  <c r="D90" i="6" s="1"/>
  <c r="R89" i="6"/>
  <c r="Q89" i="6"/>
  <c r="P89" i="6"/>
  <c r="O89" i="6"/>
  <c r="N89" i="6"/>
  <c r="M89" i="6"/>
  <c r="L89" i="6"/>
  <c r="K89" i="6"/>
  <c r="J89" i="6"/>
  <c r="D89" i="6"/>
  <c r="C89" i="6"/>
  <c r="B89" i="6"/>
  <c r="A89" i="6"/>
  <c r="R88" i="6"/>
  <c r="Q88" i="6"/>
  <c r="P88" i="6"/>
  <c r="O88" i="6"/>
  <c r="N88" i="6"/>
  <c r="J88" i="6" s="1"/>
  <c r="M88" i="6"/>
  <c r="L88" i="6"/>
  <c r="K88" i="6"/>
  <c r="C88" i="6"/>
  <c r="B88" i="6"/>
  <c r="A88" i="6"/>
  <c r="D88" i="6" s="1"/>
  <c r="R87" i="6"/>
  <c r="Q87" i="6"/>
  <c r="P87" i="6"/>
  <c r="O87" i="6"/>
  <c r="N87" i="6"/>
  <c r="J87" i="6" s="1"/>
  <c r="M87" i="6"/>
  <c r="L87" i="6"/>
  <c r="K87" i="6"/>
  <c r="C87" i="6"/>
  <c r="B87" i="6"/>
  <c r="A87" i="6"/>
  <c r="D87" i="6" s="1"/>
  <c r="R86" i="6"/>
  <c r="Q86" i="6"/>
  <c r="P86" i="6"/>
  <c r="O86" i="6"/>
  <c r="N86" i="6"/>
  <c r="J86" i="6" s="1"/>
  <c r="M86" i="6"/>
  <c r="L86" i="6"/>
  <c r="K86" i="6"/>
  <c r="D86" i="6"/>
  <c r="C86" i="6"/>
  <c r="B86" i="6"/>
  <c r="A86" i="6"/>
  <c r="R85" i="6"/>
  <c r="Q85" i="6"/>
  <c r="P85" i="6"/>
  <c r="O85" i="6"/>
  <c r="N85" i="6"/>
  <c r="M85" i="6"/>
  <c r="L85" i="6"/>
  <c r="K85" i="6"/>
  <c r="J85" i="6"/>
  <c r="D85" i="6"/>
  <c r="C85" i="6"/>
  <c r="B85" i="6"/>
  <c r="A85" i="6"/>
  <c r="R84" i="6"/>
  <c r="Q84" i="6"/>
  <c r="P84" i="6"/>
  <c r="O84" i="6"/>
  <c r="J84" i="6" s="1"/>
  <c r="N84" i="6"/>
  <c r="M84" i="6"/>
  <c r="L84" i="6"/>
  <c r="K84" i="6"/>
  <c r="C84" i="6"/>
  <c r="B84" i="6"/>
  <c r="A84" i="6"/>
  <c r="D84" i="6" s="1"/>
  <c r="R77" i="6"/>
  <c r="Q77" i="6"/>
  <c r="P77" i="6"/>
  <c r="J77" i="6" s="1"/>
  <c r="O77" i="6"/>
  <c r="N77" i="6"/>
  <c r="M77" i="6"/>
  <c r="L77" i="6"/>
  <c r="K77" i="6"/>
  <c r="C77" i="6"/>
  <c r="B77" i="6"/>
  <c r="A77" i="6"/>
  <c r="D77" i="6" s="1"/>
  <c r="R76" i="6"/>
  <c r="Q76" i="6"/>
  <c r="P76" i="6"/>
  <c r="J76" i="6" s="1"/>
  <c r="O76" i="6"/>
  <c r="N76" i="6"/>
  <c r="M76" i="6"/>
  <c r="L76" i="6"/>
  <c r="K76" i="6"/>
  <c r="D76" i="6"/>
  <c r="C76" i="6"/>
  <c r="B76" i="6"/>
  <c r="A76" i="6"/>
  <c r="R75" i="6"/>
  <c r="Q75" i="6"/>
  <c r="P75" i="6"/>
  <c r="O75" i="6"/>
  <c r="N75" i="6"/>
  <c r="J75" i="6" s="1"/>
  <c r="M75" i="6"/>
  <c r="L75" i="6"/>
  <c r="K75" i="6"/>
  <c r="D75" i="6"/>
  <c r="C75" i="6"/>
  <c r="B75" i="6"/>
  <c r="A75" i="6"/>
  <c r="R74" i="6"/>
  <c r="Q74" i="6"/>
  <c r="P74" i="6"/>
  <c r="O74" i="6"/>
  <c r="N74" i="6"/>
  <c r="J74" i="6" s="1"/>
  <c r="M74" i="6"/>
  <c r="L74" i="6"/>
  <c r="K74" i="6"/>
  <c r="C74" i="6"/>
  <c r="B74" i="6"/>
  <c r="A74" i="6"/>
  <c r="D74" i="6" s="1"/>
  <c r="R73" i="6"/>
  <c r="Q73" i="6"/>
  <c r="P73" i="6"/>
  <c r="O73" i="6"/>
  <c r="N73" i="6"/>
  <c r="M73" i="6"/>
  <c r="L73" i="6"/>
  <c r="K73" i="6"/>
  <c r="J73" i="6"/>
  <c r="D73" i="6"/>
  <c r="C73" i="6"/>
  <c r="B73" i="6"/>
  <c r="A73" i="6"/>
  <c r="R72" i="6"/>
  <c r="Q72" i="6"/>
  <c r="P72" i="6"/>
  <c r="O72" i="6"/>
  <c r="N72" i="6"/>
  <c r="J72" i="6" s="1"/>
  <c r="M72" i="6"/>
  <c r="L72" i="6"/>
  <c r="K72" i="6"/>
  <c r="C72" i="6"/>
  <c r="B72" i="6"/>
  <c r="A72" i="6"/>
  <c r="D72" i="6" s="1"/>
  <c r="R71" i="6"/>
  <c r="Q71" i="6"/>
  <c r="P71" i="6"/>
  <c r="O71" i="6"/>
  <c r="N71" i="6"/>
  <c r="J71" i="6" s="1"/>
  <c r="M71" i="6"/>
  <c r="L71" i="6"/>
  <c r="K71" i="6"/>
  <c r="C71" i="6"/>
  <c r="B71" i="6"/>
  <c r="A71" i="6"/>
  <c r="D71" i="6" s="1"/>
  <c r="R70" i="6"/>
  <c r="Q70" i="6"/>
  <c r="P70" i="6"/>
  <c r="O70" i="6"/>
  <c r="N70" i="6"/>
  <c r="J70" i="6" s="1"/>
  <c r="M70" i="6"/>
  <c r="L70" i="6"/>
  <c r="K70" i="6"/>
  <c r="D70" i="6"/>
  <c r="C70" i="6"/>
  <c r="B70" i="6"/>
  <c r="A70" i="6"/>
  <c r="R69" i="6"/>
  <c r="Q69" i="6"/>
  <c r="P69" i="6"/>
  <c r="O69" i="6"/>
  <c r="N69" i="6"/>
  <c r="M69" i="6"/>
  <c r="L69" i="6"/>
  <c r="K69" i="6"/>
  <c r="J69" i="6"/>
  <c r="D69" i="6"/>
  <c r="C69" i="6"/>
  <c r="B69" i="6"/>
  <c r="A69" i="6"/>
  <c r="R68" i="6"/>
  <c r="Q68" i="6"/>
  <c r="P68" i="6"/>
  <c r="O68" i="6"/>
  <c r="J68" i="6" s="1"/>
  <c r="N68" i="6"/>
  <c r="M68" i="6"/>
  <c r="L68" i="6"/>
  <c r="K68" i="6"/>
  <c r="C68" i="6"/>
  <c r="B68" i="6"/>
  <c r="A68" i="6"/>
  <c r="D68" i="6" s="1"/>
  <c r="R67" i="6"/>
  <c r="Q67" i="6"/>
  <c r="P67" i="6"/>
  <c r="J67" i="6" s="1"/>
  <c r="O67" i="6"/>
  <c r="N67" i="6"/>
  <c r="M67" i="6"/>
  <c r="L67" i="6"/>
  <c r="K67" i="6"/>
  <c r="C67" i="6"/>
  <c r="B67" i="6"/>
  <c r="A67" i="6"/>
  <c r="D67" i="6" s="1"/>
  <c r="R66" i="6"/>
  <c r="Q66" i="6"/>
  <c r="P66" i="6"/>
  <c r="J66" i="6" s="1"/>
  <c r="O66" i="6"/>
  <c r="N66" i="6"/>
  <c r="M66" i="6"/>
  <c r="L66" i="6"/>
  <c r="K66" i="6"/>
  <c r="D66" i="6"/>
  <c r="C66" i="6"/>
  <c r="B66" i="6"/>
  <c r="A66" i="6"/>
  <c r="R65" i="6"/>
  <c r="Q65" i="6"/>
  <c r="P65" i="6"/>
  <c r="O65" i="6"/>
  <c r="N65" i="6"/>
  <c r="J65" i="6" s="1"/>
  <c r="M65" i="6"/>
  <c r="L65" i="6"/>
  <c r="K65" i="6"/>
  <c r="D65" i="6"/>
  <c r="C65" i="6"/>
  <c r="B65" i="6"/>
  <c r="A65" i="6"/>
  <c r="R64" i="6"/>
  <c r="Q64" i="6"/>
  <c r="P64" i="6"/>
  <c r="O64" i="6"/>
  <c r="J64" i="6" s="1"/>
  <c r="N64" i="6"/>
  <c r="M64" i="6"/>
  <c r="L64" i="6"/>
  <c r="K64" i="6"/>
  <c r="C64" i="6"/>
  <c r="B64" i="6"/>
  <c r="A64" i="6"/>
  <c r="D64" i="6" s="1"/>
  <c r="R63" i="6"/>
  <c r="J63" i="6" s="1"/>
  <c r="Q63" i="6"/>
  <c r="P63" i="6"/>
  <c r="O63" i="6"/>
  <c r="N63" i="6"/>
  <c r="M63" i="6"/>
  <c r="L63" i="6"/>
  <c r="K63" i="6"/>
  <c r="D63" i="6"/>
  <c r="C63" i="6"/>
  <c r="B63" i="6"/>
  <c r="A63" i="6"/>
  <c r="R62" i="6"/>
  <c r="Q62" i="6"/>
  <c r="P62" i="6"/>
  <c r="O62" i="6"/>
  <c r="N62" i="6"/>
  <c r="J62" i="6" s="1"/>
  <c r="M62" i="6"/>
  <c r="L62" i="6"/>
  <c r="K62" i="6"/>
  <c r="C62" i="6"/>
  <c r="B62" i="6"/>
  <c r="A62" i="6"/>
  <c r="D62" i="6" s="1"/>
  <c r="R61" i="6"/>
  <c r="Q61" i="6"/>
  <c r="P61" i="6"/>
  <c r="O61" i="6"/>
  <c r="N61" i="6"/>
  <c r="J61" i="6" s="1"/>
  <c r="M61" i="6"/>
  <c r="L61" i="6"/>
  <c r="K61" i="6"/>
  <c r="C61" i="6"/>
  <c r="B61" i="6"/>
  <c r="A61" i="6"/>
  <c r="D61" i="6" s="1"/>
  <c r="R60" i="6"/>
  <c r="Q60" i="6"/>
  <c r="P60" i="6"/>
  <c r="O60" i="6"/>
  <c r="N60" i="6"/>
  <c r="J60" i="6" s="1"/>
  <c r="M60" i="6"/>
  <c r="L60" i="6"/>
  <c r="K60" i="6"/>
  <c r="D60" i="6"/>
  <c r="C60" i="6"/>
  <c r="B60" i="6"/>
  <c r="A60" i="6"/>
  <c r="R59" i="6"/>
  <c r="Q59" i="6"/>
  <c r="P59" i="6"/>
  <c r="O59" i="6"/>
  <c r="N59" i="6"/>
  <c r="M59" i="6"/>
  <c r="L59" i="6"/>
  <c r="K59" i="6"/>
  <c r="J59" i="6"/>
  <c r="D59" i="6"/>
  <c r="C59" i="6"/>
  <c r="B59" i="6"/>
  <c r="A59" i="6"/>
  <c r="R58" i="6"/>
  <c r="Q58" i="6"/>
  <c r="P58" i="6"/>
  <c r="O58" i="6"/>
  <c r="J58" i="6" s="1"/>
  <c r="N58" i="6"/>
  <c r="M58" i="6"/>
  <c r="L58" i="6"/>
  <c r="K58" i="6"/>
  <c r="C58" i="6"/>
  <c r="B58" i="6"/>
  <c r="A58" i="6"/>
  <c r="D58" i="6" s="1"/>
  <c r="R57" i="6"/>
  <c r="Q57" i="6"/>
  <c r="P57" i="6"/>
  <c r="J57" i="6" s="1"/>
  <c r="O57" i="6"/>
  <c r="N57" i="6"/>
  <c r="M57" i="6"/>
  <c r="L57" i="6"/>
  <c r="K57" i="6"/>
  <c r="C57" i="6"/>
  <c r="B57" i="6"/>
  <c r="A57" i="6"/>
  <c r="D57" i="6" s="1"/>
  <c r="R49" i="6"/>
  <c r="Q49" i="6"/>
  <c r="P49" i="6"/>
  <c r="J49" i="6" s="1"/>
  <c r="O49" i="6"/>
  <c r="N49" i="6"/>
  <c r="M49" i="6"/>
  <c r="L49" i="6"/>
  <c r="K49" i="6"/>
  <c r="D49" i="6"/>
  <c r="C49" i="6"/>
  <c r="B49" i="6"/>
  <c r="A49" i="6"/>
  <c r="R48" i="6"/>
  <c r="Q48" i="6"/>
  <c r="P48" i="6"/>
  <c r="O48" i="6"/>
  <c r="N48" i="6"/>
  <c r="J48" i="6" s="1"/>
  <c r="M48" i="6"/>
  <c r="L48" i="6"/>
  <c r="K48" i="6"/>
  <c r="D48" i="6"/>
  <c r="C48" i="6"/>
  <c r="B48" i="6"/>
  <c r="A48" i="6"/>
  <c r="R47" i="6"/>
  <c r="Q47" i="6"/>
  <c r="P47" i="6"/>
  <c r="O47" i="6"/>
  <c r="J47" i="6" s="1"/>
  <c r="N47" i="6"/>
  <c r="M47" i="6"/>
  <c r="L47" i="6"/>
  <c r="K47" i="6"/>
  <c r="C47" i="6"/>
  <c r="B47" i="6"/>
  <c r="A47" i="6"/>
  <c r="D47" i="6" s="1"/>
  <c r="R46" i="6"/>
  <c r="Q46" i="6"/>
  <c r="P46" i="6"/>
  <c r="O46" i="6"/>
  <c r="N46" i="6"/>
  <c r="M46" i="6"/>
  <c r="L46" i="6"/>
  <c r="K46" i="6"/>
  <c r="J46" i="6"/>
  <c r="D46" i="6"/>
  <c r="C46" i="6"/>
  <c r="B46" i="6"/>
  <c r="A46" i="6"/>
  <c r="R45" i="6"/>
  <c r="Q45" i="6"/>
  <c r="P45" i="6"/>
  <c r="O45" i="6"/>
  <c r="N45" i="6"/>
  <c r="J45" i="6" s="1"/>
  <c r="M45" i="6"/>
  <c r="L45" i="6"/>
  <c r="K45" i="6"/>
  <c r="C45" i="6"/>
  <c r="B45" i="6"/>
  <c r="A45" i="6"/>
  <c r="D45" i="6" s="1"/>
  <c r="R44" i="6"/>
  <c r="Q44" i="6"/>
  <c r="P44" i="6"/>
  <c r="O44" i="6"/>
  <c r="N44" i="6"/>
  <c r="J44" i="6" s="1"/>
  <c r="M44" i="6"/>
  <c r="L44" i="6"/>
  <c r="K44" i="6"/>
  <c r="C44" i="6"/>
  <c r="B44" i="6"/>
  <c r="A44" i="6"/>
  <c r="D44" i="6" s="1"/>
  <c r="R43" i="6"/>
  <c r="Q43" i="6"/>
  <c r="J43" i="6" s="1"/>
  <c r="P43" i="6"/>
  <c r="O43" i="6"/>
  <c r="N43" i="6"/>
  <c r="M43" i="6"/>
  <c r="L43" i="6"/>
  <c r="K43" i="6"/>
  <c r="D43" i="6"/>
  <c r="C43" i="6"/>
  <c r="B43" i="6"/>
  <c r="A43" i="6"/>
  <c r="R42" i="6"/>
  <c r="Q42" i="6"/>
  <c r="P42" i="6"/>
  <c r="O42" i="6"/>
  <c r="N42" i="6"/>
  <c r="M42" i="6"/>
  <c r="L42" i="6"/>
  <c r="K42" i="6"/>
  <c r="J42" i="6"/>
  <c r="D42" i="6"/>
  <c r="C42" i="6"/>
  <c r="B42" i="6"/>
  <c r="A42" i="6"/>
  <c r="R41" i="6"/>
  <c r="Q41" i="6"/>
  <c r="P41" i="6"/>
  <c r="O41" i="6"/>
  <c r="N41" i="6"/>
  <c r="J41" i="6" s="1"/>
  <c r="M41" i="6"/>
  <c r="L41" i="6"/>
  <c r="K41" i="6"/>
  <c r="C41" i="6"/>
  <c r="B41" i="6"/>
  <c r="A41" i="6"/>
  <c r="D41" i="6" s="1"/>
  <c r="R40" i="6"/>
  <c r="Q40" i="6"/>
  <c r="P40" i="6"/>
  <c r="J40" i="6" s="1"/>
  <c r="O40" i="6"/>
  <c r="N40" i="6"/>
  <c r="M40" i="6"/>
  <c r="L40" i="6"/>
  <c r="K40" i="6"/>
  <c r="C40" i="6"/>
  <c r="B40" i="6"/>
  <c r="A40" i="6"/>
  <c r="D40" i="6" s="1"/>
  <c r="R39" i="6"/>
  <c r="Q39" i="6"/>
  <c r="P39" i="6"/>
  <c r="O39" i="6"/>
  <c r="N39" i="6"/>
  <c r="M39" i="6"/>
  <c r="L39" i="6"/>
  <c r="K39" i="6"/>
  <c r="J39" i="6"/>
  <c r="D39" i="6"/>
  <c r="C39" i="6"/>
  <c r="B39" i="6"/>
  <c r="A39" i="6"/>
  <c r="R38" i="6"/>
  <c r="Q38" i="6"/>
  <c r="P38" i="6"/>
  <c r="O38" i="6"/>
  <c r="N38" i="6"/>
  <c r="J38" i="6" s="1"/>
  <c r="M38" i="6"/>
  <c r="L38" i="6"/>
  <c r="K38" i="6"/>
  <c r="D38" i="6"/>
  <c r="C38" i="6"/>
  <c r="B38" i="6"/>
  <c r="A38" i="6"/>
  <c r="R37" i="6"/>
  <c r="Q37" i="6"/>
  <c r="P37" i="6"/>
  <c r="O37" i="6"/>
  <c r="J37" i="6" s="1"/>
  <c r="N37" i="6"/>
  <c r="M37" i="6"/>
  <c r="L37" i="6"/>
  <c r="K37" i="6"/>
  <c r="C37" i="6"/>
  <c r="B37" i="6"/>
  <c r="A37" i="6"/>
  <c r="D37" i="6" s="1"/>
  <c r="R36" i="6"/>
  <c r="J36" i="6" s="1"/>
  <c r="Q36" i="6"/>
  <c r="P36" i="6"/>
  <c r="O36" i="6"/>
  <c r="N36" i="6"/>
  <c r="M36" i="6"/>
  <c r="L36" i="6"/>
  <c r="K36" i="6"/>
  <c r="D36" i="6"/>
  <c r="C36" i="6"/>
  <c r="B36" i="6"/>
  <c r="A36" i="6"/>
  <c r="R35" i="6"/>
  <c r="Q35" i="6"/>
  <c r="P35" i="6"/>
  <c r="O35" i="6"/>
  <c r="N35" i="6"/>
  <c r="J35" i="6" s="1"/>
  <c r="M35" i="6"/>
  <c r="L35" i="6"/>
  <c r="K35" i="6"/>
  <c r="C35" i="6"/>
  <c r="B35" i="6"/>
  <c r="A35" i="6"/>
  <c r="D35" i="6" s="1"/>
  <c r="R34" i="6"/>
  <c r="Q34" i="6"/>
  <c r="P34" i="6"/>
  <c r="O34" i="6"/>
  <c r="N34" i="6"/>
  <c r="J34" i="6" s="1"/>
  <c r="M34" i="6"/>
  <c r="L34" i="6"/>
  <c r="K34" i="6"/>
  <c r="C34" i="6"/>
  <c r="B34" i="6"/>
  <c r="A34" i="6"/>
  <c r="D34" i="6" s="1"/>
  <c r="R33" i="6"/>
  <c r="Q33" i="6"/>
  <c r="J33" i="6" s="1"/>
  <c r="P33" i="6"/>
  <c r="O33" i="6"/>
  <c r="N33" i="6"/>
  <c r="M33" i="6"/>
  <c r="L33" i="6"/>
  <c r="K33" i="6"/>
  <c r="D33" i="6"/>
  <c r="C33" i="6"/>
  <c r="B33" i="6"/>
  <c r="A33" i="6"/>
  <c r="R32" i="6"/>
  <c r="Q32" i="6"/>
  <c r="P32" i="6"/>
  <c r="O32" i="6"/>
  <c r="N32" i="6"/>
  <c r="M32" i="6"/>
  <c r="L32" i="6"/>
  <c r="K32" i="6"/>
  <c r="J32" i="6"/>
  <c r="D32" i="6"/>
  <c r="C32" i="6"/>
  <c r="B32" i="6"/>
  <c r="A32" i="6"/>
  <c r="R31" i="6"/>
  <c r="Q31" i="6"/>
  <c r="P31" i="6"/>
  <c r="O31" i="6"/>
  <c r="N31" i="6"/>
  <c r="J31" i="6" s="1"/>
  <c r="M31" i="6"/>
  <c r="L31" i="6"/>
  <c r="K31" i="6"/>
  <c r="C31" i="6"/>
  <c r="B31" i="6"/>
  <c r="A31" i="6"/>
  <c r="D31" i="6" s="1"/>
  <c r="R30" i="6"/>
  <c r="Q30" i="6"/>
  <c r="P30" i="6"/>
  <c r="J30" i="6" s="1"/>
  <c r="O30" i="6"/>
  <c r="N30" i="6"/>
  <c r="M30" i="6"/>
  <c r="L30" i="6"/>
  <c r="K30" i="6"/>
  <c r="C30" i="6"/>
  <c r="B30" i="6"/>
  <c r="A30" i="6"/>
  <c r="D30" i="6" s="1"/>
  <c r="R29" i="6"/>
  <c r="Q29" i="6"/>
  <c r="P29" i="6"/>
  <c r="O29" i="6"/>
  <c r="N29" i="6"/>
  <c r="M29" i="6"/>
  <c r="L29" i="6"/>
  <c r="K29" i="6"/>
  <c r="J29" i="6"/>
  <c r="D29" i="6"/>
  <c r="C29" i="6"/>
  <c r="B29" i="6"/>
  <c r="A29" i="6"/>
  <c r="R25" i="6"/>
  <c r="Q25" i="6"/>
  <c r="P25" i="6"/>
  <c r="O25" i="6"/>
  <c r="N25" i="6"/>
  <c r="J25" i="6" s="1"/>
  <c r="M25" i="6"/>
  <c r="L25" i="6"/>
  <c r="K25" i="6"/>
  <c r="D25" i="6"/>
  <c r="C25" i="6"/>
  <c r="B25" i="6"/>
  <c r="A25" i="6"/>
  <c r="R24" i="6"/>
  <c r="Q24" i="6"/>
  <c r="P24" i="6"/>
  <c r="O24" i="6"/>
  <c r="J24" i="6" s="1"/>
  <c r="N24" i="6"/>
  <c r="M24" i="6"/>
  <c r="L24" i="6"/>
  <c r="K24" i="6"/>
  <c r="C24" i="6"/>
  <c r="B24" i="6"/>
  <c r="A24" i="6"/>
  <c r="D24" i="6" s="1"/>
  <c r="R23" i="6"/>
  <c r="J23" i="6" s="1"/>
  <c r="Q23" i="6"/>
  <c r="P23" i="6"/>
  <c r="O23" i="6"/>
  <c r="N23" i="6"/>
  <c r="M23" i="6"/>
  <c r="L23" i="6"/>
  <c r="K23" i="6"/>
  <c r="D23" i="6"/>
  <c r="C23" i="6"/>
  <c r="B23" i="6"/>
  <c r="A23" i="6"/>
  <c r="R22" i="6"/>
  <c r="Q22" i="6"/>
  <c r="P22" i="6"/>
  <c r="O22" i="6"/>
  <c r="N22" i="6"/>
  <c r="J22" i="6" s="1"/>
  <c r="M22" i="6"/>
  <c r="L22" i="6"/>
  <c r="K22" i="6"/>
  <c r="C22" i="6"/>
  <c r="B22" i="6"/>
  <c r="A22" i="6"/>
  <c r="D22" i="6" s="1"/>
  <c r="R21" i="6"/>
  <c r="Q21" i="6"/>
  <c r="P21" i="6"/>
  <c r="O21" i="6"/>
  <c r="N21" i="6"/>
  <c r="J21" i="6" s="1"/>
  <c r="M21" i="6"/>
  <c r="L21" i="6"/>
  <c r="K21" i="6"/>
  <c r="C21" i="6"/>
  <c r="B21" i="6"/>
  <c r="A21" i="6"/>
  <c r="D21" i="6" s="1"/>
  <c r="R20" i="6"/>
  <c r="Q20" i="6"/>
  <c r="J20" i="6" s="1"/>
  <c r="P20" i="6"/>
  <c r="O20" i="6"/>
  <c r="N20" i="6"/>
  <c r="M20" i="6"/>
  <c r="L20" i="6"/>
  <c r="K20" i="6"/>
  <c r="D20" i="6"/>
  <c r="C20" i="6"/>
  <c r="B20" i="6"/>
  <c r="A20" i="6"/>
  <c r="R19" i="6"/>
  <c r="Q19" i="6"/>
  <c r="P19" i="6"/>
  <c r="O19" i="6"/>
  <c r="N19" i="6"/>
  <c r="M19" i="6"/>
  <c r="L19" i="6"/>
  <c r="K19" i="6"/>
  <c r="J19" i="6"/>
  <c r="D19" i="6"/>
  <c r="C19" i="6"/>
  <c r="B19" i="6"/>
  <c r="A19" i="6"/>
  <c r="R18" i="6"/>
  <c r="Q18" i="6"/>
  <c r="P18" i="6"/>
  <c r="O18" i="6"/>
  <c r="N18" i="6"/>
  <c r="J18" i="6" s="1"/>
  <c r="M18" i="6"/>
  <c r="L18" i="6"/>
  <c r="K18" i="6"/>
  <c r="C18" i="6"/>
  <c r="B18" i="6"/>
  <c r="A18" i="6"/>
  <c r="D18" i="6" s="1"/>
  <c r="R17" i="6"/>
  <c r="Q17" i="6"/>
  <c r="P17" i="6"/>
  <c r="J17" i="6" s="1"/>
  <c r="O17" i="6"/>
  <c r="N17" i="6"/>
  <c r="M17" i="6"/>
  <c r="L17" i="6"/>
  <c r="K17" i="6"/>
  <c r="C17" i="6"/>
  <c r="B17" i="6"/>
  <c r="A17" i="6"/>
  <c r="D17" i="6" s="1"/>
  <c r="R16" i="6"/>
  <c r="Q16" i="6"/>
  <c r="P16" i="6"/>
  <c r="O16" i="6"/>
  <c r="N16" i="6"/>
  <c r="M16" i="6"/>
  <c r="L16" i="6"/>
  <c r="K16" i="6"/>
  <c r="J16" i="6"/>
  <c r="D16" i="6"/>
  <c r="C16" i="6"/>
  <c r="B16" i="6"/>
  <c r="A16" i="6"/>
  <c r="R15" i="6"/>
  <c r="Q15" i="6"/>
  <c r="P15" i="6"/>
  <c r="O15" i="6"/>
  <c r="N15" i="6"/>
  <c r="J15" i="6" s="1"/>
  <c r="M15" i="6"/>
  <c r="L15" i="6"/>
  <c r="K15" i="6"/>
  <c r="D15" i="6"/>
  <c r="C15" i="6"/>
  <c r="B15" i="6"/>
  <c r="A15" i="6"/>
  <c r="R14" i="6"/>
  <c r="Q14" i="6"/>
  <c r="P14" i="6"/>
  <c r="O14" i="6"/>
  <c r="J14" i="6" s="1"/>
  <c r="N14" i="6"/>
  <c r="M14" i="6"/>
  <c r="L14" i="6"/>
  <c r="K14" i="6"/>
  <c r="C14" i="6"/>
  <c r="B14" i="6"/>
  <c r="A14" i="6"/>
  <c r="D14" i="6" s="1"/>
  <c r="R13" i="6"/>
  <c r="J13" i="6" s="1"/>
  <c r="Q13" i="6"/>
  <c r="P13" i="6"/>
  <c r="O13" i="6"/>
  <c r="N13" i="6"/>
  <c r="M13" i="6"/>
  <c r="L13" i="6"/>
  <c r="K13" i="6"/>
  <c r="D13" i="6"/>
  <c r="C13" i="6"/>
  <c r="B13" i="6"/>
  <c r="A13" i="6"/>
  <c r="R12" i="6"/>
  <c r="Q12" i="6"/>
  <c r="P12" i="6"/>
  <c r="O12" i="6"/>
  <c r="N12" i="6"/>
  <c r="J12" i="6" s="1"/>
  <c r="M12" i="6"/>
  <c r="L12" i="6"/>
  <c r="K12" i="6"/>
  <c r="C12" i="6"/>
  <c r="B12" i="6"/>
  <c r="A12" i="6"/>
  <c r="D12" i="6" s="1"/>
  <c r="R11" i="6"/>
  <c r="Q11" i="6"/>
  <c r="P11" i="6"/>
  <c r="O11" i="6"/>
  <c r="N11" i="6"/>
  <c r="J11" i="6" s="1"/>
  <c r="M11" i="6"/>
  <c r="L11" i="6"/>
  <c r="K11" i="6"/>
  <c r="C11" i="6"/>
  <c r="B11" i="6"/>
  <c r="A11" i="6"/>
  <c r="D11" i="6" s="1"/>
  <c r="R10" i="6"/>
  <c r="Q10" i="6"/>
  <c r="J10" i="6" s="1"/>
  <c r="P10" i="6"/>
  <c r="O10" i="6"/>
  <c r="N10" i="6"/>
  <c r="M10" i="6"/>
  <c r="L10" i="6"/>
  <c r="K10" i="6"/>
  <c r="D10" i="6"/>
  <c r="C10" i="6"/>
  <c r="B10" i="6"/>
  <c r="A10" i="6"/>
  <c r="R9" i="6"/>
  <c r="Q9" i="6"/>
  <c r="P9" i="6"/>
  <c r="O9" i="6"/>
  <c r="N9" i="6"/>
  <c r="M9" i="6"/>
  <c r="L9" i="6"/>
  <c r="K9" i="6"/>
  <c r="J9" i="6"/>
  <c r="D9" i="6"/>
  <c r="C9" i="6"/>
  <c r="B9" i="6"/>
  <c r="A9" i="6"/>
  <c r="R8" i="6"/>
  <c r="Q8" i="6"/>
  <c r="P8" i="6"/>
  <c r="O8" i="6"/>
  <c r="N8" i="6"/>
  <c r="J8" i="6" s="1"/>
  <c r="M8" i="6"/>
  <c r="L8" i="6"/>
  <c r="K8" i="6"/>
  <c r="C8" i="6"/>
  <c r="B8" i="6"/>
  <c r="A8" i="6"/>
  <c r="D8" i="6" s="1"/>
  <c r="R7" i="6"/>
  <c r="Q7" i="6"/>
  <c r="P7" i="6"/>
  <c r="J7" i="6" s="1"/>
  <c r="O7" i="6"/>
  <c r="N7" i="6"/>
  <c r="M7" i="6"/>
  <c r="L7" i="6"/>
  <c r="K7" i="6"/>
  <c r="C7" i="6"/>
  <c r="B7" i="6"/>
  <c r="A7" i="6"/>
  <c r="D7" i="6" s="1"/>
  <c r="R6" i="6"/>
  <c r="Q6" i="6"/>
  <c r="P6" i="6"/>
  <c r="O6" i="6"/>
  <c r="N6" i="6"/>
  <c r="M6" i="6"/>
  <c r="L6" i="6"/>
  <c r="K6" i="6"/>
  <c r="J6" i="6"/>
  <c r="D6" i="6"/>
  <c r="C6" i="6"/>
  <c r="B6" i="6"/>
  <c r="A6" i="6"/>
  <c r="R5" i="6"/>
  <c r="Q5" i="6"/>
  <c r="P5" i="6"/>
  <c r="O5" i="6"/>
  <c r="N5" i="6"/>
  <c r="J5" i="6" s="1"/>
  <c r="M5" i="6"/>
  <c r="L5" i="6"/>
  <c r="K5" i="6"/>
  <c r="D5" i="6"/>
  <c r="C5" i="6"/>
  <c r="B5" i="6"/>
  <c r="A5" i="6"/>
  <c r="N14" i="4"/>
  <c r="M14" i="4"/>
  <c r="L14" i="4"/>
  <c r="K14" i="4"/>
  <c r="J14" i="4"/>
  <c r="N13" i="4"/>
  <c r="M13" i="4"/>
  <c r="L13" i="4"/>
  <c r="K13" i="4"/>
  <c r="J13" i="4"/>
  <c r="N12" i="4"/>
  <c r="M12" i="4"/>
  <c r="L12" i="4"/>
  <c r="K12" i="4"/>
  <c r="J12" i="4"/>
  <c r="N11" i="4"/>
  <c r="M11" i="4"/>
  <c r="L11" i="4"/>
  <c r="K11" i="4"/>
  <c r="J11" i="4"/>
  <c r="N10" i="4"/>
  <c r="M10" i="4"/>
  <c r="L10" i="4"/>
  <c r="K10" i="4"/>
  <c r="J10" i="4"/>
  <c r="N9" i="4"/>
  <c r="M9" i="4"/>
  <c r="L9" i="4"/>
  <c r="K9" i="4"/>
  <c r="J9" i="4"/>
  <c r="N8" i="4"/>
  <c r="M8" i="4"/>
  <c r="L8" i="4"/>
  <c r="K8" i="4"/>
  <c r="J8" i="4"/>
  <c r="N7" i="4"/>
  <c r="M7" i="4"/>
  <c r="L7" i="4"/>
  <c r="K7" i="4"/>
  <c r="J7" i="4"/>
  <c r="N6" i="4"/>
  <c r="M6" i="4"/>
  <c r="L6" i="4"/>
  <c r="K6" i="4"/>
  <c r="J6" i="4"/>
  <c r="J113" i="6" l="1"/>
  <c r="J118" i="6"/>
  <c r="J123" i="6"/>
  <c r="J128" i="6"/>
  <c r="J133" i="6"/>
</calcChain>
</file>

<file path=xl/sharedStrings.xml><?xml version="1.0" encoding="utf-8"?>
<sst xmlns="http://schemas.openxmlformats.org/spreadsheetml/2006/main" count="955" uniqueCount="190">
  <si>
    <t xml:space="preserve">Benchmark </t>
  </si>
  <si>
    <t>Benchmark Tool</t>
  </si>
  <si>
    <t>Test</t>
  </si>
  <si>
    <t>Score</t>
  </si>
  <si>
    <t>Freq-Mem</t>
  </si>
  <si>
    <t>Freq-CPUB</t>
  </si>
  <si>
    <t>Freq-CPU</t>
  </si>
  <si>
    <t>Freq-GPU</t>
  </si>
  <si>
    <t>AnTutu</t>
  </si>
  <si>
    <t>HTML Test</t>
  </si>
  <si>
    <t>Mem - low cpu</t>
  </si>
  <si>
    <t>Mem - med cpu</t>
  </si>
  <si>
    <t>Mem - high cpu</t>
  </si>
  <si>
    <t xml:space="preserve">GPU Test </t>
  </si>
  <si>
    <t>CPU Small - mid mem</t>
  </si>
  <si>
    <t>CPU Big - mid mem</t>
  </si>
  <si>
    <t xml:space="preserve">CPU Big - low mem </t>
  </si>
  <si>
    <t xml:space="preserve">CPU Big - high mem </t>
  </si>
  <si>
    <t>Benchmark</t>
  </si>
  <si>
    <t>Total</t>
  </si>
  <si>
    <t>GPU</t>
  </si>
  <si>
    <t>CPU</t>
  </si>
  <si>
    <t>Mem</t>
  </si>
  <si>
    <t>UX</t>
  </si>
  <si>
    <t>Antutu</t>
  </si>
  <si>
    <t>Memory Check -Low config</t>
  </si>
  <si>
    <t>**********</t>
  </si>
  <si>
    <t>*****************</t>
  </si>
  <si>
    <t>**********************************</t>
  </si>
  <si>
    <t>GPU*******</t>
  </si>
  <si>
    <t>GPU Load - low mem - low cpu</t>
  </si>
  <si>
    <t>GPU Load - Med Mem - low CPU</t>
  </si>
  <si>
    <t>GPU Load - High Mem - low CPU</t>
  </si>
  <si>
    <t>GPU - low mem - high CPU</t>
  </si>
  <si>
    <t>Just checking which benchmarks can compile and run on the odroid</t>
  </si>
  <si>
    <t>Name</t>
  </si>
  <si>
    <t>OpenCL</t>
  </si>
  <si>
    <t>OpenMP</t>
  </si>
  <si>
    <t>Rodinia - KMeans OpenCL Benchmarking</t>
  </si>
  <si>
    <t>b+tree</t>
  </si>
  <si>
    <t>Average</t>
  </si>
  <si>
    <t>bfs</t>
  </si>
  <si>
    <t>CPU 4 - 7</t>
  </si>
  <si>
    <t>CPU 0 - 3</t>
  </si>
  <si>
    <t>Time Command Output</t>
  </si>
  <si>
    <t>Application Time Measurement</t>
  </si>
  <si>
    <t>dwt2d</t>
  </si>
  <si>
    <t>Real (s)</t>
  </si>
  <si>
    <t>User (s)</t>
  </si>
  <si>
    <t>Sys (s)</t>
  </si>
  <si>
    <t>IO Time</t>
  </si>
  <si>
    <t>Clustering Time</t>
  </si>
  <si>
    <t>heartwall</t>
  </si>
  <si>
    <t>hotspot3D</t>
  </si>
  <si>
    <t>kmeans</t>
  </si>
  <si>
    <t>leukocyte</t>
  </si>
  <si>
    <t>myocyote</t>
  </si>
  <si>
    <t>nw</t>
  </si>
  <si>
    <t>pathfinder</t>
  </si>
  <si>
    <t>streamcluster</t>
  </si>
  <si>
    <t>backprop</t>
  </si>
  <si>
    <t>cfd</t>
  </si>
  <si>
    <t>gaussian</t>
  </si>
  <si>
    <t>hotspot</t>
  </si>
  <si>
    <t>hybridsort</t>
  </si>
  <si>
    <t>lavamd</t>
  </si>
  <si>
    <t>lud</t>
  </si>
  <si>
    <t>nn</t>
  </si>
  <si>
    <t>particle filter</t>
  </si>
  <si>
    <t>srad</t>
  </si>
  <si>
    <t>Data 1</t>
  </si>
  <si>
    <t xml:space="preserve">CPU </t>
  </si>
  <si>
    <t>BFS</t>
  </si>
  <si>
    <t>Run0</t>
  </si>
  <si>
    <t>Run1</t>
  </si>
  <si>
    <t>Run2</t>
  </si>
  <si>
    <t>Run3</t>
  </si>
  <si>
    <t>Run4</t>
  </si>
  <si>
    <t>GPU Power</t>
  </si>
  <si>
    <t>Big Power</t>
  </si>
  <si>
    <t>Small Power</t>
  </si>
  <si>
    <t>GPU Energy</t>
  </si>
  <si>
    <t>CPU Energy</t>
  </si>
  <si>
    <t>GPU Freq</t>
  </si>
  <si>
    <t>Big CPU Freq</t>
  </si>
  <si>
    <t>Small CPU Freq</t>
  </si>
  <si>
    <t>Memory Freq</t>
  </si>
  <si>
    <t>Manual Sum (ms)</t>
  </si>
  <si>
    <t>Allocation Time</t>
  </si>
  <si>
    <t>Copy To Device Time</t>
  </si>
  <si>
    <t>Kernel Time</t>
  </si>
  <si>
    <t>Copy Back and Merge Time</t>
  </si>
  <si>
    <t>Deallocation Time</t>
  </si>
  <si>
    <t>HSTI</t>
  </si>
  <si>
    <t>Run5</t>
  </si>
  <si>
    <t>HSTO</t>
  </si>
  <si>
    <t xml:space="preserve">Run2 </t>
  </si>
  <si>
    <t>SSSP</t>
  </si>
  <si>
    <t>TRNS</t>
  </si>
  <si>
    <t>Mem Freq</t>
  </si>
  <si>
    <t>Manual SUm</t>
  </si>
  <si>
    <t>Adds the power value s</t>
  </si>
  <si>
    <t>Score(sum)</t>
  </si>
  <si>
    <t>Score(CPU)</t>
  </si>
  <si>
    <t>Score(GPU)</t>
  </si>
  <si>
    <t>Score(UX)</t>
  </si>
  <si>
    <t>Score(MEM)</t>
  </si>
  <si>
    <t>Freq-CPU-B</t>
  </si>
  <si>
    <t>Freq-CPU-L</t>
  </si>
  <si>
    <t>GPU: 480</t>
  </si>
  <si>
    <t>low CPU</t>
  </si>
  <si>
    <t>mid CPU</t>
  </si>
  <si>
    <t>high CPU</t>
  </si>
  <si>
    <t>MEM Freqs</t>
  </si>
  <si>
    <t>GPU: 350</t>
  </si>
  <si>
    <t>GPU: 420</t>
  </si>
  <si>
    <t>GPU: 543</t>
  </si>
  <si>
    <t>GPU: Low</t>
  </si>
  <si>
    <t>GPU: Mid</t>
  </si>
  <si>
    <t>GPU: High</t>
  </si>
  <si>
    <t>MEM Freq</t>
  </si>
  <si>
    <t>GPU:420</t>
  </si>
  <si>
    <t>GPU:480</t>
  </si>
  <si>
    <t>-</t>
  </si>
  <si>
    <t>GPU: Low</t>
  </si>
  <si>
    <t>GPU: Mid</t>
  </si>
  <si>
    <t>GPU: High</t>
  </si>
  <si>
    <t>Power-UX</t>
  </si>
  <si>
    <t>MemFreq</t>
  </si>
  <si>
    <t>CPUBig</t>
  </si>
  <si>
    <t>CPUSmall</t>
  </si>
  <si>
    <t>GPUFreq</t>
  </si>
  <si>
    <t>CPUPower</t>
  </si>
  <si>
    <t>MemPower</t>
  </si>
  <si>
    <t>GPUPower</t>
  </si>
  <si>
    <t>RestPower</t>
  </si>
  <si>
    <t>[177, 1.7, 165]</t>
  </si>
  <si>
    <t>[177, 1.7, 543]</t>
  </si>
  <si>
    <t>[350, 1.7, 165]</t>
  </si>
  <si>
    <t>[543, 1.7, 165]</t>
  </si>
  <si>
    <t>[543, 1.7, 543]</t>
  </si>
  <si>
    <t>[177, 2.0, 543]</t>
  </si>
  <si>
    <t>[177, 2.0, 165]</t>
  </si>
  <si>
    <t>[177, 2.0, 933]</t>
  </si>
  <si>
    <t>[350, 2.0, 543]</t>
  </si>
  <si>
    <t>[350, 2.0, 165]</t>
  </si>
  <si>
    <t>[350, 2.0, 933]</t>
  </si>
  <si>
    <t>[543, 2.0, 165]</t>
  </si>
  <si>
    <t>[543, 2.0, 543]</t>
  </si>
  <si>
    <t>[177, 1.4, 165]</t>
  </si>
  <si>
    <t>[543, 2.0, 933]</t>
  </si>
  <si>
    <t>[177, 1.4, 543]</t>
  </si>
  <si>
    <t>[177, 1.7, 933]</t>
  </si>
  <si>
    <t>[177, 1.4, 933]</t>
  </si>
  <si>
    <t>[350, 1.7, 543]</t>
  </si>
  <si>
    <t>[350, 1.4, 165]</t>
  </si>
  <si>
    <t>[350, 1.7, 933]</t>
  </si>
  <si>
    <t>[350, 1.4, 543]</t>
  </si>
  <si>
    <t>[350, 1.4, 933]</t>
  </si>
  <si>
    <t>[543, 1.7, 933]</t>
  </si>
  <si>
    <t>[543, 1.4, 165]</t>
  </si>
  <si>
    <t>[543, 1.4, 543]</t>
  </si>
  <si>
    <t>[543, 1.4, 933]</t>
  </si>
  <si>
    <t>Perf</t>
  </si>
  <si>
    <t>Power</t>
  </si>
  <si>
    <t>Freq</t>
  </si>
  <si>
    <t>cluster</t>
  </si>
  <si>
    <t>Cluster</t>
  </si>
  <si>
    <t xml:space="preserve">EDP Multi - Dimensional </t>
  </si>
  <si>
    <t xml:space="preserve">Perf </t>
  </si>
  <si>
    <t>NU = 0.5</t>
  </si>
  <si>
    <t>NU = 1</t>
  </si>
  <si>
    <t>NU = 2</t>
  </si>
  <si>
    <t>200000: {'gpu':177000000, 'mem':165000000},</t>
  </si>
  <si>
    <t>300000: {'gpu':177000000, 'mem':165000000},</t>
  </si>
  <si>
    <t>400000: {'gpu':177000000, 'mem':165000000},</t>
  </si>
  <si>
    <t>500000: {'gpu':266000000, 'mem':275000000},</t>
  </si>
  <si>
    <t>600000: {'gpu':266000000, 'mem':275000000},</t>
  </si>
  <si>
    <t>700000: {'gpu':350000000, 'mem':413000000},</t>
  </si>
  <si>
    <t>800000: {'gpu':350000000, 'mem':413000000},</t>
  </si>
  <si>
    <t>900000: {'gpu':420000000, 'mem':543000000},</t>
  </si>
  <si>
    <t>1000000: {'gpu':420000000, 'mem':543000000},</t>
  </si>
  <si>
    <t>1100000: {'gpu':480000000, 'mem':633000000},</t>
  </si>
  <si>
    <t>1200000: {'gpu':480000000, 'mem':633000000},</t>
  </si>
  <si>
    <t>1300000: {'gpu':600000000, 'mem':825000000},</t>
  </si>
  <si>
    <t>1400000: {'gpu':600000000, 'mem':825000000}</t>
  </si>
  <si>
    <t>&lt;-- Best Cluster</t>
  </si>
  <si>
    <t>All_ EDP(2)</t>
  </si>
  <si>
    <t>All_EDP(1)</t>
  </si>
  <si>
    <t>All_EDP(0.5)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</si>
</sst>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Monospace"/>
    </font>
    <font>
      <sz val="12"/>
      <color theme="1"/>
      <name val="Calibri"/>
      <family val="2"/>
    </font>
    <font>
      <sz val="8"/>
      <color theme="1"/>
      <name val="&quot;Liberation Sans&quot;"/>
    </font>
    <font>
      <sz val="12"/>
      <color rgb="FF000000"/>
      <name val="Docs-Calibri"/>
    </font>
    <font>
      <sz val="11"/>
      <color rgb="FF000000"/>
      <name val="Calibri"/>
      <family val="2"/>
    </font>
    <font>
      <sz val="11"/>
      <color rgb="FF000000"/>
      <name val="Inconsolata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5" fillId="2" borderId="0" xfId="0" applyFont="1" applyFill="1"/>
    <xf numFmtId="0" fontId="5" fillId="3" borderId="0" xfId="0" applyFont="1" applyFill="1"/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/>
    <xf numFmtId="0" fontId="5" fillId="4" borderId="0" xfId="0" applyFont="1" applyFill="1"/>
    <xf numFmtId="0" fontId="8" fillId="0" borderId="4" xfId="0" applyFont="1" applyBorder="1"/>
    <xf numFmtId="0" fontId="8" fillId="0" borderId="5" xfId="0" applyFont="1" applyBorder="1"/>
    <xf numFmtId="0" fontId="9" fillId="4" borderId="0" xfId="0" applyFont="1" applyFill="1"/>
    <xf numFmtId="0" fontId="5" fillId="0" borderId="4" xfId="0" applyFont="1" applyBorder="1"/>
    <xf numFmtId="0" fontId="5" fillId="0" borderId="5" xfId="0" applyFont="1" applyBorder="1"/>
    <xf numFmtId="0" fontId="9" fillId="5" borderId="0" xfId="0" applyFont="1" applyFill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10" fillId="0" borderId="8" xfId="0" applyFont="1" applyBorder="1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2" fillId="4" borderId="0" xfId="0" applyFont="1" applyFill="1" applyAlignment="1">
      <alignment horizontal="left"/>
    </xf>
    <xf numFmtId="0" fontId="13" fillId="0" borderId="0" xfId="0" applyFont="1"/>
    <xf numFmtId="0" fontId="13" fillId="0" borderId="1" xfId="0" applyFont="1" applyBorder="1"/>
    <xf numFmtId="0" fontId="13" fillId="0" borderId="2" xfId="0" applyFont="1" applyBorder="1"/>
    <xf numFmtId="0" fontId="13" fillId="0" borderId="3" xfId="0" applyFont="1" applyBorder="1"/>
    <xf numFmtId="11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3" fillId="0" borderId="4" xfId="0" applyFont="1" applyBorder="1" applyAlignment="1">
      <alignment horizontal="right"/>
    </xf>
    <xf numFmtId="0" fontId="13" fillId="0" borderId="5" xfId="0" applyFont="1" applyBorder="1" applyAlignment="1">
      <alignment horizontal="right"/>
    </xf>
    <xf numFmtId="0" fontId="7" fillId="4" borderId="0" xfId="0" applyFont="1" applyFill="1" applyAlignment="1">
      <alignment horizontal="right"/>
    </xf>
    <xf numFmtId="0" fontId="12" fillId="4" borderId="0" xfId="0" applyFont="1" applyFill="1" applyAlignment="1">
      <alignment horizontal="right"/>
    </xf>
    <xf numFmtId="0" fontId="13" fillId="0" borderId="6" xfId="0" applyFont="1" applyBorder="1" applyAlignment="1">
      <alignment horizontal="right"/>
    </xf>
    <xf numFmtId="0" fontId="13" fillId="0" borderId="7" xfId="0" applyFont="1" applyBorder="1" applyAlignment="1">
      <alignment horizontal="right"/>
    </xf>
    <xf numFmtId="0" fontId="13" fillId="0" borderId="8" xfId="0" applyFont="1" applyBorder="1" applyAlignment="1">
      <alignment horizontal="right"/>
    </xf>
    <xf numFmtId="0" fontId="14" fillId="4" borderId="0" xfId="0" applyFont="1" applyFill="1" applyAlignment="1">
      <alignment horizontal="left"/>
    </xf>
    <xf numFmtId="0" fontId="13" fillId="0" borderId="1" xfId="0" applyFont="1" applyBorder="1" applyAlignment="1">
      <alignment horizontal="right"/>
    </xf>
    <xf numFmtId="0" fontId="13" fillId="0" borderId="2" xfId="0" applyFont="1" applyBorder="1" applyAlignment="1">
      <alignment horizontal="right"/>
    </xf>
    <xf numFmtId="0" fontId="13" fillId="0" borderId="3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6" borderId="0" xfId="0" applyFont="1" applyFill="1" applyAlignment="1">
      <alignment horizontal="right"/>
    </xf>
    <xf numFmtId="0" fontId="5" fillId="5" borderId="0" xfId="0" applyFont="1" applyFill="1" applyAlignment="1">
      <alignment horizontal="right"/>
    </xf>
    <xf numFmtId="0" fontId="5" fillId="7" borderId="0" xfId="0" applyFont="1" applyFill="1" applyAlignment="1">
      <alignment horizontal="right"/>
    </xf>
    <xf numFmtId="0" fontId="15" fillId="0" borderId="0" xfId="0" applyFont="1"/>
    <xf numFmtId="0" fontId="16" fillId="0" borderId="0" xfId="0" applyFont="1"/>
    <xf numFmtId="0" fontId="4" fillId="0" borderId="0" xfId="0" applyFont="1"/>
    <xf numFmtId="0" fontId="17" fillId="0" borderId="0" xfId="0" applyFont="1"/>
    <xf numFmtId="0" fontId="3" fillId="0" borderId="0" xfId="0" applyFont="1"/>
    <xf numFmtId="0" fontId="2" fillId="0" borderId="0" xfId="0" applyFo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8" fillId="10" borderId="0" xfId="0" applyFont="1" applyFill="1"/>
    <xf numFmtId="0" fontId="0" fillId="12" borderId="0" xfId="0" applyFill="1"/>
    <xf numFmtId="0" fontId="0" fillId="13" borderId="0" xfId="0" applyFill="1"/>
    <xf numFmtId="0" fontId="1" fillId="0" borderId="0" xfId="0" applyFont="1"/>
    <xf numFmtId="0" fontId="1" fillId="14" borderId="0" xfId="0" applyFont="1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Power-Freq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PowerCSV!$K$1</c:f>
              <c:strCache>
                <c:ptCount val="1"/>
                <c:pt idx="0">
                  <c:v>MemFreq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PowerCSV!$K$2:$K$30</c:f>
              <c:numCache>
                <c:formatCode>General</c:formatCode>
                <c:ptCount val="29"/>
                <c:pt idx="0">
                  <c:v>165</c:v>
                </c:pt>
                <c:pt idx="1">
                  <c:v>206</c:v>
                </c:pt>
                <c:pt idx="2">
                  <c:v>543</c:v>
                </c:pt>
                <c:pt idx="3">
                  <c:v>633</c:v>
                </c:pt>
                <c:pt idx="4">
                  <c:v>933</c:v>
                </c:pt>
                <c:pt idx="5">
                  <c:v>165</c:v>
                </c:pt>
                <c:pt idx="6">
                  <c:v>543</c:v>
                </c:pt>
                <c:pt idx="7">
                  <c:v>933</c:v>
                </c:pt>
                <c:pt idx="8">
                  <c:v>165</c:v>
                </c:pt>
                <c:pt idx="9">
                  <c:v>543</c:v>
                </c:pt>
                <c:pt idx="10">
                  <c:v>933</c:v>
                </c:pt>
                <c:pt idx="11">
                  <c:v>165</c:v>
                </c:pt>
                <c:pt idx="12">
                  <c:v>543</c:v>
                </c:pt>
                <c:pt idx="13">
                  <c:v>933</c:v>
                </c:pt>
                <c:pt idx="14">
                  <c:v>165</c:v>
                </c:pt>
                <c:pt idx="15">
                  <c:v>543</c:v>
                </c:pt>
                <c:pt idx="16">
                  <c:v>933</c:v>
                </c:pt>
                <c:pt idx="17">
                  <c:v>165</c:v>
                </c:pt>
                <c:pt idx="18">
                  <c:v>543</c:v>
                </c:pt>
                <c:pt idx="19">
                  <c:v>933</c:v>
                </c:pt>
                <c:pt idx="20">
                  <c:v>165</c:v>
                </c:pt>
                <c:pt idx="21">
                  <c:v>543</c:v>
                </c:pt>
                <c:pt idx="22">
                  <c:v>933</c:v>
                </c:pt>
                <c:pt idx="23">
                  <c:v>165</c:v>
                </c:pt>
                <c:pt idx="24">
                  <c:v>543</c:v>
                </c:pt>
                <c:pt idx="25">
                  <c:v>933</c:v>
                </c:pt>
                <c:pt idx="26">
                  <c:v>165</c:v>
                </c:pt>
                <c:pt idx="27">
                  <c:v>543</c:v>
                </c:pt>
                <c:pt idx="28">
                  <c:v>933</c:v>
                </c:pt>
              </c:numCache>
            </c:numRef>
          </c:xVal>
          <c:yVal>
            <c:numRef>
              <c:f>PowerCSV!$C$2:$C$30</c:f>
              <c:numCache>
                <c:formatCode>General</c:formatCode>
                <c:ptCount val="29"/>
                <c:pt idx="0">
                  <c:v>6.9</c:v>
                </c:pt>
                <c:pt idx="1">
                  <c:v>6.8</c:v>
                </c:pt>
                <c:pt idx="2">
                  <c:v>8.1</c:v>
                </c:pt>
                <c:pt idx="3">
                  <c:v>8</c:v>
                </c:pt>
                <c:pt idx="4">
                  <c:v>8.4</c:v>
                </c:pt>
                <c:pt idx="5">
                  <c:v>6.8</c:v>
                </c:pt>
                <c:pt idx="6">
                  <c:v>8.1999999999999993</c:v>
                </c:pt>
                <c:pt idx="7">
                  <c:v>8.4</c:v>
                </c:pt>
                <c:pt idx="8">
                  <c:v>6.8</c:v>
                </c:pt>
                <c:pt idx="9">
                  <c:v>8.4</c:v>
                </c:pt>
                <c:pt idx="10">
                  <c:v>8.6</c:v>
                </c:pt>
                <c:pt idx="11">
                  <c:v>7.4</c:v>
                </c:pt>
                <c:pt idx="12">
                  <c:v>7.9</c:v>
                </c:pt>
                <c:pt idx="13">
                  <c:v>8.8000000000000007</c:v>
                </c:pt>
                <c:pt idx="14">
                  <c:v>7.3</c:v>
                </c:pt>
                <c:pt idx="15">
                  <c:v>7.8</c:v>
                </c:pt>
                <c:pt idx="16">
                  <c:v>9.1</c:v>
                </c:pt>
                <c:pt idx="17">
                  <c:v>7.9</c:v>
                </c:pt>
                <c:pt idx="18">
                  <c:v>8.5</c:v>
                </c:pt>
                <c:pt idx="19">
                  <c:v>9.5</c:v>
                </c:pt>
                <c:pt idx="20">
                  <c:v>9.1</c:v>
                </c:pt>
                <c:pt idx="21">
                  <c:v>10.5</c:v>
                </c:pt>
                <c:pt idx="22">
                  <c:v>11.4</c:v>
                </c:pt>
                <c:pt idx="23">
                  <c:v>9.3000000000000007</c:v>
                </c:pt>
                <c:pt idx="24">
                  <c:v>10.8</c:v>
                </c:pt>
                <c:pt idx="25">
                  <c:v>11.8</c:v>
                </c:pt>
                <c:pt idx="26">
                  <c:v>9.4</c:v>
                </c:pt>
                <c:pt idx="27">
                  <c:v>10.7</c:v>
                </c:pt>
                <c:pt idx="28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F-F844-A5F5-64CF5F897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896207"/>
        <c:axId val="294804703"/>
      </c:scatterChart>
      <c:valAx>
        <c:axId val="29489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 Frequency</a:t>
                </a:r>
                <a:r>
                  <a:rPr lang="en-GB" baseline="0"/>
                  <a:t> (MHz)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04703"/>
        <c:crosses val="autoZero"/>
        <c:crossBetween val="midCat"/>
      </c:valAx>
      <c:valAx>
        <c:axId val="29480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Peak</a:t>
                </a:r>
                <a:r>
                  <a:rPr lang="en-GB" baseline="0"/>
                  <a:t> Memory Power (W)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9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Chai HSTI GPU Frequency Sweep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scatterChart>
        <c:scatterStyle val="lineMarker"/>
        <c:varyColors val="1"/>
        <c:ser>
          <c:idx val="0"/>
          <c:order val="0"/>
          <c:tx>
            <c:v>Low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8207-4A48-AF95-2FE2D3405F04}"/>
              </c:ext>
            </c:extLst>
          </c:dPt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Benchmarks'!$J$29:$J$35</c:f>
              <c:numCache>
                <c:formatCode>General</c:formatCode>
                <c:ptCount val="7"/>
                <c:pt idx="0">
                  <c:v>33.624155999999999</c:v>
                </c:pt>
                <c:pt idx="1">
                  <c:v>33.476824000000001</c:v>
                </c:pt>
                <c:pt idx="2">
                  <c:v>33.169224</c:v>
                </c:pt>
                <c:pt idx="3">
                  <c:v>33.202787999999998</c:v>
                </c:pt>
                <c:pt idx="4">
                  <c:v>33.299260000000004</c:v>
                </c:pt>
                <c:pt idx="5">
                  <c:v>33.324659999999994</c:v>
                </c:pt>
                <c:pt idx="6">
                  <c:v>33.213679999999997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07-4A48-AF95-2FE2D3405F04}"/>
            </c:ext>
          </c:extLst>
        </c:ser>
        <c:ser>
          <c:idx val="1"/>
          <c:order val="1"/>
          <c:tx>
            <c:v>Medium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Benchmarks'!$J$36:$J$42</c:f>
              <c:numCache>
                <c:formatCode>General</c:formatCode>
                <c:ptCount val="7"/>
                <c:pt idx="0">
                  <c:v>29.435032</c:v>
                </c:pt>
                <c:pt idx="1">
                  <c:v>28.068216</c:v>
                </c:pt>
                <c:pt idx="2">
                  <c:v>28.143260000000001</c:v>
                </c:pt>
                <c:pt idx="3">
                  <c:v>27.951432</c:v>
                </c:pt>
                <c:pt idx="4">
                  <c:v>28.315592000000002</c:v>
                </c:pt>
                <c:pt idx="5">
                  <c:v>28.238215999999998</c:v>
                </c:pt>
                <c:pt idx="6">
                  <c:v>28.058655999999999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07-4A48-AF95-2FE2D3405F04}"/>
            </c:ext>
          </c:extLst>
        </c:ser>
        <c:ser>
          <c:idx val="2"/>
          <c:order val="2"/>
          <c:tx>
            <c:v>High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Benchmarks'!$J$43:$J$49</c:f>
              <c:numCache>
                <c:formatCode>General</c:formatCode>
                <c:ptCount val="7"/>
                <c:pt idx="0">
                  <c:v>27.007627999999997</c:v>
                </c:pt>
                <c:pt idx="1">
                  <c:v>25.235436</c:v>
                </c:pt>
                <c:pt idx="2">
                  <c:v>25.290568</c:v>
                </c:pt>
                <c:pt idx="3">
                  <c:v>25.29984</c:v>
                </c:pt>
                <c:pt idx="4">
                  <c:v>25.278735999999999</c:v>
                </c:pt>
                <c:pt idx="5">
                  <c:v>25.232376000000002</c:v>
                </c:pt>
                <c:pt idx="6">
                  <c:v>25.249348000000005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07-4A48-AF95-2FE2D3405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669974"/>
        <c:axId val="1043073312"/>
      </c:scatterChart>
      <c:valAx>
        <c:axId val="5866699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GPU Frequency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3073312"/>
        <c:crosses val="autoZero"/>
        <c:crossBetween val="midCat"/>
      </c:valAx>
      <c:valAx>
        <c:axId val="1043073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8666997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Chai HSTO GPU Frequency Sweep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scatterChart>
        <c:scatterStyle val="lineMarker"/>
        <c:varyColors val="1"/>
        <c:ser>
          <c:idx val="0"/>
          <c:order val="0"/>
          <c:tx>
            <c:v>Low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818A-DF43-BF0C-6208126BA83A}"/>
              </c:ext>
            </c:extLst>
          </c:dPt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Benchmarks'!$J$57:$J$63</c:f>
              <c:numCache>
                <c:formatCode>General</c:formatCode>
                <c:ptCount val="7"/>
                <c:pt idx="0">
                  <c:v>154.36813999999998</c:v>
                </c:pt>
                <c:pt idx="1">
                  <c:v>127.076008</c:v>
                </c:pt>
                <c:pt idx="2">
                  <c:v>111.86142000000001</c:v>
                </c:pt>
                <c:pt idx="3">
                  <c:v>106.769452</c:v>
                </c:pt>
                <c:pt idx="4">
                  <c:v>105.245132</c:v>
                </c:pt>
                <c:pt idx="5">
                  <c:v>104.91048000000001</c:v>
                </c:pt>
                <c:pt idx="6">
                  <c:v>104.89116799999999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8A-DF43-BF0C-6208126BA83A}"/>
            </c:ext>
          </c:extLst>
        </c:ser>
        <c:ser>
          <c:idx val="1"/>
          <c:order val="1"/>
          <c:tx>
            <c:v>Medium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Benchmarks'!$J$64:$J$70</c:f>
              <c:numCache>
                <c:formatCode>General</c:formatCode>
                <c:ptCount val="7"/>
                <c:pt idx="0">
                  <c:v>153.36127999999999</c:v>
                </c:pt>
                <c:pt idx="1">
                  <c:v>118.04698400000001</c:v>
                </c:pt>
                <c:pt idx="2">
                  <c:v>100.58092000000001</c:v>
                </c:pt>
                <c:pt idx="3">
                  <c:v>93.791191999999995</c:v>
                </c:pt>
                <c:pt idx="4">
                  <c:v>91.934691999999984</c:v>
                </c:pt>
                <c:pt idx="5">
                  <c:v>90.207628000000014</c:v>
                </c:pt>
                <c:pt idx="6">
                  <c:v>89.871760000000009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8A-DF43-BF0C-6208126BA83A}"/>
            </c:ext>
          </c:extLst>
        </c:ser>
        <c:ser>
          <c:idx val="2"/>
          <c:order val="2"/>
          <c:tx>
            <c:v>High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Benchmarks'!$J$71:$J$77</c:f>
              <c:numCache>
                <c:formatCode>General</c:formatCode>
                <c:ptCount val="7"/>
                <c:pt idx="0">
                  <c:v>147.25699999999998</c:v>
                </c:pt>
                <c:pt idx="1">
                  <c:v>113.767808</c:v>
                </c:pt>
                <c:pt idx="2">
                  <c:v>94.408068000000014</c:v>
                </c:pt>
                <c:pt idx="3">
                  <c:v>88.880144000000016</c:v>
                </c:pt>
                <c:pt idx="4">
                  <c:v>84.014412000000007</c:v>
                </c:pt>
                <c:pt idx="5">
                  <c:v>81.159287999999989</c:v>
                </c:pt>
                <c:pt idx="6">
                  <c:v>80.618628000000001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8A-DF43-BF0C-6208126BA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890211"/>
        <c:axId val="494753410"/>
      </c:scatterChart>
      <c:valAx>
        <c:axId val="4148902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GPU Frequency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4753410"/>
        <c:crosses val="autoZero"/>
        <c:crossBetween val="midCat"/>
      </c:valAx>
      <c:valAx>
        <c:axId val="4947534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489021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Chai SSSP GPU Frequency Sweep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scatterChart>
        <c:scatterStyle val="lineMarker"/>
        <c:varyColors val="1"/>
        <c:ser>
          <c:idx val="0"/>
          <c:order val="0"/>
          <c:tx>
            <c:v>Low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7563-5546-9335-AFE2F05BEA30}"/>
              </c:ext>
            </c:extLst>
          </c:dPt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Benchmarks'!$J$84:$J$90</c:f>
              <c:numCache>
                <c:formatCode>General</c:formatCode>
                <c:ptCount val="7"/>
                <c:pt idx="0">
                  <c:v>5671.3627999999999</c:v>
                </c:pt>
                <c:pt idx="1">
                  <c:v>4439.6674000000003</c:v>
                </c:pt>
                <c:pt idx="2">
                  <c:v>3873.6073999999994</c:v>
                </c:pt>
                <c:pt idx="3">
                  <c:v>3596.4506000000001</c:v>
                </c:pt>
                <c:pt idx="4">
                  <c:v>3482.2103999999999</c:v>
                </c:pt>
                <c:pt idx="5">
                  <c:v>3405.7155999999995</c:v>
                </c:pt>
                <c:pt idx="6">
                  <c:v>3374.1603999999998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63-5546-9335-AFE2F05BEA30}"/>
            </c:ext>
          </c:extLst>
        </c:ser>
        <c:ser>
          <c:idx val="1"/>
          <c:order val="1"/>
          <c:tx>
            <c:v>Medium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Benchmarks'!$J$91:$J$97</c:f>
              <c:numCache>
                <c:formatCode>General</c:formatCode>
                <c:ptCount val="7"/>
                <c:pt idx="0">
                  <c:v>5343.164600000001</c:v>
                </c:pt>
                <c:pt idx="1">
                  <c:v>4153.972999999999</c:v>
                </c:pt>
                <c:pt idx="2">
                  <c:v>3565.1172000000001</c:v>
                </c:pt>
                <c:pt idx="3">
                  <c:v>3323.7913999999996</c:v>
                </c:pt>
                <c:pt idx="4">
                  <c:v>3176.3316</c:v>
                </c:pt>
                <c:pt idx="5">
                  <c:v>3121.0004000000004</c:v>
                </c:pt>
                <c:pt idx="6">
                  <c:v>3077.6735999999996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63-5546-9335-AFE2F05BEA30}"/>
            </c:ext>
          </c:extLst>
        </c:ser>
        <c:ser>
          <c:idx val="2"/>
          <c:order val="2"/>
          <c:tx>
            <c:v>High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Benchmarks'!$J$98:$J$104</c:f>
              <c:numCache>
                <c:formatCode>General</c:formatCode>
                <c:ptCount val="7"/>
                <c:pt idx="0">
                  <c:v>5242.1752000000006</c:v>
                </c:pt>
                <c:pt idx="1">
                  <c:v>4044.3954000000003</c:v>
                </c:pt>
                <c:pt idx="2">
                  <c:v>3447.5495999999998</c:v>
                </c:pt>
                <c:pt idx="3">
                  <c:v>3174.0055999999995</c:v>
                </c:pt>
                <c:pt idx="4">
                  <c:v>2981.4698000000003</c:v>
                </c:pt>
                <c:pt idx="5">
                  <c:v>2976.7410000000004</c:v>
                </c:pt>
                <c:pt idx="6">
                  <c:v>2970.9046000000003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63-5546-9335-AFE2F05BE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67041"/>
        <c:axId val="646028865"/>
      </c:scatterChart>
      <c:valAx>
        <c:axId val="2863670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GPU Frequency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6028865"/>
        <c:crosses val="autoZero"/>
        <c:crossBetween val="midCat"/>
      </c:valAx>
      <c:valAx>
        <c:axId val="6460288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636704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Chai TRNS GPU Frequency Sweep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scatterChart>
        <c:scatterStyle val="lineMarker"/>
        <c:varyColors val="1"/>
        <c:ser>
          <c:idx val="0"/>
          <c:order val="0"/>
          <c:tx>
            <c:v>Low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6E62-734C-8FE6-D8E0E5517573}"/>
              </c:ext>
            </c:extLst>
          </c:dPt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Benchmarks'!$J$113:$J$119</c:f>
              <c:numCache>
                <c:formatCode>General</c:formatCode>
                <c:ptCount val="7"/>
                <c:pt idx="0">
                  <c:v>1536.0197999999998</c:v>
                </c:pt>
                <c:pt idx="1">
                  <c:v>1104.7696599999999</c:v>
                </c:pt>
                <c:pt idx="2">
                  <c:v>905.12735999999995</c:v>
                </c:pt>
                <c:pt idx="3">
                  <c:v>800.22244000000001</c:v>
                </c:pt>
                <c:pt idx="4">
                  <c:v>735.15567999999996</c:v>
                </c:pt>
                <c:pt idx="5">
                  <c:v>681.41249999999991</c:v>
                </c:pt>
                <c:pt idx="6">
                  <c:v>645.63189999999997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62-734C-8FE6-D8E0E5517573}"/>
            </c:ext>
          </c:extLst>
        </c:ser>
        <c:ser>
          <c:idx val="1"/>
          <c:order val="1"/>
          <c:tx>
            <c:v>Medium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Benchmarks'!$J$120:$J$126</c:f>
              <c:numCache>
                <c:formatCode>General</c:formatCode>
                <c:ptCount val="7"/>
                <c:pt idx="0">
                  <c:v>1492.8351999999998</c:v>
                </c:pt>
                <c:pt idx="1">
                  <c:v>1073.9297200000003</c:v>
                </c:pt>
                <c:pt idx="2">
                  <c:v>874.53966000000003</c:v>
                </c:pt>
                <c:pt idx="3">
                  <c:v>769.11566000000005</c:v>
                </c:pt>
                <c:pt idx="4">
                  <c:v>701.92093999999997</c:v>
                </c:pt>
                <c:pt idx="5">
                  <c:v>649.22820000000002</c:v>
                </c:pt>
                <c:pt idx="6">
                  <c:v>616.27936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62-734C-8FE6-D8E0E5517573}"/>
            </c:ext>
          </c:extLst>
        </c:ser>
        <c:ser>
          <c:idx val="2"/>
          <c:order val="2"/>
          <c:tx>
            <c:v>High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Benchmarks'!$J$127:$J$133</c:f>
              <c:numCache>
                <c:formatCode>General</c:formatCode>
                <c:ptCount val="7"/>
                <c:pt idx="0">
                  <c:v>1507.0124000000001</c:v>
                </c:pt>
                <c:pt idx="1">
                  <c:v>1087.2497599999999</c:v>
                </c:pt>
                <c:pt idx="2">
                  <c:v>886.9766800000001</c:v>
                </c:pt>
                <c:pt idx="3">
                  <c:v>782.46917999999982</c:v>
                </c:pt>
                <c:pt idx="4">
                  <c:v>714.85876000000007</c:v>
                </c:pt>
                <c:pt idx="5">
                  <c:v>663.27464000000009</c:v>
                </c:pt>
                <c:pt idx="6">
                  <c:v>624.37644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62-734C-8FE6-D8E0E5517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162159"/>
        <c:axId val="1549904900"/>
      </c:scatterChart>
      <c:valAx>
        <c:axId val="2831621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GPU Frequency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9904900"/>
        <c:crosses val="autoZero"/>
        <c:crossBetween val="midCat"/>
      </c:valAx>
      <c:valAx>
        <c:axId val="1549904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316215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Chai TRNS GPU Energy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scatterChart>
        <c:scatterStyle val="lineMarker"/>
        <c:varyColors val="1"/>
        <c:ser>
          <c:idx val="0"/>
          <c:order val="0"/>
          <c:tx>
            <c:v>Low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A02A-2C45-BA5E-C5491517ED93}"/>
              </c:ext>
            </c:extLst>
          </c:dPt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Benchmarks'!$D$113:$D$119</c:f>
              <c:numCache>
                <c:formatCode>0.00E+00</c:formatCode>
                <c:ptCount val="7"/>
                <c:pt idx="0">
                  <c:v>7.3247359772844005E+24</c:v>
                </c:pt>
                <c:pt idx="1">
                  <c:v>1.696448635012656E+25</c:v>
                </c:pt>
                <c:pt idx="2">
                  <c:v>3.0056299384999996E+25</c:v>
                </c:pt>
                <c:pt idx="3">
                  <c:v>4.4151279621120005E+25</c:v>
                </c:pt>
                <c:pt idx="4">
                  <c:v>5.8643916226560008E+25</c:v>
                </c:pt>
                <c:pt idx="5">
                  <c:v>7.6374625872140093E+25</c:v>
                </c:pt>
                <c:pt idx="6">
                  <c:v>9.5612291999999992E+25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2A-2C45-BA5E-C5491517ED93}"/>
            </c:ext>
          </c:extLst>
        </c:ser>
        <c:ser>
          <c:idx val="1"/>
          <c:order val="1"/>
          <c:tx>
            <c:v>Medium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Benchmarks'!$D$120:$D$126</c:f>
              <c:numCache>
                <c:formatCode>0.00E+00</c:formatCode>
                <c:ptCount val="7"/>
                <c:pt idx="0">
                  <c:v>7.2978482515139993E+24</c:v>
                </c:pt>
                <c:pt idx="1">
                  <c:v>1.6880782537041922E+25</c:v>
                </c:pt>
                <c:pt idx="2">
                  <c:v>2.9857620922500006E+25</c:v>
                </c:pt>
                <c:pt idx="3">
                  <c:v>4.3806401462880006E+25</c:v>
                </c:pt>
                <c:pt idx="4">
                  <c:v>5.8122570055680011E+25</c:v>
                </c:pt>
                <c:pt idx="5">
                  <c:v>7.5651872867639987E+25</c:v>
                </c:pt>
                <c:pt idx="6">
                  <c:v>9.4613391360000002E+25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2A-2C45-BA5E-C5491517ED93}"/>
            </c:ext>
          </c:extLst>
        </c:ser>
        <c:ser>
          <c:idx val="2"/>
          <c:order val="2"/>
          <c:tx>
            <c:v>High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Benchmarks'!$D$127:$D$133</c:f>
              <c:numCache>
                <c:formatCode>0.00E+00</c:formatCode>
                <c:ptCount val="7"/>
                <c:pt idx="0">
                  <c:v>7.2861633365364018E+24</c:v>
                </c:pt>
                <c:pt idx="1">
                  <c:v>1.6837491004866561E+25</c:v>
                </c:pt>
                <c:pt idx="2">
                  <c:v>2.9765886430000002E+25</c:v>
                </c:pt>
                <c:pt idx="3">
                  <c:v>4.3640660679839996E+25</c:v>
                </c:pt>
                <c:pt idx="4">
                  <c:v>5.7858168913920006E+25</c:v>
                </c:pt>
                <c:pt idx="5">
                  <c:v>7.5307529724304672E+25</c:v>
                </c:pt>
                <c:pt idx="6">
                  <c:v>9.4166979840000012E+25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2A-2C45-BA5E-C5491517E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106902"/>
        <c:axId val="743379978"/>
      </c:scatterChart>
      <c:valAx>
        <c:axId val="7461069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GPU Frequency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3379978"/>
        <c:crosses val="autoZero"/>
        <c:crossBetween val="midCat"/>
      </c:valAx>
      <c:valAx>
        <c:axId val="743379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Energy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610690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Chai BFS GPU Energy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scatterChart>
        <c:scatterStyle val="lineMarker"/>
        <c:varyColors val="1"/>
        <c:ser>
          <c:idx val="0"/>
          <c:order val="0"/>
          <c:tx>
            <c:v>Low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B2A2-004B-9051-F432E19CEAFD}"/>
              </c:ext>
            </c:extLst>
          </c:dPt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Benchmarks'!$D$5:$D$11</c:f>
              <c:numCache>
                <c:formatCode>0.00E+00</c:formatCode>
                <c:ptCount val="7"/>
                <c:pt idx="0">
                  <c:v>2.2555035599112003E+24</c:v>
                </c:pt>
                <c:pt idx="1">
                  <c:v>7.0060024172319998E+24</c:v>
                </c:pt>
                <c:pt idx="2">
                  <c:v>1.51970266E+25</c:v>
                </c:pt>
                <c:pt idx="3">
                  <c:v>2.5512306523200001E+25</c:v>
                </c:pt>
                <c:pt idx="4">
                  <c:v>3.7374699110400006E+25</c:v>
                </c:pt>
                <c:pt idx="5">
                  <c:v>5.3870531197919398E+25</c:v>
                </c:pt>
                <c:pt idx="6">
                  <c:v>7.1592552000000003E+25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A2-004B-9051-F432E19CEAFD}"/>
            </c:ext>
          </c:extLst>
        </c:ser>
        <c:ser>
          <c:idx val="1"/>
          <c:order val="1"/>
          <c:tx>
            <c:v>Medium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Benchmarks'!$D$12:$D$18</c:f>
              <c:numCache>
                <c:formatCode>0.00E+00</c:formatCode>
                <c:ptCount val="7"/>
                <c:pt idx="0">
                  <c:v>2.0256237078030003E+24</c:v>
                </c:pt>
                <c:pt idx="1">
                  <c:v>6.1664234384256006E+24</c:v>
                </c:pt>
                <c:pt idx="2">
                  <c:v>1.3387787349999997E+25</c:v>
                </c:pt>
                <c:pt idx="3">
                  <c:v>2.2362366297599998E+25</c:v>
                </c:pt>
                <c:pt idx="4">
                  <c:v>3.2859603763200001E+25</c:v>
                </c:pt>
                <c:pt idx="5">
                  <c:v>4.7540250424747803E+25</c:v>
                </c:pt>
                <c:pt idx="6">
                  <c:v>6.36065568E+25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A2-004B-9051-F432E19CEAFD}"/>
            </c:ext>
          </c:extLst>
        </c:ser>
        <c:ser>
          <c:idx val="2"/>
          <c:order val="2"/>
          <c:tx>
            <c:v>High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Benchmarks'!$D$19:$D$25</c:f>
              <c:numCache>
                <c:formatCode>0.00E+00</c:formatCode>
                <c:ptCount val="7"/>
                <c:pt idx="0">
                  <c:v>1.8733360829706004E+24</c:v>
                </c:pt>
                <c:pt idx="1">
                  <c:v>5.7577609809776014E+24</c:v>
                </c:pt>
                <c:pt idx="2">
                  <c:v>1.2339930924999999E+25</c:v>
                </c:pt>
                <c:pt idx="3">
                  <c:v>2.0800828339200004E+25</c:v>
                </c:pt>
                <c:pt idx="4">
                  <c:v>3.06360410112E+25</c:v>
                </c:pt>
                <c:pt idx="5">
                  <c:v>4.3401619714399204E+25</c:v>
                </c:pt>
                <c:pt idx="6">
                  <c:v>5.7626726400000003E+25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A2-004B-9051-F432E19CE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125129"/>
        <c:axId val="464485360"/>
      </c:scatterChart>
      <c:valAx>
        <c:axId val="19941251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GPU Frequency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4485360"/>
        <c:crosses val="autoZero"/>
        <c:crossBetween val="midCat"/>
      </c:valAx>
      <c:valAx>
        <c:axId val="464485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Energy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412512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IN" b="0">
                <a:solidFill>
                  <a:schemeClr val="dk1"/>
                </a:solidFill>
                <a:latin typeface="+mn-lt"/>
              </a:rPr>
              <a:t>BFS Mem Frequency Sweep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lineChart>
        <c:grouping val="standard"/>
        <c:varyColors val="1"/>
        <c:ser>
          <c:idx val="0"/>
          <c:order val="0"/>
          <c:tx>
            <c:v>LowGLowC</c:v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CD37-834B-B7EF-E786355AF96A}"/>
              </c:ext>
            </c:extLst>
          </c:dPt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Sweep'!$G$5:$G$8</c:f>
              <c:numCache>
                <c:formatCode>General</c:formatCode>
                <c:ptCount val="4"/>
                <c:pt idx="0">
                  <c:v>1013.872</c:v>
                </c:pt>
                <c:pt idx="1">
                  <c:v>1044.722</c:v>
                </c:pt>
                <c:pt idx="2">
                  <c:v>962.80700000000013</c:v>
                </c:pt>
                <c:pt idx="3">
                  <c:v>981.19299999999998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7-834B-B7EF-E786355AF96A}"/>
            </c:ext>
          </c:extLst>
        </c:ser>
        <c:ser>
          <c:idx val="1"/>
          <c:order val="1"/>
          <c:tx>
            <c:v>MedGLowC</c:v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7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Sweep'!$G$9:$G$12</c:f>
              <c:numCache>
                <c:formatCode>General</c:formatCode>
                <c:ptCount val="4"/>
                <c:pt idx="0">
                  <c:v>992.87400000000002</c:v>
                </c:pt>
                <c:pt idx="1">
                  <c:v>988.54500000000007</c:v>
                </c:pt>
                <c:pt idx="2">
                  <c:v>934.81150000000002</c:v>
                </c:pt>
                <c:pt idx="3">
                  <c:v>909.76549999999997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37-834B-B7EF-E786355AF96A}"/>
            </c:ext>
          </c:extLst>
        </c:ser>
        <c:ser>
          <c:idx val="2"/>
          <c:order val="2"/>
          <c:tx>
            <c:v>HighGLowC</c:v>
          </c:tx>
          <c:spPr>
            <a:ln cmpd="sng">
              <a:solidFill>
                <a:srgbClr val="A5A5A5"/>
              </a:solidFill>
            </a:ln>
          </c:spPr>
          <c:marker>
            <c:symbol val="circle"/>
            <c:size val="7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Sweep'!$G$13:$G$16</c:f>
              <c:numCache>
                <c:formatCode>General</c:formatCode>
                <c:ptCount val="4"/>
                <c:pt idx="0">
                  <c:v>1001.165</c:v>
                </c:pt>
                <c:pt idx="1">
                  <c:v>970.95050000000003</c:v>
                </c:pt>
                <c:pt idx="2">
                  <c:v>911.67299999999989</c:v>
                </c:pt>
                <c:pt idx="3">
                  <c:v>854.61599999999999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37-834B-B7EF-E786355AF96A}"/>
            </c:ext>
          </c:extLst>
        </c:ser>
        <c:ser>
          <c:idx val="3"/>
          <c:order val="3"/>
          <c:tx>
            <c:v>LowGMedC</c:v>
          </c:tx>
          <c:spPr>
            <a:ln cmpd="sng">
              <a:solidFill>
                <a:srgbClr val="FFC000"/>
              </a:solidFill>
            </a:ln>
          </c:spPr>
          <c:marker>
            <c:symbol val="circle"/>
            <c:size val="7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Sweep'!$G$17:$G$20</c:f>
              <c:numCache>
                <c:formatCode>General</c:formatCode>
                <c:ptCount val="4"/>
                <c:pt idx="0">
                  <c:v>941.88499999999999</c:v>
                </c:pt>
                <c:pt idx="1">
                  <c:v>905.72749999999996</c:v>
                </c:pt>
                <c:pt idx="2">
                  <c:v>874.42250000000013</c:v>
                </c:pt>
                <c:pt idx="3">
                  <c:v>835.22850000000005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37-834B-B7EF-E786355AF96A}"/>
            </c:ext>
          </c:extLst>
        </c:ser>
        <c:ser>
          <c:idx val="4"/>
          <c:order val="4"/>
          <c:tx>
            <c:v>MedGMedC</c:v>
          </c:tx>
          <c:spPr>
            <a:ln cmpd="sng">
              <a:solidFill>
                <a:srgbClr val="5B9BD5"/>
              </a:solidFill>
            </a:ln>
          </c:spPr>
          <c:marker>
            <c:symbol val="circle"/>
            <c:size val="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Sweep'!$G$21:$G$24</c:f>
              <c:numCache>
                <c:formatCode>General</c:formatCode>
                <c:ptCount val="4"/>
                <c:pt idx="0">
                  <c:v>894.66</c:v>
                </c:pt>
                <c:pt idx="1">
                  <c:v>843.94899999999996</c:v>
                </c:pt>
                <c:pt idx="2">
                  <c:v>795.15599999999995</c:v>
                </c:pt>
                <c:pt idx="3">
                  <c:v>800.99600000000009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37-834B-B7EF-E786355AF96A}"/>
            </c:ext>
          </c:extLst>
        </c:ser>
        <c:ser>
          <c:idx val="5"/>
          <c:order val="5"/>
          <c:tx>
            <c:v>HighGMedC</c:v>
          </c:tx>
          <c:spPr>
            <a:ln cmpd="sng">
              <a:solidFill>
                <a:srgbClr val="70AD47"/>
              </a:solidFill>
            </a:ln>
          </c:spPr>
          <c:marker>
            <c:symbol val="circle"/>
            <c:size val="7"/>
            <c:spPr>
              <a:solidFill>
                <a:srgbClr val="70AD47"/>
              </a:solidFill>
              <a:ln cmpd="sng">
                <a:solidFill>
                  <a:srgbClr val="70AD47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Sweep'!$G$25:$G$28</c:f>
              <c:numCache>
                <c:formatCode>General</c:formatCode>
                <c:ptCount val="4"/>
                <c:pt idx="0">
                  <c:v>866.05849999999998</c:v>
                </c:pt>
                <c:pt idx="1">
                  <c:v>795.65899999999999</c:v>
                </c:pt>
                <c:pt idx="2">
                  <c:v>762.34050000000002</c:v>
                </c:pt>
                <c:pt idx="3">
                  <c:v>769.92400000000009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37-834B-B7EF-E786355AF96A}"/>
            </c:ext>
          </c:extLst>
        </c:ser>
        <c:ser>
          <c:idx val="6"/>
          <c:order val="6"/>
          <c:tx>
            <c:v>LowGHighC</c:v>
          </c:tx>
          <c:spPr>
            <a:ln cmpd="sng">
              <a:solidFill>
                <a:srgbClr val="7C9CD6"/>
              </a:solidFill>
            </a:ln>
          </c:spPr>
          <c:marker>
            <c:symbol val="circle"/>
            <c:size val="7"/>
            <c:spPr>
              <a:solidFill>
                <a:srgbClr val="7C9CD6"/>
              </a:solidFill>
              <a:ln cmpd="sng">
                <a:solidFill>
                  <a:srgbClr val="7C9CD6"/>
                </a:solidFill>
              </a:ln>
            </c:spPr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CD37-834B-B7EF-E786355AF96A}"/>
              </c:ext>
            </c:extLst>
          </c:dPt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Sweep'!$G$29:$G$32</c:f>
              <c:numCache>
                <c:formatCode>General</c:formatCode>
                <c:ptCount val="4"/>
                <c:pt idx="0">
                  <c:v>863.62200000000007</c:v>
                </c:pt>
                <c:pt idx="1">
                  <c:v>817.36599999999999</c:v>
                </c:pt>
                <c:pt idx="2">
                  <c:v>790.63800000000003</c:v>
                </c:pt>
                <c:pt idx="3">
                  <c:v>764.94349999999997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37-834B-B7EF-E786355AF96A}"/>
            </c:ext>
          </c:extLst>
        </c:ser>
        <c:ser>
          <c:idx val="7"/>
          <c:order val="7"/>
          <c:tx>
            <c:v>MedGHighC</c:v>
          </c:tx>
          <c:spPr>
            <a:ln cmpd="sng">
              <a:solidFill>
                <a:srgbClr val="F2A46F"/>
              </a:solidFill>
            </a:ln>
          </c:spPr>
          <c:marker>
            <c:symbol val="circle"/>
            <c:size val="7"/>
            <c:spPr>
              <a:solidFill>
                <a:srgbClr val="F2A46F"/>
              </a:solidFill>
              <a:ln cmpd="sng">
                <a:solidFill>
                  <a:srgbClr val="F2A46F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Sweep'!$G$33:$G$36</c:f>
              <c:numCache>
                <c:formatCode>General</c:formatCode>
                <c:ptCount val="4"/>
                <c:pt idx="0">
                  <c:v>752.78050000000007</c:v>
                </c:pt>
                <c:pt idx="1">
                  <c:v>746.76900000000012</c:v>
                </c:pt>
                <c:pt idx="2">
                  <c:v>705.82449999999994</c:v>
                </c:pt>
                <c:pt idx="3">
                  <c:v>691.96049999999991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37-834B-B7EF-E786355AF96A}"/>
            </c:ext>
          </c:extLst>
        </c:ser>
        <c:ser>
          <c:idx val="8"/>
          <c:order val="8"/>
          <c:tx>
            <c:v>HighGHighC</c:v>
          </c:tx>
          <c:spPr>
            <a:ln cmpd="sng">
              <a:solidFill>
                <a:srgbClr val="C0C0C0"/>
              </a:solidFill>
            </a:ln>
          </c:spPr>
          <c:marker>
            <c:symbol val="circle"/>
            <c:size val="7"/>
            <c:spPr>
              <a:solidFill>
                <a:srgbClr val="C0C0C0"/>
              </a:solidFill>
              <a:ln cmpd="sng">
                <a:solidFill>
                  <a:srgbClr val="C0C0C0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Sweep'!$G$37:$G$40</c:f>
              <c:numCache>
                <c:formatCode>General</c:formatCode>
                <c:ptCount val="4"/>
                <c:pt idx="0">
                  <c:v>789.11599999999987</c:v>
                </c:pt>
                <c:pt idx="1">
                  <c:v>759.39600000000007</c:v>
                </c:pt>
                <c:pt idx="2">
                  <c:v>727.88799999999992</c:v>
                </c:pt>
                <c:pt idx="3">
                  <c:v>663.8125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37-834B-B7EF-E786355AF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136124"/>
        <c:axId val="1482906795"/>
      </c:lineChart>
      <c:catAx>
        <c:axId val="6391361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2906795"/>
        <c:crosses val="autoZero"/>
        <c:auto val="1"/>
        <c:lblAlgn val="ctr"/>
        <c:lblOffset val="100"/>
        <c:noMultiLvlLbl val="1"/>
      </c:catAx>
      <c:valAx>
        <c:axId val="1482906795"/>
        <c:scaling>
          <c:orientation val="minMax"/>
          <c:max val="1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39136124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IN" b="0">
                <a:solidFill>
                  <a:schemeClr val="dk1"/>
                </a:solidFill>
                <a:latin typeface="+mn-lt"/>
              </a:rPr>
              <a:t>HSTI Mem Frequency Sweep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lineChart>
        <c:grouping val="standard"/>
        <c:varyColors val="1"/>
        <c:ser>
          <c:idx val="0"/>
          <c:order val="0"/>
          <c:tx>
            <c:v>LowGLowC</c:v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917A-1D40-8C51-6225BCC3B85B}"/>
              </c:ext>
            </c:extLst>
          </c:dPt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Sweep'!$G$50:$G$53</c:f>
              <c:numCache>
                <c:formatCode>General</c:formatCode>
                <c:ptCount val="4"/>
                <c:pt idx="0">
                  <c:v>36.068780000000004</c:v>
                </c:pt>
                <c:pt idx="1">
                  <c:v>34.479559999999999</c:v>
                </c:pt>
                <c:pt idx="2">
                  <c:v>33.521720000000002</c:v>
                </c:pt>
                <c:pt idx="3">
                  <c:v>32.77722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A-1D40-8C51-6225BCC3B85B}"/>
            </c:ext>
          </c:extLst>
        </c:ser>
        <c:ser>
          <c:idx val="1"/>
          <c:order val="1"/>
          <c:tx>
            <c:v>MedGLowC</c:v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7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Sweep'!$G$54:$G$57</c:f>
              <c:numCache>
                <c:formatCode>General</c:formatCode>
                <c:ptCount val="4"/>
                <c:pt idx="0">
                  <c:v>35.5227</c:v>
                </c:pt>
                <c:pt idx="1">
                  <c:v>34.421100000000003</c:v>
                </c:pt>
                <c:pt idx="2">
                  <c:v>32.981839999999998</c:v>
                </c:pt>
                <c:pt idx="3">
                  <c:v>32.316719999999997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7A-1D40-8C51-6225BCC3B85B}"/>
            </c:ext>
          </c:extLst>
        </c:ser>
        <c:ser>
          <c:idx val="2"/>
          <c:order val="2"/>
          <c:tx>
            <c:v>HighGLowC</c:v>
          </c:tx>
          <c:spPr>
            <a:ln cmpd="sng">
              <a:solidFill>
                <a:srgbClr val="A5A5A5"/>
              </a:solidFill>
            </a:ln>
          </c:spPr>
          <c:marker>
            <c:symbol val="circle"/>
            <c:size val="7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Sweep'!$G$58:$G$61</c:f>
              <c:numCache>
                <c:formatCode>General</c:formatCode>
                <c:ptCount val="4"/>
                <c:pt idx="0">
                  <c:v>35.815640000000002</c:v>
                </c:pt>
                <c:pt idx="1">
                  <c:v>34.250720000000001</c:v>
                </c:pt>
                <c:pt idx="2">
                  <c:v>32.692120000000003</c:v>
                </c:pt>
                <c:pt idx="3">
                  <c:v>31.991120000000002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7A-1D40-8C51-6225BCC3B85B}"/>
            </c:ext>
          </c:extLst>
        </c:ser>
        <c:ser>
          <c:idx val="3"/>
          <c:order val="3"/>
          <c:tx>
            <c:v>LowGMedC</c:v>
          </c:tx>
          <c:spPr>
            <a:ln cmpd="sng">
              <a:solidFill>
                <a:srgbClr val="FFC000"/>
              </a:solidFill>
            </a:ln>
          </c:spPr>
          <c:marker>
            <c:symbol val="circle"/>
            <c:size val="7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Sweep'!$G$62:$G$65</c:f>
              <c:numCache>
                <c:formatCode>General</c:formatCode>
                <c:ptCount val="4"/>
                <c:pt idx="0">
                  <c:v>32.74736</c:v>
                </c:pt>
                <c:pt idx="1">
                  <c:v>30.355140000000002</c:v>
                </c:pt>
                <c:pt idx="2">
                  <c:v>29.206299999999999</c:v>
                </c:pt>
                <c:pt idx="3">
                  <c:v>28.529800000000002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7A-1D40-8C51-6225BCC3B85B}"/>
            </c:ext>
          </c:extLst>
        </c:ser>
        <c:ser>
          <c:idx val="4"/>
          <c:order val="4"/>
          <c:tx>
            <c:v>MedGMedC</c:v>
          </c:tx>
          <c:spPr>
            <a:ln cmpd="sng">
              <a:solidFill>
                <a:srgbClr val="5B9BD5"/>
              </a:solidFill>
            </a:ln>
          </c:spPr>
          <c:marker>
            <c:symbol val="circle"/>
            <c:size val="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Sweep'!$G$66:$G$69</c:f>
              <c:numCache>
                <c:formatCode>General</c:formatCode>
                <c:ptCount val="4"/>
                <c:pt idx="0">
                  <c:v>31.217820000000003</c:v>
                </c:pt>
                <c:pt idx="1">
                  <c:v>28.868099999999998</c:v>
                </c:pt>
                <c:pt idx="2">
                  <c:v>27.921239999999997</c:v>
                </c:pt>
                <c:pt idx="3">
                  <c:v>27.0608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7A-1D40-8C51-6225BCC3B85B}"/>
            </c:ext>
          </c:extLst>
        </c:ser>
        <c:ser>
          <c:idx val="5"/>
          <c:order val="5"/>
          <c:tx>
            <c:v>HighGMedC</c:v>
          </c:tx>
          <c:spPr>
            <a:ln cmpd="sng">
              <a:solidFill>
                <a:srgbClr val="70AD47"/>
              </a:solidFill>
            </a:ln>
          </c:spPr>
          <c:marker>
            <c:symbol val="circle"/>
            <c:size val="7"/>
            <c:spPr>
              <a:solidFill>
                <a:srgbClr val="70AD47"/>
              </a:solidFill>
              <a:ln cmpd="sng">
                <a:solidFill>
                  <a:srgbClr val="70AD47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Sweep'!$G$70:$G$73</c:f>
              <c:numCache>
                <c:formatCode>General</c:formatCode>
                <c:ptCount val="4"/>
                <c:pt idx="0">
                  <c:v>31.299439999999997</c:v>
                </c:pt>
                <c:pt idx="1">
                  <c:v>28.987279999999998</c:v>
                </c:pt>
                <c:pt idx="2">
                  <c:v>28.094579999999997</c:v>
                </c:pt>
                <c:pt idx="3">
                  <c:v>27.068200000000001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7A-1D40-8C51-6225BCC3B85B}"/>
            </c:ext>
          </c:extLst>
        </c:ser>
        <c:ser>
          <c:idx val="6"/>
          <c:order val="6"/>
          <c:tx>
            <c:v>LowGHighC</c:v>
          </c:tx>
          <c:spPr>
            <a:ln cmpd="sng">
              <a:solidFill>
                <a:srgbClr val="7C9CD6"/>
              </a:solidFill>
            </a:ln>
          </c:spPr>
          <c:marker>
            <c:symbol val="circle"/>
            <c:size val="7"/>
            <c:spPr>
              <a:solidFill>
                <a:srgbClr val="7C9CD6"/>
              </a:solidFill>
              <a:ln cmpd="sng">
                <a:solidFill>
                  <a:srgbClr val="7C9CD6"/>
                </a:solidFill>
              </a:ln>
            </c:spPr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917A-1D40-8C51-6225BCC3B85B}"/>
              </c:ext>
            </c:extLst>
          </c:dPt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Sweep'!$G$74:$G$77</c:f>
              <c:numCache>
                <c:formatCode>General</c:formatCode>
                <c:ptCount val="4"/>
                <c:pt idx="0">
                  <c:v>30.068019999999997</c:v>
                </c:pt>
                <c:pt idx="1">
                  <c:v>28.322940000000003</c:v>
                </c:pt>
                <c:pt idx="2">
                  <c:v>26.961100000000002</c:v>
                </c:pt>
                <c:pt idx="3">
                  <c:v>26.328219999999998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7A-1D40-8C51-6225BCC3B85B}"/>
            </c:ext>
          </c:extLst>
        </c:ser>
        <c:ser>
          <c:idx val="7"/>
          <c:order val="7"/>
          <c:tx>
            <c:v>MedGHighC</c:v>
          </c:tx>
          <c:spPr>
            <a:ln cmpd="sng">
              <a:solidFill>
                <a:srgbClr val="F2A46F"/>
              </a:solidFill>
            </a:ln>
          </c:spPr>
          <c:marker>
            <c:symbol val="circle"/>
            <c:size val="7"/>
            <c:spPr>
              <a:solidFill>
                <a:srgbClr val="F2A46F"/>
              </a:solidFill>
              <a:ln cmpd="sng">
                <a:solidFill>
                  <a:srgbClr val="F2A46F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Sweep'!$G$78:$G$81</c:f>
              <c:numCache>
                <c:formatCode>General</c:formatCode>
                <c:ptCount val="4"/>
                <c:pt idx="0">
                  <c:v>27.941000000000003</c:v>
                </c:pt>
                <c:pt idx="1">
                  <c:v>26.165179999999999</c:v>
                </c:pt>
                <c:pt idx="2">
                  <c:v>25.054079999999999</c:v>
                </c:pt>
                <c:pt idx="3">
                  <c:v>24.31062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7A-1D40-8C51-6225BCC3B85B}"/>
            </c:ext>
          </c:extLst>
        </c:ser>
        <c:ser>
          <c:idx val="8"/>
          <c:order val="8"/>
          <c:tx>
            <c:v>HighGHighC</c:v>
          </c:tx>
          <c:spPr>
            <a:ln cmpd="sng">
              <a:solidFill>
                <a:srgbClr val="C0C0C0"/>
              </a:solidFill>
            </a:ln>
          </c:spPr>
          <c:marker>
            <c:symbol val="circle"/>
            <c:size val="7"/>
            <c:spPr>
              <a:solidFill>
                <a:srgbClr val="C0C0C0"/>
              </a:solidFill>
              <a:ln cmpd="sng">
                <a:solidFill>
                  <a:srgbClr val="C0C0C0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Sweep'!$G$82:$G$85</c:f>
              <c:numCache>
                <c:formatCode>General</c:formatCode>
                <c:ptCount val="4"/>
                <c:pt idx="0">
                  <c:v>27.763339999999999</c:v>
                </c:pt>
                <c:pt idx="1">
                  <c:v>26.43374</c:v>
                </c:pt>
                <c:pt idx="2">
                  <c:v>25.186099999999996</c:v>
                </c:pt>
                <c:pt idx="3">
                  <c:v>24.223799999999997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7A-1D40-8C51-6225BCC3B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849936"/>
        <c:axId val="1203675686"/>
      </c:lineChart>
      <c:catAx>
        <c:axId val="122284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3675686"/>
        <c:crosses val="autoZero"/>
        <c:auto val="1"/>
        <c:lblAlgn val="ctr"/>
        <c:lblOffset val="100"/>
        <c:noMultiLvlLbl val="1"/>
      </c:catAx>
      <c:valAx>
        <c:axId val="1203675686"/>
        <c:scaling>
          <c:orientation val="minMax"/>
          <c:max val="4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2849936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IN" b="0">
                <a:solidFill>
                  <a:schemeClr val="dk1"/>
                </a:solidFill>
                <a:latin typeface="+mn-lt"/>
              </a:rPr>
              <a:t>HSTO Mem Frequency Sweep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lineChart>
        <c:grouping val="standard"/>
        <c:varyColors val="1"/>
        <c:ser>
          <c:idx val="0"/>
          <c:order val="0"/>
          <c:tx>
            <c:v>LowGLowC</c:v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2B9C-2D48-A1DE-BD174E63FF13}"/>
              </c:ext>
            </c:extLst>
          </c:dPt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Sweep'!$G$93:$G$96</c:f>
              <c:numCache>
                <c:formatCode>General</c:formatCode>
                <c:ptCount val="4"/>
                <c:pt idx="0">
                  <c:v>121.97507999999999</c:v>
                </c:pt>
                <c:pt idx="1">
                  <c:v>120.95153999999998</c:v>
                </c:pt>
                <c:pt idx="2">
                  <c:v>117.27103999999999</c:v>
                </c:pt>
                <c:pt idx="3">
                  <c:v>108.03542000000002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C-2D48-A1DE-BD174E63FF13}"/>
            </c:ext>
          </c:extLst>
        </c:ser>
        <c:ser>
          <c:idx val="1"/>
          <c:order val="1"/>
          <c:tx>
            <c:v>MedGLowC</c:v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7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Sweep'!$G$97:$G$100</c:f>
              <c:numCache>
                <c:formatCode>General</c:formatCode>
                <c:ptCount val="4"/>
                <c:pt idx="0">
                  <c:v>109.09052000000001</c:v>
                </c:pt>
                <c:pt idx="1">
                  <c:v>106.52234</c:v>
                </c:pt>
                <c:pt idx="2">
                  <c:v>104.8961</c:v>
                </c:pt>
                <c:pt idx="3">
                  <c:v>102.73724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9C-2D48-A1DE-BD174E63FF13}"/>
            </c:ext>
          </c:extLst>
        </c:ser>
        <c:ser>
          <c:idx val="2"/>
          <c:order val="2"/>
          <c:tx>
            <c:v>HighGLowC</c:v>
          </c:tx>
          <c:spPr>
            <a:ln cmpd="sng">
              <a:solidFill>
                <a:srgbClr val="A5A5A5"/>
              </a:solidFill>
            </a:ln>
          </c:spPr>
          <c:marker>
            <c:symbol val="circle"/>
            <c:size val="7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Sweep'!$G$101:$G$104</c:f>
              <c:numCache>
                <c:formatCode>General</c:formatCode>
                <c:ptCount val="4"/>
                <c:pt idx="0">
                  <c:v>109.70873999999999</c:v>
                </c:pt>
                <c:pt idx="1">
                  <c:v>106.63016</c:v>
                </c:pt>
                <c:pt idx="2">
                  <c:v>104.34348000000001</c:v>
                </c:pt>
                <c:pt idx="3">
                  <c:v>102.30552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9C-2D48-A1DE-BD174E63FF13}"/>
            </c:ext>
          </c:extLst>
        </c:ser>
        <c:ser>
          <c:idx val="3"/>
          <c:order val="3"/>
          <c:tx>
            <c:v>LowGMedC</c:v>
          </c:tx>
          <c:spPr>
            <a:ln cmpd="sng">
              <a:solidFill>
                <a:srgbClr val="FFC000"/>
              </a:solidFill>
            </a:ln>
          </c:spPr>
          <c:marker>
            <c:symbol val="circle"/>
            <c:size val="7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Sweep'!$G$105:$G$108</c:f>
              <c:numCache>
                <c:formatCode>General</c:formatCode>
                <c:ptCount val="4"/>
                <c:pt idx="0">
                  <c:v>122.17635999999999</c:v>
                </c:pt>
                <c:pt idx="1">
                  <c:v>122.62618000000001</c:v>
                </c:pt>
                <c:pt idx="2">
                  <c:v>107.14354000000002</c:v>
                </c:pt>
                <c:pt idx="3">
                  <c:v>106.61335999999999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9C-2D48-A1DE-BD174E63FF13}"/>
            </c:ext>
          </c:extLst>
        </c:ser>
        <c:ser>
          <c:idx val="4"/>
          <c:order val="4"/>
          <c:tx>
            <c:v>MedGMedC</c:v>
          </c:tx>
          <c:spPr>
            <a:ln cmpd="sng">
              <a:solidFill>
                <a:srgbClr val="5B9BD5"/>
              </a:solidFill>
            </a:ln>
          </c:spPr>
          <c:marker>
            <c:symbol val="circle"/>
            <c:size val="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Sweep'!$G$109:$G$112</c:f>
              <c:numCache>
                <c:formatCode>General</c:formatCode>
                <c:ptCount val="4"/>
                <c:pt idx="0">
                  <c:v>94.568099999999987</c:v>
                </c:pt>
                <c:pt idx="1">
                  <c:v>94.427119999999988</c:v>
                </c:pt>
                <c:pt idx="2">
                  <c:v>92.31219999999999</c:v>
                </c:pt>
                <c:pt idx="3">
                  <c:v>88.877639999999985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9C-2D48-A1DE-BD174E63FF13}"/>
            </c:ext>
          </c:extLst>
        </c:ser>
        <c:ser>
          <c:idx val="5"/>
          <c:order val="5"/>
          <c:tx>
            <c:v>HighGMedC</c:v>
          </c:tx>
          <c:spPr>
            <a:ln cmpd="sng">
              <a:solidFill>
                <a:srgbClr val="70AD47"/>
              </a:solidFill>
            </a:ln>
          </c:spPr>
          <c:marker>
            <c:symbol val="circle"/>
            <c:size val="7"/>
            <c:spPr>
              <a:solidFill>
                <a:srgbClr val="70AD47"/>
              </a:solidFill>
              <a:ln cmpd="sng">
                <a:solidFill>
                  <a:srgbClr val="70AD47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Sweep'!$G$113:$G$116</c:f>
              <c:numCache>
                <c:formatCode>General</c:formatCode>
                <c:ptCount val="4"/>
                <c:pt idx="0">
                  <c:v>94.382840000000002</c:v>
                </c:pt>
                <c:pt idx="1">
                  <c:v>90.989699999999999</c:v>
                </c:pt>
                <c:pt idx="2">
                  <c:v>89.21284</c:v>
                </c:pt>
                <c:pt idx="3">
                  <c:v>87.193420000000003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9C-2D48-A1DE-BD174E63FF13}"/>
            </c:ext>
          </c:extLst>
        </c:ser>
        <c:ser>
          <c:idx val="6"/>
          <c:order val="6"/>
          <c:tx>
            <c:v>LowGHighC</c:v>
          </c:tx>
          <c:spPr>
            <a:ln cmpd="sng">
              <a:solidFill>
                <a:srgbClr val="7C9CD6"/>
              </a:solidFill>
            </a:ln>
          </c:spPr>
          <c:marker>
            <c:symbol val="circle"/>
            <c:size val="7"/>
            <c:spPr>
              <a:solidFill>
                <a:srgbClr val="7C9CD6"/>
              </a:solidFill>
              <a:ln cmpd="sng">
                <a:solidFill>
                  <a:srgbClr val="7C9CD6"/>
                </a:solidFill>
              </a:ln>
            </c:spPr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2B9C-2D48-A1DE-BD174E63FF13}"/>
              </c:ext>
            </c:extLst>
          </c:dPt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Sweep'!$G$117:$G$120</c:f>
              <c:numCache>
                <c:formatCode>General</c:formatCode>
                <c:ptCount val="4"/>
                <c:pt idx="0">
                  <c:v>118.83075999999998</c:v>
                </c:pt>
                <c:pt idx="1">
                  <c:v>117.66332</c:v>
                </c:pt>
                <c:pt idx="2">
                  <c:v>111.17504</c:v>
                </c:pt>
                <c:pt idx="3">
                  <c:v>101.51476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9C-2D48-A1DE-BD174E63FF13}"/>
            </c:ext>
          </c:extLst>
        </c:ser>
        <c:ser>
          <c:idx val="7"/>
          <c:order val="7"/>
          <c:tx>
            <c:v>MedGHighC</c:v>
          </c:tx>
          <c:spPr>
            <a:ln cmpd="sng">
              <a:solidFill>
                <a:srgbClr val="F2A46F"/>
              </a:solidFill>
            </a:ln>
          </c:spPr>
          <c:marker>
            <c:symbol val="circle"/>
            <c:size val="7"/>
            <c:spPr>
              <a:solidFill>
                <a:srgbClr val="F2A46F"/>
              </a:solidFill>
              <a:ln cmpd="sng">
                <a:solidFill>
                  <a:srgbClr val="F2A46F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Sweep'!$G$121:$G$124</c:f>
              <c:numCache>
                <c:formatCode>General</c:formatCode>
                <c:ptCount val="4"/>
                <c:pt idx="0">
                  <c:v>86.253920000000008</c:v>
                </c:pt>
                <c:pt idx="1">
                  <c:v>85.050399999999996</c:v>
                </c:pt>
                <c:pt idx="2">
                  <c:v>82.969800000000006</c:v>
                </c:pt>
                <c:pt idx="3">
                  <c:v>82.471159999999998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B9C-2D48-A1DE-BD174E63FF13}"/>
            </c:ext>
          </c:extLst>
        </c:ser>
        <c:ser>
          <c:idx val="8"/>
          <c:order val="8"/>
          <c:tx>
            <c:v>HighGHighC</c:v>
          </c:tx>
          <c:spPr>
            <a:ln cmpd="sng">
              <a:solidFill>
                <a:srgbClr val="C0C0C0"/>
              </a:solidFill>
            </a:ln>
          </c:spPr>
          <c:marker>
            <c:symbol val="circle"/>
            <c:size val="7"/>
            <c:spPr>
              <a:solidFill>
                <a:srgbClr val="C0C0C0"/>
              </a:solidFill>
              <a:ln cmpd="sng">
                <a:solidFill>
                  <a:srgbClr val="C0C0C0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Sweep'!$G$125:$G$128</c:f>
              <c:numCache>
                <c:formatCode>General</c:formatCode>
                <c:ptCount val="4"/>
                <c:pt idx="0">
                  <c:v>85.850580000000008</c:v>
                </c:pt>
                <c:pt idx="1">
                  <c:v>81.269980000000004</c:v>
                </c:pt>
                <c:pt idx="2">
                  <c:v>79.564859999999996</c:v>
                </c:pt>
                <c:pt idx="3">
                  <c:v>77.627959999999987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B9C-2D48-A1DE-BD174E63F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291088"/>
        <c:axId val="1859558186"/>
      </c:lineChart>
      <c:catAx>
        <c:axId val="64629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9558186"/>
        <c:crosses val="autoZero"/>
        <c:auto val="1"/>
        <c:lblAlgn val="ctr"/>
        <c:lblOffset val="100"/>
        <c:noMultiLvlLbl val="1"/>
      </c:catAx>
      <c:valAx>
        <c:axId val="1859558186"/>
        <c:scaling>
          <c:orientation val="minMax"/>
          <c:max val="13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6291088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IN" b="0">
                <a:solidFill>
                  <a:schemeClr val="dk1"/>
                </a:solidFill>
                <a:latin typeface="+mn-lt"/>
              </a:rPr>
              <a:t>SSSP Mem Frequency Sweep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lineChart>
        <c:grouping val="standard"/>
        <c:varyColors val="1"/>
        <c:ser>
          <c:idx val="0"/>
          <c:order val="0"/>
          <c:tx>
            <c:v>LowGLowC</c:v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DCB8-3342-AFB0-BF1583CC5938}"/>
              </c:ext>
            </c:extLst>
          </c:dPt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Sweep'!$G$136:$G$139</c:f>
              <c:numCache>
                <c:formatCode>General</c:formatCode>
                <c:ptCount val="4"/>
                <c:pt idx="0">
                  <c:v>5792.1600000000008</c:v>
                </c:pt>
                <c:pt idx="1">
                  <c:v>5765.0185000000001</c:v>
                </c:pt>
                <c:pt idx="2">
                  <c:v>5783.49</c:v>
                </c:pt>
                <c:pt idx="3">
                  <c:v>5568.1150000000007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8-3342-AFB0-BF1583CC5938}"/>
            </c:ext>
          </c:extLst>
        </c:ser>
        <c:ser>
          <c:idx val="1"/>
          <c:order val="1"/>
          <c:tx>
            <c:v>MedGLowC</c:v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7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Sweep'!$G$140:$G$143</c:f>
              <c:numCache>
                <c:formatCode>General</c:formatCode>
                <c:ptCount val="4"/>
                <c:pt idx="0">
                  <c:v>3947.1464999999998</c:v>
                </c:pt>
                <c:pt idx="1">
                  <c:v>3720.9274999999998</c:v>
                </c:pt>
                <c:pt idx="2">
                  <c:v>3607.7840000000001</c:v>
                </c:pt>
                <c:pt idx="3">
                  <c:v>3550.6729999999998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B8-3342-AFB0-BF1583CC5938}"/>
            </c:ext>
          </c:extLst>
        </c:ser>
        <c:ser>
          <c:idx val="2"/>
          <c:order val="2"/>
          <c:tx>
            <c:v>HighGLowC</c:v>
          </c:tx>
          <c:spPr>
            <a:ln cmpd="sng">
              <a:solidFill>
                <a:srgbClr val="A5A5A5"/>
              </a:solidFill>
            </a:ln>
          </c:spPr>
          <c:marker>
            <c:symbol val="circle"/>
            <c:size val="7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Sweep'!$G$144:$G$147</c:f>
              <c:numCache>
                <c:formatCode>General</c:formatCode>
                <c:ptCount val="4"/>
                <c:pt idx="0">
                  <c:v>3806.6975000000007</c:v>
                </c:pt>
                <c:pt idx="1">
                  <c:v>3570.5504999999998</c:v>
                </c:pt>
                <c:pt idx="2">
                  <c:v>3429.2420000000002</c:v>
                </c:pt>
                <c:pt idx="3">
                  <c:v>3268.0750000000003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B8-3342-AFB0-BF1583CC5938}"/>
            </c:ext>
          </c:extLst>
        </c:ser>
        <c:ser>
          <c:idx val="3"/>
          <c:order val="3"/>
          <c:tx>
            <c:v>LowGMedC</c:v>
          </c:tx>
          <c:spPr>
            <a:ln cmpd="sng">
              <a:solidFill>
                <a:srgbClr val="FFC000"/>
              </a:solidFill>
            </a:ln>
          </c:spPr>
          <c:marker>
            <c:symbol val="circle"/>
            <c:size val="7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Sweep'!$G$148:$G$151</c:f>
              <c:numCache>
                <c:formatCode>General</c:formatCode>
                <c:ptCount val="4"/>
                <c:pt idx="0">
                  <c:v>5629.96</c:v>
                </c:pt>
                <c:pt idx="1">
                  <c:v>5498.8994999999995</c:v>
                </c:pt>
                <c:pt idx="2">
                  <c:v>5380.6165000000001</c:v>
                </c:pt>
                <c:pt idx="3">
                  <c:v>5280.0549999999994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B8-3342-AFB0-BF1583CC5938}"/>
            </c:ext>
          </c:extLst>
        </c:ser>
        <c:ser>
          <c:idx val="4"/>
          <c:order val="4"/>
          <c:tx>
            <c:v>MedGMedC</c:v>
          </c:tx>
          <c:spPr>
            <a:ln cmpd="sng">
              <a:solidFill>
                <a:srgbClr val="5B9BD5"/>
              </a:solidFill>
            </a:ln>
          </c:spPr>
          <c:marker>
            <c:symbol val="circle"/>
            <c:size val="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Sweep'!$G$152:$G$155</c:f>
              <c:numCache>
                <c:formatCode>General</c:formatCode>
                <c:ptCount val="4"/>
                <c:pt idx="0">
                  <c:v>3718.9359999999997</c:v>
                </c:pt>
                <c:pt idx="1">
                  <c:v>3362.6804999999999</c:v>
                </c:pt>
                <c:pt idx="2">
                  <c:v>3285.4794999999999</c:v>
                </c:pt>
                <c:pt idx="3">
                  <c:v>3303.6644999999999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B8-3342-AFB0-BF1583CC5938}"/>
            </c:ext>
          </c:extLst>
        </c:ser>
        <c:ser>
          <c:idx val="5"/>
          <c:order val="5"/>
          <c:tx>
            <c:v>HighGMedC</c:v>
          </c:tx>
          <c:spPr>
            <a:ln cmpd="sng">
              <a:solidFill>
                <a:srgbClr val="70AD47"/>
              </a:solidFill>
            </a:ln>
          </c:spPr>
          <c:marker>
            <c:symbol val="circle"/>
            <c:size val="7"/>
            <c:spPr>
              <a:solidFill>
                <a:srgbClr val="70AD47"/>
              </a:solidFill>
              <a:ln cmpd="sng">
                <a:solidFill>
                  <a:srgbClr val="70AD47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Sweep'!$G$156:$G$159</c:f>
              <c:numCache>
                <c:formatCode>General</c:formatCode>
                <c:ptCount val="4"/>
                <c:pt idx="0">
                  <c:v>3568.8279999999995</c:v>
                </c:pt>
                <c:pt idx="1">
                  <c:v>3272.2860000000001</c:v>
                </c:pt>
                <c:pt idx="2">
                  <c:v>3101.3019999999997</c:v>
                </c:pt>
                <c:pt idx="3">
                  <c:v>3012.3115000000003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B8-3342-AFB0-BF1583CC5938}"/>
            </c:ext>
          </c:extLst>
        </c:ser>
        <c:ser>
          <c:idx val="6"/>
          <c:order val="6"/>
          <c:tx>
            <c:v>LowGHighC</c:v>
          </c:tx>
          <c:spPr>
            <a:ln cmpd="sng">
              <a:solidFill>
                <a:srgbClr val="7C9CD6"/>
              </a:solidFill>
            </a:ln>
          </c:spPr>
          <c:marker>
            <c:symbol val="circle"/>
            <c:size val="7"/>
            <c:spPr>
              <a:solidFill>
                <a:srgbClr val="7C9CD6"/>
              </a:solidFill>
              <a:ln cmpd="sng">
                <a:solidFill>
                  <a:srgbClr val="7C9CD6"/>
                </a:solidFill>
              </a:ln>
            </c:spPr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DCB8-3342-AFB0-BF1583CC5938}"/>
              </c:ext>
            </c:extLst>
          </c:dPt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Sweep'!$G$160:$G$163</c:f>
              <c:numCache>
                <c:formatCode>General</c:formatCode>
                <c:ptCount val="4"/>
                <c:pt idx="0">
                  <c:v>5317.0144999999993</c:v>
                </c:pt>
                <c:pt idx="1">
                  <c:v>5316.8469999999998</c:v>
                </c:pt>
                <c:pt idx="2">
                  <c:v>5204.6854999999996</c:v>
                </c:pt>
                <c:pt idx="3">
                  <c:v>5204.6655000000001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B8-3342-AFB0-BF1583CC5938}"/>
            </c:ext>
          </c:extLst>
        </c:ser>
        <c:ser>
          <c:idx val="7"/>
          <c:order val="7"/>
          <c:tx>
            <c:v>MedGHighC</c:v>
          </c:tx>
          <c:spPr>
            <a:ln cmpd="sng">
              <a:solidFill>
                <a:srgbClr val="F2A46F"/>
              </a:solidFill>
            </a:ln>
          </c:spPr>
          <c:marker>
            <c:symbol val="circle"/>
            <c:size val="7"/>
            <c:spPr>
              <a:solidFill>
                <a:srgbClr val="F2A46F"/>
              </a:solidFill>
              <a:ln cmpd="sng">
                <a:solidFill>
                  <a:srgbClr val="F2A46F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Sweep'!$G$164:$G$167</c:f>
              <c:numCache>
                <c:formatCode>General</c:formatCode>
                <c:ptCount val="4"/>
                <c:pt idx="0">
                  <c:v>3565.239</c:v>
                </c:pt>
                <c:pt idx="1">
                  <c:v>3277.2115000000003</c:v>
                </c:pt>
                <c:pt idx="2">
                  <c:v>3182.3335000000002</c:v>
                </c:pt>
                <c:pt idx="3">
                  <c:v>3117.9274999999998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B8-3342-AFB0-BF1583CC5938}"/>
            </c:ext>
          </c:extLst>
        </c:ser>
        <c:ser>
          <c:idx val="8"/>
          <c:order val="8"/>
          <c:tx>
            <c:v>HighGHighC</c:v>
          </c:tx>
          <c:spPr>
            <a:ln cmpd="sng">
              <a:solidFill>
                <a:srgbClr val="C0C0C0"/>
              </a:solidFill>
            </a:ln>
          </c:spPr>
          <c:marker>
            <c:symbol val="circle"/>
            <c:size val="7"/>
            <c:spPr>
              <a:solidFill>
                <a:srgbClr val="C0C0C0"/>
              </a:solidFill>
              <a:ln cmpd="sng">
                <a:solidFill>
                  <a:srgbClr val="C0C0C0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Sweep'!$G$168:$G$171</c:f>
              <c:numCache>
                <c:formatCode>General</c:formatCode>
                <c:ptCount val="4"/>
                <c:pt idx="0">
                  <c:v>3476.4909999999995</c:v>
                </c:pt>
                <c:pt idx="1">
                  <c:v>3267.8499999999995</c:v>
                </c:pt>
                <c:pt idx="2">
                  <c:v>2966.5675000000001</c:v>
                </c:pt>
                <c:pt idx="3">
                  <c:v>2843.1589999999997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B8-3342-AFB0-BF1583CC5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630709"/>
        <c:axId val="25435262"/>
      </c:lineChart>
      <c:catAx>
        <c:axId val="4776307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435262"/>
        <c:crosses val="autoZero"/>
        <c:auto val="1"/>
        <c:lblAlgn val="ctr"/>
        <c:lblOffset val="100"/>
        <c:noMultiLvlLbl val="1"/>
      </c:catAx>
      <c:valAx>
        <c:axId val="25435262"/>
        <c:scaling>
          <c:orientation val="minMax"/>
          <c:max val="62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7630709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Power-Frequency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PowerCSV!$L$1</c:f>
              <c:strCache>
                <c:ptCount val="1"/>
                <c:pt idx="0">
                  <c:v>CPUBig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PowerCSV!$L$2:$L$30</c:f>
              <c:numCache>
                <c:formatCode>General</c:formatCode>
                <c:ptCount val="29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1.7</c:v>
                </c:pt>
                <c:pt idx="12">
                  <c:v>1.7</c:v>
                </c:pt>
                <c:pt idx="13">
                  <c:v>1.7</c:v>
                </c:pt>
                <c:pt idx="14">
                  <c:v>1.7</c:v>
                </c:pt>
                <c:pt idx="15">
                  <c:v>1.7</c:v>
                </c:pt>
                <c:pt idx="16">
                  <c:v>1.7</c:v>
                </c:pt>
                <c:pt idx="17">
                  <c:v>1.7</c:v>
                </c:pt>
                <c:pt idx="18">
                  <c:v>1.7</c:v>
                </c:pt>
                <c:pt idx="19">
                  <c:v>1.7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xVal>
          <c:yVal>
            <c:numRef>
              <c:f>PowerCSV!$D$2:$D$30</c:f>
              <c:numCache>
                <c:formatCode>General</c:formatCode>
                <c:ptCount val="29"/>
                <c:pt idx="0">
                  <c:v>10.1</c:v>
                </c:pt>
                <c:pt idx="1">
                  <c:v>10.5</c:v>
                </c:pt>
                <c:pt idx="2">
                  <c:v>10.7</c:v>
                </c:pt>
                <c:pt idx="3">
                  <c:v>10.7</c:v>
                </c:pt>
                <c:pt idx="4">
                  <c:v>11.2</c:v>
                </c:pt>
                <c:pt idx="5">
                  <c:v>10.199999999999999</c:v>
                </c:pt>
                <c:pt idx="6">
                  <c:v>10.8</c:v>
                </c:pt>
                <c:pt idx="7">
                  <c:v>11.3</c:v>
                </c:pt>
                <c:pt idx="8">
                  <c:v>10.3</c:v>
                </c:pt>
                <c:pt idx="9">
                  <c:v>11.1</c:v>
                </c:pt>
                <c:pt idx="10">
                  <c:v>11.4</c:v>
                </c:pt>
                <c:pt idx="11">
                  <c:v>13.6</c:v>
                </c:pt>
                <c:pt idx="12">
                  <c:v>14.5</c:v>
                </c:pt>
                <c:pt idx="13">
                  <c:v>15.1</c:v>
                </c:pt>
                <c:pt idx="14">
                  <c:v>13.9</c:v>
                </c:pt>
                <c:pt idx="15">
                  <c:v>14.5</c:v>
                </c:pt>
                <c:pt idx="16">
                  <c:v>15.1</c:v>
                </c:pt>
                <c:pt idx="17">
                  <c:v>13.9</c:v>
                </c:pt>
                <c:pt idx="18">
                  <c:v>14.4</c:v>
                </c:pt>
                <c:pt idx="19">
                  <c:v>15.4</c:v>
                </c:pt>
                <c:pt idx="20">
                  <c:v>21.2</c:v>
                </c:pt>
                <c:pt idx="21">
                  <c:v>21.3</c:v>
                </c:pt>
                <c:pt idx="22">
                  <c:v>22.5</c:v>
                </c:pt>
                <c:pt idx="23">
                  <c:v>21.1</c:v>
                </c:pt>
                <c:pt idx="24">
                  <c:v>21.3</c:v>
                </c:pt>
                <c:pt idx="25">
                  <c:v>22.5</c:v>
                </c:pt>
                <c:pt idx="26">
                  <c:v>20.8</c:v>
                </c:pt>
                <c:pt idx="27">
                  <c:v>21.2</c:v>
                </c:pt>
                <c:pt idx="28">
                  <c:v>22.6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E-CA43-8EE2-A42C6B651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382415"/>
        <c:axId val="1116452159"/>
      </c:scatterChart>
      <c:valAx>
        <c:axId val="111638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Frequency</a:t>
                </a:r>
                <a:r>
                  <a:rPr lang="en-GB" baseline="0"/>
                  <a:t> (GHz)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452159"/>
        <c:crosses val="autoZero"/>
        <c:crossBetween val="midCat"/>
      </c:valAx>
      <c:valAx>
        <c:axId val="11164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38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IN" b="0">
                <a:solidFill>
                  <a:schemeClr val="dk1"/>
                </a:solidFill>
                <a:latin typeface="+mn-lt"/>
              </a:rPr>
              <a:t>TRNS Mem Frequency Sweep</a:t>
            </a:r>
          </a:p>
        </c:rich>
      </c:tx>
      <c:layout>
        <c:manualLayout>
          <c:xMode val="edge"/>
          <c:yMode val="edge"/>
          <c:x val="2.1862501313347108E-2"/>
          <c:y val="1.401833521170138E-2"/>
        </c:manualLayout>
      </c:layout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lineChart>
        <c:grouping val="standard"/>
        <c:varyColors val="1"/>
        <c:ser>
          <c:idx val="0"/>
          <c:order val="0"/>
          <c:tx>
            <c:v>LowGLowC</c:v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8D21-8248-BB7E-2A7E7F3FE794}"/>
              </c:ext>
            </c:extLst>
          </c:dPt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Sweep'!$G$181:$G$184</c:f>
              <c:numCache>
                <c:formatCode>General</c:formatCode>
                <c:ptCount val="4"/>
                <c:pt idx="0">
                  <c:v>1584.9384999999997</c:v>
                </c:pt>
                <c:pt idx="1">
                  <c:v>1562.8105</c:v>
                </c:pt>
                <c:pt idx="2">
                  <c:v>1551.3760000000002</c:v>
                </c:pt>
                <c:pt idx="3">
                  <c:v>1540.1714999999999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21-8248-BB7E-2A7E7F3FE794}"/>
            </c:ext>
          </c:extLst>
        </c:ser>
        <c:ser>
          <c:idx val="1"/>
          <c:order val="1"/>
          <c:tx>
            <c:v>MedGLowC</c:v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7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Sweep'!$G$185:$G$188</c:f>
              <c:numCache>
                <c:formatCode>General</c:formatCode>
                <c:ptCount val="4"/>
                <c:pt idx="0">
                  <c:v>827.55110000000002</c:v>
                </c:pt>
                <c:pt idx="1">
                  <c:v>814.8184</c:v>
                </c:pt>
                <c:pt idx="2">
                  <c:v>799.17179999999996</c:v>
                </c:pt>
                <c:pt idx="3">
                  <c:v>787.98879999999986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1-8248-BB7E-2A7E7F3FE794}"/>
            </c:ext>
          </c:extLst>
        </c:ser>
        <c:ser>
          <c:idx val="2"/>
          <c:order val="2"/>
          <c:tx>
            <c:v>HighGLowC</c:v>
          </c:tx>
          <c:spPr>
            <a:ln cmpd="sng">
              <a:solidFill>
                <a:srgbClr val="A5A5A5"/>
              </a:solidFill>
            </a:ln>
          </c:spPr>
          <c:marker>
            <c:symbol val="circle"/>
            <c:size val="7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Sweep'!$G$189:$G$192</c:f>
              <c:numCache>
                <c:formatCode>General</c:formatCode>
                <c:ptCount val="4"/>
                <c:pt idx="0">
                  <c:v>676.06229999999994</c:v>
                </c:pt>
                <c:pt idx="1">
                  <c:v>657.56880000000001</c:v>
                </c:pt>
                <c:pt idx="2">
                  <c:v>649.91970000000003</c:v>
                </c:pt>
                <c:pt idx="3">
                  <c:v>636.37739999999997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1-8248-BB7E-2A7E7F3FE794}"/>
            </c:ext>
          </c:extLst>
        </c:ser>
        <c:ser>
          <c:idx val="3"/>
          <c:order val="3"/>
          <c:tx>
            <c:v>LowGMedC</c:v>
          </c:tx>
          <c:spPr>
            <a:ln cmpd="sng">
              <a:solidFill>
                <a:srgbClr val="FFC000"/>
              </a:solidFill>
            </a:ln>
          </c:spPr>
          <c:marker>
            <c:symbol val="circle"/>
            <c:size val="7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Sweep'!$G$193:$G$196</c:f>
              <c:numCache>
                <c:formatCode>General</c:formatCode>
                <c:ptCount val="4"/>
                <c:pt idx="0">
                  <c:v>1565.5605</c:v>
                </c:pt>
                <c:pt idx="1">
                  <c:v>1503.5065000000002</c:v>
                </c:pt>
                <c:pt idx="2">
                  <c:v>1492.2950000000001</c:v>
                </c:pt>
                <c:pt idx="3">
                  <c:v>1480.0314999999998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1-8248-BB7E-2A7E7F3FE794}"/>
            </c:ext>
          </c:extLst>
        </c:ser>
        <c:ser>
          <c:idx val="4"/>
          <c:order val="4"/>
          <c:tx>
            <c:v>MedGMedC</c:v>
          </c:tx>
          <c:spPr>
            <a:ln cmpd="sng">
              <a:solidFill>
                <a:srgbClr val="5B9BD5"/>
              </a:solidFill>
            </a:ln>
          </c:spPr>
          <c:marker>
            <c:symbol val="circle"/>
            <c:size val="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Sweep'!$G$197:$G$200</c:f>
              <c:numCache>
                <c:formatCode>General</c:formatCode>
                <c:ptCount val="4"/>
                <c:pt idx="0">
                  <c:v>834.66169999999988</c:v>
                </c:pt>
                <c:pt idx="1">
                  <c:v>780.82800000000009</c:v>
                </c:pt>
                <c:pt idx="2">
                  <c:v>766.09910000000013</c:v>
                </c:pt>
                <c:pt idx="3">
                  <c:v>756.9849999999999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21-8248-BB7E-2A7E7F3FE794}"/>
            </c:ext>
          </c:extLst>
        </c:ser>
        <c:ser>
          <c:idx val="5"/>
          <c:order val="5"/>
          <c:tx>
            <c:v>HighGMedC</c:v>
          </c:tx>
          <c:spPr>
            <a:ln cmpd="sng">
              <a:solidFill>
                <a:srgbClr val="70AD47"/>
              </a:solidFill>
            </a:ln>
          </c:spPr>
          <c:marker>
            <c:symbol val="circle"/>
            <c:size val="7"/>
            <c:spPr>
              <a:solidFill>
                <a:srgbClr val="70AD47"/>
              </a:solidFill>
              <a:ln cmpd="sng">
                <a:solidFill>
                  <a:srgbClr val="70AD47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Sweep'!$G$201:$G$204</c:f>
              <c:numCache>
                <c:formatCode>General</c:formatCode>
                <c:ptCount val="4"/>
                <c:pt idx="0">
                  <c:v>681.97609999999997</c:v>
                </c:pt>
                <c:pt idx="1">
                  <c:v>634.5123000000001</c:v>
                </c:pt>
                <c:pt idx="2">
                  <c:v>614.17020000000002</c:v>
                </c:pt>
                <c:pt idx="3">
                  <c:v>600.5560999999999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1-8248-BB7E-2A7E7F3FE794}"/>
            </c:ext>
          </c:extLst>
        </c:ser>
        <c:ser>
          <c:idx val="6"/>
          <c:order val="6"/>
          <c:tx>
            <c:v>LowGHighC</c:v>
          </c:tx>
          <c:spPr>
            <a:ln cmpd="sng">
              <a:solidFill>
                <a:srgbClr val="7C9CD6"/>
              </a:solidFill>
            </a:ln>
          </c:spPr>
          <c:marker>
            <c:symbol val="circle"/>
            <c:size val="7"/>
            <c:spPr>
              <a:solidFill>
                <a:srgbClr val="7C9CD6"/>
              </a:solidFill>
              <a:ln cmpd="sng">
                <a:solidFill>
                  <a:srgbClr val="7C9CD6"/>
                </a:solidFill>
              </a:ln>
            </c:spPr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8D21-8248-BB7E-2A7E7F3FE794}"/>
              </c:ext>
            </c:extLst>
          </c:dPt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Sweep'!$G$205:$G$208</c:f>
              <c:numCache>
                <c:formatCode>General</c:formatCode>
                <c:ptCount val="4"/>
                <c:pt idx="0">
                  <c:v>1509.3504999999998</c:v>
                </c:pt>
                <c:pt idx="1">
                  <c:v>1488.7355</c:v>
                </c:pt>
                <c:pt idx="2">
                  <c:v>1514.0620000000001</c:v>
                </c:pt>
                <c:pt idx="3">
                  <c:v>1468.748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21-8248-BB7E-2A7E7F3FE794}"/>
            </c:ext>
          </c:extLst>
        </c:ser>
        <c:ser>
          <c:idx val="7"/>
          <c:order val="7"/>
          <c:tx>
            <c:v>MedGHighC</c:v>
          </c:tx>
          <c:spPr>
            <a:ln cmpd="sng">
              <a:solidFill>
                <a:srgbClr val="F2A46F"/>
              </a:solidFill>
            </a:ln>
          </c:spPr>
          <c:marker>
            <c:symbol val="circle"/>
            <c:size val="7"/>
            <c:spPr>
              <a:solidFill>
                <a:srgbClr val="F2A46F"/>
              </a:solidFill>
              <a:ln cmpd="sng">
                <a:solidFill>
                  <a:srgbClr val="F2A46F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Sweep'!$G$209:$G$212</c:f>
              <c:numCache>
                <c:formatCode>General</c:formatCode>
                <c:ptCount val="4"/>
                <c:pt idx="0">
                  <c:v>789.92509999999993</c:v>
                </c:pt>
                <c:pt idx="1">
                  <c:v>766.83550000000002</c:v>
                </c:pt>
                <c:pt idx="2">
                  <c:v>778.58519999999999</c:v>
                </c:pt>
                <c:pt idx="3">
                  <c:v>739.41649999999993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21-8248-BB7E-2A7E7F3FE794}"/>
            </c:ext>
          </c:extLst>
        </c:ser>
        <c:ser>
          <c:idx val="8"/>
          <c:order val="8"/>
          <c:tx>
            <c:v>HighGHighC</c:v>
          </c:tx>
          <c:spPr>
            <a:ln cmpd="sng">
              <a:solidFill>
                <a:srgbClr val="C0C0C0"/>
              </a:solidFill>
            </a:ln>
          </c:spPr>
          <c:marker>
            <c:symbol val="circle"/>
            <c:size val="7"/>
            <c:spPr>
              <a:solidFill>
                <a:srgbClr val="C0C0C0"/>
              </a:solidFill>
              <a:ln cmpd="sng">
                <a:solidFill>
                  <a:srgbClr val="C0C0C0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Sweep'!$G$213:$G$216</c:f>
              <c:numCache>
                <c:formatCode>General</c:formatCode>
                <c:ptCount val="4"/>
                <c:pt idx="0">
                  <c:v>630.9677999999999</c:v>
                </c:pt>
                <c:pt idx="1">
                  <c:v>612.73839999999996</c:v>
                </c:pt>
                <c:pt idx="2">
                  <c:v>632.18150000000014</c:v>
                </c:pt>
                <c:pt idx="3">
                  <c:v>586.19400000000007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D21-8248-BB7E-2A7E7F3F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375691"/>
        <c:axId val="248234463"/>
      </c:lineChart>
      <c:catAx>
        <c:axId val="598375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8234463"/>
        <c:crosses val="autoZero"/>
        <c:auto val="1"/>
        <c:lblAlgn val="ctr"/>
        <c:lblOffset val="100"/>
        <c:noMultiLvlLbl val="1"/>
      </c:catAx>
      <c:valAx>
        <c:axId val="248234463"/>
        <c:scaling>
          <c:orientation val="minMax"/>
          <c:max val="17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8375691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Performance for memory frequency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Low Setting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930000</c:v>
                </c:pt>
              </c:numCache>
            </c:numRef>
          </c:xVal>
          <c:yVal>
            <c:numRef>
              <c:f>Sheet3!$C$2:$C$10</c:f>
              <c:numCache>
                <c:formatCode>General</c:formatCode>
                <c:ptCount val="9"/>
                <c:pt idx="0">
                  <c:v>8109</c:v>
                </c:pt>
                <c:pt idx="1">
                  <c:v>8861</c:v>
                </c:pt>
                <c:pt idx="2">
                  <c:v>9413</c:v>
                </c:pt>
                <c:pt idx="3">
                  <c:v>10064</c:v>
                </c:pt>
                <c:pt idx="4">
                  <c:v>10473</c:v>
                </c:pt>
                <c:pt idx="5">
                  <c:v>10844</c:v>
                </c:pt>
                <c:pt idx="6">
                  <c:v>11632</c:v>
                </c:pt>
                <c:pt idx="7">
                  <c:v>11102</c:v>
                </c:pt>
                <c:pt idx="8">
                  <c:v>11367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3F-774F-88F0-BCC19003949D}"/>
            </c:ext>
          </c:extLst>
        </c:ser>
        <c:ser>
          <c:idx val="1"/>
          <c:order val="1"/>
          <c:tx>
            <c:v>Med Setting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930000</c:v>
                </c:pt>
              </c:numCache>
            </c:numRef>
          </c:xVal>
          <c:yVal>
            <c:numRef>
              <c:f>Sheet3!$D$2:$D$10</c:f>
              <c:numCache>
                <c:formatCode>General</c:formatCode>
                <c:ptCount val="9"/>
                <c:pt idx="0">
                  <c:v>9084</c:v>
                </c:pt>
                <c:pt idx="1">
                  <c:v>9846</c:v>
                </c:pt>
                <c:pt idx="2">
                  <c:v>10664</c:v>
                </c:pt>
                <c:pt idx="3">
                  <c:v>12278</c:v>
                </c:pt>
                <c:pt idx="4">
                  <c:v>13384</c:v>
                </c:pt>
                <c:pt idx="5">
                  <c:v>12910</c:v>
                </c:pt>
                <c:pt idx="6">
                  <c:v>13310</c:v>
                </c:pt>
                <c:pt idx="7">
                  <c:v>13509</c:v>
                </c:pt>
                <c:pt idx="8">
                  <c:v>13926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3F-774F-88F0-BCC19003949D}"/>
            </c:ext>
          </c:extLst>
        </c:ser>
        <c:ser>
          <c:idx val="2"/>
          <c:order val="2"/>
          <c:tx>
            <c:v>High Setting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930000</c:v>
                </c:pt>
              </c:numCache>
            </c:numRef>
          </c:xVal>
          <c:yVal>
            <c:numRef>
              <c:f>Sheet3!$E$2:$E$10</c:f>
              <c:numCache>
                <c:formatCode>General</c:formatCode>
                <c:ptCount val="9"/>
                <c:pt idx="0">
                  <c:v>9629</c:v>
                </c:pt>
                <c:pt idx="1">
                  <c:v>10299</c:v>
                </c:pt>
                <c:pt idx="2">
                  <c:v>11446</c:v>
                </c:pt>
                <c:pt idx="3">
                  <c:v>12631</c:v>
                </c:pt>
                <c:pt idx="4">
                  <c:v>13221</c:v>
                </c:pt>
                <c:pt idx="5">
                  <c:v>13990</c:v>
                </c:pt>
                <c:pt idx="6">
                  <c:v>14224</c:v>
                </c:pt>
                <c:pt idx="7">
                  <c:v>14748</c:v>
                </c:pt>
                <c:pt idx="8">
                  <c:v>14657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3F-774F-88F0-BCC190039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464698"/>
        <c:axId val="1246376536"/>
      </c:scatterChart>
      <c:valAx>
        <c:axId val="6474646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6376536"/>
        <c:crosses val="autoZero"/>
        <c:crossBetween val="midCat"/>
      </c:valAx>
      <c:valAx>
        <c:axId val="1246376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7464698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Overall Performance @ Max CPU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'Sam-Antutu'!$U$2</c:f>
              <c:strCache>
                <c:ptCount val="1"/>
                <c:pt idx="0">
                  <c:v>GPU: 350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'Sam-Antutu'!$Y$3:$Y$10</c:f>
              <c:numCache>
                <c:formatCode>General</c:formatCode>
                <c:ptCount val="8"/>
                <c:pt idx="0">
                  <c:v>165000</c:v>
                </c:pt>
                <c:pt idx="1">
                  <c:v>275000</c:v>
                </c:pt>
                <c:pt idx="2">
                  <c:v>543000</c:v>
                </c:pt>
                <c:pt idx="3">
                  <c:v>728000</c:v>
                </c:pt>
                <c:pt idx="4">
                  <c:v>933000</c:v>
                </c:pt>
              </c:numCache>
            </c:numRef>
          </c:cat>
          <c:val>
            <c:numRef>
              <c:f>'Sam-Antutu'!$U$3:$U$10</c:f>
              <c:numCache>
                <c:formatCode>General</c:formatCode>
                <c:ptCount val="8"/>
                <c:pt idx="0">
                  <c:v>41255</c:v>
                </c:pt>
                <c:pt idx="1">
                  <c:v>54305</c:v>
                </c:pt>
                <c:pt idx="2">
                  <c:v>64406</c:v>
                </c:pt>
                <c:pt idx="3">
                  <c:v>67117</c:v>
                </c:pt>
                <c:pt idx="4">
                  <c:v>67289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6-A848-9B02-BA7B96ACB351}"/>
            </c:ext>
          </c:extLst>
        </c:ser>
        <c:ser>
          <c:idx val="1"/>
          <c:order val="1"/>
          <c:tx>
            <c:strRef>
              <c:f>'Sam-Antutu'!$V$2</c:f>
              <c:strCache>
                <c:ptCount val="1"/>
                <c:pt idx="0">
                  <c:v>GPU: 420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'Sam-Antutu'!$Y$3:$Y$10</c:f>
              <c:numCache>
                <c:formatCode>General</c:formatCode>
                <c:ptCount val="8"/>
                <c:pt idx="0">
                  <c:v>165000</c:v>
                </c:pt>
                <c:pt idx="1">
                  <c:v>275000</c:v>
                </c:pt>
                <c:pt idx="2">
                  <c:v>543000</c:v>
                </c:pt>
                <c:pt idx="3">
                  <c:v>728000</c:v>
                </c:pt>
                <c:pt idx="4">
                  <c:v>933000</c:v>
                </c:pt>
              </c:numCache>
            </c:numRef>
          </c:cat>
          <c:val>
            <c:numRef>
              <c:f>'Sam-Antutu'!$V$3:$V$10</c:f>
              <c:numCache>
                <c:formatCode>General</c:formatCode>
                <c:ptCount val="8"/>
                <c:pt idx="0">
                  <c:v>39210</c:v>
                </c:pt>
                <c:pt idx="1">
                  <c:v>55084</c:v>
                </c:pt>
                <c:pt idx="2">
                  <c:v>65486</c:v>
                </c:pt>
                <c:pt idx="3">
                  <c:v>68275</c:v>
                </c:pt>
                <c:pt idx="4">
                  <c:v>69845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6-A848-9B02-BA7B96ACB351}"/>
            </c:ext>
          </c:extLst>
        </c:ser>
        <c:ser>
          <c:idx val="2"/>
          <c:order val="2"/>
          <c:tx>
            <c:strRef>
              <c:f>'Sam-Antutu'!$W$2</c:f>
              <c:strCache>
                <c:ptCount val="1"/>
                <c:pt idx="0">
                  <c:v>GPU: 480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'Sam-Antutu'!$Y$3:$Y$10</c:f>
              <c:numCache>
                <c:formatCode>General</c:formatCode>
                <c:ptCount val="8"/>
                <c:pt idx="0">
                  <c:v>165000</c:v>
                </c:pt>
                <c:pt idx="1">
                  <c:v>275000</c:v>
                </c:pt>
                <c:pt idx="2">
                  <c:v>543000</c:v>
                </c:pt>
                <c:pt idx="3">
                  <c:v>728000</c:v>
                </c:pt>
                <c:pt idx="4">
                  <c:v>933000</c:v>
                </c:pt>
              </c:numCache>
            </c:numRef>
          </c:cat>
          <c:val>
            <c:numRef>
              <c:f>'Sam-Antutu'!$W$3:$W$10</c:f>
              <c:numCache>
                <c:formatCode>General</c:formatCode>
                <c:ptCount val="8"/>
                <c:pt idx="0">
                  <c:v>42952</c:v>
                </c:pt>
                <c:pt idx="1">
                  <c:v>55115</c:v>
                </c:pt>
                <c:pt idx="2">
                  <c:v>66082</c:v>
                </c:pt>
                <c:pt idx="3">
                  <c:v>69451</c:v>
                </c:pt>
                <c:pt idx="4">
                  <c:v>71455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36-A848-9B02-BA7B96ACB351}"/>
            </c:ext>
          </c:extLst>
        </c:ser>
        <c:ser>
          <c:idx val="3"/>
          <c:order val="3"/>
          <c:tx>
            <c:strRef>
              <c:f>'Sam-Antutu'!$X$2</c:f>
              <c:strCache>
                <c:ptCount val="1"/>
                <c:pt idx="0">
                  <c:v>GPU: 543</c:v>
                </c:pt>
              </c:strCache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'Sam-Antutu'!$Y$3:$Y$10</c:f>
              <c:numCache>
                <c:formatCode>General</c:formatCode>
                <c:ptCount val="8"/>
                <c:pt idx="0">
                  <c:v>165000</c:v>
                </c:pt>
                <c:pt idx="1">
                  <c:v>275000</c:v>
                </c:pt>
                <c:pt idx="2">
                  <c:v>543000</c:v>
                </c:pt>
                <c:pt idx="3">
                  <c:v>728000</c:v>
                </c:pt>
                <c:pt idx="4">
                  <c:v>933000</c:v>
                </c:pt>
              </c:numCache>
            </c:numRef>
          </c:cat>
          <c:val>
            <c:numRef>
              <c:f>'Sam-Antutu'!$X$3:$X$10</c:f>
              <c:numCache>
                <c:formatCode>General</c:formatCode>
                <c:ptCount val="8"/>
                <c:pt idx="0">
                  <c:v>41254</c:v>
                </c:pt>
                <c:pt idx="1">
                  <c:v>55294</c:v>
                </c:pt>
                <c:pt idx="2">
                  <c:v>66612</c:v>
                </c:pt>
                <c:pt idx="3">
                  <c:v>70534</c:v>
                </c:pt>
                <c:pt idx="4">
                  <c:v>71818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36-A848-9B02-BA7B96ACB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021414"/>
        <c:axId val="1833233982"/>
      </c:lineChart>
      <c:catAx>
        <c:axId val="17210214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3233982"/>
        <c:crosses val="autoZero"/>
        <c:auto val="1"/>
        <c:lblAlgn val="ctr"/>
        <c:lblOffset val="100"/>
        <c:noMultiLvlLbl val="1"/>
      </c:catAx>
      <c:valAx>
        <c:axId val="1833233982"/>
        <c:scaling>
          <c:orientation val="minMax"/>
          <c:max val="75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Performance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2102141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Overall Performance @ 480MHz GPU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'Sam-Antutu'!$O$2</c:f>
              <c:strCache>
                <c:ptCount val="1"/>
                <c:pt idx="0">
                  <c:v>low CPU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'Sam-Antutu'!$R$3:$R$11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933000</c:v>
                </c:pt>
              </c:numCache>
            </c:numRef>
          </c:cat>
          <c:val>
            <c:numRef>
              <c:f>'Sam-Antutu'!$O$3:$O$11</c:f>
              <c:numCache>
                <c:formatCode>General</c:formatCode>
                <c:ptCount val="9"/>
                <c:pt idx="0">
                  <c:v>28301</c:v>
                </c:pt>
                <c:pt idx="1">
                  <c:v>34448</c:v>
                </c:pt>
                <c:pt idx="2">
                  <c:v>40246</c:v>
                </c:pt>
                <c:pt idx="3">
                  <c:v>45968</c:v>
                </c:pt>
                <c:pt idx="4">
                  <c:v>47677</c:v>
                </c:pt>
                <c:pt idx="5">
                  <c:v>50528</c:v>
                </c:pt>
                <c:pt idx="6">
                  <c:v>51095</c:v>
                </c:pt>
                <c:pt idx="7">
                  <c:v>51875</c:v>
                </c:pt>
                <c:pt idx="8">
                  <c:v>52151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9-8940-B416-0D992F302CA0}"/>
            </c:ext>
          </c:extLst>
        </c:ser>
        <c:ser>
          <c:idx val="1"/>
          <c:order val="1"/>
          <c:tx>
            <c:strRef>
              <c:f>'Sam-Antutu'!$P$2</c:f>
              <c:strCache>
                <c:ptCount val="1"/>
                <c:pt idx="0">
                  <c:v>mid CPU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'Sam-Antutu'!$R$3:$R$11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933000</c:v>
                </c:pt>
              </c:numCache>
            </c:numRef>
          </c:cat>
          <c:val>
            <c:numRef>
              <c:f>'Sam-Antutu'!$P$3:$P$11</c:f>
              <c:numCache>
                <c:formatCode>General</c:formatCode>
                <c:ptCount val="9"/>
                <c:pt idx="0">
                  <c:v>33145</c:v>
                </c:pt>
                <c:pt idx="1">
                  <c:v>40840</c:v>
                </c:pt>
                <c:pt idx="2">
                  <c:v>47829</c:v>
                </c:pt>
                <c:pt idx="3">
                  <c:v>55136</c:v>
                </c:pt>
                <c:pt idx="4">
                  <c:v>57554</c:v>
                </c:pt>
                <c:pt idx="5">
                  <c:v>60416</c:v>
                </c:pt>
                <c:pt idx="6">
                  <c:v>61613</c:v>
                </c:pt>
                <c:pt idx="7">
                  <c:v>61289</c:v>
                </c:pt>
                <c:pt idx="8">
                  <c:v>62741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9-8940-B416-0D992F302CA0}"/>
            </c:ext>
          </c:extLst>
        </c:ser>
        <c:ser>
          <c:idx val="2"/>
          <c:order val="2"/>
          <c:tx>
            <c:strRef>
              <c:f>'Sam-Antutu'!$Q$2</c:f>
              <c:strCache>
                <c:ptCount val="1"/>
                <c:pt idx="0">
                  <c:v>high CPU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'Sam-Antutu'!$R$3:$R$11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933000</c:v>
                </c:pt>
              </c:numCache>
            </c:numRef>
          </c:cat>
          <c:val>
            <c:numRef>
              <c:f>'Sam-Antutu'!$Q$3:$Q$11</c:f>
              <c:numCache>
                <c:formatCode>General</c:formatCode>
                <c:ptCount val="9"/>
                <c:pt idx="0">
                  <c:v>42952</c:v>
                </c:pt>
                <c:pt idx="1">
                  <c:v>47359</c:v>
                </c:pt>
                <c:pt idx="2">
                  <c:v>55115</c:v>
                </c:pt>
                <c:pt idx="3">
                  <c:v>62819</c:v>
                </c:pt>
                <c:pt idx="4">
                  <c:v>66082</c:v>
                </c:pt>
                <c:pt idx="5">
                  <c:v>68503</c:v>
                </c:pt>
                <c:pt idx="6">
                  <c:v>69451</c:v>
                </c:pt>
                <c:pt idx="7">
                  <c:v>71195</c:v>
                </c:pt>
                <c:pt idx="8">
                  <c:v>71455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09-8940-B416-0D992F302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083019"/>
        <c:axId val="1182511892"/>
      </c:lineChart>
      <c:catAx>
        <c:axId val="9250830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2511892"/>
        <c:crosses val="autoZero"/>
        <c:auto val="1"/>
        <c:lblAlgn val="ctr"/>
        <c:lblOffset val="100"/>
        <c:noMultiLvlLbl val="1"/>
      </c:catAx>
      <c:valAx>
        <c:axId val="1182511892"/>
        <c:scaling>
          <c:orientation val="minMax"/>
          <c:min val="2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Performance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508301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Overall Performance @ Low CPU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'Sam-Antutu'!$O$33</c:f>
              <c:strCache>
                <c:ptCount val="1"/>
                <c:pt idx="0">
                  <c:v>GPU:420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'Sam-Antutu'!$R$34:$R$42</c:f>
              <c:numCache>
                <c:formatCode>General</c:formatCode>
                <c:ptCount val="9"/>
                <c:pt idx="0">
                  <c:v>165000</c:v>
                </c:pt>
                <c:pt idx="2">
                  <c:v>275000</c:v>
                </c:pt>
                <c:pt idx="4">
                  <c:v>543000</c:v>
                </c:pt>
                <c:pt idx="6">
                  <c:v>728000</c:v>
                </c:pt>
                <c:pt idx="8">
                  <c:v>933000</c:v>
                </c:pt>
              </c:numCache>
            </c:numRef>
          </c:cat>
          <c:val>
            <c:numRef>
              <c:f>'Sam-Antutu'!$O$34:$O$42</c:f>
              <c:numCache>
                <c:formatCode>General</c:formatCode>
                <c:ptCount val="9"/>
                <c:pt idx="0">
                  <c:v>28826</c:v>
                </c:pt>
                <c:pt idx="2">
                  <c:v>39927</c:v>
                </c:pt>
                <c:pt idx="4">
                  <c:v>48589</c:v>
                </c:pt>
                <c:pt idx="6">
                  <c:v>51425</c:v>
                </c:pt>
                <c:pt idx="8">
                  <c:v>51329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E-524F-878F-7FBA63DE0D8C}"/>
            </c:ext>
          </c:extLst>
        </c:ser>
        <c:ser>
          <c:idx val="1"/>
          <c:order val="1"/>
          <c:tx>
            <c:strRef>
              <c:f>'Sam-Antutu'!$P$33</c:f>
              <c:strCache>
                <c:ptCount val="1"/>
                <c:pt idx="0">
                  <c:v>GPU:480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'Sam-Antutu'!$R$34:$R$42</c:f>
              <c:numCache>
                <c:formatCode>General</c:formatCode>
                <c:ptCount val="9"/>
                <c:pt idx="0">
                  <c:v>165000</c:v>
                </c:pt>
                <c:pt idx="2">
                  <c:v>275000</c:v>
                </c:pt>
                <c:pt idx="4">
                  <c:v>543000</c:v>
                </c:pt>
                <c:pt idx="6">
                  <c:v>728000</c:v>
                </c:pt>
                <c:pt idx="8">
                  <c:v>933000</c:v>
                </c:pt>
              </c:numCache>
            </c:numRef>
          </c:cat>
          <c:val>
            <c:numRef>
              <c:f>'Sam-Antutu'!$P$34:$P$42</c:f>
              <c:numCache>
                <c:formatCode>General</c:formatCode>
                <c:ptCount val="9"/>
                <c:pt idx="0">
                  <c:v>28301</c:v>
                </c:pt>
                <c:pt idx="2">
                  <c:v>40246</c:v>
                </c:pt>
                <c:pt idx="4">
                  <c:v>47677</c:v>
                </c:pt>
                <c:pt idx="6">
                  <c:v>51095</c:v>
                </c:pt>
                <c:pt idx="8">
                  <c:v>52151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E-524F-878F-7FBA63DE0D8C}"/>
            </c:ext>
          </c:extLst>
        </c:ser>
        <c:ser>
          <c:idx val="2"/>
          <c:order val="2"/>
          <c:tx>
            <c:strRef>
              <c:f>'Sam-Antutu'!$Q$33</c:f>
              <c:strCache>
                <c:ptCount val="1"/>
                <c:pt idx="0">
                  <c:v>GPU: 543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'Sam-Antutu'!$R$34:$R$42</c:f>
              <c:numCache>
                <c:formatCode>General</c:formatCode>
                <c:ptCount val="9"/>
                <c:pt idx="0">
                  <c:v>165000</c:v>
                </c:pt>
                <c:pt idx="2">
                  <c:v>275000</c:v>
                </c:pt>
                <c:pt idx="4">
                  <c:v>543000</c:v>
                </c:pt>
                <c:pt idx="6">
                  <c:v>728000</c:v>
                </c:pt>
                <c:pt idx="8">
                  <c:v>933000</c:v>
                </c:pt>
              </c:numCache>
            </c:numRef>
          </c:cat>
          <c:val>
            <c:numRef>
              <c:f>'Sam-Antutu'!$Q$34:$Q$42</c:f>
              <c:numCache>
                <c:formatCode>General</c:formatCode>
                <c:ptCount val="9"/>
                <c:pt idx="0">
                  <c:v>27275</c:v>
                </c:pt>
                <c:pt idx="2">
                  <c:v>41275</c:v>
                </c:pt>
                <c:pt idx="4">
                  <c:v>49646</c:v>
                </c:pt>
                <c:pt idx="6">
                  <c:v>52684</c:v>
                </c:pt>
                <c:pt idx="8">
                  <c:v>53622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FE-524F-878F-7FBA63DE0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764509"/>
        <c:axId val="1212931659"/>
      </c:lineChart>
      <c:catAx>
        <c:axId val="261764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2931659"/>
        <c:crosses val="autoZero"/>
        <c:auto val="1"/>
        <c:lblAlgn val="ctr"/>
        <c:lblOffset val="100"/>
        <c:noMultiLvlLbl val="1"/>
      </c:catAx>
      <c:valAx>
        <c:axId val="1212931659"/>
        <c:scaling>
          <c:orientation val="minMax"/>
          <c:max val="56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Performance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176450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Overall Performance @ Mid CPU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'Sam-Antutu'!$U$33</c:f>
              <c:strCache>
                <c:ptCount val="1"/>
                <c:pt idx="0">
                  <c:v>GPU: 350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'Sam-Antutu'!$Y$34:$Y$42</c:f>
              <c:numCache>
                <c:formatCode>General</c:formatCode>
                <c:ptCount val="9"/>
                <c:pt idx="0">
                  <c:v>165000</c:v>
                </c:pt>
                <c:pt idx="2">
                  <c:v>275000</c:v>
                </c:pt>
                <c:pt idx="4">
                  <c:v>543000</c:v>
                </c:pt>
                <c:pt idx="6">
                  <c:v>728000</c:v>
                </c:pt>
                <c:pt idx="8">
                  <c:v>933000</c:v>
                </c:pt>
              </c:numCache>
            </c:numRef>
          </c:cat>
          <c:val>
            <c:numRef>
              <c:f>'Sam-Antutu'!$U$34:$U$42</c:f>
              <c:numCache>
                <c:formatCode>General</c:formatCode>
                <c:ptCount val="9"/>
                <c:pt idx="0">
                  <c:v>33159</c:v>
                </c:pt>
                <c:pt idx="2">
                  <c:v>47743</c:v>
                </c:pt>
                <c:pt idx="4">
                  <c:v>56314</c:v>
                </c:pt>
                <c:pt idx="6">
                  <c:v>59904</c:v>
                </c:pt>
                <c:pt idx="8">
                  <c:v>60290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0-DE44-8F6B-AE6C817946F8}"/>
            </c:ext>
          </c:extLst>
        </c:ser>
        <c:ser>
          <c:idx val="1"/>
          <c:order val="1"/>
          <c:tx>
            <c:strRef>
              <c:f>'Sam-Antutu'!$V$33</c:f>
              <c:strCache>
                <c:ptCount val="1"/>
                <c:pt idx="0">
                  <c:v>GPU:420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'Sam-Antutu'!$Y$34:$Y$42</c:f>
              <c:numCache>
                <c:formatCode>General</c:formatCode>
                <c:ptCount val="9"/>
                <c:pt idx="0">
                  <c:v>165000</c:v>
                </c:pt>
                <c:pt idx="2">
                  <c:v>275000</c:v>
                </c:pt>
                <c:pt idx="4">
                  <c:v>543000</c:v>
                </c:pt>
                <c:pt idx="6">
                  <c:v>728000</c:v>
                </c:pt>
                <c:pt idx="8">
                  <c:v>933000</c:v>
                </c:pt>
              </c:numCache>
            </c:numRef>
          </c:cat>
          <c:val>
            <c:numRef>
              <c:f>'Sam-Antutu'!$V$34:$V$42</c:f>
              <c:numCache>
                <c:formatCode>General</c:formatCode>
                <c:ptCount val="9"/>
                <c:pt idx="0">
                  <c:v>33390</c:v>
                </c:pt>
                <c:pt idx="2">
                  <c:v>49089</c:v>
                </c:pt>
                <c:pt idx="4">
                  <c:v>57738</c:v>
                </c:pt>
                <c:pt idx="6">
                  <c:v>60977</c:v>
                </c:pt>
                <c:pt idx="8">
                  <c:v>61198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0-DE44-8F6B-AE6C817946F8}"/>
            </c:ext>
          </c:extLst>
        </c:ser>
        <c:ser>
          <c:idx val="2"/>
          <c:order val="2"/>
          <c:tx>
            <c:strRef>
              <c:f>'Sam-Antutu'!$W$33</c:f>
              <c:strCache>
                <c:ptCount val="1"/>
                <c:pt idx="0">
                  <c:v>GPU:480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'Sam-Antutu'!$Y$34:$Y$42</c:f>
              <c:numCache>
                <c:formatCode>General</c:formatCode>
                <c:ptCount val="9"/>
                <c:pt idx="0">
                  <c:v>165000</c:v>
                </c:pt>
                <c:pt idx="2">
                  <c:v>275000</c:v>
                </c:pt>
                <c:pt idx="4">
                  <c:v>543000</c:v>
                </c:pt>
                <c:pt idx="6">
                  <c:v>728000</c:v>
                </c:pt>
                <c:pt idx="8">
                  <c:v>933000</c:v>
                </c:pt>
              </c:numCache>
            </c:numRef>
          </c:cat>
          <c:val>
            <c:numRef>
              <c:f>'Sam-Antutu'!$W$34:$W$42</c:f>
              <c:numCache>
                <c:formatCode>General</c:formatCode>
                <c:ptCount val="9"/>
                <c:pt idx="0">
                  <c:v>33145</c:v>
                </c:pt>
                <c:pt idx="2">
                  <c:v>47829</c:v>
                </c:pt>
                <c:pt idx="4">
                  <c:v>57554</c:v>
                </c:pt>
                <c:pt idx="6">
                  <c:v>61613</c:v>
                </c:pt>
                <c:pt idx="8">
                  <c:v>62741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60-DE44-8F6B-AE6C817946F8}"/>
            </c:ext>
          </c:extLst>
        </c:ser>
        <c:ser>
          <c:idx val="3"/>
          <c:order val="3"/>
          <c:tx>
            <c:strRef>
              <c:f>'Sam-Antutu'!$X$33</c:f>
              <c:strCache>
                <c:ptCount val="1"/>
                <c:pt idx="0">
                  <c:v>GPU: 543</c:v>
                </c:pt>
              </c:strCache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'Sam-Antutu'!$Y$34:$Y$42</c:f>
              <c:numCache>
                <c:formatCode>General</c:formatCode>
                <c:ptCount val="9"/>
                <c:pt idx="0">
                  <c:v>165000</c:v>
                </c:pt>
                <c:pt idx="2">
                  <c:v>275000</c:v>
                </c:pt>
                <c:pt idx="4">
                  <c:v>543000</c:v>
                </c:pt>
                <c:pt idx="6">
                  <c:v>728000</c:v>
                </c:pt>
                <c:pt idx="8">
                  <c:v>933000</c:v>
                </c:pt>
              </c:numCache>
            </c:numRef>
          </c:cat>
          <c:val>
            <c:numRef>
              <c:f>'Sam-Antutu'!$X$34:$X$42</c:f>
              <c:numCache>
                <c:formatCode>General</c:formatCode>
                <c:ptCount val="9"/>
                <c:pt idx="0">
                  <c:v>34343</c:v>
                </c:pt>
                <c:pt idx="2">
                  <c:v>48962</c:v>
                </c:pt>
                <c:pt idx="4">
                  <c:v>58271</c:v>
                </c:pt>
                <c:pt idx="6">
                  <c:v>62524</c:v>
                </c:pt>
                <c:pt idx="8">
                  <c:v>63886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60-DE44-8F6B-AE6C81794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591616"/>
        <c:axId val="1380256909"/>
      </c:lineChart>
      <c:catAx>
        <c:axId val="65459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0256909"/>
        <c:crosses val="autoZero"/>
        <c:auto val="1"/>
        <c:lblAlgn val="ctr"/>
        <c:lblOffset val="100"/>
        <c:noMultiLvlLbl val="1"/>
      </c:catAx>
      <c:valAx>
        <c:axId val="1380256909"/>
        <c:scaling>
          <c:orientation val="minMax"/>
          <c:max val="65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Performance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459161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Overall Performance @ 543MHz GPU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'Sam-Antutu'!$O$65</c:f>
              <c:strCache>
                <c:ptCount val="1"/>
                <c:pt idx="0">
                  <c:v>low CPU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'Sam-Antutu'!$R$66:$R$74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933000</c:v>
                </c:pt>
              </c:numCache>
            </c:numRef>
          </c:cat>
          <c:val>
            <c:numRef>
              <c:f>'Sam-Antutu'!$O$66:$O$74</c:f>
              <c:numCache>
                <c:formatCode>General</c:formatCode>
                <c:ptCount val="9"/>
                <c:pt idx="0">
                  <c:v>27275</c:v>
                </c:pt>
                <c:pt idx="1">
                  <c:v>35087</c:v>
                </c:pt>
                <c:pt idx="2">
                  <c:v>41275</c:v>
                </c:pt>
                <c:pt idx="3">
                  <c:v>46663</c:v>
                </c:pt>
                <c:pt idx="4">
                  <c:v>49646</c:v>
                </c:pt>
                <c:pt idx="5">
                  <c:v>51712</c:v>
                </c:pt>
                <c:pt idx="6">
                  <c:v>52684</c:v>
                </c:pt>
                <c:pt idx="7">
                  <c:v>53128</c:v>
                </c:pt>
                <c:pt idx="8">
                  <c:v>53622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6-044D-A190-10D3FBFD1007}"/>
            </c:ext>
          </c:extLst>
        </c:ser>
        <c:ser>
          <c:idx val="1"/>
          <c:order val="1"/>
          <c:tx>
            <c:strRef>
              <c:f>'Sam-Antutu'!$P$65</c:f>
              <c:strCache>
                <c:ptCount val="1"/>
                <c:pt idx="0">
                  <c:v>mid CPU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'Sam-Antutu'!$R$66:$R$74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933000</c:v>
                </c:pt>
              </c:numCache>
            </c:numRef>
          </c:cat>
          <c:val>
            <c:numRef>
              <c:f>'Sam-Antutu'!$P$66:$P$74</c:f>
              <c:numCache>
                <c:formatCode>General</c:formatCode>
                <c:ptCount val="9"/>
                <c:pt idx="0">
                  <c:v>34343</c:v>
                </c:pt>
                <c:pt idx="1">
                  <c:v>41351</c:v>
                </c:pt>
                <c:pt idx="2">
                  <c:v>48962</c:v>
                </c:pt>
                <c:pt idx="3">
                  <c:v>55294</c:v>
                </c:pt>
                <c:pt idx="4">
                  <c:v>58271</c:v>
                </c:pt>
                <c:pt idx="5">
                  <c:v>61923</c:v>
                </c:pt>
                <c:pt idx="6">
                  <c:v>62524</c:v>
                </c:pt>
                <c:pt idx="7">
                  <c:v>63257</c:v>
                </c:pt>
                <c:pt idx="8">
                  <c:v>63886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6-044D-A190-10D3FBFD1007}"/>
            </c:ext>
          </c:extLst>
        </c:ser>
        <c:ser>
          <c:idx val="2"/>
          <c:order val="2"/>
          <c:tx>
            <c:strRef>
              <c:f>'Sam-Antutu'!$Q$65</c:f>
              <c:strCache>
                <c:ptCount val="1"/>
                <c:pt idx="0">
                  <c:v>high CPU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'Sam-Antutu'!$R$66:$R$74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933000</c:v>
                </c:pt>
              </c:numCache>
            </c:numRef>
          </c:cat>
          <c:val>
            <c:numRef>
              <c:f>'Sam-Antutu'!$Q$66:$Q$74</c:f>
              <c:numCache>
                <c:formatCode>General</c:formatCode>
                <c:ptCount val="9"/>
                <c:pt idx="0">
                  <c:v>41254</c:v>
                </c:pt>
                <c:pt idx="1">
                  <c:v>46956</c:v>
                </c:pt>
                <c:pt idx="2">
                  <c:v>55294</c:v>
                </c:pt>
                <c:pt idx="3">
                  <c:v>62797</c:v>
                </c:pt>
                <c:pt idx="4">
                  <c:v>66612</c:v>
                </c:pt>
                <c:pt idx="5">
                  <c:v>68924</c:v>
                </c:pt>
                <c:pt idx="6">
                  <c:v>70534</c:v>
                </c:pt>
                <c:pt idx="7">
                  <c:v>71250</c:v>
                </c:pt>
                <c:pt idx="8">
                  <c:v>71818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E6-044D-A190-10D3FBFD1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245927"/>
        <c:axId val="216181107"/>
      </c:lineChart>
      <c:catAx>
        <c:axId val="1913245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6181107"/>
        <c:crosses val="autoZero"/>
        <c:auto val="1"/>
        <c:lblAlgn val="ctr"/>
        <c:lblOffset val="100"/>
        <c:noMultiLvlLbl val="1"/>
      </c:catAx>
      <c:valAx>
        <c:axId val="2161811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Performance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324592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Overall Performance @ 420MHz GPU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'Sam-Antutu'!$O$97</c:f>
              <c:strCache>
                <c:ptCount val="1"/>
                <c:pt idx="0">
                  <c:v>low CPU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'Sam-Antutu'!$R$98:$R$105</c:f>
              <c:numCache>
                <c:formatCode>General</c:formatCode>
                <c:ptCount val="8"/>
                <c:pt idx="0">
                  <c:v>165000</c:v>
                </c:pt>
                <c:pt idx="1">
                  <c:v>275000</c:v>
                </c:pt>
                <c:pt idx="2">
                  <c:v>543000</c:v>
                </c:pt>
                <c:pt idx="3">
                  <c:v>728000</c:v>
                </c:pt>
                <c:pt idx="4">
                  <c:v>933000</c:v>
                </c:pt>
              </c:numCache>
            </c:numRef>
          </c:cat>
          <c:val>
            <c:numRef>
              <c:f>'Sam-Antutu'!$O$98:$O$105</c:f>
              <c:numCache>
                <c:formatCode>General</c:formatCode>
                <c:ptCount val="8"/>
                <c:pt idx="0">
                  <c:v>28826</c:v>
                </c:pt>
                <c:pt idx="1">
                  <c:v>39927</c:v>
                </c:pt>
                <c:pt idx="2">
                  <c:v>48589</c:v>
                </c:pt>
                <c:pt idx="3">
                  <c:v>51425</c:v>
                </c:pt>
                <c:pt idx="4">
                  <c:v>51329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D-3D4F-A562-997990293A69}"/>
            </c:ext>
          </c:extLst>
        </c:ser>
        <c:ser>
          <c:idx val="1"/>
          <c:order val="1"/>
          <c:tx>
            <c:strRef>
              <c:f>'Sam-Antutu'!$P$97</c:f>
              <c:strCache>
                <c:ptCount val="1"/>
                <c:pt idx="0">
                  <c:v>mid CPU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'Sam-Antutu'!$R$98:$R$105</c:f>
              <c:numCache>
                <c:formatCode>General</c:formatCode>
                <c:ptCount val="8"/>
                <c:pt idx="0">
                  <c:v>165000</c:v>
                </c:pt>
                <c:pt idx="1">
                  <c:v>275000</c:v>
                </c:pt>
                <c:pt idx="2">
                  <c:v>543000</c:v>
                </c:pt>
                <c:pt idx="3">
                  <c:v>728000</c:v>
                </c:pt>
                <c:pt idx="4">
                  <c:v>933000</c:v>
                </c:pt>
              </c:numCache>
            </c:numRef>
          </c:cat>
          <c:val>
            <c:numRef>
              <c:f>'Sam-Antutu'!$P$98:$P$105</c:f>
              <c:numCache>
                <c:formatCode>General</c:formatCode>
                <c:ptCount val="8"/>
                <c:pt idx="0">
                  <c:v>33390</c:v>
                </c:pt>
                <c:pt idx="1">
                  <c:v>49089</c:v>
                </c:pt>
                <c:pt idx="2">
                  <c:v>57738</c:v>
                </c:pt>
                <c:pt idx="3">
                  <c:v>60977</c:v>
                </c:pt>
                <c:pt idx="4">
                  <c:v>61198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D-3D4F-A562-997990293A69}"/>
            </c:ext>
          </c:extLst>
        </c:ser>
        <c:ser>
          <c:idx val="2"/>
          <c:order val="2"/>
          <c:tx>
            <c:strRef>
              <c:f>'Sam-Antutu'!$Q$97</c:f>
              <c:strCache>
                <c:ptCount val="1"/>
                <c:pt idx="0">
                  <c:v>high CPU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'Sam-Antutu'!$R$98:$R$105</c:f>
              <c:numCache>
                <c:formatCode>General</c:formatCode>
                <c:ptCount val="8"/>
                <c:pt idx="0">
                  <c:v>165000</c:v>
                </c:pt>
                <c:pt idx="1">
                  <c:v>275000</c:v>
                </c:pt>
                <c:pt idx="2">
                  <c:v>543000</c:v>
                </c:pt>
                <c:pt idx="3">
                  <c:v>728000</c:v>
                </c:pt>
                <c:pt idx="4">
                  <c:v>933000</c:v>
                </c:pt>
              </c:numCache>
            </c:numRef>
          </c:cat>
          <c:val>
            <c:numRef>
              <c:f>'Sam-Antutu'!$Q$98:$Q$105</c:f>
              <c:numCache>
                <c:formatCode>General</c:formatCode>
                <c:ptCount val="8"/>
                <c:pt idx="0">
                  <c:v>39210</c:v>
                </c:pt>
                <c:pt idx="1">
                  <c:v>55084</c:v>
                </c:pt>
                <c:pt idx="2">
                  <c:v>65486</c:v>
                </c:pt>
                <c:pt idx="3">
                  <c:v>68275</c:v>
                </c:pt>
                <c:pt idx="4">
                  <c:v>69845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FD-3D4F-A562-997990293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278533"/>
        <c:axId val="378156384"/>
      </c:lineChart>
      <c:catAx>
        <c:axId val="988278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8156384"/>
        <c:crosses val="autoZero"/>
        <c:auto val="1"/>
        <c:lblAlgn val="ctr"/>
        <c:lblOffset val="100"/>
        <c:noMultiLvlLbl val="1"/>
      </c:catAx>
      <c:valAx>
        <c:axId val="378156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Performance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8827853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Memory Performance @ Mid CPU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'Sam-Antutu'!$AB$33</c:f>
              <c:strCache>
                <c:ptCount val="1"/>
                <c:pt idx="0">
                  <c:v>GPU: Low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'Sam-Antutu'!$AE$34:$AE$38</c:f>
              <c:numCache>
                <c:formatCode>General</c:formatCode>
                <c:ptCount val="5"/>
                <c:pt idx="0">
                  <c:v>165</c:v>
                </c:pt>
                <c:pt idx="1">
                  <c:v>275</c:v>
                </c:pt>
                <c:pt idx="2">
                  <c:v>543</c:v>
                </c:pt>
                <c:pt idx="3">
                  <c:v>728</c:v>
                </c:pt>
                <c:pt idx="4">
                  <c:v>933</c:v>
                </c:pt>
              </c:numCache>
            </c:numRef>
          </c:cat>
          <c:val>
            <c:numRef>
              <c:f>'Sam-Antutu'!$AB$34:$AB$38</c:f>
              <c:numCache>
                <c:formatCode>General</c:formatCode>
                <c:ptCount val="5"/>
                <c:pt idx="0">
                  <c:v>1187</c:v>
                </c:pt>
                <c:pt idx="1">
                  <c:v>2629</c:v>
                </c:pt>
                <c:pt idx="2">
                  <c:v>3898</c:v>
                </c:pt>
                <c:pt idx="3">
                  <c:v>4332</c:v>
                </c:pt>
                <c:pt idx="4">
                  <c:v>4079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3-4445-8565-584B9A6C33B2}"/>
            </c:ext>
          </c:extLst>
        </c:ser>
        <c:ser>
          <c:idx val="1"/>
          <c:order val="1"/>
          <c:tx>
            <c:strRef>
              <c:f>'Sam-Antutu'!$AC$33</c:f>
              <c:strCache>
                <c:ptCount val="1"/>
                <c:pt idx="0">
                  <c:v>GPU: Mid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'Sam-Antutu'!$AE$34:$AE$38</c:f>
              <c:numCache>
                <c:formatCode>General</c:formatCode>
                <c:ptCount val="5"/>
                <c:pt idx="0">
                  <c:v>165</c:v>
                </c:pt>
                <c:pt idx="1">
                  <c:v>275</c:v>
                </c:pt>
                <c:pt idx="2">
                  <c:v>543</c:v>
                </c:pt>
                <c:pt idx="3">
                  <c:v>728</c:v>
                </c:pt>
                <c:pt idx="4">
                  <c:v>933</c:v>
                </c:pt>
              </c:numCache>
            </c:numRef>
          </c:cat>
          <c:val>
            <c:numRef>
              <c:f>'Sam-Antutu'!$AC$34:$AC$38</c:f>
              <c:numCache>
                <c:formatCode>General</c:formatCode>
                <c:ptCount val="5"/>
                <c:pt idx="0">
                  <c:v>1135</c:v>
                </c:pt>
                <c:pt idx="1">
                  <c:v>2597</c:v>
                </c:pt>
                <c:pt idx="2">
                  <c:v>3908</c:v>
                </c:pt>
                <c:pt idx="3">
                  <c:v>4515</c:v>
                </c:pt>
                <c:pt idx="4">
                  <c:v>4849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3-4445-8565-584B9A6C33B2}"/>
            </c:ext>
          </c:extLst>
        </c:ser>
        <c:ser>
          <c:idx val="2"/>
          <c:order val="2"/>
          <c:tx>
            <c:strRef>
              <c:f>'Sam-Antutu'!$AD$33</c:f>
              <c:strCache>
                <c:ptCount val="1"/>
                <c:pt idx="0">
                  <c:v>GPU: High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'Sam-Antutu'!$AE$34:$AE$38</c:f>
              <c:numCache>
                <c:formatCode>General</c:formatCode>
                <c:ptCount val="5"/>
                <c:pt idx="0">
                  <c:v>165</c:v>
                </c:pt>
                <c:pt idx="1">
                  <c:v>275</c:v>
                </c:pt>
                <c:pt idx="2">
                  <c:v>543</c:v>
                </c:pt>
                <c:pt idx="3">
                  <c:v>728</c:v>
                </c:pt>
                <c:pt idx="4">
                  <c:v>933</c:v>
                </c:pt>
              </c:numCache>
            </c:numRef>
          </c:cat>
          <c:val>
            <c:numRef>
              <c:f>'Sam-Antutu'!$AD$34:$AD$38</c:f>
              <c:numCache>
                <c:formatCode>General</c:formatCode>
                <c:ptCount val="5"/>
                <c:pt idx="0">
                  <c:v>1162</c:v>
                </c:pt>
                <c:pt idx="1">
                  <c:v>2606</c:v>
                </c:pt>
                <c:pt idx="2">
                  <c:v>3410</c:v>
                </c:pt>
                <c:pt idx="3">
                  <c:v>4524</c:v>
                </c:pt>
                <c:pt idx="4">
                  <c:v>4838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F3-4445-8565-584B9A6C3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862762"/>
        <c:axId val="462378624"/>
      </c:lineChart>
      <c:catAx>
        <c:axId val="19338627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2378624"/>
        <c:crosses val="autoZero"/>
        <c:auto val="1"/>
        <c:lblAlgn val="ctr"/>
        <c:lblOffset val="100"/>
        <c:noMultiLvlLbl val="1"/>
      </c:catAx>
      <c:valAx>
        <c:axId val="462378624"/>
        <c:scaling>
          <c:orientation val="minMax"/>
          <c:min val="1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386276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Memory Performance @ Low CPU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'Sam-Antutu'!$AB$65</c:f>
              <c:strCache>
                <c:ptCount val="1"/>
                <c:pt idx="0">
                  <c:v>GPU: Low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'Sam-Antutu'!$AE$66:$AE$74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'Sam-Antutu'!$AB$66:$AB$74</c:f>
              <c:numCache>
                <c:formatCode>General</c:formatCode>
                <c:ptCount val="9"/>
                <c:pt idx="0">
                  <c:v>1146</c:v>
                </c:pt>
                <c:pt idx="2">
                  <c:v>2511</c:v>
                </c:pt>
                <c:pt idx="4">
                  <c:v>3668</c:v>
                </c:pt>
                <c:pt idx="6">
                  <c:v>4137</c:v>
                </c:pt>
                <c:pt idx="8">
                  <c:v>3736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0-ED42-B5A4-6240CB721EFD}"/>
            </c:ext>
          </c:extLst>
        </c:ser>
        <c:ser>
          <c:idx val="1"/>
          <c:order val="1"/>
          <c:tx>
            <c:strRef>
              <c:f>'Sam-Antutu'!$AC$65</c:f>
              <c:strCache>
                <c:ptCount val="1"/>
                <c:pt idx="0">
                  <c:v>GPU: Mid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'Sam-Antutu'!$AE$66:$AE$74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'Sam-Antutu'!$AC$66:$AC$74</c:f>
              <c:numCache>
                <c:formatCode>General</c:formatCode>
                <c:ptCount val="9"/>
                <c:pt idx="0">
                  <c:v>1196</c:v>
                </c:pt>
                <c:pt idx="2">
                  <c:v>2511</c:v>
                </c:pt>
                <c:pt idx="4">
                  <c:v>3065</c:v>
                </c:pt>
                <c:pt idx="6">
                  <c:v>4086</c:v>
                </c:pt>
                <c:pt idx="8">
                  <c:v>4266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B0-ED42-B5A4-6240CB721EFD}"/>
            </c:ext>
          </c:extLst>
        </c:ser>
        <c:ser>
          <c:idx val="2"/>
          <c:order val="2"/>
          <c:tx>
            <c:strRef>
              <c:f>'Sam-Antutu'!$AD$65</c:f>
              <c:strCache>
                <c:ptCount val="1"/>
                <c:pt idx="0">
                  <c:v>GPU: High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'Sam-Antutu'!$AE$66:$AE$74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'Sam-Antutu'!$AD$66:$AD$74</c:f>
              <c:numCache>
                <c:formatCode>General</c:formatCode>
                <c:ptCount val="9"/>
                <c:pt idx="0">
                  <c:v>1125</c:v>
                </c:pt>
                <c:pt idx="2">
                  <c:v>2521</c:v>
                </c:pt>
                <c:pt idx="4">
                  <c:v>3595</c:v>
                </c:pt>
                <c:pt idx="6">
                  <c:v>4134</c:v>
                </c:pt>
                <c:pt idx="8">
                  <c:v>4387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B0-ED42-B5A4-6240CB721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646040"/>
        <c:axId val="412465739"/>
      </c:lineChart>
      <c:catAx>
        <c:axId val="1854646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2465739"/>
        <c:crosses val="autoZero"/>
        <c:auto val="1"/>
        <c:lblAlgn val="ctr"/>
        <c:lblOffset val="100"/>
        <c:noMultiLvlLbl val="1"/>
      </c:catAx>
      <c:valAx>
        <c:axId val="412465739"/>
        <c:scaling>
          <c:orientation val="minMax"/>
          <c:min val="1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464604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</a:t>
            </a:r>
            <a:r>
              <a:rPr lang="en-US" baseline="0"/>
              <a:t> Power-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'Dip-Power'!$Q$1</c:f>
              <c:strCache>
                <c:ptCount val="1"/>
                <c:pt idx="0">
                  <c:v>GPUFreq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'Dip-Power'!$Q$2:$Q$30</c:f>
              <c:numCache>
                <c:formatCode>General</c:formatCode>
                <c:ptCount val="29"/>
                <c:pt idx="0">
                  <c:v>177</c:v>
                </c:pt>
                <c:pt idx="1">
                  <c:v>177</c:v>
                </c:pt>
                <c:pt idx="2">
                  <c:v>177</c:v>
                </c:pt>
                <c:pt idx="3">
                  <c:v>177</c:v>
                </c:pt>
                <c:pt idx="4">
                  <c:v>177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543</c:v>
                </c:pt>
                <c:pt idx="9">
                  <c:v>543</c:v>
                </c:pt>
                <c:pt idx="10">
                  <c:v>543</c:v>
                </c:pt>
                <c:pt idx="11">
                  <c:v>177</c:v>
                </c:pt>
                <c:pt idx="12">
                  <c:v>177</c:v>
                </c:pt>
                <c:pt idx="13">
                  <c:v>177</c:v>
                </c:pt>
                <c:pt idx="14">
                  <c:v>350</c:v>
                </c:pt>
                <c:pt idx="15">
                  <c:v>350</c:v>
                </c:pt>
                <c:pt idx="16">
                  <c:v>350</c:v>
                </c:pt>
                <c:pt idx="17">
                  <c:v>543</c:v>
                </c:pt>
                <c:pt idx="18">
                  <c:v>543</c:v>
                </c:pt>
                <c:pt idx="19">
                  <c:v>543</c:v>
                </c:pt>
                <c:pt idx="20">
                  <c:v>177</c:v>
                </c:pt>
                <c:pt idx="21">
                  <c:v>177</c:v>
                </c:pt>
                <c:pt idx="22">
                  <c:v>177</c:v>
                </c:pt>
                <c:pt idx="23">
                  <c:v>350</c:v>
                </c:pt>
                <c:pt idx="24">
                  <c:v>350</c:v>
                </c:pt>
                <c:pt idx="25">
                  <c:v>350</c:v>
                </c:pt>
                <c:pt idx="26">
                  <c:v>543</c:v>
                </c:pt>
                <c:pt idx="27">
                  <c:v>543</c:v>
                </c:pt>
                <c:pt idx="28">
                  <c:v>543</c:v>
                </c:pt>
              </c:numCache>
            </c:numRef>
          </c:xVal>
          <c:yVal>
            <c:numRef>
              <c:f>'Dip-Power'!$E$2:$E$30</c:f>
              <c:numCache>
                <c:formatCode>General</c:formatCode>
                <c:ptCount val="29"/>
                <c:pt idx="0">
                  <c:v>6.6</c:v>
                </c:pt>
                <c:pt idx="1">
                  <c:v>6.8</c:v>
                </c:pt>
                <c:pt idx="2">
                  <c:v>7.9</c:v>
                </c:pt>
                <c:pt idx="3">
                  <c:v>8.1</c:v>
                </c:pt>
                <c:pt idx="4">
                  <c:v>8.5</c:v>
                </c:pt>
                <c:pt idx="5">
                  <c:v>7.1</c:v>
                </c:pt>
                <c:pt idx="6">
                  <c:v>7.8</c:v>
                </c:pt>
                <c:pt idx="7">
                  <c:v>8.4</c:v>
                </c:pt>
                <c:pt idx="8">
                  <c:v>8.5</c:v>
                </c:pt>
                <c:pt idx="9">
                  <c:v>10</c:v>
                </c:pt>
                <c:pt idx="10">
                  <c:v>10.9</c:v>
                </c:pt>
                <c:pt idx="11">
                  <c:v>8.1</c:v>
                </c:pt>
                <c:pt idx="12">
                  <c:v>9.6999999999999993</c:v>
                </c:pt>
                <c:pt idx="13">
                  <c:v>10.3</c:v>
                </c:pt>
                <c:pt idx="14">
                  <c:v>8.3000000000000007</c:v>
                </c:pt>
                <c:pt idx="15">
                  <c:v>9.6999999999999993</c:v>
                </c:pt>
                <c:pt idx="16">
                  <c:v>10.199999999999999</c:v>
                </c:pt>
                <c:pt idx="17">
                  <c:v>9</c:v>
                </c:pt>
                <c:pt idx="18">
                  <c:v>10.1</c:v>
                </c:pt>
                <c:pt idx="19">
                  <c:v>11.2</c:v>
                </c:pt>
                <c:pt idx="20">
                  <c:v>11.3</c:v>
                </c:pt>
                <c:pt idx="21">
                  <c:v>13.2</c:v>
                </c:pt>
                <c:pt idx="22">
                  <c:v>14.5</c:v>
                </c:pt>
                <c:pt idx="23">
                  <c:v>10.5</c:v>
                </c:pt>
                <c:pt idx="24">
                  <c:v>13.5</c:v>
                </c:pt>
                <c:pt idx="25">
                  <c:v>14.5</c:v>
                </c:pt>
                <c:pt idx="26">
                  <c:v>10.1</c:v>
                </c:pt>
                <c:pt idx="27">
                  <c:v>13.4</c:v>
                </c:pt>
                <c:pt idx="28">
                  <c:v>14.6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B-9F48-BA16-DCE5EA4FE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710047"/>
        <c:axId val="1057698239"/>
      </c:scatterChart>
      <c:valAx>
        <c:axId val="105771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GPU</a:t>
                </a:r>
                <a:r>
                  <a:rPr lang="en-GB" baseline="0"/>
                  <a:t> Frequency (MHz)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698239"/>
        <c:crosses val="autoZero"/>
        <c:crossBetween val="midCat"/>
      </c:valAx>
      <c:valAx>
        <c:axId val="105769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GPU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1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CPU Performance @ Min CPU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'Sam-Antutu'!$V$65</c:f>
              <c:strCache>
                <c:ptCount val="1"/>
                <c:pt idx="0">
                  <c:v>GPU: Low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'Sam-Antutu'!$Y$66:$Y$74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'Sam-Antutu'!$V$66:$V$74</c:f>
              <c:numCache>
                <c:formatCode>General</c:formatCode>
                <c:ptCount val="9"/>
                <c:pt idx="0">
                  <c:v>20549</c:v>
                </c:pt>
                <c:pt idx="2">
                  <c:v>25033</c:v>
                </c:pt>
                <c:pt idx="4">
                  <c:v>29552</c:v>
                </c:pt>
                <c:pt idx="6">
                  <c:v>30289</c:v>
                </c:pt>
                <c:pt idx="8">
                  <c:v>30582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D-EA49-BEB4-5D0BA1BA7C91}"/>
            </c:ext>
          </c:extLst>
        </c:ser>
        <c:ser>
          <c:idx val="1"/>
          <c:order val="1"/>
          <c:tx>
            <c:strRef>
              <c:f>'Sam-Antutu'!$W$65</c:f>
              <c:strCache>
                <c:ptCount val="1"/>
                <c:pt idx="0">
                  <c:v>GPU: Mid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'Sam-Antutu'!$Y$66:$Y$74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'Sam-Antutu'!$W$66:$W$74</c:f>
              <c:numCache>
                <c:formatCode>General</c:formatCode>
                <c:ptCount val="9"/>
                <c:pt idx="0">
                  <c:v>20034</c:v>
                </c:pt>
                <c:pt idx="2">
                  <c:v>25102</c:v>
                </c:pt>
                <c:pt idx="4">
                  <c:v>28485</c:v>
                </c:pt>
                <c:pt idx="6">
                  <c:v>29501</c:v>
                </c:pt>
                <c:pt idx="8">
                  <c:v>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D-EA49-BEB4-5D0BA1BA7C91}"/>
            </c:ext>
          </c:extLst>
        </c:ser>
        <c:ser>
          <c:idx val="2"/>
          <c:order val="2"/>
          <c:tx>
            <c:strRef>
              <c:f>'Sam-Antutu'!$X$65</c:f>
              <c:strCache>
                <c:ptCount val="1"/>
                <c:pt idx="0">
                  <c:v>GPU: High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'Sam-Antutu'!$Y$66:$Y$74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'Sam-Antutu'!$X$66:$X$74</c:f>
              <c:numCache>
                <c:formatCode>General</c:formatCode>
                <c:ptCount val="9"/>
                <c:pt idx="0">
                  <c:v>18961</c:v>
                </c:pt>
                <c:pt idx="2">
                  <c:v>25906</c:v>
                </c:pt>
                <c:pt idx="4">
                  <c:v>29185</c:v>
                </c:pt>
                <c:pt idx="6">
                  <c:v>29876</c:v>
                </c:pt>
                <c:pt idx="8">
                  <c:v>30097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3D-EA49-BEB4-5D0BA1BA7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071766"/>
        <c:axId val="1028165233"/>
      </c:lineChart>
      <c:catAx>
        <c:axId val="17950717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8165233"/>
        <c:crosses val="autoZero"/>
        <c:auto val="1"/>
        <c:lblAlgn val="ctr"/>
        <c:lblOffset val="100"/>
        <c:noMultiLvlLbl val="1"/>
      </c:catAx>
      <c:valAx>
        <c:axId val="1028165233"/>
        <c:scaling>
          <c:orientation val="minMax"/>
          <c:max val="31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CPU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507176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CPU Performance @ Max CPU</a:t>
            </a:r>
          </a:p>
        </c:rich>
      </c:tx>
      <c:layout>
        <c:manualLayout>
          <c:xMode val="edge"/>
          <c:yMode val="edge"/>
          <c:x val="3.925E-2"/>
          <c:y val="0.05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'Sam-Antutu'!$V$97</c:f>
              <c:strCache>
                <c:ptCount val="1"/>
                <c:pt idx="0">
                  <c:v>GPU: Low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'Sam-Antutu'!$Y$98:$Y$106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'Sam-Antutu'!$V$98:$V$106</c:f>
              <c:numCache>
                <c:formatCode>General</c:formatCode>
                <c:ptCount val="9"/>
                <c:pt idx="0">
                  <c:v>29631</c:v>
                </c:pt>
                <c:pt idx="2">
                  <c:v>39263</c:v>
                </c:pt>
                <c:pt idx="4">
                  <c:v>43711</c:v>
                </c:pt>
                <c:pt idx="6">
                  <c:v>44918</c:v>
                </c:pt>
                <c:pt idx="8">
                  <c:v>46055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3-B74D-9CBB-8180216F78BE}"/>
            </c:ext>
          </c:extLst>
        </c:ser>
        <c:ser>
          <c:idx val="1"/>
          <c:order val="1"/>
          <c:tx>
            <c:strRef>
              <c:f>'Sam-Antutu'!$W$97</c:f>
              <c:strCache>
                <c:ptCount val="1"/>
                <c:pt idx="0">
                  <c:v>GPU: Mid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'Sam-Antutu'!$Y$98:$Y$106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'Sam-Antutu'!$W$98:$W$106</c:f>
              <c:numCache>
                <c:formatCode>General</c:formatCode>
                <c:ptCount val="9"/>
                <c:pt idx="0">
                  <c:v>32935</c:v>
                </c:pt>
                <c:pt idx="2">
                  <c:v>38826</c:v>
                </c:pt>
                <c:pt idx="4">
                  <c:v>43311</c:v>
                </c:pt>
                <c:pt idx="6">
                  <c:v>45411</c:v>
                </c:pt>
                <c:pt idx="8">
                  <c:v>45745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3-B74D-9CBB-8180216F78BE}"/>
            </c:ext>
          </c:extLst>
        </c:ser>
        <c:ser>
          <c:idx val="2"/>
          <c:order val="2"/>
          <c:tx>
            <c:strRef>
              <c:f>'Sam-Antutu'!$X$97</c:f>
              <c:strCache>
                <c:ptCount val="1"/>
                <c:pt idx="0">
                  <c:v>GPU: High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'Sam-Antutu'!$Y$98:$Y$106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'Sam-Antutu'!$X$98:$X$106</c:f>
              <c:numCache>
                <c:formatCode>General</c:formatCode>
                <c:ptCount val="9"/>
                <c:pt idx="0">
                  <c:v>30586</c:v>
                </c:pt>
                <c:pt idx="2">
                  <c:v>38311</c:v>
                </c:pt>
                <c:pt idx="4">
                  <c:v>43727</c:v>
                </c:pt>
                <c:pt idx="6">
                  <c:v>45050</c:v>
                </c:pt>
                <c:pt idx="8">
                  <c:v>45640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A3-B74D-9CBB-8180216F7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343937"/>
        <c:axId val="1400704562"/>
      </c:lineChart>
      <c:catAx>
        <c:axId val="13563439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00704562"/>
        <c:crosses val="autoZero"/>
        <c:auto val="1"/>
        <c:lblAlgn val="ctr"/>
        <c:lblOffset val="100"/>
        <c:noMultiLvlLbl val="1"/>
      </c:catAx>
      <c:valAx>
        <c:axId val="1400704562"/>
        <c:scaling>
          <c:orientation val="minMax"/>
          <c:max val="47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CPU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634393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Memory Performance @ High CPU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'Sam-Antutu'!$AB$2</c:f>
              <c:strCache>
                <c:ptCount val="1"/>
                <c:pt idx="0">
                  <c:v>GPU: Low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'Sam-Antutu'!$AE$3:$AE$11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'Sam-Antutu'!$AB$3:$AB$11</c:f>
              <c:numCache>
                <c:formatCode>General</c:formatCode>
                <c:ptCount val="9"/>
                <c:pt idx="0">
                  <c:v>1447</c:v>
                </c:pt>
                <c:pt idx="2">
                  <c:v>2741</c:v>
                </c:pt>
                <c:pt idx="4">
                  <c:v>3728</c:v>
                </c:pt>
                <c:pt idx="6">
                  <c:v>4613</c:v>
                </c:pt>
                <c:pt idx="8">
                  <c:v>4531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C-DE42-9BFD-63C35B7735C1}"/>
            </c:ext>
          </c:extLst>
        </c:ser>
        <c:ser>
          <c:idx val="1"/>
          <c:order val="1"/>
          <c:tx>
            <c:strRef>
              <c:f>'Sam-Antutu'!$AC$2</c:f>
              <c:strCache>
                <c:ptCount val="1"/>
                <c:pt idx="0">
                  <c:v>GPU: Mid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'Sam-Antutu'!$AE$3:$AE$11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'Sam-Antutu'!$AC$3:$AC$11</c:f>
              <c:numCache>
                <c:formatCode>General</c:formatCode>
                <c:ptCount val="9"/>
                <c:pt idx="0">
                  <c:v>1544</c:v>
                </c:pt>
                <c:pt idx="2">
                  <c:v>2675</c:v>
                </c:pt>
                <c:pt idx="4">
                  <c:v>4094</c:v>
                </c:pt>
                <c:pt idx="6">
                  <c:v>4180</c:v>
                </c:pt>
                <c:pt idx="8">
                  <c:v>5070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AC-DE42-9BFD-63C35B7735C1}"/>
            </c:ext>
          </c:extLst>
        </c:ser>
        <c:ser>
          <c:idx val="2"/>
          <c:order val="2"/>
          <c:tx>
            <c:strRef>
              <c:f>'Sam-Antutu'!$AD$2</c:f>
              <c:strCache>
                <c:ptCount val="1"/>
                <c:pt idx="0">
                  <c:v>GPU: High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'Sam-Antutu'!$AE$3:$AE$11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'Sam-Antutu'!$AD$3:$AD$11</c:f>
              <c:numCache>
                <c:formatCode>General</c:formatCode>
                <c:ptCount val="9"/>
                <c:pt idx="0">
                  <c:v>1544</c:v>
                </c:pt>
                <c:pt idx="2">
                  <c:v>2792</c:v>
                </c:pt>
                <c:pt idx="4">
                  <c:v>3615</c:v>
                </c:pt>
                <c:pt idx="6">
                  <c:v>4652</c:v>
                </c:pt>
                <c:pt idx="8">
                  <c:v>5120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AC-DE42-9BFD-63C35B773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3057"/>
        <c:axId val="1249956189"/>
      </c:lineChart>
      <c:catAx>
        <c:axId val="96430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9956189"/>
        <c:crosses val="autoZero"/>
        <c:auto val="1"/>
        <c:lblAlgn val="ctr"/>
        <c:lblOffset val="100"/>
        <c:noMultiLvlLbl val="1"/>
      </c:catAx>
      <c:valAx>
        <c:axId val="1249956189"/>
        <c:scaling>
          <c:orientation val="minMax"/>
          <c:max val="55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4305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Sheet1!$N$4:$N$83</c:f>
              <c:numCache>
                <c:formatCode>General</c:formatCode>
                <c:ptCount val="80"/>
                <c:pt idx="0">
                  <c:v>18961</c:v>
                </c:pt>
                <c:pt idx="1">
                  <c:v>20034</c:v>
                </c:pt>
                <c:pt idx="2">
                  <c:v>20037</c:v>
                </c:pt>
                <c:pt idx="3">
                  <c:v>20549</c:v>
                </c:pt>
                <c:pt idx="4">
                  <c:v>22872</c:v>
                </c:pt>
                <c:pt idx="5">
                  <c:v>23589</c:v>
                </c:pt>
                <c:pt idx="6">
                  <c:v>23995</c:v>
                </c:pt>
                <c:pt idx="7">
                  <c:v>24154</c:v>
                </c:pt>
                <c:pt idx="8">
                  <c:v>24431</c:v>
                </c:pt>
                <c:pt idx="9">
                  <c:v>25033</c:v>
                </c:pt>
                <c:pt idx="10">
                  <c:v>25102</c:v>
                </c:pt>
                <c:pt idx="11">
                  <c:v>25155</c:v>
                </c:pt>
                <c:pt idx="12">
                  <c:v>25906</c:v>
                </c:pt>
                <c:pt idx="13">
                  <c:v>26170</c:v>
                </c:pt>
                <c:pt idx="14">
                  <c:v>27768</c:v>
                </c:pt>
                <c:pt idx="15">
                  <c:v>27831</c:v>
                </c:pt>
                <c:pt idx="16">
                  <c:v>28251</c:v>
                </c:pt>
                <c:pt idx="17">
                  <c:v>28485</c:v>
                </c:pt>
                <c:pt idx="18">
                  <c:v>28805</c:v>
                </c:pt>
                <c:pt idx="19">
                  <c:v>29185</c:v>
                </c:pt>
                <c:pt idx="20">
                  <c:v>29214</c:v>
                </c:pt>
                <c:pt idx="21">
                  <c:v>29501</c:v>
                </c:pt>
                <c:pt idx="22">
                  <c:v>29502</c:v>
                </c:pt>
                <c:pt idx="23">
                  <c:v>29552</c:v>
                </c:pt>
                <c:pt idx="24">
                  <c:v>29631</c:v>
                </c:pt>
                <c:pt idx="25">
                  <c:v>29803</c:v>
                </c:pt>
                <c:pt idx="26">
                  <c:v>29876</c:v>
                </c:pt>
                <c:pt idx="27">
                  <c:v>29992</c:v>
                </c:pt>
                <c:pt idx="28">
                  <c:v>29999</c:v>
                </c:pt>
                <c:pt idx="29">
                  <c:v>30097</c:v>
                </c:pt>
                <c:pt idx="30">
                  <c:v>30289</c:v>
                </c:pt>
                <c:pt idx="31">
                  <c:v>30582</c:v>
                </c:pt>
                <c:pt idx="32">
                  <c:v>30586</c:v>
                </c:pt>
                <c:pt idx="33">
                  <c:v>31568</c:v>
                </c:pt>
                <c:pt idx="34">
                  <c:v>32095</c:v>
                </c:pt>
                <c:pt idx="35">
                  <c:v>32175</c:v>
                </c:pt>
                <c:pt idx="36">
                  <c:v>32573</c:v>
                </c:pt>
                <c:pt idx="37">
                  <c:v>32935</c:v>
                </c:pt>
                <c:pt idx="38">
                  <c:v>33154</c:v>
                </c:pt>
                <c:pt idx="39">
                  <c:v>34556</c:v>
                </c:pt>
                <c:pt idx="40">
                  <c:v>35276</c:v>
                </c:pt>
                <c:pt idx="41">
                  <c:v>35518</c:v>
                </c:pt>
                <c:pt idx="42">
                  <c:v>36328</c:v>
                </c:pt>
                <c:pt idx="43">
                  <c:v>36359</c:v>
                </c:pt>
                <c:pt idx="44">
                  <c:v>36758</c:v>
                </c:pt>
                <c:pt idx="45">
                  <c:v>37176</c:v>
                </c:pt>
                <c:pt idx="46">
                  <c:v>37572</c:v>
                </c:pt>
                <c:pt idx="47">
                  <c:v>37853</c:v>
                </c:pt>
                <c:pt idx="48">
                  <c:v>37953</c:v>
                </c:pt>
                <c:pt idx="49">
                  <c:v>38129</c:v>
                </c:pt>
                <c:pt idx="50">
                  <c:v>38149</c:v>
                </c:pt>
                <c:pt idx="51">
                  <c:v>38156</c:v>
                </c:pt>
                <c:pt idx="52">
                  <c:v>38197</c:v>
                </c:pt>
                <c:pt idx="53">
                  <c:v>38280</c:v>
                </c:pt>
                <c:pt idx="54">
                  <c:v>38311</c:v>
                </c:pt>
                <c:pt idx="55">
                  <c:v>38330</c:v>
                </c:pt>
                <c:pt idx="56">
                  <c:v>38403</c:v>
                </c:pt>
                <c:pt idx="57">
                  <c:v>38483</c:v>
                </c:pt>
                <c:pt idx="58">
                  <c:v>38515</c:v>
                </c:pt>
                <c:pt idx="59">
                  <c:v>38565</c:v>
                </c:pt>
                <c:pt idx="60">
                  <c:v>38826</c:v>
                </c:pt>
                <c:pt idx="61">
                  <c:v>39263</c:v>
                </c:pt>
                <c:pt idx="62">
                  <c:v>41773</c:v>
                </c:pt>
                <c:pt idx="63">
                  <c:v>42149</c:v>
                </c:pt>
                <c:pt idx="64">
                  <c:v>43311</c:v>
                </c:pt>
                <c:pt idx="65">
                  <c:v>43455</c:v>
                </c:pt>
                <c:pt idx="66">
                  <c:v>43711</c:v>
                </c:pt>
                <c:pt idx="67">
                  <c:v>43727</c:v>
                </c:pt>
                <c:pt idx="68">
                  <c:v>44260</c:v>
                </c:pt>
                <c:pt idx="69">
                  <c:v>44588</c:v>
                </c:pt>
                <c:pt idx="70">
                  <c:v>44856</c:v>
                </c:pt>
                <c:pt idx="71">
                  <c:v>44918</c:v>
                </c:pt>
                <c:pt idx="72">
                  <c:v>45045</c:v>
                </c:pt>
                <c:pt idx="73">
                  <c:v>45050</c:v>
                </c:pt>
                <c:pt idx="74">
                  <c:v>45318</c:v>
                </c:pt>
                <c:pt idx="75">
                  <c:v>45411</c:v>
                </c:pt>
                <c:pt idx="76">
                  <c:v>45594</c:v>
                </c:pt>
                <c:pt idx="77">
                  <c:v>45640</c:v>
                </c:pt>
                <c:pt idx="78">
                  <c:v>45745</c:v>
                </c:pt>
                <c:pt idx="79">
                  <c:v>46055</c:v>
                </c:pt>
              </c:numCache>
            </c:numRef>
          </c:xVal>
          <c:yVal>
            <c:numRef>
              <c:f>Sheet1!$O$4:$O$83</c:f>
              <c:numCache>
                <c:formatCode>General</c:formatCode>
                <c:ptCount val="80"/>
                <c:pt idx="0">
                  <c:v>1200000</c:v>
                </c:pt>
                <c:pt idx="1">
                  <c:v>1200000</c:v>
                </c:pt>
                <c:pt idx="2">
                  <c:v>1200000</c:v>
                </c:pt>
                <c:pt idx="3">
                  <c:v>1200000</c:v>
                </c:pt>
                <c:pt idx="4">
                  <c:v>1200000</c:v>
                </c:pt>
                <c:pt idx="5">
                  <c:v>1200000</c:v>
                </c:pt>
                <c:pt idx="6">
                  <c:v>1600000</c:v>
                </c:pt>
                <c:pt idx="7">
                  <c:v>1600000</c:v>
                </c:pt>
                <c:pt idx="8">
                  <c:v>1600000</c:v>
                </c:pt>
                <c:pt idx="9">
                  <c:v>1200000</c:v>
                </c:pt>
                <c:pt idx="10">
                  <c:v>1200000</c:v>
                </c:pt>
                <c:pt idx="11">
                  <c:v>1600000</c:v>
                </c:pt>
                <c:pt idx="12">
                  <c:v>1200000</c:v>
                </c:pt>
                <c:pt idx="13">
                  <c:v>1200000</c:v>
                </c:pt>
                <c:pt idx="14">
                  <c:v>1200000</c:v>
                </c:pt>
                <c:pt idx="15">
                  <c:v>1200000</c:v>
                </c:pt>
                <c:pt idx="16">
                  <c:v>1600000</c:v>
                </c:pt>
                <c:pt idx="17">
                  <c:v>1200000</c:v>
                </c:pt>
                <c:pt idx="18">
                  <c:v>1600000</c:v>
                </c:pt>
                <c:pt idx="19">
                  <c:v>1200000</c:v>
                </c:pt>
                <c:pt idx="20">
                  <c:v>1200000</c:v>
                </c:pt>
                <c:pt idx="21">
                  <c:v>1200000</c:v>
                </c:pt>
                <c:pt idx="22">
                  <c:v>1200000</c:v>
                </c:pt>
                <c:pt idx="23">
                  <c:v>1200000</c:v>
                </c:pt>
                <c:pt idx="24">
                  <c:v>2000000</c:v>
                </c:pt>
                <c:pt idx="25">
                  <c:v>1200000</c:v>
                </c:pt>
                <c:pt idx="26">
                  <c:v>1200000</c:v>
                </c:pt>
                <c:pt idx="27">
                  <c:v>1200000</c:v>
                </c:pt>
                <c:pt idx="28">
                  <c:v>1200000</c:v>
                </c:pt>
                <c:pt idx="29">
                  <c:v>1200000</c:v>
                </c:pt>
                <c:pt idx="30">
                  <c:v>1200000</c:v>
                </c:pt>
                <c:pt idx="31">
                  <c:v>1200000</c:v>
                </c:pt>
                <c:pt idx="32">
                  <c:v>2000000</c:v>
                </c:pt>
                <c:pt idx="33">
                  <c:v>1600000</c:v>
                </c:pt>
                <c:pt idx="34">
                  <c:v>2000000</c:v>
                </c:pt>
                <c:pt idx="35">
                  <c:v>1600000</c:v>
                </c:pt>
                <c:pt idx="36">
                  <c:v>1600000</c:v>
                </c:pt>
                <c:pt idx="37">
                  <c:v>2000000</c:v>
                </c:pt>
                <c:pt idx="38">
                  <c:v>1600000</c:v>
                </c:pt>
                <c:pt idx="39">
                  <c:v>2000000</c:v>
                </c:pt>
                <c:pt idx="40">
                  <c:v>1600000</c:v>
                </c:pt>
                <c:pt idx="41">
                  <c:v>1600000</c:v>
                </c:pt>
                <c:pt idx="42">
                  <c:v>1600000</c:v>
                </c:pt>
                <c:pt idx="43">
                  <c:v>1600000</c:v>
                </c:pt>
                <c:pt idx="44">
                  <c:v>1600000</c:v>
                </c:pt>
                <c:pt idx="45">
                  <c:v>1600000</c:v>
                </c:pt>
                <c:pt idx="46">
                  <c:v>1600000</c:v>
                </c:pt>
                <c:pt idx="47">
                  <c:v>1600000</c:v>
                </c:pt>
                <c:pt idx="48">
                  <c:v>1600000</c:v>
                </c:pt>
                <c:pt idx="49">
                  <c:v>1600000</c:v>
                </c:pt>
                <c:pt idx="50">
                  <c:v>1600000</c:v>
                </c:pt>
                <c:pt idx="51">
                  <c:v>1600000</c:v>
                </c:pt>
                <c:pt idx="52">
                  <c:v>2000000</c:v>
                </c:pt>
                <c:pt idx="53">
                  <c:v>1600000</c:v>
                </c:pt>
                <c:pt idx="54">
                  <c:v>2000000</c:v>
                </c:pt>
                <c:pt idx="55">
                  <c:v>1600000</c:v>
                </c:pt>
                <c:pt idx="56">
                  <c:v>1600000</c:v>
                </c:pt>
                <c:pt idx="57">
                  <c:v>1600000</c:v>
                </c:pt>
                <c:pt idx="58">
                  <c:v>1600000</c:v>
                </c:pt>
                <c:pt idx="59">
                  <c:v>1600000</c:v>
                </c:pt>
                <c:pt idx="60">
                  <c:v>2000000</c:v>
                </c:pt>
                <c:pt idx="61">
                  <c:v>2000000</c:v>
                </c:pt>
                <c:pt idx="62">
                  <c:v>2000000</c:v>
                </c:pt>
                <c:pt idx="63">
                  <c:v>2000000</c:v>
                </c:pt>
                <c:pt idx="64">
                  <c:v>2000000</c:v>
                </c:pt>
                <c:pt idx="65">
                  <c:v>2000000</c:v>
                </c:pt>
                <c:pt idx="66">
                  <c:v>2000000</c:v>
                </c:pt>
                <c:pt idx="67">
                  <c:v>2000000</c:v>
                </c:pt>
                <c:pt idx="68">
                  <c:v>2000000</c:v>
                </c:pt>
                <c:pt idx="69">
                  <c:v>2000000</c:v>
                </c:pt>
                <c:pt idx="70">
                  <c:v>2000000</c:v>
                </c:pt>
                <c:pt idx="71">
                  <c:v>2000000</c:v>
                </c:pt>
                <c:pt idx="72">
                  <c:v>2000000</c:v>
                </c:pt>
                <c:pt idx="73">
                  <c:v>2000000</c:v>
                </c:pt>
                <c:pt idx="74">
                  <c:v>2000000</c:v>
                </c:pt>
                <c:pt idx="75">
                  <c:v>2000000</c:v>
                </c:pt>
                <c:pt idx="76">
                  <c:v>2000000</c:v>
                </c:pt>
                <c:pt idx="77">
                  <c:v>2000000</c:v>
                </c:pt>
                <c:pt idx="78">
                  <c:v>2000000</c:v>
                </c:pt>
                <c:pt idx="79">
                  <c:v>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3B-9146-B4C4-18036A9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916191"/>
        <c:axId val="1389437775"/>
      </c:scatterChart>
      <c:valAx>
        <c:axId val="138991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775"/>
        <c:crosses val="autoZero"/>
        <c:crossBetween val="midCat"/>
      </c:valAx>
      <c:valAx>
        <c:axId val="138943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91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491475733664686E-2"/>
          <c:y val="2.417815914740603E-2"/>
          <c:w val="0.92184750906646118"/>
          <c:h val="0.8250391901145970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Sheet1!$N$4:$N$83</c:f>
              <c:numCache>
                <c:formatCode>General</c:formatCode>
                <c:ptCount val="80"/>
                <c:pt idx="0">
                  <c:v>18961</c:v>
                </c:pt>
                <c:pt idx="1">
                  <c:v>20034</c:v>
                </c:pt>
                <c:pt idx="2">
                  <c:v>20037</c:v>
                </c:pt>
                <c:pt idx="3">
                  <c:v>20549</c:v>
                </c:pt>
                <c:pt idx="4">
                  <c:v>22872</c:v>
                </c:pt>
                <c:pt idx="5">
                  <c:v>23589</c:v>
                </c:pt>
                <c:pt idx="6">
                  <c:v>23995</c:v>
                </c:pt>
                <c:pt idx="7">
                  <c:v>24154</c:v>
                </c:pt>
                <c:pt idx="8">
                  <c:v>24431</c:v>
                </c:pt>
                <c:pt idx="9">
                  <c:v>25033</c:v>
                </c:pt>
                <c:pt idx="10">
                  <c:v>25102</c:v>
                </c:pt>
                <c:pt idx="11">
                  <c:v>25155</c:v>
                </c:pt>
                <c:pt idx="12">
                  <c:v>25906</c:v>
                </c:pt>
                <c:pt idx="13">
                  <c:v>26170</c:v>
                </c:pt>
                <c:pt idx="14">
                  <c:v>27768</c:v>
                </c:pt>
                <c:pt idx="15">
                  <c:v>27831</c:v>
                </c:pt>
                <c:pt idx="16">
                  <c:v>28251</c:v>
                </c:pt>
                <c:pt idx="17">
                  <c:v>28485</c:v>
                </c:pt>
                <c:pt idx="18">
                  <c:v>28805</c:v>
                </c:pt>
                <c:pt idx="19">
                  <c:v>29185</c:v>
                </c:pt>
                <c:pt idx="20">
                  <c:v>29214</c:v>
                </c:pt>
                <c:pt idx="21">
                  <c:v>29501</c:v>
                </c:pt>
                <c:pt idx="22">
                  <c:v>29502</c:v>
                </c:pt>
                <c:pt idx="23">
                  <c:v>29552</c:v>
                </c:pt>
                <c:pt idx="24">
                  <c:v>29631</c:v>
                </c:pt>
                <c:pt idx="25">
                  <c:v>29803</c:v>
                </c:pt>
                <c:pt idx="26">
                  <c:v>29876</c:v>
                </c:pt>
                <c:pt idx="27">
                  <c:v>29992</c:v>
                </c:pt>
                <c:pt idx="28">
                  <c:v>29999</c:v>
                </c:pt>
                <c:pt idx="29">
                  <c:v>30097</c:v>
                </c:pt>
                <c:pt idx="30">
                  <c:v>30289</c:v>
                </c:pt>
                <c:pt idx="31">
                  <c:v>30582</c:v>
                </c:pt>
                <c:pt idx="32">
                  <c:v>30586</c:v>
                </c:pt>
                <c:pt idx="33">
                  <c:v>31568</c:v>
                </c:pt>
                <c:pt idx="34">
                  <c:v>32095</c:v>
                </c:pt>
                <c:pt idx="35">
                  <c:v>32175</c:v>
                </c:pt>
                <c:pt idx="36">
                  <c:v>32573</c:v>
                </c:pt>
                <c:pt idx="37">
                  <c:v>32935</c:v>
                </c:pt>
                <c:pt idx="38">
                  <c:v>33154</c:v>
                </c:pt>
                <c:pt idx="39">
                  <c:v>34556</c:v>
                </c:pt>
                <c:pt idx="40">
                  <c:v>35276</c:v>
                </c:pt>
                <c:pt idx="41">
                  <c:v>35518</c:v>
                </c:pt>
                <c:pt idx="42">
                  <c:v>36328</c:v>
                </c:pt>
                <c:pt idx="43">
                  <c:v>36359</c:v>
                </c:pt>
                <c:pt idx="44">
                  <c:v>36758</c:v>
                </c:pt>
                <c:pt idx="45">
                  <c:v>37176</c:v>
                </c:pt>
                <c:pt idx="46">
                  <c:v>37572</c:v>
                </c:pt>
                <c:pt idx="47">
                  <c:v>37853</c:v>
                </c:pt>
                <c:pt idx="48">
                  <c:v>37953</c:v>
                </c:pt>
                <c:pt idx="49">
                  <c:v>38129</c:v>
                </c:pt>
                <c:pt idx="50">
                  <c:v>38149</c:v>
                </c:pt>
                <c:pt idx="51">
                  <c:v>38156</c:v>
                </c:pt>
                <c:pt idx="52">
                  <c:v>38197</c:v>
                </c:pt>
                <c:pt idx="53">
                  <c:v>38280</c:v>
                </c:pt>
                <c:pt idx="54">
                  <c:v>38311</c:v>
                </c:pt>
                <c:pt idx="55">
                  <c:v>38330</c:v>
                </c:pt>
                <c:pt idx="56">
                  <c:v>38403</c:v>
                </c:pt>
                <c:pt idx="57">
                  <c:v>38483</c:v>
                </c:pt>
                <c:pt idx="58">
                  <c:v>38515</c:v>
                </c:pt>
                <c:pt idx="59">
                  <c:v>38565</c:v>
                </c:pt>
                <c:pt idx="60">
                  <c:v>38826</c:v>
                </c:pt>
                <c:pt idx="61">
                  <c:v>39263</c:v>
                </c:pt>
                <c:pt idx="62">
                  <c:v>41773</c:v>
                </c:pt>
                <c:pt idx="63">
                  <c:v>42149</c:v>
                </c:pt>
                <c:pt idx="64">
                  <c:v>43311</c:v>
                </c:pt>
                <c:pt idx="65">
                  <c:v>43455</c:v>
                </c:pt>
                <c:pt idx="66">
                  <c:v>43711</c:v>
                </c:pt>
                <c:pt idx="67">
                  <c:v>43727</c:v>
                </c:pt>
                <c:pt idx="68">
                  <c:v>44260</c:v>
                </c:pt>
                <c:pt idx="69">
                  <c:v>44588</c:v>
                </c:pt>
                <c:pt idx="70">
                  <c:v>44856</c:v>
                </c:pt>
                <c:pt idx="71">
                  <c:v>44918</c:v>
                </c:pt>
                <c:pt idx="72">
                  <c:v>45045</c:v>
                </c:pt>
                <c:pt idx="73">
                  <c:v>45050</c:v>
                </c:pt>
                <c:pt idx="74">
                  <c:v>45318</c:v>
                </c:pt>
                <c:pt idx="75">
                  <c:v>45411</c:v>
                </c:pt>
                <c:pt idx="76">
                  <c:v>45594</c:v>
                </c:pt>
                <c:pt idx="77">
                  <c:v>45640</c:v>
                </c:pt>
                <c:pt idx="78">
                  <c:v>45745</c:v>
                </c:pt>
                <c:pt idx="79">
                  <c:v>46055</c:v>
                </c:pt>
              </c:numCache>
            </c:numRef>
          </c:xVal>
          <c:yVal>
            <c:numRef>
              <c:f>Sheet1!$O$4:$O$83</c:f>
              <c:numCache>
                <c:formatCode>General</c:formatCode>
                <c:ptCount val="80"/>
                <c:pt idx="0">
                  <c:v>1200000</c:v>
                </c:pt>
                <c:pt idx="1">
                  <c:v>1200000</c:v>
                </c:pt>
                <c:pt idx="2">
                  <c:v>1200000</c:v>
                </c:pt>
                <c:pt idx="3">
                  <c:v>1200000</c:v>
                </c:pt>
                <c:pt idx="4">
                  <c:v>1200000</c:v>
                </c:pt>
                <c:pt idx="5">
                  <c:v>1200000</c:v>
                </c:pt>
                <c:pt idx="6">
                  <c:v>1600000</c:v>
                </c:pt>
                <c:pt idx="7">
                  <c:v>1600000</c:v>
                </c:pt>
                <c:pt idx="8">
                  <c:v>1600000</c:v>
                </c:pt>
                <c:pt idx="9">
                  <c:v>1200000</c:v>
                </c:pt>
                <c:pt idx="10">
                  <c:v>1200000</c:v>
                </c:pt>
                <c:pt idx="11">
                  <c:v>1600000</c:v>
                </c:pt>
                <c:pt idx="12">
                  <c:v>1200000</c:v>
                </c:pt>
                <c:pt idx="13">
                  <c:v>1200000</c:v>
                </c:pt>
                <c:pt idx="14">
                  <c:v>1200000</c:v>
                </c:pt>
                <c:pt idx="15">
                  <c:v>1200000</c:v>
                </c:pt>
                <c:pt idx="16">
                  <c:v>1600000</c:v>
                </c:pt>
                <c:pt idx="17">
                  <c:v>1200000</c:v>
                </c:pt>
                <c:pt idx="18">
                  <c:v>1600000</c:v>
                </c:pt>
                <c:pt idx="19">
                  <c:v>1200000</c:v>
                </c:pt>
                <c:pt idx="20">
                  <c:v>1200000</c:v>
                </c:pt>
                <c:pt idx="21">
                  <c:v>1200000</c:v>
                </c:pt>
                <c:pt idx="22">
                  <c:v>1200000</c:v>
                </c:pt>
                <c:pt idx="23">
                  <c:v>1200000</c:v>
                </c:pt>
                <c:pt idx="24">
                  <c:v>2000000</c:v>
                </c:pt>
                <c:pt idx="25">
                  <c:v>1200000</c:v>
                </c:pt>
                <c:pt idx="26">
                  <c:v>1200000</c:v>
                </c:pt>
                <c:pt idx="27">
                  <c:v>1200000</c:v>
                </c:pt>
                <c:pt idx="28">
                  <c:v>1200000</c:v>
                </c:pt>
                <c:pt idx="29">
                  <c:v>1200000</c:v>
                </c:pt>
                <c:pt idx="30">
                  <c:v>1200000</c:v>
                </c:pt>
                <c:pt idx="31">
                  <c:v>1200000</c:v>
                </c:pt>
                <c:pt idx="32">
                  <c:v>2000000</c:v>
                </c:pt>
                <c:pt idx="33">
                  <c:v>1600000</c:v>
                </c:pt>
                <c:pt idx="34">
                  <c:v>2000000</c:v>
                </c:pt>
                <c:pt idx="35">
                  <c:v>1600000</c:v>
                </c:pt>
                <c:pt idx="36">
                  <c:v>1600000</c:v>
                </c:pt>
                <c:pt idx="37">
                  <c:v>2000000</c:v>
                </c:pt>
                <c:pt idx="38">
                  <c:v>1600000</c:v>
                </c:pt>
                <c:pt idx="39">
                  <c:v>2000000</c:v>
                </c:pt>
                <c:pt idx="40">
                  <c:v>1600000</c:v>
                </c:pt>
                <c:pt idx="41">
                  <c:v>1600000</c:v>
                </c:pt>
                <c:pt idx="42">
                  <c:v>1600000</c:v>
                </c:pt>
                <c:pt idx="43">
                  <c:v>1600000</c:v>
                </c:pt>
                <c:pt idx="44">
                  <c:v>1600000</c:v>
                </c:pt>
                <c:pt idx="45">
                  <c:v>1600000</c:v>
                </c:pt>
                <c:pt idx="46">
                  <c:v>1600000</c:v>
                </c:pt>
                <c:pt idx="47">
                  <c:v>1600000</c:v>
                </c:pt>
                <c:pt idx="48">
                  <c:v>1600000</c:v>
                </c:pt>
                <c:pt idx="49">
                  <c:v>1600000</c:v>
                </c:pt>
                <c:pt idx="50">
                  <c:v>1600000</c:v>
                </c:pt>
                <c:pt idx="51">
                  <c:v>1600000</c:v>
                </c:pt>
                <c:pt idx="52">
                  <c:v>2000000</c:v>
                </c:pt>
                <c:pt idx="53">
                  <c:v>1600000</c:v>
                </c:pt>
                <c:pt idx="54">
                  <c:v>2000000</c:v>
                </c:pt>
                <c:pt idx="55">
                  <c:v>1600000</c:v>
                </c:pt>
                <c:pt idx="56">
                  <c:v>1600000</c:v>
                </c:pt>
                <c:pt idx="57">
                  <c:v>1600000</c:v>
                </c:pt>
                <c:pt idx="58">
                  <c:v>1600000</c:v>
                </c:pt>
                <c:pt idx="59">
                  <c:v>1600000</c:v>
                </c:pt>
                <c:pt idx="60">
                  <c:v>2000000</c:v>
                </c:pt>
                <c:pt idx="61">
                  <c:v>2000000</c:v>
                </c:pt>
                <c:pt idx="62">
                  <c:v>2000000</c:v>
                </c:pt>
                <c:pt idx="63">
                  <c:v>2000000</c:v>
                </c:pt>
                <c:pt idx="64">
                  <c:v>2000000</c:v>
                </c:pt>
                <c:pt idx="65">
                  <c:v>2000000</c:v>
                </c:pt>
                <c:pt idx="66">
                  <c:v>2000000</c:v>
                </c:pt>
                <c:pt idx="67">
                  <c:v>2000000</c:v>
                </c:pt>
                <c:pt idx="68">
                  <c:v>2000000</c:v>
                </c:pt>
                <c:pt idx="69">
                  <c:v>2000000</c:v>
                </c:pt>
                <c:pt idx="70">
                  <c:v>2000000</c:v>
                </c:pt>
                <c:pt idx="71">
                  <c:v>2000000</c:v>
                </c:pt>
                <c:pt idx="72">
                  <c:v>2000000</c:v>
                </c:pt>
                <c:pt idx="73">
                  <c:v>2000000</c:v>
                </c:pt>
                <c:pt idx="74">
                  <c:v>2000000</c:v>
                </c:pt>
                <c:pt idx="75">
                  <c:v>2000000</c:v>
                </c:pt>
                <c:pt idx="76">
                  <c:v>2000000</c:v>
                </c:pt>
                <c:pt idx="77">
                  <c:v>2000000</c:v>
                </c:pt>
                <c:pt idx="78">
                  <c:v>2000000</c:v>
                </c:pt>
                <c:pt idx="79">
                  <c:v>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4-1F42-A961-8752A5118D4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Sheet1!$N$4:$N$83</c:f>
              <c:numCache>
                <c:formatCode>General</c:formatCode>
                <c:ptCount val="80"/>
                <c:pt idx="0">
                  <c:v>18961</c:v>
                </c:pt>
                <c:pt idx="1">
                  <c:v>20034</c:v>
                </c:pt>
                <c:pt idx="2">
                  <c:v>20037</c:v>
                </c:pt>
                <c:pt idx="3">
                  <c:v>20549</c:v>
                </c:pt>
                <c:pt idx="4">
                  <c:v>22872</c:v>
                </c:pt>
                <c:pt idx="5">
                  <c:v>23589</c:v>
                </c:pt>
                <c:pt idx="6">
                  <c:v>23995</c:v>
                </c:pt>
                <c:pt idx="7">
                  <c:v>24154</c:v>
                </c:pt>
                <c:pt idx="8">
                  <c:v>24431</c:v>
                </c:pt>
                <c:pt idx="9">
                  <c:v>25033</c:v>
                </c:pt>
                <c:pt idx="10">
                  <c:v>25102</c:v>
                </c:pt>
                <c:pt idx="11">
                  <c:v>25155</c:v>
                </c:pt>
                <c:pt idx="12">
                  <c:v>25906</c:v>
                </c:pt>
                <c:pt idx="13">
                  <c:v>26170</c:v>
                </c:pt>
                <c:pt idx="14">
                  <c:v>27768</c:v>
                </c:pt>
                <c:pt idx="15">
                  <c:v>27831</c:v>
                </c:pt>
                <c:pt idx="16">
                  <c:v>28251</c:v>
                </c:pt>
                <c:pt idx="17">
                  <c:v>28485</c:v>
                </c:pt>
                <c:pt idx="18">
                  <c:v>28805</c:v>
                </c:pt>
                <c:pt idx="19">
                  <c:v>29185</c:v>
                </c:pt>
                <c:pt idx="20">
                  <c:v>29214</c:v>
                </c:pt>
                <c:pt idx="21">
                  <c:v>29501</c:v>
                </c:pt>
                <c:pt idx="22">
                  <c:v>29502</c:v>
                </c:pt>
                <c:pt idx="23">
                  <c:v>29552</c:v>
                </c:pt>
                <c:pt idx="24">
                  <c:v>29631</c:v>
                </c:pt>
                <c:pt idx="25">
                  <c:v>29803</c:v>
                </c:pt>
                <c:pt idx="26">
                  <c:v>29876</c:v>
                </c:pt>
                <c:pt idx="27">
                  <c:v>29992</c:v>
                </c:pt>
                <c:pt idx="28">
                  <c:v>29999</c:v>
                </c:pt>
                <c:pt idx="29">
                  <c:v>30097</c:v>
                </c:pt>
                <c:pt idx="30">
                  <c:v>30289</c:v>
                </c:pt>
                <c:pt idx="31">
                  <c:v>30582</c:v>
                </c:pt>
                <c:pt idx="32">
                  <c:v>30586</c:v>
                </c:pt>
                <c:pt idx="33">
                  <c:v>31568</c:v>
                </c:pt>
                <c:pt idx="34">
                  <c:v>32095</c:v>
                </c:pt>
                <c:pt idx="35">
                  <c:v>32175</c:v>
                </c:pt>
                <c:pt idx="36">
                  <c:v>32573</c:v>
                </c:pt>
                <c:pt idx="37">
                  <c:v>32935</c:v>
                </c:pt>
                <c:pt idx="38">
                  <c:v>33154</c:v>
                </c:pt>
                <c:pt idx="39">
                  <c:v>34556</c:v>
                </c:pt>
                <c:pt idx="40">
                  <c:v>35276</c:v>
                </c:pt>
                <c:pt idx="41">
                  <c:v>35518</c:v>
                </c:pt>
                <c:pt idx="42">
                  <c:v>36328</c:v>
                </c:pt>
                <c:pt idx="43">
                  <c:v>36359</c:v>
                </c:pt>
                <c:pt idx="44">
                  <c:v>36758</c:v>
                </c:pt>
                <c:pt idx="45">
                  <c:v>37176</c:v>
                </c:pt>
                <c:pt idx="46">
                  <c:v>37572</c:v>
                </c:pt>
                <c:pt idx="47">
                  <c:v>37853</c:v>
                </c:pt>
                <c:pt idx="48">
                  <c:v>37953</c:v>
                </c:pt>
                <c:pt idx="49">
                  <c:v>38129</c:v>
                </c:pt>
                <c:pt idx="50">
                  <c:v>38149</c:v>
                </c:pt>
                <c:pt idx="51">
                  <c:v>38156</c:v>
                </c:pt>
                <c:pt idx="52">
                  <c:v>38197</c:v>
                </c:pt>
                <c:pt idx="53">
                  <c:v>38280</c:v>
                </c:pt>
                <c:pt idx="54">
                  <c:v>38311</c:v>
                </c:pt>
                <c:pt idx="55">
                  <c:v>38330</c:v>
                </c:pt>
                <c:pt idx="56">
                  <c:v>38403</c:v>
                </c:pt>
                <c:pt idx="57">
                  <c:v>38483</c:v>
                </c:pt>
                <c:pt idx="58">
                  <c:v>38515</c:v>
                </c:pt>
                <c:pt idx="59">
                  <c:v>38565</c:v>
                </c:pt>
                <c:pt idx="60">
                  <c:v>38826</c:v>
                </c:pt>
                <c:pt idx="61">
                  <c:v>39263</c:v>
                </c:pt>
                <c:pt idx="62">
                  <c:v>41773</c:v>
                </c:pt>
                <c:pt idx="63">
                  <c:v>42149</c:v>
                </c:pt>
                <c:pt idx="64">
                  <c:v>43311</c:v>
                </c:pt>
                <c:pt idx="65">
                  <c:v>43455</c:v>
                </c:pt>
                <c:pt idx="66">
                  <c:v>43711</c:v>
                </c:pt>
                <c:pt idx="67">
                  <c:v>43727</c:v>
                </c:pt>
                <c:pt idx="68">
                  <c:v>44260</c:v>
                </c:pt>
                <c:pt idx="69">
                  <c:v>44588</c:v>
                </c:pt>
                <c:pt idx="70">
                  <c:v>44856</c:v>
                </c:pt>
                <c:pt idx="71">
                  <c:v>44918</c:v>
                </c:pt>
                <c:pt idx="72">
                  <c:v>45045</c:v>
                </c:pt>
                <c:pt idx="73">
                  <c:v>45050</c:v>
                </c:pt>
                <c:pt idx="74">
                  <c:v>45318</c:v>
                </c:pt>
                <c:pt idx="75">
                  <c:v>45411</c:v>
                </c:pt>
                <c:pt idx="76">
                  <c:v>45594</c:v>
                </c:pt>
                <c:pt idx="77">
                  <c:v>45640</c:v>
                </c:pt>
                <c:pt idx="78">
                  <c:v>45745</c:v>
                </c:pt>
                <c:pt idx="79">
                  <c:v>46055</c:v>
                </c:pt>
              </c:numCache>
            </c:numRef>
          </c:xVal>
          <c:yVal>
            <c:numRef>
              <c:f>Sheet1!$P$4:$P$83</c:f>
              <c:numCache>
                <c:formatCode>General</c:formatCode>
                <c:ptCount val="80"/>
                <c:pt idx="0">
                  <c:v>165000</c:v>
                </c:pt>
                <c:pt idx="1">
                  <c:v>165000</c:v>
                </c:pt>
                <c:pt idx="2">
                  <c:v>165000</c:v>
                </c:pt>
                <c:pt idx="3">
                  <c:v>165000</c:v>
                </c:pt>
                <c:pt idx="4">
                  <c:v>206000</c:v>
                </c:pt>
                <c:pt idx="5">
                  <c:v>206000</c:v>
                </c:pt>
                <c:pt idx="6">
                  <c:v>165000</c:v>
                </c:pt>
                <c:pt idx="7">
                  <c:v>165000</c:v>
                </c:pt>
                <c:pt idx="8">
                  <c:v>165000</c:v>
                </c:pt>
                <c:pt idx="9">
                  <c:v>275000</c:v>
                </c:pt>
                <c:pt idx="10">
                  <c:v>275000</c:v>
                </c:pt>
                <c:pt idx="11">
                  <c:v>165000</c:v>
                </c:pt>
                <c:pt idx="12">
                  <c:v>275000</c:v>
                </c:pt>
                <c:pt idx="13">
                  <c:v>275000</c:v>
                </c:pt>
                <c:pt idx="14">
                  <c:v>413000</c:v>
                </c:pt>
                <c:pt idx="15">
                  <c:v>413000</c:v>
                </c:pt>
                <c:pt idx="16">
                  <c:v>206000</c:v>
                </c:pt>
                <c:pt idx="17">
                  <c:v>543000</c:v>
                </c:pt>
                <c:pt idx="18">
                  <c:v>206000</c:v>
                </c:pt>
                <c:pt idx="19">
                  <c:v>543000</c:v>
                </c:pt>
                <c:pt idx="20">
                  <c:v>633000</c:v>
                </c:pt>
                <c:pt idx="21">
                  <c:v>728000</c:v>
                </c:pt>
                <c:pt idx="22">
                  <c:v>633000</c:v>
                </c:pt>
                <c:pt idx="23">
                  <c:v>543000</c:v>
                </c:pt>
                <c:pt idx="24">
                  <c:v>165000</c:v>
                </c:pt>
                <c:pt idx="25">
                  <c:v>825000</c:v>
                </c:pt>
                <c:pt idx="26">
                  <c:v>728000</c:v>
                </c:pt>
                <c:pt idx="27">
                  <c:v>825000</c:v>
                </c:pt>
                <c:pt idx="28">
                  <c:v>933000</c:v>
                </c:pt>
                <c:pt idx="29">
                  <c:v>933000</c:v>
                </c:pt>
                <c:pt idx="30">
                  <c:v>728000</c:v>
                </c:pt>
                <c:pt idx="31">
                  <c:v>933000</c:v>
                </c:pt>
                <c:pt idx="32">
                  <c:v>165000</c:v>
                </c:pt>
                <c:pt idx="33">
                  <c:v>275000</c:v>
                </c:pt>
                <c:pt idx="34">
                  <c:v>165000</c:v>
                </c:pt>
                <c:pt idx="35">
                  <c:v>275000</c:v>
                </c:pt>
                <c:pt idx="36">
                  <c:v>275000</c:v>
                </c:pt>
                <c:pt idx="37">
                  <c:v>165000</c:v>
                </c:pt>
                <c:pt idx="38">
                  <c:v>275000</c:v>
                </c:pt>
                <c:pt idx="39">
                  <c:v>206000</c:v>
                </c:pt>
                <c:pt idx="40">
                  <c:v>413000</c:v>
                </c:pt>
                <c:pt idx="41">
                  <c:v>413000</c:v>
                </c:pt>
                <c:pt idx="42">
                  <c:v>543000</c:v>
                </c:pt>
                <c:pt idx="43">
                  <c:v>543000</c:v>
                </c:pt>
                <c:pt idx="44">
                  <c:v>543000</c:v>
                </c:pt>
                <c:pt idx="45">
                  <c:v>543000</c:v>
                </c:pt>
                <c:pt idx="46">
                  <c:v>633000</c:v>
                </c:pt>
                <c:pt idx="47">
                  <c:v>728000</c:v>
                </c:pt>
                <c:pt idx="48">
                  <c:v>728000</c:v>
                </c:pt>
                <c:pt idx="49">
                  <c:v>728000</c:v>
                </c:pt>
                <c:pt idx="50">
                  <c:v>633000</c:v>
                </c:pt>
                <c:pt idx="51">
                  <c:v>825000</c:v>
                </c:pt>
                <c:pt idx="52">
                  <c:v>275000</c:v>
                </c:pt>
                <c:pt idx="53">
                  <c:v>933000</c:v>
                </c:pt>
                <c:pt idx="54">
                  <c:v>275000</c:v>
                </c:pt>
                <c:pt idx="55">
                  <c:v>728000</c:v>
                </c:pt>
                <c:pt idx="56">
                  <c:v>933000</c:v>
                </c:pt>
                <c:pt idx="57">
                  <c:v>825000</c:v>
                </c:pt>
                <c:pt idx="58">
                  <c:v>933000</c:v>
                </c:pt>
                <c:pt idx="59">
                  <c:v>933000</c:v>
                </c:pt>
                <c:pt idx="60">
                  <c:v>275000</c:v>
                </c:pt>
                <c:pt idx="61">
                  <c:v>275000</c:v>
                </c:pt>
                <c:pt idx="62">
                  <c:v>413000</c:v>
                </c:pt>
                <c:pt idx="63">
                  <c:v>413000</c:v>
                </c:pt>
                <c:pt idx="64">
                  <c:v>543000</c:v>
                </c:pt>
                <c:pt idx="65">
                  <c:v>543000</c:v>
                </c:pt>
                <c:pt idx="66">
                  <c:v>543000</c:v>
                </c:pt>
                <c:pt idx="67">
                  <c:v>543000</c:v>
                </c:pt>
                <c:pt idx="68">
                  <c:v>633000</c:v>
                </c:pt>
                <c:pt idx="69">
                  <c:v>633000</c:v>
                </c:pt>
                <c:pt idx="70">
                  <c:v>728000</c:v>
                </c:pt>
                <c:pt idx="71">
                  <c:v>728000</c:v>
                </c:pt>
                <c:pt idx="72">
                  <c:v>933000</c:v>
                </c:pt>
                <c:pt idx="73">
                  <c:v>728000</c:v>
                </c:pt>
                <c:pt idx="74">
                  <c:v>825000</c:v>
                </c:pt>
                <c:pt idx="75">
                  <c:v>728000</c:v>
                </c:pt>
                <c:pt idx="76">
                  <c:v>825000</c:v>
                </c:pt>
                <c:pt idx="77">
                  <c:v>933000</c:v>
                </c:pt>
                <c:pt idx="78">
                  <c:v>933000</c:v>
                </c:pt>
                <c:pt idx="79">
                  <c:v>933000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14-1F42-A961-8752A5118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845808"/>
        <c:axId val="1101923903"/>
      </c:scatterChart>
      <c:valAx>
        <c:axId val="166784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923903"/>
        <c:crosses val="autoZero"/>
        <c:crossBetween val="midCat"/>
      </c:valAx>
      <c:valAx>
        <c:axId val="11019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4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 Power-Perfomance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PowerCSV!$G$1</c:f>
              <c:strCache>
                <c:ptCount val="1"/>
                <c:pt idx="0">
                  <c:v>GPU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PowerCSV!$B$2:$B$30</c:f>
              <c:numCache>
                <c:formatCode>General</c:formatCode>
                <c:ptCount val="29"/>
                <c:pt idx="0">
                  <c:v>6.6</c:v>
                </c:pt>
                <c:pt idx="1">
                  <c:v>6.8</c:v>
                </c:pt>
                <c:pt idx="2">
                  <c:v>7.9</c:v>
                </c:pt>
                <c:pt idx="3">
                  <c:v>8.1</c:v>
                </c:pt>
                <c:pt idx="4">
                  <c:v>8.5</c:v>
                </c:pt>
                <c:pt idx="5">
                  <c:v>7.1</c:v>
                </c:pt>
                <c:pt idx="6">
                  <c:v>7.8</c:v>
                </c:pt>
                <c:pt idx="7">
                  <c:v>8.4</c:v>
                </c:pt>
                <c:pt idx="8">
                  <c:v>8.5</c:v>
                </c:pt>
                <c:pt idx="9">
                  <c:v>10</c:v>
                </c:pt>
                <c:pt idx="10">
                  <c:v>10.9</c:v>
                </c:pt>
                <c:pt idx="11">
                  <c:v>8.1</c:v>
                </c:pt>
                <c:pt idx="12">
                  <c:v>9.6999999999999993</c:v>
                </c:pt>
                <c:pt idx="13">
                  <c:v>10.3</c:v>
                </c:pt>
                <c:pt idx="14">
                  <c:v>8.3000000000000007</c:v>
                </c:pt>
                <c:pt idx="15">
                  <c:v>9.6999999999999993</c:v>
                </c:pt>
                <c:pt idx="16">
                  <c:v>10.199999999999999</c:v>
                </c:pt>
                <c:pt idx="17">
                  <c:v>9</c:v>
                </c:pt>
                <c:pt idx="18">
                  <c:v>10.1</c:v>
                </c:pt>
                <c:pt idx="19">
                  <c:v>11.2</c:v>
                </c:pt>
                <c:pt idx="20">
                  <c:v>11.3</c:v>
                </c:pt>
                <c:pt idx="21">
                  <c:v>13.2</c:v>
                </c:pt>
                <c:pt idx="22">
                  <c:v>14.5</c:v>
                </c:pt>
                <c:pt idx="23">
                  <c:v>10.5</c:v>
                </c:pt>
                <c:pt idx="24">
                  <c:v>13.5</c:v>
                </c:pt>
                <c:pt idx="25">
                  <c:v>14.5</c:v>
                </c:pt>
                <c:pt idx="26">
                  <c:v>10.1</c:v>
                </c:pt>
                <c:pt idx="27">
                  <c:v>13.4</c:v>
                </c:pt>
                <c:pt idx="28">
                  <c:v>14.6</c:v>
                </c:pt>
              </c:numCache>
            </c:numRef>
          </c:xVal>
          <c:yVal>
            <c:numRef>
              <c:f>PowerCSV!$G$2:$G$30</c:f>
              <c:numCache>
                <c:formatCode>General</c:formatCode>
                <c:ptCount val="29"/>
                <c:pt idx="0">
                  <c:v>2319</c:v>
                </c:pt>
                <c:pt idx="1">
                  <c:v>2194</c:v>
                </c:pt>
                <c:pt idx="2">
                  <c:v>2673</c:v>
                </c:pt>
                <c:pt idx="3">
                  <c:v>2762</c:v>
                </c:pt>
                <c:pt idx="4">
                  <c:v>2739</c:v>
                </c:pt>
                <c:pt idx="5">
                  <c:v>2376</c:v>
                </c:pt>
                <c:pt idx="6">
                  <c:v>4880</c:v>
                </c:pt>
                <c:pt idx="7">
                  <c:v>5306</c:v>
                </c:pt>
                <c:pt idx="8">
                  <c:v>2547</c:v>
                </c:pt>
                <c:pt idx="9">
                  <c:v>6561</c:v>
                </c:pt>
                <c:pt idx="10">
                  <c:v>7944</c:v>
                </c:pt>
                <c:pt idx="11">
                  <c:v>1905</c:v>
                </c:pt>
                <c:pt idx="12">
                  <c:v>2656</c:v>
                </c:pt>
                <c:pt idx="13">
                  <c:v>2719</c:v>
                </c:pt>
                <c:pt idx="14">
                  <c:v>2381</c:v>
                </c:pt>
                <c:pt idx="15">
                  <c:v>4870</c:v>
                </c:pt>
                <c:pt idx="16">
                  <c:v>5353</c:v>
                </c:pt>
                <c:pt idx="17">
                  <c:v>2500</c:v>
                </c:pt>
                <c:pt idx="18">
                  <c:v>6619</c:v>
                </c:pt>
                <c:pt idx="19">
                  <c:v>7969</c:v>
                </c:pt>
                <c:pt idx="20">
                  <c:v>1922</c:v>
                </c:pt>
                <c:pt idx="21">
                  <c:v>2696</c:v>
                </c:pt>
                <c:pt idx="22">
                  <c:v>2769</c:v>
                </c:pt>
                <c:pt idx="23">
                  <c:v>2375</c:v>
                </c:pt>
                <c:pt idx="24">
                  <c:v>4891</c:v>
                </c:pt>
                <c:pt idx="25">
                  <c:v>5316</c:v>
                </c:pt>
                <c:pt idx="26">
                  <c:v>2446</c:v>
                </c:pt>
                <c:pt idx="27">
                  <c:v>6593</c:v>
                </c:pt>
                <c:pt idx="28">
                  <c:v>8015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D0-C04D-917E-71D81E900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840063"/>
        <c:axId val="1301039263"/>
      </c:scatterChart>
      <c:valAx>
        <c:axId val="11158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GPU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039263"/>
        <c:crosses val="autoZero"/>
        <c:crossBetween val="midCat"/>
      </c:valAx>
      <c:valAx>
        <c:axId val="130103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GPU</a:t>
                </a:r>
                <a:r>
                  <a:rPr lang="en-GB" baseline="0"/>
                  <a:t> B</a:t>
                </a:r>
                <a:r>
                  <a:rPr lang="en-GB"/>
                  <a:t>enchmark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84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Power-Performace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PowerCSV!$H$1</c:f>
              <c:strCache>
                <c:ptCount val="1"/>
                <c:pt idx="0">
                  <c:v>CPU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PowerCSV!$D$2:$D$30</c:f>
              <c:numCache>
                <c:formatCode>General</c:formatCode>
                <c:ptCount val="29"/>
                <c:pt idx="0">
                  <c:v>10.1</c:v>
                </c:pt>
                <c:pt idx="1">
                  <c:v>10.5</c:v>
                </c:pt>
                <c:pt idx="2">
                  <c:v>10.7</c:v>
                </c:pt>
                <c:pt idx="3">
                  <c:v>10.7</c:v>
                </c:pt>
                <c:pt idx="4">
                  <c:v>11.2</c:v>
                </c:pt>
                <c:pt idx="5">
                  <c:v>10.199999999999999</c:v>
                </c:pt>
                <c:pt idx="6">
                  <c:v>10.8</c:v>
                </c:pt>
                <c:pt idx="7">
                  <c:v>11.3</c:v>
                </c:pt>
                <c:pt idx="8">
                  <c:v>10.3</c:v>
                </c:pt>
                <c:pt idx="9">
                  <c:v>11.1</c:v>
                </c:pt>
                <c:pt idx="10">
                  <c:v>11.4</c:v>
                </c:pt>
                <c:pt idx="11">
                  <c:v>13.6</c:v>
                </c:pt>
                <c:pt idx="12">
                  <c:v>14.5</c:v>
                </c:pt>
                <c:pt idx="13">
                  <c:v>15.1</c:v>
                </c:pt>
                <c:pt idx="14">
                  <c:v>13.9</c:v>
                </c:pt>
                <c:pt idx="15">
                  <c:v>14.5</c:v>
                </c:pt>
                <c:pt idx="16">
                  <c:v>15.1</c:v>
                </c:pt>
                <c:pt idx="17">
                  <c:v>13.9</c:v>
                </c:pt>
                <c:pt idx="18">
                  <c:v>14.4</c:v>
                </c:pt>
                <c:pt idx="19">
                  <c:v>15.4</c:v>
                </c:pt>
                <c:pt idx="20">
                  <c:v>21.2</c:v>
                </c:pt>
                <c:pt idx="21">
                  <c:v>21.3</c:v>
                </c:pt>
                <c:pt idx="22">
                  <c:v>22.5</c:v>
                </c:pt>
                <c:pt idx="23">
                  <c:v>21.1</c:v>
                </c:pt>
                <c:pt idx="24">
                  <c:v>21.3</c:v>
                </c:pt>
                <c:pt idx="25">
                  <c:v>22.5</c:v>
                </c:pt>
                <c:pt idx="26">
                  <c:v>20.8</c:v>
                </c:pt>
                <c:pt idx="27">
                  <c:v>21.2</c:v>
                </c:pt>
                <c:pt idx="28">
                  <c:v>22.6</c:v>
                </c:pt>
              </c:numCache>
            </c:numRef>
          </c:xVal>
          <c:yVal>
            <c:numRef>
              <c:f>PowerCSV!$H$2:$H$30</c:f>
              <c:numCache>
                <c:formatCode>General</c:formatCode>
                <c:ptCount val="29"/>
                <c:pt idx="0">
                  <c:v>25857</c:v>
                </c:pt>
                <c:pt idx="1">
                  <c:v>28241</c:v>
                </c:pt>
                <c:pt idx="2">
                  <c:v>33143</c:v>
                </c:pt>
                <c:pt idx="3">
                  <c:v>33658</c:v>
                </c:pt>
                <c:pt idx="4">
                  <c:v>34595</c:v>
                </c:pt>
                <c:pt idx="5">
                  <c:v>25881</c:v>
                </c:pt>
                <c:pt idx="6">
                  <c:v>33103</c:v>
                </c:pt>
                <c:pt idx="7">
                  <c:v>34148</c:v>
                </c:pt>
                <c:pt idx="8">
                  <c:v>25111</c:v>
                </c:pt>
                <c:pt idx="9">
                  <c:v>32898</c:v>
                </c:pt>
                <c:pt idx="10">
                  <c:v>34096</c:v>
                </c:pt>
                <c:pt idx="11">
                  <c:v>30043</c:v>
                </c:pt>
                <c:pt idx="12">
                  <c:v>38633</c:v>
                </c:pt>
                <c:pt idx="13">
                  <c:v>41074</c:v>
                </c:pt>
                <c:pt idx="14">
                  <c:v>30777</c:v>
                </c:pt>
                <c:pt idx="15">
                  <c:v>38853</c:v>
                </c:pt>
                <c:pt idx="16">
                  <c:v>40713</c:v>
                </c:pt>
                <c:pt idx="17">
                  <c:v>30766</c:v>
                </c:pt>
                <c:pt idx="18">
                  <c:v>38916</c:v>
                </c:pt>
                <c:pt idx="19">
                  <c:v>40681</c:v>
                </c:pt>
                <c:pt idx="20">
                  <c:v>35766</c:v>
                </c:pt>
                <c:pt idx="21">
                  <c:v>44515</c:v>
                </c:pt>
                <c:pt idx="22">
                  <c:v>45741</c:v>
                </c:pt>
                <c:pt idx="23">
                  <c:v>34333</c:v>
                </c:pt>
                <c:pt idx="24">
                  <c:v>44124</c:v>
                </c:pt>
                <c:pt idx="25">
                  <c:v>46737</c:v>
                </c:pt>
                <c:pt idx="26">
                  <c:v>35032</c:v>
                </c:pt>
                <c:pt idx="27">
                  <c:v>43910</c:v>
                </c:pt>
                <c:pt idx="28">
                  <c:v>46146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4-3046-841E-2D2CF24A4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498255"/>
        <c:axId val="1110038271"/>
      </c:scatterChart>
      <c:valAx>
        <c:axId val="129749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038271"/>
        <c:crosses val="autoZero"/>
        <c:crossBetween val="midCat"/>
      </c:valAx>
      <c:valAx>
        <c:axId val="111003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Benchmark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9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Power-Performance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PowerCSV!$I$1</c:f>
              <c:strCache>
                <c:ptCount val="1"/>
                <c:pt idx="0">
                  <c:v>Mem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PowerCSV!$C$2:$C$30</c:f>
              <c:numCache>
                <c:formatCode>General</c:formatCode>
                <c:ptCount val="29"/>
                <c:pt idx="0">
                  <c:v>6.9</c:v>
                </c:pt>
                <c:pt idx="1">
                  <c:v>6.8</c:v>
                </c:pt>
                <c:pt idx="2">
                  <c:v>8.1</c:v>
                </c:pt>
                <c:pt idx="3">
                  <c:v>8</c:v>
                </c:pt>
                <c:pt idx="4">
                  <c:v>8.4</c:v>
                </c:pt>
                <c:pt idx="5">
                  <c:v>6.8</c:v>
                </c:pt>
                <c:pt idx="6">
                  <c:v>8.1999999999999993</c:v>
                </c:pt>
                <c:pt idx="7">
                  <c:v>8.4</c:v>
                </c:pt>
                <c:pt idx="8">
                  <c:v>6.8</c:v>
                </c:pt>
                <c:pt idx="9">
                  <c:v>8.4</c:v>
                </c:pt>
                <c:pt idx="10">
                  <c:v>8.6</c:v>
                </c:pt>
                <c:pt idx="11">
                  <c:v>7.4</c:v>
                </c:pt>
                <c:pt idx="12">
                  <c:v>7.9</c:v>
                </c:pt>
                <c:pt idx="13">
                  <c:v>8.8000000000000007</c:v>
                </c:pt>
                <c:pt idx="14">
                  <c:v>7.3</c:v>
                </c:pt>
                <c:pt idx="15">
                  <c:v>7.8</c:v>
                </c:pt>
                <c:pt idx="16">
                  <c:v>9.1</c:v>
                </c:pt>
                <c:pt idx="17">
                  <c:v>7.9</c:v>
                </c:pt>
                <c:pt idx="18">
                  <c:v>8.5</c:v>
                </c:pt>
                <c:pt idx="19">
                  <c:v>9.5</c:v>
                </c:pt>
                <c:pt idx="20">
                  <c:v>9.1</c:v>
                </c:pt>
                <c:pt idx="21">
                  <c:v>10.5</c:v>
                </c:pt>
                <c:pt idx="22">
                  <c:v>11.4</c:v>
                </c:pt>
                <c:pt idx="23">
                  <c:v>9.3000000000000007</c:v>
                </c:pt>
                <c:pt idx="24">
                  <c:v>10.8</c:v>
                </c:pt>
                <c:pt idx="25">
                  <c:v>11.8</c:v>
                </c:pt>
                <c:pt idx="26">
                  <c:v>9.4</c:v>
                </c:pt>
                <c:pt idx="27">
                  <c:v>10.7</c:v>
                </c:pt>
                <c:pt idx="28">
                  <c:v>11.8</c:v>
                </c:pt>
              </c:numCache>
            </c:numRef>
          </c:xVal>
          <c:yVal>
            <c:numRef>
              <c:f>PowerCSV!$I$2:$I$30</c:f>
              <c:numCache>
                <c:formatCode>General</c:formatCode>
                <c:ptCount val="29"/>
                <c:pt idx="0">
                  <c:v>1945</c:v>
                </c:pt>
                <c:pt idx="1">
                  <c:v>2270</c:v>
                </c:pt>
                <c:pt idx="2">
                  <c:v>3664</c:v>
                </c:pt>
                <c:pt idx="3">
                  <c:v>3997</c:v>
                </c:pt>
                <c:pt idx="4">
                  <c:v>4416</c:v>
                </c:pt>
                <c:pt idx="5">
                  <c:v>1871</c:v>
                </c:pt>
                <c:pt idx="6">
                  <c:v>3636</c:v>
                </c:pt>
                <c:pt idx="7">
                  <c:v>4416</c:v>
                </c:pt>
                <c:pt idx="8">
                  <c:v>1932</c:v>
                </c:pt>
                <c:pt idx="9">
                  <c:v>3798</c:v>
                </c:pt>
                <c:pt idx="10">
                  <c:v>4280</c:v>
                </c:pt>
                <c:pt idx="11">
                  <c:v>2019</c:v>
                </c:pt>
                <c:pt idx="12">
                  <c:v>3971</c:v>
                </c:pt>
                <c:pt idx="13">
                  <c:v>4674</c:v>
                </c:pt>
                <c:pt idx="14">
                  <c:v>1909</c:v>
                </c:pt>
                <c:pt idx="15">
                  <c:v>3926</c:v>
                </c:pt>
                <c:pt idx="16">
                  <c:v>4768</c:v>
                </c:pt>
                <c:pt idx="17">
                  <c:v>1490</c:v>
                </c:pt>
                <c:pt idx="18">
                  <c:v>2941</c:v>
                </c:pt>
                <c:pt idx="19">
                  <c:v>3745</c:v>
                </c:pt>
                <c:pt idx="20">
                  <c:v>1553</c:v>
                </c:pt>
                <c:pt idx="21">
                  <c:v>3983</c:v>
                </c:pt>
                <c:pt idx="22">
                  <c:v>4857</c:v>
                </c:pt>
                <c:pt idx="23">
                  <c:v>1956</c:v>
                </c:pt>
                <c:pt idx="24">
                  <c:v>3928</c:v>
                </c:pt>
                <c:pt idx="25">
                  <c:v>5014</c:v>
                </c:pt>
                <c:pt idx="26">
                  <c:v>2082</c:v>
                </c:pt>
                <c:pt idx="27">
                  <c:v>3866</c:v>
                </c:pt>
                <c:pt idx="28">
                  <c:v>4703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6-E344-821F-3766D20E9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080943"/>
        <c:axId val="1280587007"/>
      </c:scatterChart>
      <c:valAx>
        <c:axId val="111608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 Power</a:t>
                </a:r>
                <a:r>
                  <a:rPr lang="en-GB" baseline="0"/>
                  <a:t> (W)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87007"/>
        <c:crosses val="autoZero"/>
        <c:crossBetween val="midCat"/>
      </c:valAx>
      <c:valAx>
        <c:axId val="128058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Benchmark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8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KMeans Application Time vs CPU and GPU Frequency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'Rodinia Benchmarks'!$F$6:$F$8</c:f>
              <c:numCache>
                <c:formatCode>General</c:formatCode>
                <c:ptCount val="3"/>
                <c:pt idx="0">
                  <c:v>177000000</c:v>
                </c:pt>
                <c:pt idx="1">
                  <c:v>420000000</c:v>
                </c:pt>
                <c:pt idx="2">
                  <c:v>600000000</c:v>
                </c:pt>
              </c:numCache>
            </c:numRef>
          </c:xVal>
          <c:yVal>
            <c:numRef>
              <c:f>'Rodinia Benchmarks'!$J$17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60-6046-9DE8-5BF5EB4AE740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'Rodinia Benchmarks'!$F$6:$F$8</c:f>
              <c:numCache>
                <c:formatCode>General</c:formatCode>
                <c:ptCount val="3"/>
                <c:pt idx="0">
                  <c:v>177000000</c:v>
                </c:pt>
                <c:pt idx="1">
                  <c:v>420000000</c:v>
                </c:pt>
                <c:pt idx="2">
                  <c:v>600000000</c:v>
                </c:pt>
              </c:numCache>
            </c:numRef>
          </c:xVal>
          <c:yVal>
            <c:numRef>
              <c:f>'Rodinia Benchmarks'!$J$6:$J$8</c:f>
              <c:numCache>
                <c:formatCode>General</c:formatCode>
                <c:ptCount val="3"/>
                <c:pt idx="0">
                  <c:v>24.0152</c:v>
                </c:pt>
                <c:pt idx="1">
                  <c:v>18.243200000000002</c:v>
                </c:pt>
                <c:pt idx="2">
                  <c:v>16.8992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60-6046-9DE8-5BF5EB4AE740}"/>
            </c:ext>
          </c:extLst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'Rodinia Benchmarks'!$F$6:$F$8</c:f>
              <c:numCache>
                <c:formatCode>General</c:formatCode>
                <c:ptCount val="3"/>
                <c:pt idx="0">
                  <c:v>177000000</c:v>
                </c:pt>
                <c:pt idx="1">
                  <c:v>420000000</c:v>
                </c:pt>
                <c:pt idx="2">
                  <c:v>600000000</c:v>
                </c:pt>
              </c:numCache>
            </c:numRef>
          </c:xVal>
          <c:yVal>
            <c:numRef>
              <c:f>'Rodinia Benchmarks'!$J$9:$J$11</c:f>
              <c:numCache>
                <c:formatCode>General</c:formatCode>
                <c:ptCount val="3"/>
                <c:pt idx="0">
                  <c:v>21.235399999999998</c:v>
                </c:pt>
                <c:pt idx="1">
                  <c:v>15.006799999999998</c:v>
                </c:pt>
                <c:pt idx="2">
                  <c:v>13.997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60-6046-9DE8-5BF5EB4AE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839665"/>
        <c:axId val="524233155"/>
      </c:scatterChart>
      <c:valAx>
        <c:axId val="9658396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4233155"/>
        <c:crosses val="autoZero"/>
        <c:crossBetween val="midCat"/>
      </c:valAx>
      <c:valAx>
        <c:axId val="5242331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5839665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Performance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Low Setting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930000</c:v>
                </c:pt>
              </c:numCache>
            </c:numRef>
          </c:xVal>
          <c:yVal>
            <c:numRef>
              <c:f>Sheet3!$C$2:$C$10</c:f>
              <c:numCache>
                <c:formatCode>General</c:formatCode>
                <c:ptCount val="9"/>
                <c:pt idx="0">
                  <c:v>8109</c:v>
                </c:pt>
                <c:pt idx="1">
                  <c:v>8861</c:v>
                </c:pt>
                <c:pt idx="2">
                  <c:v>9413</c:v>
                </c:pt>
                <c:pt idx="3">
                  <c:v>10064</c:v>
                </c:pt>
                <c:pt idx="4">
                  <c:v>10473</c:v>
                </c:pt>
                <c:pt idx="5">
                  <c:v>10844</c:v>
                </c:pt>
                <c:pt idx="6">
                  <c:v>11632</c:v>
                </c:pt>
                <c:pt idx="7">
                  <c:v>11102</c:v>
                </c:pt>
                <c:pt idx="8">
                  <c:v>11367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91-6249-B1A3-A3715C3E3716}"/>
            </c:ext>
          </c:extLst>
        </c:ser>
        <c:ser>
          <c:idx val="1"/>
          <c:order val="1"/>
          <c:tx>
            <c:v>Med Setting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930000</c:v>
                </c:pt>
              </c:numCache>
            </c:numRef>
          </c:xVal>
          <c:yVal>
            <c:numRef>
              <c:f>Sheet3!$D$2:$D$10</c:f>
              <c:numCache>
                <c:formatCode>General</c:formatCode>
                <c:ptCount val="9"/>
                <c:pt idx="0">
                  <c:v>9084</c:v>
                </c:pt>
                <c:pt idx="1">
                  <c:v>9846</c:v>
                </c:pt>
                <c:pt idx="2">
                  <c:v>10664</c:v>
                </c:pt>
                <c:pt idx="3">
                  <c:v>12278</c:v>
                </c:pt>
                <c:pt idx="4">
                  <c:v>13384</c:v>
                </c:pt>
                <c:pt idx="5">
                  <c:v>12910</c:v>
                </c:pt>
                <c:pt idx="6">
                  <c:v>13310</c:v>
                </c:pt>
                <c:pt idx="7">
                  <c:v>13509</c:v>
                </c:pt>
                <c:pt idx="8">
                  <c:v>13926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91-6249-B1A3-A3715C3E3716}"/>
            </c:ext>
          </c:extLst>
        </c:ser>
        <c:ser>
          <c:idx val="2"/>
          <c:order val="2"/>
          <c:tx>
            <c:v>High Setting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930000</c:v>
                </c:pt>
              </c:numCache>
            </c:numRef>
          </c:xVal>
          <c:yVal>
            <c:numRef>
              <c:f>Sheet3!$E$2:$E$10</c:f>
              <c:numCache>
                <c:formatCode>General</c:formatCode>
                <c:ptCount val="9"/>
                <c:pt idx="0">
                  <c:v>9629</c:v>
                </c:pt>
                <c:pt idx="1">
                  <c:v>10299</c:v>
                </c:pt>
                <c:pt idx="2">
                  <c:v>11446</c:v>
                </c:pt>
                <c:pt idx="3">
                  <c:v>12631</c:v>
                </c:pt>
                <c:pt idx="4">
                  <c:v>13221</c:v>
                </c:pt>
                <c:pt idx="5">
                  <c:v>13990</c:v>
                </c:pt>
                <c:pt idx="6">
                  <c:v>14224</c:v>
                </c:pt>
                <c:pt idx="7">
                  <c:v>14748</c:v>
                </c:pt>
                <c:pt idx="8">
                  <c:v>14657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91-6249-B1A3-A3715C3E3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638506"/>
        <c:axId val="1324738193"/>
      </c:scatterChart>
      <c:valAx>
        <c:axId val="14836385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4738193"/>
        <c:crosses val="autoZero"/>
        <c:crossBetween val="midCat"/>
      </c:valAx>
      <c:valAx>
        <c:axId val="1324738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3638506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Chai BFS GPU Frequency Sweep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scatterChart>
        <c:scatterStyle val="lineMarker"/>
        <c:varyColors val="1"/>
        <c:ser>
          <c:idx val="0"/>
          <c:order val="0"/>
          <c:tx>
            <c:v>Low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280D-2B4E-B614-F46FBB2D23FD}"/>
              </c:ext>
            </c:extLst>
          </c:dPt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Benchmarks'!$J$5:$J$11</c:f>
              <c:numCache>
                <c:formatCode>General</c:formatCode>
                <c:ptCount val="7"/>
                <c:pt idx="0">
                  <c:v>984.0942</c:v>
                </c:pt>
                <c:pt idx="1">
                  <c:v>961.58579999999995</c:v>
                </c:pt>
                <c:pt idx="2">
                  <c:v>934.95619999999985</c:v>
                </c:pt>
                <c:pt idx="3">
                  <c:v>922.08320000000003</c:v>
                </c:pt>
                <c:pt idx="4">
                  <c:v>907.39559999999994</c:v>
                </c:pt>
                <c:pt idx="5">
                  <c:v>918.8986000000001</c:v>
                </c:pt>
                <c:pt idx="6">
                  <c:v>900.81159999999988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0D-2B4E-B614-F46FBB2D23FD}"/>
            </c:ext>
          </c:extLst>
        </c:ser>
        <c:ser>
          <c:idx val="1"/>
          <c:order val="1"/>
          <c:tx>
            <c:v>Medium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Benchmarks'!$J$12:$J$18</c:f>
              <c:numCache>
                <c:formatCode>General</c:formatCode>
                <c:ptCount val="7"/>
                <c:pt idx="0">
                  <c:v>852.78060000000005</c:v>
                </c:pt>
                <c:pt idx="1">
                  <c:v>805.56740000000002</c:v>
                </c:pt>
                <c:pt idx="2">
                  <c:v>796.30420000000004</c:v>
                </c:pt>
                <c:pt idx="3">
                  <c:v>776.24439999999993</c:v>
                </c:pt>
                <c:pt idx="4">
                  <c:v>777.95560000000012</c:v>
                </c:pt>
                <c:pt idx="5">
                  <c:v>782.52940000000012</c:v>
                </c:pt>
                <c:pt idx="6">
                  <c:v>779.16380000000004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0D-2B4E-B614-F46FBB2D23FD}"/>
            </c:ext>
          </c:extLst>
        </c:ser>
        <c:ser>
          <c:idx val="2"/>
          <c:order val="2"/>
          <c:tx>
            <c:v>High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Benchmarks'!$J$19:$J$25</c:f>
              <c:numCache>
                <c:formatCode>General</c:formatCode>
                <c:ptCount val="7"/>
                <c:pt idx="0">
                  <c:v>772.38620000000003</c:v>
                </c:pt>
                <c:pt idx="1">
                  <c:v>742.9004000000001</c:v>
                </c:pt>
                <c:pt idx="2">
                  <c:v>720.39819999999986</c:v>
                </c:pt>
                <c:pt idx="3">
                  <c:v>718.48199999999986</c:v>
                </c:pt>
                <c:pt idx="4">
                  <c:v>721.20860000000005</c:v>
                </c:pt>
                <c:pt idx="5">
                  <c:v>704.9860000000001</c:v>
                </c:pt>
                <c:pt idx="6">
                  <c:v>698.53659999999991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0D-2B4E-B614-F46FBB2D2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742596"/>
        <c:axId val="715590532"/>
      </c:scatterChart>
      <c:valAx>
        <c:axId val="11967425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GPU Frequency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5590532"/>
        <c:crosses val="autoZero"/>
        <c:crossBetween val="midCat"/>
      </c:valAx>
      <c:valAx>
        <c:axId val="715590532"/>
        <c:scaling>
          <c:orientation val="minMax"/>
          <c:max val="12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9674259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0</xdr:row>
      <xdr:rowOff>50800</xdr:rowOff>
    </xdr:from>
    <xdr:to>
      <xdr:col>19</xdr:col>
      <xdr:colOff>133350</xdr:colOff>
      <xdr:row>21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C2A613-9AA4-6142-961C-5D8421471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406400</xdr:colOff>
      <xdr:row>1</xdr:row>
      <xdr:rowOff>50800</xdr:rowOff>
    </xdr:from>
    <xdr:to>
      <xdr:col>9</xdr:col>
      <xdr:colOff>781050</xdr:colOff>
      <xdr:row>21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289D57-A852-5748-992E-E9A893C1D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8</xdr:col>
      <xdr:colOff>781050</xdr:colOff>
      <xdr:row>44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9D4FE8-15F3-724E-AFCF-E638DAE96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26</xdr:row>
      <xdr:rowOff>12700</xdr:rowOff>
    </xdr:from>
    <xdr:to>
      <xdr:col>17</xdr:col>
      <xdr:colOff>412750</xdr:colOff>
      <xdr:row>43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378D58-007C-1F4E-9F52-012A456CC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8</xdr:col>
      <xdr:colOff>609600</xdr:colOff>
      <xdr:row>63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49D19E-BA03-4C4F-99E1-F4726934E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46</xdr:row>
      <xdr:rowOff>0</xdr:rowOff>
    </xdr:from>
    <xdr:to>
      <xdr:col>17</xdr:col>
      <xdr:colOff>533400</xdr:colOff>
      <xdr:row>63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C2DB75-F510-B84C-956E-EF6F72CCD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101599</xdr:colOff>
      <xdr:row>52</xdr:row>
      <xdr:rowOff>190499</xdr:rowOff>
    </xdr:from>
    <xdr:to>
      <xdr:col>5</xdr:col>
      <xdr:colOff>723899</xdr:colOff>
      <xdr:row>53</xdr:row>
      <xdr:rowOff>152399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EB75019D-D2EB-584B-9535-6534C7055BD8}"/>
            </a:ext>
          </a:extLst>
        </xdr:cNvPr>
        <xdr:cNvSpPr/>
      </xdr:nvSpPr>
      <xdr:spPr>
        <a:xfrm rot="20139254">
          <a:off x="4229099" y="10756899"/>
          <a:ext cx="622300" cy="16510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904875</xdr:colOff>
      <xdr:row>12</xdr:row>
      <xdr:rowOff>38100</xdr:rowOff>
    </xdr:from>
    <xdr:ext cx="5715000" cy="3533775"/>
    <xdr:graphicFrame macro="">
      <xdr:nvGraphicFramePr>
        <xdr:cNvPr id="939036098" name="Chart 16" title="Chart">
          <a:extLst>
            <a:ext uri="{FF2B5EF4-FFF2-40B4-BE49-F238E27FC236}">
              <a16:creationId xmlns:a16="http://schemas.microsoft.com/office/drawing/2014/main" id="{00000000-0008-0000-0800-0000C28DF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781050</xdr:colOff>
      <xdr:row>12</xdr:row>
      <xdr:rowOff>38100</xdr:rowOff>
    </xdr:from>
    <xdr:ext cx="5715000" cy="3533775"/>
    <xdr:graphicFrame macro="">
      <xdr:nvGraphicFramePr>
        <xdr:cNvPr id="1385756936" name="Chart 17" title="Chart">
          <a:extLst>
            <a:ext uri="{FF2B5EF4-FFF2-40B4-BE49-F238E27FC236}">
              <a16:creationId xmlns:a16="http://schemas.microsoft.com/office/drawing/2014/main" id="{00000000-0008-0000-0800-000008F99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781050</xdr:colOff>
      <xdr:row>43</xdr:row>
      <xdr:rowOff>66675</xdr:rowOff>
    </xdr:from>
    <xdr:ext cx="5715000" cy="3533775"/>
    <xdr:graphicFrame macro="">
      <xdr:nvGraphicFramePr>
        <xdr:cNvPr id="390255753" name="Chart 18" title="Chart">
          <a:extLst>
            <a:ext uri="{FF2B5EF4-FFF2-40B4-BE49-F238E27FC236}">
              <a16:creationId xmlns:a16="http://schemas.microsoft.com/office/drawing/2014/main" id="{00000000-0008-0000-0800-000089D44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19</xdr:col>
      <xdr:colOff>904875</xdr:colOff>
      <xdr:row>43</xdr:row>
      <xdr:rowOff>66675</xdr:rowOff>
    </xdr:from>
    <xdr:ext cx="5715000" cy="3533775"/>
    <xdr:graphicFrame macro="">
      <xdr:nvGraphicFramePr>
        <xdr:cNvPr id="1496400835" name="Chart 19" title="Chart">
          <a:extLst>
            <a:ext uri="{FF2B5EF4-FFF2-40B4-BE49-F238E27FC236}">
              <a16:creationId xmlns:a16="http://schemas.microsoft.com/office/drawing/2014/main" id="{00000000-0008-0000-0800-0000C3433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12</xdr:col>
      <xdr:colOff>781050</xdr:colOff>
      <xdr:row>75</xdr:row>
      <xdr:rowOff>19050</xdr:rowOff>
    </xdr:from>
    <xdr:ext cx="5715000" cy="3533775"/>
    <xdr:graphicFrame macro="">
      <xdr:nvGraphicFramePr>
        <xdr:cNvPr id="1533803826" name="Chart 20" title="Chart">
          <a:extLst>
            <a:ext uri="{FF2B5EF4-FFF2-40B4-BE49-F238E27FC236}">
              <a16:creationId xmlns:a16="http://schemas.microsoft.com/office/drawing/2014/main" id="{00000000-0008-0000-0800-000032FD6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12</xdr:col>
      <xdr:colOff>781050</xdr:colOff>
      <xdr:row>103</xdr:row>
      <xdr:rowOff>28575</xdr:rowOff>
    </xdr:from>
    <xdr:ext cx="5715000" cy="3533775"/>
    <xdr:graphicFrame macro="">
      <xdr:nvGraphicFramePr>
        <xdr:cNvPr id="1838147932" name="Chart 21" title="Chart">
          <a:extLst>
            <a:ext uri="{FF2B5EF4-FFF2-40B4-BE49-F238E27FC236}">
              <a16:creationId xmlns:a16="http://schemas.microsoft.com/office/drawing/2014/main" id="{00000000-0008-0000-0800-00005CE98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26</xdr:col>
      <xdr:colOff>38100</xdr:colOff>
      <xdr:row>43</xdr:row>
      <xdr:rowOff>66675</xdr:rowOff>
    </xdr:from>
    <xdr:ext cx="5715000" cy="3533775"/>
    <xdr:graphicFrame macro="">
      <xdr:nvGraphicFramePr>
        <xdr:cNvPr id="1216906105" name="Chart 22" title="Chart">
          <a:extLst>
            <a:ext uri="{FF2B5EF4-FFF2-40B4-BE49-F238E27FC236}">
              <a16:creationId xmlns:a16="http://schemas.microsoft.com/office/drawing/2014/main" id="{00000000-0008-0000-0800-000079838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26</xdr:col>
      <xdr:colOff>38100</xdr:colOff>
      <xdr:row>75</xdr:row>
      <xdr:rowOff>19050</xdr:rowOff>
    </xdr:from>
    <xdr:ext cx="5715000" cy="3533775"/>
    <xdr:graphicFrame macro="">
      <xdr:nvGraphicFramePr>
        <xdr:cNvPr id="1583555333" name="Chart 23" title="Chart">
          <a:extLst>
            <a:ext uri="{FF2B5EF4-FFF2-40B4-BE49-F238E27FC236}">
              <a16:creationId xmlns:a16="http://schemas.microsoft.com/office/drawing/2014/main" id="{00000000-0008-0000-0800-000005236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19</xdr:col>
      <xdr:colOff>514350</xdr:colOff>
      <xdr:row>75</xdr:row>
      <xdr:rowOff>19050</xdr:rowOff>
    </xdr:from>
    <xdr:ext cx="5715000" cy="3533775"/>
    <xdr:graphicFrame macro="">
      <xdr:nvGraphicFramePr>
        <xdr:cNvPr id="1476054868" name="Chart 24" title="Chart">
          <a:extLst>
            <a:ext uri="{FF2B5EF4-FFF2-40B4-BE49-F238E27FC236}">
              <a16:creationId xmlns:a16="http://schemas.microsoft.com/office/drawing/2014/main" id="{00000000-0008-0000-0800-000054CFF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19</xdr:col>
      <xdr:colOff>628650</xdr:colOff>
      <xdr:row>107</xdr:row>
      <xdr:rowOff>38100</xdr:rowOff>
    </xdr:from>
    <xdr:ext cx="5715000" cy="3533775"/>
    <xdr:graphicFrame macro="">
      <xdr:nvGraphicFramePr>
        <xdr:cNvPr id="1187335372" name="Chart 25" title="Chart">
          <a:extLst>
            <a:ext uri="{FF2B5EF4-FFF2-40B4-BE49-F238E27FC236}">
              <a16:creationId xmlns:a16="http://schemas.microsoft.com/office/drawing/2014/main" id="{00000000-0008-0000-0800-0000CC4CC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26</xdr:col>
      <xdr:colOff>38100</xdr:colOff>
      <xdr:row>12</xdr:row>
      <xdr:rowOff>38100</xdr:rowOff>
    </xdr:from>
    <xdr:ext cx="5715000" cy="3533775"/>
    <xdr:graphicFrame macro="">
      <xdr:nvGraphicFramePr>
        <xdr:cNvPr id="2044815241" name="Chart 26" title="Chart">
          <a:extLst>
            <a:ext uri="{FF2B5EF4-FFF2-40B4-BE49-F238E27FC236}">
              <a16:creationId xmlns:a16="http://schemas.microsoft.com/office/drawing/2014/main" id="{00000000-0008-0000-0800-00008967E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584200</xdr:colOff>
      <xdr:row>72</xdr:row>
      <xdr:rowOff>57150</xdr:rowOff>
    </xdr:from>
    <xdr:to>
      <xdr:col>96</xdr:col>
      <xdr:colOff>571500</xdr:colOff>
      <xdr:row>94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0A9464-2EC4-5247-8D28-8E116B8D4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599720</xdr:colOff>
      <xdr:row>23</xdr:row>
      <xdr:rowOff>46565</xdr:rowOff>
    </xdr:from>
    <xdr:to>
      <xdr:col>32</xdr:col>
      <xdr:colOff>183443</xdr:colOff>
      <xdr:row>53</xdr:row>
      <xdr:rowOff>155222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E1ACC9-CEF0-EB45-9940-559F09112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0.60828</cdr:x>
      <cdr:y>0.59537</cdr:y>
    </cdr:from>
    <cdr:to>
      <cdr:x>0.93254</cdr:x>
      <cdr:y>0.71301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A905E6D3-27FB-BD4E-A6FC-21539648943E}"/>
            </a:ext>
          </a:extLst>
        </cdr:cNvPr>
        <cdr:cNvSpPr/>
      </cdr:nvSpPr>
      <cdr:spPr>
        <a:xfrm xmlns:a="http://schemas.openxmlformats.org/drawingml/2006/main">
          <a:off x="3263900" y="2120900"/>
          <a:ext cx="1739900" cy="419100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0.77842</cdr:x>
      <cdr:y>0.31791</cdr:y>
    </cdr:from>
    <cdr:to>
      <cdr:x>0.88976</cdr:x>
      <cdr:y>0.38623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B0FFBF9E-6280-F541-9ED1-E6B8209A07F0}"/>
            </a:ext>
          </a:extLst>
        </cdr:cNvPr>
        <cdr:cNvSpPr/>
      </cdr:nvSpPr>
      <cdr:spPr>
        <a:xfrm xmlns:a="http://schemas.openxmlformats.org/drawingml/2006/main" rot="19885003">
          <a:off x="4972654" y="1150692"/>
          <a:ext cx="711200" cy="247257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0.58565</cdr:x>
      <cdr:y>0.56777</cdr:y>
    </cdr:from>
    <cdr:to>
      <cdr:x>0.70833</cdr:x>
      <cdr:y>0.68864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47150DD0-FBAE-B54D-B28D-6175BDB75341}"/>
            </a:ext>
          </a:extLst>
        </cdr:cNvPr>
        <cdr:cNvSpPr/>
      </cdr:nvSpPr>
      <cdr:spPr>
        <a:xfrm xmlns:a="http://schemas.openxmlformats.org/drawingml/2006/main" rot="19828302">
          <a:off x="3213101" y="1968500"/>
          <a:ext cx="673100" cy="419100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0.52546</cdr:x>
      <cdr:y>0.23077</cdr:y>
    </cdr:from>
    <cdr:to>
      <cdr:x>0.70602</cdr:x>
      <cdr:y>0.4359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062E455C-17AB-A34A-A46C-CD6513EC3EC1}"/>
            </a:ext>
          </a:extLst>
        </cdr:cNvPr>
        <cdr:cNvSpPr/>
      </cdr:nvSpPr>
      <cdr:spPr>
        <a:xfrm xmlns:a="http://schemas.openxmlformats.org/drawingml/2006/main" rot="20459714">
          <a:off x="2882900" y="800100"/>
          <a:ext cx="990600" cy="711200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16</xdr:row>
      <xdr:rowOff>9525</xdr:rowOff>
    </xdr:from>
    <xdr:ext cx="8458200" cy="5229225"/>
    <xdr:graphicFrame macro="">
      <xdr:nvGraphicFramePr>
        <xdr:cNvPr id="185077545" name="Chart 1" title="Chart">
          <a:extLst>
            <a:ext uri="{FF2B5EF4-FFF2-40B4-BE49-F238E27FC236}">
              <a16:creationId xmlns:a16="http://schemas.microsoft.com/office/drawing/2014/main" id="{00000000-0008-0000-0300-0000290F0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552450</xdr:colOff>
      <xdr:row>2</xdr:row>
      <xdr:rowOff>171450</xdr:rowOff>
    </xdr:from>
    <xdr:ext cx="9525000" cy="6305550"/>
    <xdr:graphicFrame macro="">
      <xdr:nvGraphicFramePr>
        <xdr:cNvPr id="1168729502" name="Chart 2" title="Chart">
          <a:extLst>
            <a:ext uri="{FF2B5EF4-FFF2-40B4-BE49-F238E27FC236}">
              <a16:creationId xmlns:a16="http://schemas.microsoft.com/office/drawing/2014/main" id="{00000000-0008-0000-0400-00009E65A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952500</xdr:colOff>
      <xdr:row>137</xdr:row>
      <xdr:rowOff>38100</xdr:rowOff>
    </xdr:from>
    <xdr:ext cx="5715000" cy="3533775"/>
    <xdr:graphicFrame macro="">
      <xdr:nvGraphicFramePr>
        <xdr:cNvPr id="1854356202" name="Chart 3" title="Chart">
          <a:extLst>
            <a:ext uri="{FF2B5EF4-FFF2-40B4-BE49-F238E27FC236}">
              <a16:creationId xmlns:a16="http://schemas.microsoft.com/office/drawing/2014/main" id="{00000000-0008-0000-0500-0000EA3A8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276225</xdr:colOff>
      <xdr:row>143</xdr:row>
      <xdr:rowOff>76200</xdr:rowOff>
    </xdr:from>
    <xdr:ext cx="5715000" cy="3533775"/>
    <xdr:graphicFrame macro="">
      <xdr:nvGraphicFramePr>
        <xdr:cNvPr id="1718111876" name="Chart 4" title="Chart">
          <a:extLst>
            <a:ext uri="{FF2B5EF4-FFF2-40B4-BE49-F238E27FC236}">
              <a16:creationId xmlns:a16="http://schemas.microsoft.com/office/drawing/2014/main" id="{00000000-0008-0000-0500-0000844E6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21</xdr:col>
      <xdr:colOff>38100</xdr:colOff>
      <xdr:row>143</xdr:row>
      <xdr:rowOff>76200</xdr:rowOff>
    </xdr:from>
    <xdr:ext cx="5715000" cy="3533775"/>
    <xdr:graphicFrame macro="">
      <xdr:nvGraphicFramePr>
        <xdr:cNvPr id="1603185779" name="Chart 5" title="Chart">
          <a:extLst>
            <a:ext uri="{FF2B5EF4-FFF2-40B4-BE49-F238E27FC236}">
              <a16:creationId xmlns:a16="http://schemas.microsoft.com/office/drawing/2014/main" id="{00000000-0008-0000-0500-000073AC8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27</xdr:col>
      <xdr:colOff>619125</xdr:colOff>
      <xdr:row>143</xdr:row>
      <xdr:rowOff>76200</xdr:rowOff>
    </xdr:from>
    <xdr:ext cx="5715000" cy="3533775"/>
    <xdr:graphicFrame macro="">
      <xdr:nvGraphicFramePr>
        <xdr:cNvPr id="739528780" name="Chart 6" title="Chart">
          <a:extLst>
            <a:ext uri="{FF2B5EF4-FFF2-40B4-BE49-F238E27FC236}">
              <a16:creationId xmlns:a16="http://schemas.microsoft.com/office/drawing/2014/main" id="{00000000-0008-0000-0500-00004C501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6</xdr:col>
      <xdr:colOff>952500</xdr:colOff>
      <xdr:row>159</xdr:row>
      <xdr:rowOff>76200</xdr:rowOff>
    </xdr:from>
    <xdr:ext cx="5715000" cy="3533775"/>
    <xdr:graphicFrame macro="">
      <xdr:nvGraphicFramePr>
        <xdr:cNvPr id="46193673" name="Chart 7" title="Chart">
          <a:extLst>
            <a:ext uri="{FF2B5EF4-FFF2-40B4-BE49-F238E27FC236}">
              <a16:creationId xmlns:a16="http://schemas.microsoft.com/office/drawing/2014/main" id="{00000000-0008-0000-0500-000009DCC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323850</xdr:colOff>
      <xdr:row>143</xdr:row>
      <xdr:rowOff>9525</xdr:rowOff>
    </xdr:from>
    <xdr:ext cx="5715000" cy="3533775"/>
    <xdr:graphicFrame macro="">
      <xdr:nvGraphicFramePr>
        <xdr:cNvPr id="1068456482" name="Chart 8" title="Chart">
          <a:extLst>
            <a:ext uri="{FF2B5EF4-FFF2-40B4-BE49-F238E27FC236}">
              <a16:creationId xmlns:a16="http://schemas.microsoft.com/office/drawing/2014/main" id="{00000000-0008-0000-0500-0000225AA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200025</xdr:colOff>
      <xdr:row>165</xdr:row>
      <xdr:rowOff>0</xdr:rowOff>
    </xdr:from>
    <xdr:ext cx="5715000" cy="3533775"/>
    <xdr:graphicFrame macro="">
      <xdr:nvGraphicFramePr>
        <xdr:cNvPr id="409564435" name="Chart 9" title="Chart">
          <a:extLst>
            <a:ext uri="{FF2B5EF4-FFF2-40B4-BE49-F238E27FC236}">
              <a16:creationId xmlns:a16="http://schemas.microsoft.com/office/drawing/2014/main" id="{00000000-0008-0000-0500-000013756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218</xdr:row>
      <xdr:rowOff>133350</xdr:rowOff>
    </xdr:from>
    <xdr:ext cx="8896350" cy="5505450"/>
    <xdr:graphicFrame macro="">
      <xdr:nvGraphicFramePr>
        <xdr:cNvPr id="238661311" name="Chart 10" title="Chart">
          <a:extLst>
            <a:ext uri="{FF2B5EF4-FFF2-40B4-BE49-F238E27FC236}">
              <a16:creationId xmlns:a16="http://schemas.microsoft.com/office/drawing/2014/main" id="{00000000-0008-0000-0600-0000BFAE3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685800</xdr:colOff>
      <xdr:row>219</xdr:row>
      <xdr:rowOff>19050</xdr:rowOff>
    </xdr:from>
    <xdr:ext cx="8896350" cy="5505450"/>
    <xdr:graphicFrame macro="">
      <xdr:nvGraphicFramePr>
        <xdr:cNvPr id="1007130419" name="Chart 11" title="Chart">
          <a:extLst>
            <a:ext uri="{FF2B5EF4-FFF2-40B4-BE49-F238E27FC236}">
              <a16:creationId xmlns:a16="http://schemas.microsoft.com/office/drawing/2014/main" id="{00000000-0008-0000-0600-000033970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25</xdr:col>
      <xdr:colOff>838200</xdr:colOff>
      <xdr:row>219</xdr:row>
      <xdr:rowOff>19050</xdr:rowOff>
    </xdr:from>
    <xdr:ext cx="8896350" cy="5505450"/>
    <xdr:graphicFrame macro="">
      <xdr:nvGraphicFramePr>
        <xdr:cNvPr id="1250298024" name="Chart 12" title="Chart">
          <a:extLst>
            <a:ext uri="{FF2B5EF4-FFF2-40B4-BE49-F238E27FC236}">
              <a16:creationId xmlns:a16="http://schemas.microsoft.com/office/drawing/2014/main" id="{00000000-0008-0000-0600-0000A8088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</xdr:col>
      <xdr:colOff>19050</xdr:colOff>
      <xdr:row>250</xdr:row>
      <xdr:rowOff>38100</xdr:rowOff>
    </xdr:from>
    <xdr:ext cx="8896350" cy="5505450"/>
    <xdr:graphicFrame macro="">
      <xdr:nvGraphicFramePr>
        <xdr:cNvPr id="1764926324" name="Chart 13" title="Chart">
          <a:extLst>
            <a:ext uri="{FF2B5EF4-FFF2-40B4-BE49-F238E27FC236}">
              <a16:creationId xmlns:a16="http://schemas.microsoft.com/office/drawing/2014/main" id="{00000000-0008-0000-0600-000074A33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15</xdr:col>
      <xdr:colOff>457200</xdr:colOff>
      <xdr:row>249</xdr:row>
      <xdr:rowOff>142875</xdr:rowOff>
    </xdr:from>
    <xdr:ext cx="8896350" cy="5505450"/>
    <xdr:graphicFrame macro="">
      <xdr:nvGraphicFramePr>
        <xdr:cNvPr id="383146147" name="Chart 14" title="Chart">
          <a:extLst>
            <a:ext uri="{FF2B5EF4-FFF2-40B4-BE49-F238E27FC236}">
              <a16:creationId xmlns:a16="http://schemas.microsoft.com/office/drawing/2014/main" id="{00000000-0008-0000-0600-0000A358D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</xdr:colOff>
      <xdr:row>0</xdr:row>
      <xdr:rowOff>180975</xdr:rowOff>
    </xdr:from>
    <xdr:ext cx="9439275" cy="6305550"/>
    <xdr:graphicFrame macro="">
      <xdr:nvGraphicFramePr>
        <xdr:cNvPr id="977077402" name="Chart 15" title="Chart">
          <a:extLst>
            <a:ext uri="{FF2B5EF4-FFF2-40B4-BE49-F238E27FC236}">
              <a16:creationId xmlns:a16="http://schemas.microsoft.com/office/drawing/2014/main" id="{00000000-0008-0000-0700-00009A043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3553B-374B-1A4E-A332-07929375B449}">
  <dimension ref="A1:S37"/>
  <sheetViews>
    <sheetView tabSelected="1" workbookViewId="0">
      <selection activeCell="E2" sqref="E2:H30"/>
    </sheetView>
  </sheetViews>
  <sheetFormatPr baseColWidth="10" defaultRowHeight="16"/>
  <cols>
    <col min="2" max="2" width="26" customWidth="1"/>
  </cols>
  <sheetData>
    <row r="1" spans="1:19">
      <c r="A1" s="2" t="s">
        <v>18</v>
      </c>
      <c r="B1" s="2" t="s">
        <v>1</v>
      </c>
      <c r="C1" s="2" t="s">
        <v>2</v>
      </c>
      <c r="D1" s="49" t="s">
        <v>135</v>
      </c>
      <c r="E1" s="2" t="s">
        <v>134</v>
      </c>
      <c r="F1" s="2" t="s">
        <v>133</v>
      </c>
      <c r="G1" s="2" t="s">
        <v>132</v>
      </c>
      <c r="H1" s="48" t="s">
        <v>127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128</v>
      </c>
      <c r="O1" s="2" t="s">
        <v>129</v>
      </c>
      <c r="P1" s="2" t="s">
        <v>130</v>
      </c>
      <c r="Q1" s="2" t="s">
        <v>131</v>
      </c>
    </row>
    <row r="2" spans="1:19">
      <c r="A2" s="50" t="s">
        <v>24</v>
      </c>
      <c r="D2">
        <v>4.5</v>
      </c>
      <c r="E2">
        <v>6.6</v>
      </c>
      <c r="F2">
        <v>6.9</v>
      </c>
      <c r="G2">
        <v>10.1</v>
      </c>
      <c r="H2">
        <v>6.2</v>
      </c>
      <c r="I2">
        <v>38254</v>
      </c>
      <c r="J2">
        <v>2319</v>
      </c>
      <c r="K2">
        <v>25857</v>
      </c>
      <c r="L2">
        <v>1945</v>
      </c>
      <c r="M2">
        <v>8133</v>
      </c>
      <c r="N2">
        <v>165</v>
      </c>
      <c r="O2">
        <v>1.4</v>
      </c>
      <c r="P2">
        <v>1</v>
      </c>
      <c r="Q2">
        <v>177</v>
      </c>
    </row>
    <row r="3" spans="1:19">
      <c r="D3">
        <v>4.5</v>
      </c>
      <c r="E3">
        <v>6.8</v>
      </c>
      <c r="F3">
        <v>6.8</v>
      </c>
      <c r="G3">
        <v>10.5</v>
      </c>
      <c r="H3">
        <v>6.1</v>
      </c>
      <c r="I3">
        <v>41679</v>
      </c>
      <c r="J3">
        <v>2194</v>
      </c>
      <c r="K3">
        <v>28241</v>
      </c>
      <c r="L3">
        <v>2270</v>
      </c>
      <c r="M3">
        <v>8974</v>
      </c>
      <c r="N3">
        <v>206</v>
      </c>
      <c r="O3">
        <v>1.4</v>
      </c>
      <c r="P3">
        <v>1</v>
      </c>
      <c r="Q3">
        <v>177</v>
      </c>
    </row>
    <row r="4" spans="1:19">
      <c r="D4">
        <v>4.5</v>
      </c>
      <c r="E4">
        <v>7.9</v>
      </c>
      <c r="F4">
        <v>8.1</v>
      </c>
      <c r="G4">
        <v>10.7</v>
      </c>
      <c r="H4">
        <v>6.7</v>
      </c>
      <c r="I4">
        <v>50193</v>
      </c>
      <c r="J4">
        <v>2673</v>
      </c>
      <c r="K4">
        <v>33143</v>
      </c>
      <c r="L4">
        <v>3664</v>
      </c>
      <c r="M4">
        <v>10713</v>
      </c>
      <c r="N4">
        <v>543</v>
      </c>
      <c r="O4">
        <v>1.4</v>
      </c>
      <c r="P4">
        <v>1</v>
      </c>
      <c r="Q4">
        <v>177</v>
      </c>
    </row>
    <row r="5" spans="1:19">
      <c r="D5">
        <v>4.5999999999999996</v>
      </c>
      <c r="E5">
        <v>8.1</v>
      </c>
      <c r="F5">
        <v>8</v>
      </c>
      <c r="G5">
        <v>10.7</v>
      </c>
      <c r="H5">
        <v>6.6</v>
      </c>
      <c r="I5">
        <v>51245</v>
      </c>
      <c r="J5">
        <v>2762</v>
      </c>
      <c r="K5">
        <v>33658</v>
      </c>
      <c r="L5">
        <v>3997</v>
      </c>
      <c r="M5">
        <v>10828</v>
      </c>
      <c r="N5">
        <v>633</v>
      </c>
      <c r="O5">
        <v>1.4</v>
      </c>
      <c r="P5">
        <v>1</v>
      </c>
      <c r="Q5">
        <v>177</v>
      </c>
    </row>
    <row r="6" spans="1:19">
      <c r="D6">
        <v>4.8</v>
      </c>
      <c r="E6">
        <v>8.5</v>
      </c>
      <c r="F6">
        <v>8.4</v>
      </c>
      <c r="G6">
        <v>11.2</v>
      </c>
      <c r="H6">
        <v>6.8</v>
      </c>
      <c r="I6">
        <v>52866</v>
      </c>
      <c r="J6">
        <v>2739</v>
      </c>
      <c r="K6">
        <v>34595</v>
      </c>
      <c r="L6">
        <v>4416</v>
      </c>
      <c r="M6">
        <v>11116</v>
      </c>
      <c r="N6">
        <v>933</v>
      </c>
      <c r="O6">
        <v>1.4</v>
      </c>
      <c r="P6">
        <v>1</v>
      </c>
      <c r="Q6">
        <v>177</v>
      </c>
    </row>
    <row r="7" spans="1:19">
      <c r="D7">
        <v>4.5</v>
      </c>
      <c r="E7">
        <v>7.1</v>
      </c>
      <c r="F7">
        <v>6.8</v>
      </c>
      <c r="G7">
        <v>10.199999999999999</v>
      </c>
      <c r="H7">
        <v>7</v>
      </c>
      <c r="I7">
        <v>38321</v>
      </c>
      <c r="J7">
        <v>2376</v>
      </c>
      <c r="K7">
        <v>25881</v>
      </c>
      <c r="L7">
        <v>1871</v>
      </c>
      <c r="M7">
        <v>8193</v>
      </c>
      <c r="N7">
        <v>165</v>
      </c>
      <c r="O7">
        <v>1.4</v>
      </c>
      <c r="P7">
        <v>1</v>
      </c>
      <c r="Q7">
        <v>350</v>
      </c>
    </row>
    <row r="8" spans="1:19">
      <c r="D8">
        <v>4.5999999999999996</v>
      </c>
      <c r="E8">
        <v>7.8</v>
      </c>
      <c r="F8">
        <v>8.1999999999999993</v>
      </c>
      <c r="G8">
        <v>10.8</v>
      </c>
      <c r="H8">
        <v>6.7</v>
      </c>
      <c r="I8">
        <v>53216</v>
      </c>
      <c r="J8">
        <v>4880</v>
      </c>
      <c r="K8">
        <v>33103</v>
      </c>
      <c r="L8">
        <v>3636</v>
      </c>
      <c r="M8">
        <v>11597</v>
      </c>
      <c r="N8">
        <v>543</v>
      </c>
      <c r="O8">
        <v>1.4</v>
      </c>
      <c r="P8">
        <v>1</v>
      </c>
      <c r="Q8">
        <v>350</v>
      </c>
    </row>
    <row r="9" spans="1:19">
      <c r="D9">
        <v>4.8</v>
      </c>
      <c r="E9">
        <v>8.4</v>
      </c>
      <c r="F9">
        <v>8.4</v>
      </c>
      <c r="G9">
        <v>11.3</v>
      </c>
      <c r="H9">
        <v>7.1</v>
      </c>
      <c r="I9">
        <v>55614</v>
      </c>
      <c r="J9">
        <v>5306</v>
      </c>
      <c r="K9">
        <v>34148</v>
      </c>
      <c r="L9">
        <v>4416</v>
      </c>
      <c r="M9">
        <v>11744</v>
      </c>
      <c r="N9">
        <v>933</v>
      </c>
      <c r="O9">
        <v>1.4</v>
      </c>
      <c r="P9">
        <v>1</v>
      </c>
      <c r="Q9">
        <v>350</v>
      </c>
    </row>
    <row r="10" spans="1:19">
      <c r="D10">
        <v>4.5</v>
      </c>
      <c r="E10">
        <v>8.5</v>
      </c>
      <c r="F10">
        <v>6.8</v>
      </c>
      <c r="G10">
        <v>10.3</v>
      </c>
      <c r="H10">
        <v>6.6</v>
      </c>
      <c r="I10">
        <v>38062</v>
      </c>
      <c r="J10">
        <v>2547</v>
      </c>
      <c r="K10">
        <v>25111</v>
      </c>
      <c r="L10">
        <v>1932</v>
      </c>
      <c r="M10">
        <v>8472</v>
      </c>
      <c r="N10">
        <v>165</v>
      </c>
      <c r="O10">
        <v>1.4</v>
      </c>
      <c r="P10">
        <v>1</v>
      </c>
      <c r="Q10">
        <v>543</v>
      </c>
    </row>
    <row r="11" spans="1:19">
      <c r="D11">
        <v>4.5999999999999996</v>
      </c>
      <c r="E11" s="50">
        <v>10</v>
      </c>
      <c r="F11">
        <v>8.4</v>
      </c>
      <c r="G11">
        <v>11.1</v>
      </c>
      <c r="H11">
        <v>6.8</v>
      </c>
      <c r="I11">
        <v>55232</v>
      </c>
      <c r="J11">
        <v>6561</v>
      </c>
      <c r="K11">
        <v>32898</v>
      </c>
      <c r="L11">
        <v>3798</v>
      </c>
      <c r="M11">
        <v>11975</v>
      </c>
      <c r="N11">
        <v>543</v>
      </c>
      <c r="O11">
        <v>1.4</v>
      </c>
      <c r="P11">
        <v>1</v>
      </c>
      <c r="Q11">
        <v>543</v>
      </c>
    </row>
    <row r="12" spans="1:19">
      <c r="D12">
        <v>4.8</v>
      </c>
      <c r="E12" s="50">
        <v>10.9</v>
      </c>
      <c r="F12">
        <v>8.6</v>
      </c>
      <c r="G12">
        <v>11.4</v>
      </c>
      <c r="H12">
        <v>7.1</v>
      </c>
      <c r="I12">
        <v>58712</v>
      </c>
      <c r="J12">
        <v>7944</v>
      </c>
      <c r="K12">
        <v>34096</v>
      </c>
      <c r="L12">
        <v>4280</v>
      </c>
      <c r="M12">
        <v>12392</v>
      </c>
      <c r="N12">
        <v>933</v>
      </c>
      <c r="O12">
        <v>1.4</v>
      </c>
      <c r="P12">
        <v>1</v>
      </c>
      <c r="Q12">
        <v>543</v>
      </c>
    </row>
    <row r="13" spans="1:19">
      <c r="B13" s="50"/>
      <c r="D13">
        <v>4.8</v>
      </c>
      <c r="E13">
        <v>8.1</v>
      </c>
      <c r="F13">
        <v>7.4</v>
      </c>
      <c r="G13">
        <v>13.6</v>
      </c>
      <c r="H13">
        <v>6.8</v>
      </c>
      <c r="I13">
        <v>42189</v>
      </c>
      <c r="J13">
        <v>1905</v>
      </c>
      <c r="K13">
        <v>30043</v>
      </c>
      <c r="L13">
        <v>2019</v>
      </c>
      <c r="M13">
        <v>8222</v>
      </c>
      <c r="N13">
        <v>165</v>
      </c>
      <c r="O13">
        <v>1.7</v>
      </c>
      <c r="P13">
        <v>1.2</v>
      </c>
      <c r="Q13">
        <v>177</v>
      </c>
      <c r="S13" s="50"/>
    </row>
    <row r="14" spans="1:19">
      <c r="D14">
        <v>4.9000000000000004</v>
      </c>
      <c r="E14">
        <v>9.6999999999999993</v>
      </c>
      <c r="F14">
        <v>7.9</v>
      </c>
      <c r="G14">
        <v>14.5</v>
      </c>
      <c r="H14">
        <v>7.4</v>
      </c>
      <c r="I14">
        <v>56568</v>
      </c>
      <c r="J14">
        <v>2656</v>
      </c>
      <c r="K14">
        <v>38633</v>
      </c>
      <c r="L14">
        <v>3971</v>
      </c>
      <c r="M14">
        <v>11308</v>
      </c>
      <c r="N14">
        <v>543</v>
      </c>
      <c r="O14">
        <v>1.7</v>
      </c>
      <c r="P14">
        <v>1.2</v>
      </c>
      <c r="Q14">
        <v>177</v>
      </c>
      <c r="S14" s="50"/>
    </row>
    <row r="15" spans="1:19">
      <c r="D15">
        <v>5.0999999999999996</v>
      </c>
      <c r="E15">
        <v>10.3</v>
      </c>
      <c r="F15">
        <v>8.8000000000000007</v>
      </c>
      <c r="G15">
        <v>15.1</v>
      </c>
      <c r="H15">
        <v>7.7</v>
      </c>
      <c r="I15">
        <v>60211</v>
      </c>
      <c r="J15">
        <v>2719</v>
      </c>
      <c r="K15">
        <v>41074</v>
      </c>
      <c r="L15">
        <v>4674</v>
      </c>
      <c r="M15">
        <v>11744</v>
      </c>
      <c r="N15">
        <v>933</v>
      </c>
      <c r="O15">
        <v>1.7</v>
      </c>
      <c r="P15">
        <v>1.2</v>
      </c>
      <c r="Q15">
        <v>177</v>
      </c>
    </row>
    <row r="16" spans="1:19">
      <c r="D16">
        <v>4.8</v>
      </c>
      <c r="E16">
        <v>8.3000000000000007</v>
      </c>
      <c r="F16">
        <v>7.3</v>
      </c>
      <c r="G16">
        <v>13.9</v>
      </c>
      <c r="H16">
        <v>7.1</v>
      </c>
      <c r="I16">
        <v>43924</v>
      </c>
      <c r="J16">
        <v>2381</v>
      </c>
      <c r="K16">
        <v>30777</v>
      </c>
      <c r="L16">
        <v>1909</v>
      </c>
      <c r="M16">
        <v>8857</v>
      </c>
      <c r="N16">
        <v>165</v>
      </c>
      <c r="O16">
        <v>1.7</v>
      </c>
      <c r="P16">
        <v>1.2</v>
      </c>
      <c r="Q16">
        <v>350</v>
      </c>
    </row>
    <row r="17" spans="4:17">
      <c r="D17">
        <v>4.8</v>
      </c>
      <c r="E17">
        <v>9.6999999999999993</v>
      </c>
      <c r="F17">
        <v>7.8</v>
      </c>
      <c r="G17">
        <v>14.5</v>
      </c>
      <c r="H17">
        <v>7.3</v>
      </c>
      <c r="I17">
        <v>59719</v>
      </c>
      <c r="J17">
        <v>4870</v>
      </c>
      <c r="K17">
        <v>38853</v>
      </c>
      <c r="L17">
        <v>3926</v>
      </c>
      <c r="M17">
        <v>12070</v>
      </c>
      <c r="N17">
        <v>543</v>
      </c>
      <c r="O17">
        <v>1.7</v>
      </c>
      <c r="P17">
        <v>1.2</v>
      </c>
      <c r="Q17">
        <v>350</v>
      </c>
    </row>
    <row r="18" spans="4:17">
      <c r="D18">
        <v>5.0999999999999996</v>
      </c>
      <c r="E18">
        <v>10.199999999999999</v>
      </c>
      <c r="F18">
        <v>9.1</v>
      </c>
      <c r="G18">
        <v>15.1</v>
      </c>
      <c r="H18">
        <v>7.7</v>
      </c>
      <c r="I18">
        <v>63217</v>
      </c>
      <c r="J18">
        <v>5353</v>
      </c>
      <c r="K18">
        <v>40713</v>
      </c>
      <c r="L18">
        <v>4768</v>
      </c>
      <c r="M18">
        <v>12383</v>
      </c>
      <c r="N18">
        <v>933</v>
      </c>
      <c r="O18">
        <v>1.7</v>
      </c>
      <c r="P18">
        <v>1.2</v>
      </c>
      <c r="Q18">
        <v>350</v>
      </c>
    </row>
    <row r="19" spans="4:17">
      <c r="D19">
        <v>4.8</v>
      </c>
      <c r="E19">
        <v>9</v>
      </c>
      <c r="F19">
        <v>7.9</v>
      </c>
      <c r="G19">
        <v>13.9</v>
      </c>
      <c r="H19">
        <v>7.7</v>
      </c>
      <c r="I19">
        <v>43168</v>
      </c>
      <c r="J19">
        <v>2500</v>
      </c>
      <c r="K19">
        <v>30766</v>
      </c>
      <c r="L19">
        <v>1490</v>
      </c>
      <c r="M19">
        <v>8412</v>
      </c>
      <c r="N19">
        <v>165</v>
      </c>
      <c r="O19">
        <v>1.7</v>
      </c>
      <c r="P19">
        <v>1.2</v>
      </c>
      <c r="Q19">
        <v>543</v>
      </c>
    </row>
    <row r="20" spans="4:17">
      <c r="D20">
        <v>4.9000000000000004</v>
      </c>
      <c r="E20">
        <v>10.1</v>
      </c>
      <c r="F20">
        <v>8.5</v>
      </c>
      <c r="G20">
        <v>14.4</v>
      </c>
      <c r="H20">
        <v>7.6</v>
      </c>
      <c r="I20">
        <v>61457</v>
      </c>
      <c r="J20">
        <v>6619</v>
      </c>
      <c r="K20">
        <v>38916</v>
      </c>
      <c r="L20">
        <v>2941</v>
      </c>
      <c r="M20">
        <v>12981</v>
      </c>
      <c r="N20">
        <v>543</v>
      </c>
      <c r="O20">
        <v>1.7</v>
      </c>
      <c r="P20">
        <v>1.2</v>
      </c>
      <c r="Q20">
        <v>543</v>
      </c>
    </row>
    <row r="21" spans="4:17">
      <c r="D21">
        <v>5.0999999999999996</v>
      </c>
      <c r="E21">
        <v>11.2</v>
      </c>
      <c r="F21">
        <v>9.5</v>
      </c>
      <c r="G21">
        <v>15.4</v>
      </c>
      <c r="H21">
        <v>8.1</v>
      </c>
      <c r="I21">
        <v>65627</v>
      </c>
      <c r="J21">
        <v>7969</v>
      </c>
      <c r="K21">
        <v>40681</v>
      </c>
      <c r="L21">
        <v>3745</v>
      </c>
      <c r="M21">
        <v>13232</v>
      </c>
      <c r="N21">
        <v>933</v>
      </c>
      <c r="O21">
        <v>1.7</v>
      </c>
      <c r="P21">
        <v>1.2</v>
      </c>
      <c r="Q21">
        <v>543</v>
      </c>
    </row>
    <row r="22" spans="4:17">
      <c r="D22">
        <v>5.2</v>
      </c>
      <c r="E22">
        <v>11.3</v>
      </c>
      <c r="F22">
        <v>9.1</v>
      </c>
      <c r="G22">
        <v>21.2</v>
      </c>
      <c r="H22">
        <v>9.1</v>
      </c>
      <c r="I22">
        <v>47533</v>
      </c>
      <c r="J22">
        <v>1922</v>
      </c>
      <c r="K22">
        <v>35766</v>
      </c>
      <c r="L22">
        <v>1553</v>
      </c>
      <c r="M22">
        <v>8292</v>
      </c>
      <c r="N22">
        <v>165</v>
      </c>
      <c r="O22">
        <v>2</v>
      </c>
      <c r="P22">
        <v>1.4</v>
      </c>
      <c r="Q22">
        <v>177</v>
      </c>
    </row>
    <row r="23" spans="4:17">
      <c r="D23">
        <v>5.4</v>
      </c>
      <c r="E23">
        <v>13.2</v>
      </c>
      <c r="F23">
        <v>10.5</v>
      </c>
      <c r="G23">
        <v>21.3</v>
      </c>
      <c r="H23">
        <v>9.1999999999999993</v>
      </c>
      <c r="I23">
        <v>62695</v>
      </c>
      <c r="J23">
        <v>2696</v>
      </c>
      <c r="K23">
        <v>44515</v>
      </c>
      <c r="L23">
        <v>3983</v>
      </c>
      <c r="M23">
        <v>11501</v>
      </c>
      <c r="N23">
        <v>543</v>
      </c>
      <c r="O23">
        <v>2</v>
      </c>
      <c r="P23">
        <v>1.4</v>
      </c>
      <c r="Q23">
        <v>177</v>
      </c>
    </row>
    <row r="24" spans="4:17">
      <c r="D24">
        <v>5.5</v>
      </c>
      <c r="E24">
        <v>14.5</v>
      </c>
      <c r="F24">
        <v>11.4</v>
      </c>
      <c r="G24">
        <v>22.5</v>
      </c>
      <c r="H24">
        <v>9.6</v>
      </c>
      <c r="I24">
        <v>66115</v>
      </c>
      <c r="J24">
        <v>2769</v>
      </c>
      <c r="K24">
        <v>45741</v>
      </c>
      <c r="L24">
        <v>4857</v>
      </c>
      <c r="M24">
        <v>12748</v>
      </c>
      <c r="N24">
        <v>933</v>
      </c>
      <c r="O24">
        <v>2</v>
      </c>
      <c r="P24">
        <v>1.4</v>
      </c>
      <c r="Q24">
        <v>177</v>
      </c>
    </row>
    <row r="25" spans="4:17">
      <c r="D25">
        <v>5.3</v>
      </c>
      <c r="E25">
        <v>10.5</v>
      </c>
      <c r="F25">
        <v>9.3000000000000007</v>
      </c>
      <c r="G25">
        <v>21.1</v>
      </c>
      <c r="H25">
        <v>8.6999999999999993</v>
      </c>
      <c r="I25">
        <v>47202</v>
      </c>
      <c r="J25">
        <v>2375</v>
      </c>
      <c r="K25">
        <v>34333</v>
      </c>
      <c r="L25">
        <v>1956</v>
      </c>
      <c r="M25">
        <v>8538</v>
      </c>
      <c r="N25">
        <v>165</v>
      </c>
      <c r="O25">
        <v>2</v>
      </c>
      <c r="P25">
        <v>1.4</v>
      </c>
      <c r="Q25">
        <v>350</v>
      </c>
    </row>
    <row r="26" spans="4:17">
      <c r="D26">
        <v>5.3</v>
      </c>
      <c r="E26">
        <v>13.5</v>
      </c>
      <c r="F26">
        <v>10.8</v>
      </c>
      <c r="G26">
        <v>21.3</v>
      </c>
      <c r="H26">
        <v>9.1</v>
      </c>
      <c r="I26">
        <v>65262</v>
      </c>
      <c r="J26">
        <v>4891</v>
      </c>
      <c r="K26">
        <v>44124</v>
      </c>
      <c r="L26">
        <v>3928</v>
      </c>
      <c r="M26">
        <v>12319</v>
      </c>
      <c r="N26">
        <v>543</v>
      </c>
      <c r="O26">
        <v>2</v>
      </c>
      <c r="P26">
        <v>1.4</v>
      </c>
      <c r="Q26">
        <v>350</v>
      </c>
    </row>
    <row r="27" spans="4:17">
      <c r="D27">
        <v>5.5</v>
      </c>
      <c r="E27">
        <v>14.5</v>
      </c>
      <c r="F27">
        <v>11.8</v>
      </c>
      <c r="G27">
        <v>22.5</v>
      </c>
      <c r="H27">
        <v>9.6999999999999993</v>
      </c>
      <c r="I27">
        <v>69955</v>
      </c>
      <c r="J27">
        <v>5316</v>
      </c>
      <c r="K27">
        <v>46737</v>
      </c>
      <c r="L27">
        <v>5014</v>
      </c>
      <c r="M27">
        <v>12888</v>
      </c>
      <c r="N27">
        <v>933</v>
      </c>
      <c r="O27">
        <v>2</v>
      </c>
      <c r="P27">
        <v>1.4</v>
      </c>
      <c r="Q27">
        <v>350</v>
      </c>
    </row>
    <row r="28" spans="4:17">
      <c r="D28">
        <v>5.2</v>
      </c>
      <c r="E28">
        <v>10.1</v>
      </c>
      <c r="F28">
        <v>9.4</v>
      </c>
      <c r="G28">
        <v>20.8</v>
      </c>
      <c r="H28">
        <v>8.9</v>
      </c>
      <c r="I28">
        <v>48331</v>
      </c>
      <c r="J28">
        <v>2446</v>
      </c>
      <c r="K28">
        <v>35032</v>
      </c>
      <c r="L28">
        <v>2082</v>
      </c>
      <c r="M28">
        <v>8771</v>
      </c>
      <c r="N28">
        <v>165</v>
      </c>
      <c r="O28">
        <v>2</v>
      </c>
      <c r="P28">
        <v>1.4</v>
      </c>
      <c r="Q28">
        <v>543</v>
      </c>
    </row>
    <row r="29" spans="4:17">
      <c r="D29">
        <v>5.3</v>
      </c>
      <c r="E29">
        <v>13.4</v>
      </c>
      <c r="F29">
        <v>10.7</v>
      </c>
      <c r="G29">
        <v>21.2</v>
      </c>
      <c r="H29">
        <v>9.3000000000000007</v>
      </c>
      <c r="I29">
        <v>67769</v>
      </c>
      <c r="J29">
        <v>6593</v>
      </c>
      <c r="K29">
        <v>43910</v>
      </c>
      <c r="L29">
        <v>3866</v>
      </c>
      <c r="M29">
        <v>13400</v>
      </c>
      <c r="N29">
        <v>543</v>
      </c>
      <c r="O29">
        <v>2</v>
      </c>
      <c r="P29">
        <v>1.4</v>
      </c>
      <c r="Q29">
        <v>543</v>
      </c>
    </row>
    <row r="30" spans="4:17">
      <c r="D30">
        <v>5.6</v>
      </c>
      <c r="E30">
        <v>14.6</v>
      </c>
      <c r="F30">
        <v>11.8</v>
      </c>
      <c r="G30">
        <v>22.6</v>
      </c>
      <c r="H30">
        <v>9.9</v>
      </c>
      <c r="I30">
        <v>72735</v>
      </c>
      <c r="J30">
        <v>8015</v>
      </c>
      <c r="K30">
        <v>46146</v>
      </c>
      <c r="L30">
        <v>4703</v>
      </c>
      <c r="M30">
        <v>13871</v>
      </c>
      <c r="N30">
        <v>933</v>
      </c>
      <c r="O30">
        <v>2</v>
      </c>
      <c r="P30">
        <v>1.4</v>
      </c>
      <c r="Q30">
        <v>543</v>
      </c>
    </row>
    <row r="34" spans="9:13">
      <c r="I34" s="53">
        <f>5014/1945</f>
        <v>2.5778920308483291</v>
      </c>
      <c r="K34">
        <f>46146/25857</f>
        <v>1.7846617937115674</v>
      </c>
      <c r="M34">
        <f>8015/2194</f>
        <v>3.653144940747493</v>
      </c>
    </row>
    <row r="35" spans="9:13">
      <c r="I35">
        <f>11.8/6.9</f>
        <v>1.7101449275362319</v>
      </c>
      <c r="K35">
        <f>22.6/10.1</f>
        <v>2.2376237623762378</v>
      </c>
      <c r="M35">
        <f>14.6/6.6</f>
        <v>2.2121212121212124</v>
      </c>
    </row>
    <row r="37" spans="9:13">
      <c r="I37">
        <f>I34/I35</f>
        <v>1.5074114417672433</v>
      </c>
      <c r="K37">
        <f t="shared" ref="K37:M37" si="0">K34/K35</f>
        <v>0.79757009364985965</v>
      </c>
      <c r="M37">
        <f t="shared" si="0"/>
        <v>1.651421685543387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C3:BC231"/>
  <sheetViews>
    <sheetView topLeftCell="C12" workbookViewId="0"/>
  </sheetViews>
  <sheetFormatPr baseColWidth="10" defaultColWidth="11.1640625" defaultRowHeight="15" customHeight="1"/>
  <cols>
    <col min="15" max="15" width="13.83203125" customWidth="1"/>
  </cols>
  <sheetData>
    <row r="3" spans="3:55">
      <c r="C3" s="5" t="s">
        <v>72</v>
      </c>
    </row>
    <row r="4" spans="3:55">
      <c r="C4" s="26" t="s">
        <v>83</v>
      </c>
      <c r="D4" s="26" t="s">
        <v>84</v>
      </c>
      <c r="E4" s="26" t="s">
        <v>85</v>
      </c>
      <c r="F4" s="26" t="s">
        <v>99</v>
      </c>
      <c r="G4" s="26" t="s">
        <v>100</v>
      </c>
      <c r="H4" s="26" t="s">
        <v>47</v>
      </c>
      <c r="I4" s="26" t="s">
        <v>48</v>
      </c>
      <c r="J4" s="26" t="s">
        <v>49</v>
      </c>
      <c r="K4" s="26" t="s">
        <v>88</v>
      </c>
      <c r="L4" s="26" t="s">
        <v>89</v>
      </c>
      <c r="M4" s="26" t="s">
        <v>90</v>
      </c>
      <c r="N4" s="26" t="s">
        <v>91</v>
      </c>
      <c r="O4" s="26" t="s">
        <v>92</v>
      </c>
      <c r="P4" s="26" t="s">
        <v>47</v>
      </c>
      <c r="Q4" s="26" t="s">
        <v>48</v>
      </c>
      <c r="R4" s="26" t="s">
        <v>49</v>
      </c>
      <c r="S4" s="26" t="s">
        <v>88</v>
      </c>
      <c r="T4" s="26" t="s">
        <v>89</v>
      </c>
      <c r="U4" s="26" t="s">
        <v>90</v>
      </c>
      <c r="V4" s="26" t="s">
        <v>91</v>
      </c>
      <c r="W4" s="26" t="s">
        <v>92</v>
      </c>
      <c r="X4" s="26" t="s">
        <v>47</v>
      </c>
      <c r="Y4" s="26" t="s">
        <v>48</v>
      </c>
      <c r="Z4" s="26" t="s">
        <v>49</v>
      </c>
      <c r="AA4" s="26" t="s">
        <v>88</v>
      </c>
      <c r="AB4" s="26" t="s">
        <v>89</v>
      </c>
      <c r="AC4" s="26" t="s">
        <v>90</v>
      </c>
      <c r="AD4" s="26" t="s">
        <v>91</v>
      </c>
      <c r="AE4" s="26" t="s">
        <v>92</v>
      </c>
      <c r="AF4" s="26" t="s">
        <v>47</v>
      </c>
      <c r="AG4" s="26" t="s">
        <v>48</v>
      </c>
      <c r="AH4" s="26" t="s">
        <v>49</v>
      </c>
      <c r="AI4" s="26" t="s">
        <v>88</v>
      </c>
      <c r="AJ4" s="26" t="s">
        <v>89</v>
      </c>
      <c r="AK4" s="26" t="s">
        <v>90</v>
      </c>
      <c r="AL4" s="26" t="s">
        <v>91</v>
      </c>
      <c r="AM4" s="26" t="s">
        <v>92</v>
      </c>
      <c r="AN4" s="26" t="s">
        <v>47</v>
      </c>
      <c r="AO4" s="26" t="s">
        <v>48</v>
      </c>
      <c r="AP4" s="26" t="s">
        <v>49</v>
      </c>
      <c r="AQ4" s="26" t="s">
        <v>88</v>
      </c>
      <c r="AR4" s="26" t="s">
        <v>89</v>
      </c>
      <c r="AS4" s="26" t="s">
        <v>90</v>
      </c>
      <c r="AT4" s="26" t="s">
        <v>91</v>
      </c>
      <c r="AU4" s="26" t="s">
        <v>92</v>
      </c>
      <c r="AV4" s="26" t="s">
        <v>47</v>
      </c>
      <c r="AW4" s="26" t="s">
        <v>48</v>
      </c>
      <c r="AX4" s="26" t="s">
        <v>49</v>
      </c>
      <c r="AY4" s="26" t="s">
        <v>88</v>
      </c>
      <c r="AZ4" s="26" t="s">
        <v>89</v>
      </c>
      <c r="BA4" s="26" t="s">
        <v>90</v>
      </c>
      <c r="BB4" s="26" t="s">
        <v>91</v>
      </c>
      <c r="BC4" s="26" t="s">
        <v>92</v>
      </c>
    </row>
    <row r="5" spans="3:55">
      <c r="C5" s="30">
        <v>177000000</v>
      </c>
      <c r="D5" s="31">
        <v>1200000</v>
      </c>
      <c r="E5" s="31">
        <v>1000000</v>
      </c>
      <c r="F5" s="31">
        <v>633</v>
      </c>
      <c r="G5" s="40">
        <f t="shared" ref="G5:G40" si="0">SUM(K5:O5)</f>
        <v>1013.872</v>
      </c>
      <c r="H5" s="41">
        <f t="shared" ref="H5:K5" si="1">AVERAGE(P5,X5,BH5, BP5, BX5)</f>
        <v>4.532</v>
      </c>
      <c r="I5" s="42">
        <f t="shared" si="1"/>
        <v>2.9820000000000002</v>
      </c>
      <c r="J5" s="42">
        <f t="shared" si="1"/>
        <v>1.145</v>
      </c>
      <c r="K5" s="42">
        <f t="shared" si="1"/>
        <v>16.87</v>
      </c>
      <c r="L5" s="42">
        <f t="shared" ref="L5:O5" si="2">AVERAGE(T5,BD5,BL5, BT5, CB5)</f>
        <v>326.11599999999999</v>
      </c>
      <c r="M5" s="42">
        <f t="shared" si="2"/>
        <v>419.43700000000001</v>
      </c>
      <c r="N5" s="42">
        <f t="shared" si="2"/>
        <v>234.982</v>
      </c>
      <c r="O5" s="43">
        <f t="shared" si="2"/>
        <v>16.466999999999999</v>
      </c>
      <c r="P5" s="31">
        <v>4.6669999999999998</v>
      </c>
      <c r="Q5" s="31">
        <v>2.9769999999999999</v>
      </c>
      <c r="R5" s="31">
        <v>1.1679999999999999</v>
      </c>
      <c r="S5" s="31">
        <v>26.006</v>
      </c>
      <c r="T5" s="31">
        <v>326.11599999999999</v>
      </c>
      <c r="U5" s="31">
        <v>419.43700000000001</v>
      </c>
      <c r="V5" s="31">
        <v>234.982</v>
      </c>
      <c r="W5" s="31">
        <v>16.466999999999999</v>
      </c>
      <c r="X5" s="31">
        <v>4.3970000000000002</v>
      </c>
      <c r="Y5" s="31">
        <v>2.9870000000000001</v>
      </c>
      <c r="Z5" s="31">
        <v>1.1220000000000001</v>
      </c>
      <c r="AA5" s="31">
        <v>7.734</v>
      </c>
      <c r="AB5" s="31">
        <v>333.74599999999998</v>
      </c>
      <c r="AC5" s="31">
        <v>424.29899999999998</v>
      </c>
      <c r="AD5" s="31">
        <v>247.94900000000001</v>
      </c>
      <c r="AE5" s="31">
        <v>16.675999999999998</v>
      </c>
      <c r="AF5" s="31">
        <v>4.3689999999999998</v>
      </c>
      <c r="AG5" s="31">
        <v>2.9990000000000001</v>
      </c>
      <c r="AH5" s="31">
        <v>1.0920000000000001</v>
      </c>
      <c r="AI5" s="31">
        <v>7.7119999999999997</v>
      </c>
      <c r="AJ5" s="31">
        <v>337.786</v>
      </c>
      <c r="AK5" s="31">
        <v>425.35599999999999</v>
      </c>
      <c r="AL5" s="31">
        <v>253.51400000000001</v>
      </c>
      <c r="AM5" s="31">
        <v>17.12</v>
      </c>
      <c r="AN5" s="31">
        <v>4.3860000000000001</v>
      </c>
      <c r="AO5" s="31">
        <v>2.9780000000000002</v>
      </c>
      <c r="AP5" s="31">
        <v>1.1339999999999999</v>
      </c>
      <c r="AQ5" s="31">
        <v>7.5979999999999999</v>
      </c>
      <c r="AR5" s="31">
        <v>323.75400000000002</v>
      </c>
      <c r="AS5" s="31">
        <v>423.14499999999998</v>
      </c>
      <c r="AT5" s="31">
        <v>239.738</v>
      </c>
      <c r="AU5" s="31">
        <v>16.757999999999999</v>
      </c>
      <c r="AV5" s="31">
        <v>4.2729999999999997</v>
      </c>
      <c r="AW5" s="31">
        <v>2.8740000000000001</v>
      </c>
      <c r="AX5" s="31">
        <v>1.1990000000000001</v>
      </c>
      <c r="AY5" s="31">
        <v>7.8630000000000004</v>
      </c>
      <c r="AZ5" s="31">
        <v>331.46699999999998</v>
      </c>
      <c r="BA5" s="31">
        <v>425.00299999999999</v>
      </c>
      <c r="BB5" s="31">
        <v>251.39400000000001</v>
      </c>
      <c r="BC5" s="31">
        <v>16.707999999999998</v>
      </c>
    </row>
    <row r="6" spans="3:55">
      <c r="C6" s="30">
        <v>177000000</v>
      </c>
      <c r="D6" s="31">
        <v>1200000</v>
      </c>
      <c r="E6" s="31">
        <v>1000000</v>
      </c>
      <c r="F6" s="31">
        <v>728</v>
      </c>
      <c r="G6" s="40">
        <f t="shared" si="0"/>
        <v>1044.722</v>
      </c>
      <c r="H6" s="33">
        <f t="shared" ref="H6:K6" si="3">AVERAGE(P6,X6,BH6, BP6, BX6)</f>
        <v>4.3789999999999996</v>
      </c>
      <c r="I6" s="31">
        <f t="shared" si="3"/>
        <v>2.9584999999999999</v>
      </c>
      <c r="J6" s="31">
        <f t="shared" si="3"/>
        <v>1.101</v>
      </c>
      <c r="K6" s="31">
        <f t="shared" si="3"/>
        <v>15.951999999999998</v>
      </c>
      <c r="L6" s="31">
        <f t="shared" ref="L6:O6" si="4">AVERAGE(T6,BD6,BL6, BT6, CB6)</f>
        <v>340.97300000000001</v>
      </c>
      <c r="M6" s="31">
        <f t="shared" si="4"/>
        <v>416.81099999999998</v>
      </c>
      <c r="N6" s="31">
        <f t="shared" si="4"/>
        <v>255.10400000000001</v>
      </c>
      <c r="O6" s="34">
        <f t="shared" si="4"/>
        <v>15.882</v>
      </c>
      <c r="P6" s="31">
        <v>4.5220000000000002</v>
      </c>
      <c r="Q6" s="31">
        <v>2.9470000000000001</v>
      </c>
      <c r="R6" s="31">
        <v>1.1399999999999999</v>
      </c>
      <c r="S6" s="31">
        <v>24.242999999999999</v>
      </c>
      <c r="T6" s="31">
        <v>340.97300000000001</v>
      </c>
      <c r="U6" s="31">
        <v>416.81099999999998</v>
      </c>
      <c r="V6" s="31">
        <v>255.10400000000001</v>
      </c>
      <c r="W6" s="31">
        <v>15.882</v>
      </c>
      <c r="X6" s="31">
        <v>4.2359999999999998</v>
      </c>
      <c r="Y6" s="31">
        <v>2.97</v>
      </c>
      <c r="Z6" s="31">
        <v>1.0620000000000001</v>
      </c>
      <c r="AA6" s="31">
        <v>7.6609999999999996</v>
      </c>
      <c r="AB6" s="31">
        <v>338.65</v>
      </c>
      <c r="AC6" s="31">
        <v>418.12900000000002</v>
      </c>
      <c r="AD6" s="31">
        <v>251.67500000000001</v>
      </c>
      <c r="AE6" s="31">
        <v>16.192</v>
      </c>
      <c r="AF6" s="31">
        <v>4.2460000000000004</v>
      </c>
      <c r="AG6" s="31">
        <v>2.8410000000000002</v>
      </c>
      <c r="AH6" s="31">
        <v>1.155</v>
      </c>
      <c r="AI6" s="31">
        <v>7.3620000000000001</v>
      </c>
      <c r="AJ6" s="31">
        <v>326.625</v>
      </c>
      <c r="AK6" s="31">
        <v>413.26600000000002</v>
      </c>
      <c r="AL6" s="31">
        <v>238.86600000000001</v>
      </c>
      <c r="AM6" s="31">
        <v>16.106999999999999</v>
      </c>
      <c r="AN6" s="31">
        <v>4.2380000000000004</v>
      </c>
      <c r="AO6" s="31">
        <v>2.907</v>
      </c>
      <c r="AP6" s="31">
        <v>1.0960000000000001</v>
      </c>
      <c r="AQ6" s="31">
        <v>7.3330000000000002</v>
      </c>
      <c r="AR6" s="31">
        <v>333.53800000000001</v>
      </c>
      <c r="AS6" s="31">
        <v>414.58699999999999</v>
      </c>
      <c r="AT6" s="31">
        <v>246.98099999999999</v>
      </c>
      <c r="AU6" s="31">
        <v>16.297999999999998</v>
      </c>
      <c r="AV6" s="31">
        <v>4.226</v>
      </c>
      <c r="AW6" s="31">
        <v>2.9350000000000001</v>
      </c>
      <c r="AX6" s="31">
        <v>1.0669999999999999</v>
      </c>
      <c r="AY6" s="31">
        <v>7.2210000000000001</v>
      </c>
      <c r="AZ6" s="31">
        <v>341.28199999999998</v>
      </c>
      <c r="BA6" s="31">
        <v>415.214</v>
      </c>
      <c r="BB6" s="31">
        <v>250.833</v>
      </c>
      <c r="BC6" s="31">
        <v>16.120999999999999</v>
      </c>
    </row>
    <row r="7" spans="3:55">
      <c r="C7" s="30">
        <v>177000000</v>
      </c>
      <c r="D7" s="31">
        <v>1200000</v>
      </c>
      <c r="E7" s="31">
        <v>1000000</v>
      </c>
      <c r="F7" s="31">
        <v>825</v>
      </c>
      <c r="G7" s="40">
        <f t="shared" si="0"/>
        <v>962.80700000000013</v>
      </c>
      <c r="H7" s="33">
        <f t="shared" ref="H7:K7" si="5">AVERAGE(P7,X7,BH7, BP7, BX7)</f>
        <v>4.2664999999999997</v>
      </c>
      <c r="I7" s="31">
        <f t="shared" si="5"/>
        <v>2.82</v>
      </c>
      <c r="J7" s="31">
        <f t="shared" si="5"/>
        <v>1.1154999999999999</v>
      </c>
      <c r="K7" s="31">
        <f t="shared" si="5"/>
        <v>15.079000000000001</v>
      </c>
      <c r="L7" s="31">
        <f t="shared" ref="L7:O7" si="6">AVERAGE(T7,BD7,BL7, BT7, CB7)</f>
        <v>312.54700000000003</v>
      </c>
      <c r="M7" s="31">
        <f t="shared" si="6"/>
        <v>398.39800000000002</v>
      </c>
      <c r="N7" s="31">
        <f t="shared" si="6"/>
        <v>221.209</v>
      </c>
      <c r="O7" s="34">
        <f t="shared" si="6"/>
        <v>15.574</v>
      </c>
      <c r="P7" s="31">
        <v>4.4109999999999996</v>
      </c>
      <c r="Q7" s="31">
        <v>2.76</v>
      </c>
      <c r="R7" s="31">
        <v>1.1870000000000001</v>
      </c>
      <c r="S7" s="31">
        <v>23.053000000000001</v>
      </c>
      <c r="T7" s="31">
        <v>312.54700000000003</v>
      </c>
      <c r="U7" s="31">
        <v>398.39800000000002</v>
      </c>
      <c r="V7" s="31">
        <v>221.209</v>
      </c>
      <c r="W7" s="31">
        <v>15.574</v>
      </c>
      <c r="X7" s="31">
        <v>4.1219999999999999</v>
      </c>
      <c r="Y7" s="31">
        <v>2.88</v>
      </c>
      <c r="Z7" s="31">
        <v>1.044</v>
      </c>
      <c r="AA7" s="31">
        <v>7.1050000000000004</v>
      </c>
      <c r="AB7" s="31">
        <v>332.31700000000001</v>
      </c>
      <c r="AC7" s="31">
        <v>405.65499999999997</v>
      </c>
      <c r="AD7" s="31">
        <v>239.6</v>
      </c>
      <c r="AE7" s="31">
        <v>15.634</v>
      </c>
      <c r="AF7" s="31">
        <v>4.2380000000000004</v>
      </c>
      <c r="AG7" s="31">
        <v>2.8889999999999998</v>
      </c>
      <c r="AH7" s="31">
        <v>1.085</v>
      </c>
      <c r="AI7" s="31">
        <v>7.1059999999999999</v>
      </c>
      <c r="AJ7" s="31">
        <v>334.303</v>
      </c>
      <c r="AK7" s="31">
        <v>408.74900000000002</v>
      </c>
      <c r="AL7" s="31">
        <v>248.05699999999999</v>
      </c>
      <c r="AM7" s="31">
        <v>15.606</v>
      </c>
      <c r="AN7" s="31">
        <v>4.21</v>
      </c>
      <c r="AO7" s="31">
        <v>2.8279999999999998</v>
      </c>
      <c r="AP7" s="31">
        <v>1.125</v>
      </c>
      <c r="AQ7" s="31">
        <v>7.0620000000000003</v>
      </c>
      <c r="AR7" s="31">
        <v>331.55799999999999</v>
      </c>
      <c r="AS7" s="31">
        <v>406.31200000000001</v>
      </c>
      <c r="AT7" s="31">
        <v>241.28399999999999</v>
      </c>
      <c r="AU7" s="31">
        <v>15.589</v>
      </c>
      <c r="AV7" s="31">
        <v>4.2169999999999996</v>
      </c>
      <c r="AW7" s="31">
        <v>2.8969999999999998</v>
      </c>
      <c r="AX7" s="31">
        <v>1.0489999999999999</v>
      </c>
      <c r="AY7" s="31">
        <v>7.069</v>
      </c>
      <c r="AZ7" s="31">
        <v>333.21300000000002</v>
      </c>
      <c r="BA7" s="31">
        <v>408.30200000000002</v>
      </c>
      <c r="BB7" s="31">
        <v>246.30199999999999</v>
      </c>
      <c r="BC7" s="31">
        <v>15.645</v>
      </c>
    </row>
    <row r="8" spans="3:55">
      <c r="C8" s="30">
        <v>177000000</v>
      </c>
      <c r="D8" s="31">
        <v>1200000</v>
      </c>
      <c r="E8" s="31">
        <v>1000000</v>
      </c>
      <c r="F8" s="31">
        <v>933</v>
      </c>
      <c r="G8" s="40">
        <f t="shared" si="0"/>
        <v>981.19299999999998</v>
      </c>
      <c r="H8" s="33">
        <f t="shared" ref="H8:K8" si="7">AVERAGE(P8,X8,BH8, BP8, BX8)</f>
        <v>4.2304999999999993</v>
      </c>
      <c r="I8" s="31">
        <f t="shared" si="7"/>
        <v>2.8289999999999997</v>
      </c>
      <c r="J8" s="31">
        <f t="shared" si="7"/>
        <v>1.0505</v>
      </c>
      <c r="K8" s="31">
        <f t="shared" si="7"/>
        <v>14.524999999999999</v>
      </c>
      <c r="L8" s="31">
        <f t="shared" ref="L8:O8" si="8">AVERAGE(T8,BD8,BL8, BT8, CB8)</f>
        <v>326.10300000000001</v>
      </c>
      <c r="M8" s="31">
        <f t="shared" si="8"/>
        <v>396.58300000000003</v>
      </c>
      <c r="N8" s="31">
        <f t="shared" si="8"/>
        <v>228.70599999999999</v>
      </c>
      <c r="O8" s="34">
        <f t="shared" si="8"/>
        <v>15.276</v>
      </c>
      <c r="P8" s="31">
        <v>4.3769999999999998</v>
      </c>
      <c r="Q8" s="31">
        <v>2.7909999999999999</v>
      </c>
      <c r="R8" s="31">
        <v>1.123</v>
      </c>
      <c r="S8" s="31">
        <v>22.158999999999999</v>
      </c>
      <c r="T8" s="31">
        <v>326.10300000000001</v>
      </c>
      <c r="U8" s="31">
        <v>396.58300000000003</v>
      </c>
      <c r="V8" s="31">
        <v>228.70599999999999</v>
      </c>
      <c r="W8" s="31">
        <v>15.276</v>
      </c>
      <c r="X8" s="31">
        <v>4.0839999999999996</v>
      </c>
      <c r="Y8" s="31">
        <v>2.867</v>
      </c>
      <c r="Z8" s="31">
        <v>0.97799999999999998</v>
      </c>
      <c r="AA8" s="31">
        <v>6.891</v>
      </c>
      <c r="AB8" s="31">
        <v>322.65300000000002</v>
      </c>
      <c r="AC8" s="31">
        <v>397.92500000000001</v>
      </c>
      <c r="AD8" s="31">
        <v>232.184</v>
      </c>
      <c r="AE8" s="31">
        <v>15.45</v>
      </c>
      <c r="AF8" s="31">
        <v>4.0339999999999998</v>
      </c>
      <c r="AG8" s="31">
        <v>2.851</v>
      </c>
      <c r="AH8" s="31">
        <v>0.98699999999999999</v>
      </c>
      <c r="AI8" s="31">
        <v>6.7380000000000004</v>
      </c>
      <c r="AJ8" s="31">
        <v>311.089</v>
      </c>
      <c r="AK8" s="31">
        <v>392.25700000000001</v>
      </c>
      <c r="AL8" s="31">
        <v>222.82499999999999</v>
      </c>
      <c r="AM8" s="31">
        <v>15.6</v>
      </c>
      <c r="AN8" s="31">
        <v>4.1289999999999996</v>
      </c>
      <c r="AO8" s="31">
        <v>2.8029999999999999</v>
      </c>
      <c r="AP8" s="31">
        <v>1.08</v>
      </c>
      <c r="AQ8" s="31">
        <v>6.774</v>
      </c>
      <c r="AR8" s="31">
        <v>333.05200000000002</v>
      </c>
      <c r="AS8" s="31">
        <v>399.91199999999998</v>
      </c>
      <c r="AT8" s="31">
        <v>232.35599999999999</v>
      </c>
      <c r="AU8" s="31">
        <v>15.304</v>
      </c>
      <c r="AV8" s="31">
        <v>4.0890000000000004</v>
      </c>
      <c r="AW8" s="31">
        <v>2.806</v>
      </c>
      <c r="AX8" s="31">
        <v>1.0680000000000001</v>
      </c>
      <c r="AY8" s="31">
        <v>6.8040000000000003</v>
      </c>
      <c r="AZ8" s="31">
        <v>330.774</v>
      </c>
      <c r="BA8" s="31">
        <v>400.86799999999999</v>
      </c>
      <c r="BB8" s="31">
        <v>238.982</v>
      </c>
      <c r="BC8" s="31">
        <v>15.32</v>
      </c>
    </row>
    <row r="9" spans="3:55">
      <c r="C9" s="30">
        <v>420000000</v>
      </c>
      <c r="D9" s="31">
        <v>1200000</v>
      </c>
      <c r="E9" s="31">
        <v>1000000</v>
      </c>
      <c r="F9" s="31">
        <v>633</v>
      </c>
      <c r="G9" s="40">
        <f t="shared" si="0"/>
        <v>992.87400000000002</v>
      </c>
      <c r="H9" s="33">
        <f t="shared" ref="H9:K9" si="9">AVERAGE(P9,X9,BH9, BP9, BX9)</f>
        <v>4.2270000000000003</v>
      </c>
      <c r="I9" s="31">
        <f t="shared" si="9"/>
        <v>2.9805000000000001</v>
      </c>
      <c r="J9" s="31">
        <f t="shared" si="9"/>
        <v>1.1059999999999999</v>
      </c>
      <c r="K9" s="31">
        <f t="shared" si="9"/>
        <v>7.6630000000000003</v>
      </c>
      <c r="L9" s="31">
        <f t="shared" ref="L9:O9" si="10">AVERAGE(T9,BD9,BL9, BT9, CB9)</f>
        <v>356.24599999999998</v>
      </c>
      <c r="M9" s="31">
        <f t="shared" si="10"/>
        <v>367.00099999999998</v>
      </c>
      <c r="N9" s="31">
        <f t="shared" si="10"/>
        <v>245.49</v>
      </c>
      <c r="O9" s="34">
        <f t="shared" si="10"/>
        <v>16.474</v>
      </c>
      <c r="P9" s="31">
        <v>4.2770000000000001</v>
      </c>
      <c r="Q9" s="31">
        <v>3.0049999999999999</v>
      </c>
      <c r="R9" s="31">
        <v>1.099</v>
      </c>
      <c r="S9" s="31">
        <v>7.67</v>
      </c>
      <c r="T9" s="31">
        <v>356.24599999999998</v>
      </c>
      <c r="U9" s="31">
        <v>367.00099999999998</v>
      </c>
      <c r="V9" s="31">
        <v>245.49</v>
      </c>
      <c r="W9" s="31">
        <v>16.474</v>
      </c>
      <c r="X9" s="31">
        <v>4.1769999999999996</v>
      </c>
      <c r="Y9" s="31">
        <v>2.956</v>
      </c>
      <c r="Z9" s="31">
        <v>1.113</v>
      </c>
      <c r="AA9" s="31">
        <v>7.6559999999999997</v>
      </c>
      <c r="AB9" s="31">
        <v>339.68</v>
      </c>
      <c r="AC9" s="31">
        <v>361.54399999999998</v>
      </c>
      <c r="AD9" s="31">
        <v>238.92099999999999</v>
      </c>
      <c r="AE9" s="31">
        <v>16.792000000000002</v>
      </c>
      <c r="AF9" s="31">
        <v>4.2489999999999997</v>
      </c>
      <c r="AG9" s="31">
        <v>3.02</v>
      </c>
      <c r="AH9" s="31">
        <v>1.121</v>
      </c>
      <c r="AI9" s="31">
        <v>7.7080000000000002</v>
      </c>
      <c r="AJ9" s="31">
        <v>343.76299999999998</v>
      </c>
      <c r="AK9" s="31">
        <v>363.10300000000001</v>
      </c>
      <c r="AL9" s="31">
        <v>239.53</v>
      </c>
      <c r="AM9" s="31">
        <v>16.788</v>
      </c>
      <c r="AN9" s="31">
        <v>4.2279999999999998</v>
      </c>
      <c r="AO9" s="31">
        <v>3.0329999999999999</v>
      </c>
      <c r="AP9" s="31">
        <v>1.0940000000000001</v>
      </c>
      <c r="AQ9" s="31">
        <v>7.6589999999999998</v>
      </c>
      <c r="AR9" s="31">
        <v>344.35399999999998</v>
      </c>
      <c r="AS9" s="31">
        <v>361.93</v>
      </c>
      <c r="AT9" s="31">
        <v>242.04400000000001</v>
      </c>
      <c r="AU9" s="31">
        <v>16.803000000000001</v>
      </c>
      <c r="AV9" s="31">
        <v>4.1689999999999996</v>
      </c>
      <c r="AW9" s="31">
        <v>3.0059999999999998</v>
      </c>
      <c r="AX9" s="31">
        <v>1.032</v>
      </c>
      <c r="AY9" s="31">
        <v>7.6139999999999999</v>
      </c>
      <c r="AZ9" s="31">
        <v>337.16899999999998</v>
      </c>
      <c r="BA9" s="31">
        <v>358.15100000000001</v>
      </c>
      <c r="BB9" s="31">
        <v>233.43700000000001</v>
      </c>
      <c r="BC9" s="31">
        <v>16.725999999999999</v>
      </c>
    </row>
    <row r="10" spans="3:55">
      <c r="C10" s="30">
        <v>420000000</v>
      </c>
      <c r="D10" s="31">
        <v>1200000</v>
      </c>
      <c r="E10" s="31">
        <v>1000000</v>
      </c>
      <c r="F10" s="31">
        <v>728</v>
      </c>
      <c r="G10" s="40">
        <f t="shared" si="0"/>
        <v>988.54500000000007</v>
      </c>
      <c r="H10" s="33">
        <f t="shared" ref="H10:K10" si="11">AVERAGE(P10,X10,BH10, BP10, BX10)</f>
        <v>4.1349999999999998</v>
      </c>
      <c r="I10" s="31">
        <f t="shared" si="11"/>
        <v>2.9329999999999998</v>
      </c>
      <c r="J10" s="31">
        <f t="shared" si="11"/>
        <v>1.056</v>
      </c>
      <c r="K10" s="31">
        <f t="shared" si="11"/>
        <v>7.29</v>
      </c>
      <c r="L10" s="31">
        <f t="shared" ref="L10:O10" si="12">AVERAGE(T10,BD10,BL10, BT10, CB10)</f>
        <v>363.02800000000002</v>
      </c>
      <c r="M10" s="31">
        <f t="shared" si="12"/>
        <v>357.31200000000001</v>
      </c>
      <c r="N10" s="31">
        <f t="shared" si="12"/>
        <v>244.90799999999999</v>
      </c>
      <c r="O10" s="34">
        <f t="shared" si="12"/>
        <v>16.007000000000001</v>
      </c>
      <c r="P10" s="31">
        <v>4.133</v>
      </c>
      <c r="Q10" s="31">
        <v>2.9329999999999998</v>
      </c>
      <c r="R10" s="31">
        <v>1.0880000000000001</v>
      </c>
      <c r="S10" s="31">
        <v>7.2969999999999997</v>
      </c>
      <c r="T10" s="31">
        <v>363.02800000000002</v>
      </c>
      <c r="U10" s="31">
        <v>357.31200000000001</v>
      </c>
      <c r="V10" s="31">
        <v>244.90799999999999</v>
      </c>
      <c r="W10" s="31">
        <v>16.007000000000001</v>
      </c>
      <c r="X10" s="31">
        <v>4.1369999999999996</v>
      </c>
      <c r="Y10" s="31">
        <v>2.9329999999999998</v>
      </c>
      <c r="Z10" s="31">
        <v>1.024</v>
      </c>
      <c r="AA10" s="31">
        <v>7.2830000000000004</v>
      </c>
      <c r="AB10" s="31">
        <v>349.803</v>
      </c>
      <c r="AC10" s="31">
        <v>351.322</v>
      </c>
      <c r="AD10" s="31">
        <v>230.91200000000001</v>
      </c>
      <c r="AE10" s="31">
        <v>16.22</v>
      </c>
      <c r="AF10" s="31">
        <v>4.1379999999999999</v>
      </c>
      <c r="AG10" s="31">
        <v>2.9039999999999999</v>
      </c>
      <c r="AH10" s="31">
        <v>1.1160000000000001</v>
      </c>
      <c r="AI10" s="31">
        <v>7.3639999999999999</v>
      </c>
      <c r="AJ10" s="31">
        <v>364.54700000000003</v>
      </c>
      <c r="AK10" s="31">
        <v>358.91899999999998</v>
      </c>
      <c r="AL10" s="31">
        <v>245.55600000000001</v>
      </c>
      <c r="AM10" s="31">
        <v>16.164000000000001</v>
      </c>
      <c r="AN10" s="31">
        <v>4.1449999999999996</v>
      </c>
      <c r="AO10" s="31">
        <v>3.016</v>
      </c>
      <c r="AP10" s="31">
        <v>1.002</v>
      </c>
      <c r="AQ10" s="31">
        <v>7.3410000000000002</v>
      </c>
      <c r="AR10" s="31">
        <v>357.01299999999998</v>
      </c>
      <c r="AS10" s="31">
        <v>355.30200000000002</v>
      </c>
      <c r="AT10" s="31">
        <v>239.89400000000001</v>
      </c>
      <c r="AU10" s="31">
        <v>16.228000000000002</v>
      </c>
      <c r="AV10" s="31">
        <v>4.141</v>
      </c>
      <c r="AW10" s="31">
        <v>2.9220000000000002</v>
      </c>
      <c r="AX10" s="31">
        <v>1.0840000000000001</v>
      </c>
      <c r="AY10" s="31">
        <v>7.2889999999999997</v>
      </c>
      <c r="AZ10" s="31">
        <v>357.49900000000002</v>
      </c>
      <c r="BA10" s="31">
        <v>356.33199999999999</v>
      </c>
      <c r="BB10" s="31">
        <v>239.82599999999999</v>
      </c>
      <c r="BC10" s="31">
        <v>16.126999999999999</v>
      </c>
    </row>
    <row r="11" spans="3:55">
      <c r="C11" s="30">
        <v>420000000</v>
      </c>
      <c r="D11" s="31">
        <v>1200000</v>
      </c>
      <c r="E11" s="31">
        <v>1000000</v>
      </c>
      <c r="F11" s="31">
        <v>825</v>
      </c>
      <c r="G11" s="40">
        <f t="shared" si="0"/>
        <v>934.81150000000002</v>
      </c>
      <c r="H11" s="33">
        <f t="shared" ref="H11:K11" si="13">AVERAGE(P11,X11,BH11, BP11, BX11)</f>
        <v>4.0060000000000002</v>
      </c>
      <c r="I11" s="31">
        <f t="shared" si="13"/>
        <v>2.8694999999999999</v>
      </c>
      <c r="J11" s="31">
        <f t="shared" si="13"/>
        <v>1.0009999999999999</v>
      </c>
      <c r="K11" s="31">
        <f t="shared" si="13"/>
        <v>7.0065</v>
      </c>
      <c r="L11" s="31">
        <f t="shared" ref="L11:O11" si="14">AVERAGE(T11,BD11,BL11, BT11, CB11)</f>
        <v>337.42</v>
      </c>
      <c r="M11" s="31">
        <f t="shared" si="14"/>
        <v>344.99799999999999</v>
      </c>
      <c r="N11" s="31">
        <f t="shared" si="14"/>
        <v>229.578</v>
      </c>
      <c r="O11" s="34">
        <f t="shared" si="14"/>
        <v>15.808999999999999</v>
      </c>
      <c r="P11" s="31">
        <v>4.0060000000000002</v>
      </c>
      <c r="Q11" s="31">
        <v>2.88</v>
      </c>
      <c r="R11" s="31">
        <v>1</v>
      </c>
      <c r="S11" s="31">
        <v>6.9829999999999997</v>
      </c>
      <c r="T11" s="31">
        <v>337.42</v>
      </c>
      <c r="U11" s="31">
        <v>344.99799999999999</v>
      </c>
      <c r="V11" s="31">
        <v>229.578</v>
      </c>
      <c r="W11" s="31">
        <v>15.808999999999999</v>
      </c>
      <c r="X11" s="31">
        <v>4.0060000000000002</v>
      </c>
      <c r="Y11" s="31">
        <v>2.859</v>
      </c>
      <c r="Z11" s="31">
        <v>1.002</v>
      </c>
      <c r="AA11" s="31">
        <v>7.03</v>
      </c>
      <c r="AB11" s="31">
        <v>339.03699999999998</v>
      </c>
      <c r="AC11" s="31">
        <v>341.399</v>
      </c>
      <c r="AD11" s="31">
        <v>228.34200000000001</v>
      </c>
      <c r="AE11" s="31">
        <v>15.709</v>
      </c>
      <c r="AF11" s="31">
        <v>4.0140000000000002</v>
      </c>
      <c r="AG11" s="31">
        <v>2.802</v>
      </c>
      <c r="AH11" s="31">
        <v>1.095</v>
      </c>
      <c r="AI11" s="31">
        <v>7.1020000000000003</v>
      </c>
      <c r="AJ11" s="31">
        <v>345.089</v>
      </c>
      <c r="AK11" s="31">
        <v>346.42200000000003</v>
      </c>
      <c r="AL11" s="31">
        <v>234.48</v>
      </c>
      <c r="AM11" s="31">
        <v>15.542999999999999</v>
      </c>
      <c r="AN11" s="31">
        <v>4.0140000000000002</v>
      </c>
      <c r="AO11" s="31">
        <v>2.847</v>
      </c>
      <c r="AP11" s="31">
        <v>1.054</v>
      </c>
      <c r="AQ11" s="31">
        <v>7.0449999999999999</v>
      </c>
      <c r="AR11" s="31">
        <v>340.863</v>
      </c>
      <c r="AS11" s="31">
        <v>343.89600000000002</v>
      </c>
      <c r="AT11" s="31">
        <v>228.97900000000001</v>
      </c>
      <c r="AU11" s="31">
        <v>15.598000000000001</v>
      </c>
      <c r="AV11" s="31">
        <v>4.01</v>
      </c>
      <c r="AW11" s="31">
        <v>2.8439999999999999</v>
      </c>
      <c r="AX11" s="31">
        <v>1.0349999999999999</v>
      </c>
      <c r="AY11" s="31">
        <v>7.0129999999999999</v>
      </c>
      <c r="AZ11" s="31">
        <v>343.95100000000002</v>
      </c>
      <c r="BA11" s="31">
        <v>342.995</v>
      </c>
      <c r="BB11" s="31">
        <v>228.405</v>
      </c>
      <c r="BC11" s="31">
        <v>15.763</v>
      </c>
    </row>
    <row r="12" spans="3:55">
      <c r="C12" s="30">
        <v>420000000</v>
      </c>
      <c r="D12" s="31">
        <v>1200000</v>
      </c>
      <c r="E12" s="31">
        <v>1000000</v>
      </c>
      <c r="F12" s="31">
        <v>933</v>
      </c>
      <c r="G12" s="40">
        <f t="shared" si="0"/>
        <v>909.76549999999997</v>
      </c>
      <c r="H12" s="33">
        <f t="shared" ref="H12:K12" si="15">AVERAGE(P12,X12,BH12, BP12, BX12)</f>
        <v>3.8879999999999999</v>
      </c>
      <c r="I12" s="31">
        <f t="shared" si="15"/>
        <v>2.7395</v>
      </c>
      <c r="J12" s="31">
        <f t="shared" si="15"/>
        <v>1.052</v>
      </c>
      <c r="K12" s="31">
        <f t="shared" si="15"/>
        <v>6.8144999999999998</v>
      </c>
      <c r="L12" s="31">
        <f t="shared" ref="L12:O12" si="16">AVERAGE(T12,BD12,BL12, BT12, CB12)</f>
        <v>328.60599999999999</v>
      </c>
      <c r="M12" s="31">
        <f t="shared" si="16"/>
        <v>333.78</v>
      </c>
      <c r="N12" s="31">
        <f t="shared" si="16"/>
        <v>225.46100000000001</v>
      </c>
      <c r="O12" s="34">
        <f t="shared" si="16"/>
        <v>15.103999999999999</v>
      </c>
      <c r="P12" s="31">
        <v>3.8860000000000001</v>
      </c>
      <c r="Q12" s="31">
        <v>2.7450000000000001</v>
      </c>
      <c r="R12" s="31">
        <v>1.0469999999999999</v>
      </c>
      <c r="S12" s="31">
        <v>6.8179999999999996</v>
      </c>
      <c r="T12" s="31">
        <v>328.60599999999999</v>
      </c>
      <c r="U12" s="31">
        <v>333.78</v>
      </c>
      <c r="V12" s="31">
        <v>225.46100000000001</v>
      </c>
      <c r="W12" s="31">
        <v>15.103999999999999</v>
      </c>
      <c r="X12" s="31">
        <v>3.89</v>
      </c>
      <c r="Y12" s="31">
        <v>2.734</v>
      </c>
      <c r="Z12" s="31">
        <v>1.0569999999999999</v>
      </c>
      <c r="AA12" s="31">
        <v>6.8109999999999999</v>
      </c>
      <c r="AB12" s="31">
        <v>315.05799999999999</v>
      </c>
      <c r="AC12" s="31">
        <v>330.44299999999998</v>
      </c>
      <c r="AD12" s="31">
        <v>218.12899999999999</v>
      </c>
      <c r="AE12" s="31">
        <v>15.247</v>
      </c>
      <c r="AF12" s="31">
        <v>3.8780000000000001</v>
      </c>
      <c r="AG12" s="31">
        <v>2.7149999999999999</v>
      </c>
      <c r="AH12" s="31">
        <v>1.069</v>
      </c>
      <c r="AI12" s="31">
        <v>6.7990000000000004</v>
      </c>
      <c r="AJ12" s="31">
        <v>312.137</v>
      </c>
      <c r="AK12" s="31">
        <v>334.45600000000002</v>
      </c>
      <c r="AL12" s="31">
        <v>223.078</v>
      </c>
      <c r="AM12" s="31">
        <v>15.257</v>
      </c>
      <c r="AN12" s="31">
        <v>4.0019999999999998</v>
      </c>
      <c r="AO12" s="31">
        <v>2.8639999999999999</v>
      </c>
      <c r="AP12" s="31">
        <v>0.95699999999999996</v>
      </c>
      <c r="AQ12" s="31">
        <v>6.9290000000000003</v>
      </c>
      <c r="AR12" s="31">
        <v>329.851</v>
      </c>
      <c r="AS12" s="31">
        <v>334.02800000000002</v>
      </c>
      <c r="AT12" s="31">
        <v>223.08099999999999</v>
      </c>
      <c r="AU12" s="31">
        <v>15.388999999999999</v>
      </c>
      <c r="AV12" s="31">
        <v>3.99</v>
      </c>
      <c r="AW12" s="31">
        <v>2.8969999999999998</v>
      </c>
      <c r="AX12" s="31">
        <v>0.91700000000000004</v>
      </c>
      <c r="AY12" s="31">
        <v>7.109</v>
      </c>
      <c r="AZ12" s="31">
        <v>331.209</v>
      </c>
      <c r="BA12" s="31">
        <v>334.16399999999999</v>
      </c>
      <c r="BB12" s="31">
        <v>225.05799999999999</v>
      </c>
      <c r="BC12" s="31">
        <v>15.225</v>
      </c>
    </row>
    <row r="13" spans="3:55">
      <c r="C13" s="30">
        <v>600000000</v>
      </c>
      <c r="D13" s="31">
        <v>1200000</v>
      </c>
      <c r="E13" s="31">
        <v>1000000</v>
      </c>
      <c r="F13" s="31">
        <v>633</v>
      </c>
      <c r="G13" s="40">
        <f t="shared" si="0"/>
        <v>1001.165</v>
      </c>
      <c r="H13" s="33">
        <f t="shared" ref="H13:K13" si="17">AVERAGE(P13,X13,BH13, BP13, BX13)</f>
        <v>4.3090000000000002</v>
      </c>
      <c r="I13" s="31">
        <f t="shared" si="17"/>
        <v>3.0300000000000002</v>
      </c>
      <c r="J13" s="31">
        <f t="shared" si="17"/>
        <v>1.135</v>
      </c>
      <c r="K13" s="31">
        <f t="shared" si="17"/>
        <v>7.6419999999999995</v>
      </c>
      <c r="L13" s="31">
        <f t="shared" ref="L13:O13" si="18">AVERAGE(T13,BD13,BL13, BT13, CB13)</f>
        <v>369.43099999999998</v>
      </c>
      <c r="M13" s="31">
        <f t="shared" si="18"/>
        <v>358.89100000000002</v>
      </c>
      <c r="N13" s="31">
        <f t="shared" si="18"/>
        <v>248.624</v>
      </c>
      <c r="O13" s="34">
        <f t="shared" si="18"/>
        <v>16.577000000000002</v>
      </c>
      <c r="P13" s="31">
        <v>4.2850000000000001</v>
      </c>
      <c r="Q13" s="31">
        <v>2.9769999999999999</v>
      </c>
      <c r="R13" s="31">
        <v>1.1499999999999999</v>
      </c>
      <c r="S13" s="31">
        <v>7.7</v>
      </c>
      <c r="T13" s="31">
        <v>369.43099999999998</v>
      </c>
      <c r="U13" s="31">
        <v>358.89100000000002</v>
      </c>
      <c r="V13" s="31">
        <v>248.624</v>
      </c>
      <c r="W13" s="31">
        <v>16.577000000000002</v>
      </c>
      <c r="X13" s="31">
        <v>4.3330000000000002</v>
      </c>
      <c r="Y13" s="31">
        <v>3.0830000000000002</v>
      </c>
      <c r="Z13" s="31">
        <v>1.1200000000000001</v>
      </c>
      <c r="AA13" s="31">
        <v>7.5839999999999996</v>
      </c>
      <c r="AB13" s="31">
        <v>370.71</v>
      </c>
      <c r="AC13" s="31">
        <v>358.07</v>
      </c>
      <c r="AD13" s="31">
        <v>251.131</v>
      </c>
      <c r="AE13" s="31">
        <v>16.864999999999998</v>
      </c>
      <c r="AF13" s="31">
        <v>4.32</v>
      </c>
      <c r="AG13" s="31">
        <v>3.1320000000000001</v>
      </c>
      <c r="AH13" s="31">
        <v>1.0449999999999999</v>
      </c>
      <c r="AI13" s="31">
        <v>7.6779999999999999</v>
      </c>
      <c r="AJ13" s="31">
        <v>370.97800000000001</v>
      </c>
      <c r="AK13" s="31">
        <v>359.47199999999998</v>
      </c>
      <c r="AL13" s="31">
        <v>245.643</v>
      </c>
      <c r="AM13" s="31">
        <v>17.007000000000001</v>
      </c>
      <c r="AN13" s="31">
        <v>4.3010000000000002</v>
      </c>
      <c r="AO13" s="31">
        <v>3.0539999999999998</v>
      </c>
      <c r="AP13" s="31">
        <v>1.1200000000000001</v>
      </c>
      <c r="AQ13" s="31">
        <v>7.6970000000000001</v>
      </c>
      <c r="AR13" s="31">
        <v>382.92</v>
      </c>
      <c r="AS13" s="31">
        <v>362.59199999999998</v>
      </c>
      <c r="AT13" s="31">
        <v>253.93299999999999</v>
      </c>
      <c r="AU13" s="31">
        <v>17.058</v>
      </c>
      <c r="AV13" s="31">
        <v>4.2729999999999997</v>
      </c>
      <c r="AW13" s="31">
        <v>2.976</v>
      </c>
      <c r="AX13" s="31">
        <v>1.1339999999999999</v>
      </c>
      <c r="AY13" s="31">
        <v>7.6760000000000002</v>
      </c>
      <c r="AZ13" s="31">
        <v>370.47699999999998</v>
      </c>
      <c r="BA13" s="31">
        <v>356.92700000000002</v>
      </c>
      <c r="BB13" s="31">
        <v>244.51</v>
      </c>
      <c r="BC13" s="31">
        <v>17.215</v>
      </c>
    </row>
    <row r="14" spans="3:55">
      <c r="C14" s="30">
        <v>600000000</v>
      </c>
      <c r="D14" s="31">
        <v>1200000</v>
      </c>
      <c r="E14" s="31">
        <v>1000000</v>
      </c>
      <c r="F14" s="31">
        <v>728</v>
      </c>
      <c r="G14" s="40">
        <f t="shared" si="0"/>
        <v>970.95050000000003</v>
      </c>
      <c r="H14" s="33">
        <f t="shared" ref="H14:K14" si="19">AVERAGE(P14,X14,BH14, BP14, BX14)</f>
        <v>4.1649999999999991</v>
      </c>
      <c r="I14" s="31">
        <f t="shared" si="19"/>
        <v>2.9215</v>
      </c>
      <c r="J14" s="31">
        <f t="shared" si="19"/>
        <v>1.119</v>
      </c>
      <c r="K14" s="31">
        <f t="shared" si="19"/>
        <v>7.2934999999999999</v>
      </c>
      <c r="L14" s="31">
        <f t="shared" ref="L14:O14" si="20">AVERAGE(T14,BD14,BL14, BT14, CB14)</f>
        <v>360.76600000000002</v>
      </c>
      <c r="M14" s="31">
        <f t="shared" si="20"/>
        <v>348.089</v>
      </c>
      <c r="N14" s="31">
        <f t="shared" si="20"/>
        <v>238.83699999999999</v>
      </c>
      <c r="O14" s="34">
        <f t="shared" si="20"/>
        <v>15.965</v>
      </c>
      <c r="P14" s="31">
        <v>4.1769999999999996</v>
      </c>
      <c r="Q14" s="31">
        <v>2.9039999999999999</v>
      </c>
      <c r="R14" s="31">
        <v>1.143</v>
      </c>
      <c r="S14" s="31">
        <v>7.327</v>
      </c>
      <c r="T14" s="31">
        <v>360.76600000000002</v>
      </c>
      <c r="U14" s="31">
        <v>348.089</v>
      </c>
      <c r="V14" s="31">
        <v>238.83699999999999</v>
      </c>
      <c r="W14" s="31">
        <v>15.965</v>
      </c>
      <c r="X14" s="31">
        <v>4.1529999999999996</v>
      </c>
      <c r="Y14" s="31">
        <v>2.9390000000000001</v>
      </c>
      <c r="Z14" s="31">
        <v>1.095</v>
      </c>
      <c r="AA14" s="31">
        <v>7.26</v>
      </c>
      <c r="AB14" s="31">
        <v>366.05500000000001</v>
      </c>
      <c r="AC14" s="31">
        <v>344.57</v>
      </c>
      <c r="AD14" s="31">
        <v>239.48599999999999</v>
      </c>
      <c r="AE14" s="31">
        <v>16.353000000000002</v>
      </c>
      <c r="AF14" s="31">
        <v>4.1369999999999996</v>
      </c>
      <c r="AG14" s="31">
        <v>2.8730000000000002</v>
      </c>
      <c r="AH14" s="31">
        <v>1.1100000000000001</v>
      </c>
      <c r="AI14" s="31">
        <v>7.41</v>
      </c>
      <c r="AJ14" s="31">
        <v>362.92399999999998</v>
      </c>
      <c r="AK14" s="31">
        <v>342.29300000000001</v>
      </c>
      <c r="AL14" s="31">
        <v>237.09399999999999</v>
      </c>
      <c r="AM14" s="31">
        <v>16.084</v>
      </c>
      <c r="AN14" s="31">
        <v>4.1769999999999996</v>
      </c>
      <c r="AO14" s="31">
        <v>3.012</v>
      </c>
      <c r="AP14" s="31">
        <v>1.038</v>
      </c>
      <c r="AQ14" s="31">
        <v>7.4169999999999998</v>
      </c>
      <c r="AR14" s="31">
        <v>372.74099999999999</v>
      </c>
      <c r="AS14" s="31">
        <v>345.02699999999999</v>
      </c>
      <c r="AT14" s="31">
        <v>241.535</v>
      </c>
      <c r="AU14" s="31">
        <v>16.260000000000002</v>
      </c>
      <c r="AV14" s="31">
        <v>4.1449999999999996</v>
      </c>
      <c r="AW14" s="31">
        <v>2.9710000000000001</v>
      </c>
      <c r="AX14" s="31">
        <v>1.018</v>
      </c>
      <c r="AY14" s="31">
        <v>7.3010000000000002</v>
      </c>
      <c r="AZ14" s="31">
        <v>361.322</v>
      </c>
      <c r="BA14" s="31">
        <v>342.53699999999998</v>
      </c>
      <c r="BB14" s="31">
        <v>238.10499999999999</v>
      </c>
      <c r="BC14" s="31">
        <v>16.186</v>
      </c>
    </row>
    <row r="15" spans="3:55">
      <c r="C15" s="30">
        <v>600000000</v>
      </c>
      <c r="D15" s="31">
        <v>1200000</v>
      </c>
      <c r="E15" s="31">
        <v>1000000</v>
      </c>
      <c r="F15" s="31">
        <v>825</v>
      </c>
      <c r="G15" s="40">
        <f t="shared" si="0"/>
        <v>911.67299999999989</v>
      </c>
      <c r="H15" s="33">
        <f t="shared" ref="H15:K15" si="21">AVERAGE(P15,X15,BH15, BP15, BX15)</f>
        <v>4.008</v>
      </c>
      <c r="I15" s="31">
        <f t="shared" si="21"/>
        <v>2.8559999999999999</v>
      </c>
      <c r="J15" s="31">
        <f t="shared" si="21"/>
        <v>1.0229999999999999</v>
      </c>
      <c r="K15" s="31">
        <f t="shared" si="21"/>
        <v>7.0460000000000003</v>
      </c>
      <c r="L15" s="31">
        <f t="shared" ref="L15:O15" si="22">AVERAGE(T15,BD15,BL15, BT15, CB15)</f>
        <v>328.19299999999998</v>
      </c>
      <c r="M15" s="31">
        <f t="shared" si="22"/>
        <v>332.65699999999998</v>
      </c>
      <c r="N15" s="31">
        <f t="shared" si="22"/>
        <v>228.233</v>
      </c>
      <c r="O15" s="34">
        <f t="shared" si="22"/>
        <v>15.544</v>
      </c>
      <c r="P15" s="31">
        <v>4.01</v>
      </c>
      <c r="Q15" s="31">
        <v>2.8730000000000002</v>
      </c>
      <c r="R15" s="31">
        <v>1.0089999999999999</v>
      </c>
      <c r="S15" s="31">
        <v>7.0780000000000003</v>
      </c>
      <c r="T15" s="31">
        <v>328.19299999999998</v>
      </c>
      <c r="U15" s="31">
        <v>332.65699999999998</v>
      </c>
      <c r="V15" s="31">
        <v>228.233</v>
      </c>
      <c r="W15" s="31">
        <v>15.544</v>
      </c>
      <c r="X15" s="31">
        <v>4.0060000000000002</v>
      </c>
      <c r="Y15" s="31">
        <v>2.839</v>
      </c>
      <c r="Z15" s="31">
        <v>1.0369999999999999</v>
      </c>
      <c r="AA15" s="31">
        <v>7.0140000000000002</v>
      </c>
      <c r="AB15" s="31">
        <v>329.62700000000001</v>
      </c>
      <c r="AC15" s="31">
        <v>329.61599999999999</v>
      </c>
      <c r="AD15" s="31">
        <v>227.67099999999999</v>
      </c>
      <c r="AE15" s="31">
        <v>15.542999999999999</v>
      </c>
      <c r="AF15" s="31">
        <v>4.0060000000000002</v>
      </c>
      <c r="AG15" s="31">
        <v>2.883</v>
      </c>
      <c r="AH15" s="31">
        <v>0.98099999999999998</v>
      </c>
      <c r="AI15" s="31">
        <v>7.0519999999999996</v>
      </c>
      <c r="AJ15" s="31">
        <v>327.02</v>
      </c>
      <c r="AK15" s="31">
        <v>327.82400000000001</v>
      </c>
      <c r="AL15" s="31">
        <v>227.393</v>
      </c>
      <c r="AM15" s="31">
        <v>15.701000000000001</v>
      </c>
      <c r="AN15" s="31">
        <v>4.0019999999999998</v>
      </c>
      <c r="AO15" s="31">
        <v>2.8820000000000001</v>
      </c>
      <c r="AP15" s="31">
        <v>0.996</v>
      </c>
      <c r="AQ15" s="31">
        <v>7.0590000000000002</v>
      </c>
      <c r="AR15" s="31">
        <v>331.47800000000001</v>
      </c>
      <c r="AS15" s="31">
        <v>331.30200000000002</v>
      </c>
      <c r="AT15" s="31">
        <v>228.75200000000001</v>
      </c>
      <c r="AU15" s="31">
        <v>15.693</v>
      </c>
      <c r="AV15" s="31">
        <v>4.03</v>
      </c>
      <c r="AW15" s="31">
        <v>2.8530000000000002</v>
      </c>
      <c r="AX15" s="31">
        <v>1.044</v>
      </c>
      <c r="AY15" s="31">
        <v>7.0229999999999997</v>
      </c>
      <c r="AZ15" s="31">
        <v>336.30599999999998</v>
      </c>
      <c r="BA15" s="31">
        <v>331.19299999999998</v>
      </c>
      <c r="BB15" s="31">
        <v>228.07499999999999</v>
      </c>
      <c r="BC15" s="31">
        <v>15.74</v>
      </c>
    </row>
    <row r="16" spans="3:55">
      <c r="C16" s="30">
        <v>600000000</v>
      </c>
      <c r="D16" s="31">
        <v>1200000</v>
      </c>
      <c r="E16" s="31">
        <v>1000000</v>
      </c>
      <c r="F16" s="31">
        <v>933</v>
      </c>
      <c r="G16" s="40">
        <f t="shared" si="0"/>
        <v>854.61599999999999</v>
      </c>
      <c r="H16" s="33">
        <f t="shared" ref="H16:K16" si="23">AVERAGE(P16,X16,BH16, BP16, BX16)</f>
        <v>3.8879999999999999</v>
      </c>
      <c r="I16" s="31">
        <f t="shared" si="23"/>
        <v>2.8129999999999997</v>
      </c>
      <c r="J16" s="31">
        <f t="shared" si="23"/>
        <v>0.93</v>
      </c>
      <c r="K16" s="31">
        <f t="shared" si="23"/>
        <v>6.8140000000000001</v>
      </c>
      <c r="L16" s="31">
        <f t="shared" ref="L16:O16" si="24">AVERAGE(T16,BD16,BL16, BT16, CB16)</f>
        <v>303.43700000000001</v>
      </c>
      <c r="M16" s="31">
        <f t="shared" si="24"/>
        <v>315.774</v>
      </c>
      <c r="N16" s="31">
        <f t="shared" si="24"/>
        <v>213.358</v>
      </c>
      <c r="O16" s="34">
        <f t="shared" si="24"/>
        <v>15.233000000000001</v>
      </c>
      <c r="P16" s="31">
        <v>3.8820000000000001</v>
      </c>
      <c r="Q16" s="31">
        <v>2.8109999999999999</v>
      </c>
      <c r="R16" s="31">
        <v>0.92400000000000004</v>
      </c>
      <c r="S16" s="31">
        <v>6.835</v>
      </c>
      <c r="T16" s="31">
        <v>303.43700000000001</v>
      </c>
      <c r="U16" s="31">
        <v>315.774</v>
      </c>
      <c r="V16" s="31">
        <v>213.358</v>
      </c>
      <c r="W16" s="31">
        <v>15.233000000000001</v>
      </c>
      <c r="X16" s="31">
        <v>3.8940000000000001</v>
      </c>
      <c r="Y16" s="31">
        <v>2.8149999999999999</v>
      </c>
      <c r="Z16" s="31">
        <v>0.93600000000000005</v>
      </c>
      <c r="AA16" s="31">
        <v>6.7930000000000001</v>
      </c>
      <c r="AB16" s="31">
        <v>321.483</v>
      </c>
      <c r="AC16" s="31">
        <v>320.00400000000002</v>
      </c>
      <c r="AD16" s="31">
        <v>222.12700000000001</v>
      </c>
      <c r="AE16" s="31">
        <v>15.273999999999999</v>
      </c>
      <c r="AF16" s="31">
        <v>3.8860000000000001</v>
      </c>
      <c r="AG16" s="31">
        <v>2.7709999999999999</v>
      </c>
      <c r="AH16" s="31">
        <v>0.95799999999999996</v>
      </c>
      <c r="AI16" s="31">
        <v>6.9320000000000004</v>
      </c>
      <c r="AJ16" s="31">
        <v>296.16899999999998</v>
      </c>
      <c r="AK16" s="31">
        <v>315.16300000000001</v>
      </c>
      <c r="AL16" s="31">
        <v>213.624</v>
      </c>
      <c r="AM16" s="31">
        <v>15.250999999999999</v>
      </c>
      <c r="AN16" s="31">
        <v>3.8940000000000001</v>
      </c>
      <c r="AO16" s="31">
        <v>2.7749999999999999</v>
      </c>
      <c r="AP16" s="31">
        <v>0.99099999999999999</v>
      </c>
      <c r="AQ16" s="31">
        <v>6.8209999999999997</v>
      </c>
      <c r="AR16" s="31">
        <v>306.08499999999998</v>
      </c>
      <c r="AS16" s="31">
        <v>318.23200000000003</v>
      </c>
      <c r="AT16" s="31">
        <v>218.267</v>
      </c>
      <c r="AU16" s="31">
        <v>15.209</v>
      </c>
      <c r="AV16" s="31">
        <v>3.89</v>
      </c>
      <c r="AW16" s="31">
        <v>2.7120000000000002</v>
      </c>
      <c r="AX16" s="31">
        <v>1.03</v>
      </c>
      <c r="AY16" s="31">
        <v>6.87</v>
      </c>
      <c r="AZ16" s="31">
        <v>305.27</v>
      </c>
      <c r="BA16" s="31">
        <v>320.851</v>
      </c>
      <c r="BB16" s="31">
        <v>217.726</v>
      </c>
      <c r="BC16" s="31">
        <v>15.308</v>
      </c>
    </row>
    <row r="17" spans="3:55">
      <c r="C17" s="30">
        <v>177000000</v>
      </c>
      <c r="D17" s="31">
        <v>1600000</v>
      </c>
      <c r="E17" s="31">
        <v>1200000</v>
      </c>
      <c r="F17" s="31">
        <v>633</v>
      </c>
      <c r="G17" s="40">
        <f t="shared" si="0"/>
        <v>941.88499999999999</v>
      </c>
      <c r="H17" s="33">
        <f t="shared" ref="H17:K17" si="25">AVERAGE(P17,X17,BH17, BP17, BX17)</f>
        <v>3.7425000000000002</v>
      </c>
      <c r="I17" s="31">
        <f t="shared" si="25"/>
        <v>2.4924999999999997</v>
      </c>
      <c r="J17" s="31">
        <f t="shared" si="25"/>
        <v>0.95599999999999996</v>
      </c>
      <c r="K17" s="31">
        <f t="shared" si="25"/>
        <v>6.7119999999999997</v>
      </c>
      <c r="L17" s="31">
        <f t="shared" ref="L17:O17" si="26">AVERAGE(T17,BD17,BL17, BT17, CB17)</f>
        <v>314.71100000000001</v>
      </c>
      <c r="M17" s="31">
        <f t="shared" si="26"/>
        <v>396.03199999999998</v>
      </c>
      <c r="N17" s="31">
        <f t="shared" si="26"/>
        <v>210.70099999999999</v>
      </c>
      <c r="O17" s="34">
        <f t="shared" si="26"/>
        <v>13.728999999999999</v>
      </c>
      <c r="P17" s="31">
        <v>3.7410000000000001</v>
      </c>
      <c r="Q17" s="31">
        <v>2.5129999999999999</v>
      </c>
      <c r="R17" s="31">
        <v>0.94099999999999995</v>
      </c>
      <c r="S17" s="31">
        <v>6.6449999999999996</v>
      </c>
      <c r="T17" s="31">
        <v>314.71100000000001</v>
      </c>
      <c r="U17" s="31">
        <v>396.03199999999998</v>
      </c>
      <c r="V17" s="31">
        <v>210.70099999999999</v>
      </c>
      <c r="W17" s="31">
        <v>13.728999999999999</v>
      </c>
      <c r="X17" s="31">
        <v>3.7440000000000002</v>
      </c>
      <c r="Y17" s="31">
        <v>2.472</v>
      </c>
      <c r="Z17" s="31">
        <v>0.97099999999999997</v>
      </c>
      <c r="AA17" s="31">
        <v>6.7789999999999999</v>
      </c>
      <c r="AB17" s="31">
        <v>317.25</v>
      </c>
      <c r="AC17" s="31">
        <v>391.48200000000003</v>
      </c>
      <c r="AD17" s="31">
        <v>213.08</v>
      </c>
      <c r="AE17" s="31">
        <v>14.233000000000001</v>
      </c>
      <c r="AF17" s="31">
        <v>3.7440000000000002</v>
      </c>
      <c r="AG17" s="31">
        <v>2.4769999999999999</v>
      </c>
      <c r="AH17" s="31">
        <v>1.012</v>
      </c>
      <c r="AI17" s="31">
        <v>6.6310000000000002</v>
      </c>
      <c r="AJ17" s="31">
        <v>320.613</v>
      </c>
      <c r="AK17" s="31">
        <v>392.28800000000001</v>
      </c>
      <c r="AL17" s="31">
        <v>218.31200000000001</v>
      </c>
      <c r="AM17" s="31">
        <v>14.265000000000001</v>
      </c>
      <c r="AN17" s="31">
        <v>3.7440000000000002</v>
      </c>
      <c r="AO17" s="31">
        <v>2.5110000000000001</v>
      </c>
      <c r="AP17" s="31">
        <v>0.95699999999999996</v>
      </c>
      <c r="AQ17" s="31">
        <v>6.6040000000000001</v>
      </c>
      <c r="AR17" s="31">
        <v>320.52699999999999</v>
      </c>
      <c r="AS17" s="31">
        <v>391.29899999999998</v>
      </c>
      <c r="AT17" s="31">
        <v>215.62299999999999</v>
      </c>
      <c r="AU17" s="31">
        <v>14.212</v>
      </c>
      <c r="AV17" s="31">
        <v>3.7469999999999999</v>
      </c>
      <c r="AW17" s="31">
        <v>2.484</v>
      </c>
      <c r="AX17" s="31">
        <v>0.97799999999999998</v>
      </c>
      <c r="AY17" s="31">
        <v>6.97</v>
      </c>
      <c r="AZ17" s="31">
        <v>321.63600000000002</v>
      </c>
      <c r="BA17" s="31">
        <v>391.58100000000002</v>
      </c>
      <c r="BB17" s="31">
        <v>219.803</v>
      </c>
      <c r="BC17" s="31">
        <v>14.247</v>
      </c>
    </row>
    <row r="18" spans="3:55">
      <c r="C18" s="30">
        <v>177000000</v>
      </c>
      <c r="D18" s="31">
        <v>1600000</v>
      </c>
      <c r="E18" s="31">
        <v>1200000</v>
      </c>
      <c r="F18" s="31">
        <v>728</v>
      </c>
      <c r="G18" s="40">
        <f t="shared" si="0"/>
        <v>905.72749999999996</v>
      </c>
      <c r="H18" s="33">
        <f t="shared" ref="H18:K18" si="27">AVERAGE(P18,X18,BH18, BP18, BX18)</f>
        <v>3.5990000000000002</v>
      </c>
      <c r="I18" s="31">
        <f t="shared" si="27"/>
        <v>2.3980000000000001</v>
      </c>
      <c r="J18" s="31">
        <f t="shared" si="27"/>
        <v>0.92849999999999999</v>
      </c>
      <c r="K18" s="31">
        <f t="shared" si="27"/>
        <v>6.2874999999999996</v>
      </c>
      <c r="L18" s="31">
        <f t="shared" ref="L18:O18" si="28">AVERAGE(T18,BD18,BL18, BT18, CB18)</f>
        <v>304.32799999999997</v>
      </c>
      <c r="M18" s="31">
        <f t="shared" si="28"/>
        <v>376.85899999999998</v>
      </c>
      <c r="N18" s="31">
        <f t="shared" si="28"/>
        <v>204.97399999999999</v>
      </c>
      <c r="O18" s="34">
        <f t="shared" si="28"/>
        <v>13.279</v>
      </c>
      <c r="P18" s="31">
        <v>3.6019999999999999</v>
      </c>
      <c r="Q18" s="31">
        <v>2.3610000000000002</v>
      </c>
      <c r="R18" s="31">
        <v>0.96099999999999997</v>
      </c>
      <c r="S18" s="31">
        <v>6.298</v>
      </c>
      <c r="T18" s="31">
        <v>304.32799999999997</v>
      </c>
      <c r="U18" s="31">
        <v>376.85899999999998</v>
      </c>
      <c r="V18" s="31">
        <v>204.97399999999999</v>
      </c>
      <c r="W18" s="31">
        <v>13.279</v>
      </c>
      <c r="X18" s="31">
        <v>3.5960000000000001</v>
      </c>
      <c r="Y18" s="31">
        <v>2.4350000000000001</v>
      </c>
      <c r="Z18" s="31">
        <v>0.89600000000000002</v>
      </c>
      <c r="AA18" s="31">
        <v>6.2770000000000001</v>
      </c>
      <c r="AB18" s="31">
        <v>305.40800000000002</v>
      </c>
      <c r="AC18" s="31">
        <v>377.65100000000001</v>
      </c>
      <c r="AD18" s="31">
        <v>206.61600000000001</v>
      </c>
      <c r="AE18" s="31">
        <v>13.57</v>
      </c>
      <c r="AF18" s="31">
        <v>3.6040000000000001</v>
      </c>
      <c r="AG18" s="31">
        <v>2.383</v>
      </c>
      <c r="AH18" s="31">
        <v>0.93700000000000006</v>
      </c>
      <c r="AI18" s="31">
        <v>6.3319999999999999</v>
      </c>
      <c r="AJ18" s="31">
        <v>303.92899999999997</v>
      </c>
      <c r="AK18" s="31">
        <v>376.29700000000003</v>
      </c>
      <c r="AL18" s="31">
        <v>208.38800000000001</v>
      </c>
      <c r="AM18" s="31">
        <v>13.545</v>
      </c>
      <c r="AN18" s="31">
        <v>3.5089999999999999</v>
      </c>
      <c r="AO18" s="31">
        <v>2.4129999999999998</v>
      </c>
      <c r="AP18" s="31">
        <v>0.86</v>
      </c>
      <c r="AQ18" s="31">
        <v>6.3179999999999996</v>
      </c>
      <c r="AR18" s="31">
        <v>289.45</v>
      </c>
      <c r="AS18" s="31">
        <v>372.54700000000003</v>
      </c>
      <c r="AT18" s="31">
        <v>194.666</v>
      </c>
      <c r="AU18" s="31">
        <v>13.782</v>
      </c>
      <c r="AV18" s="31">
        <v>3.496</v>
      </c>
      <c r="AW18" s="31">
        <v>2.3719999999999999</v>
      </c>
      <c r="AX18" s="31">
        <v>0.90900000000000003</v>
      </c>
      <c r="AY18" s="31">
        <v>6.2610000000000001</v>
      </c>
      <c r="AZ18" s="31">
        <v>299.71199999999999</v>
      </c>
      <c r="BA18" s="31">
        <v>375.46800000000002</v>
      </c>
      <c r="BB18" s="31">
        <v>204.02199999999999</v>
      </c>
      <c r="BC18" s="31">
        <v>13.558999999999999</v>
      </c>
    </row>
    <row r="19" spans="3:55">
      <c r="C19" s="30">
        <v>177000000</v>
      </c>
      <c r="D19" s="31">
        <v>1600000</v>
      </c>
      <c r="E19" s="31">
        <v>1200000</v>
      </c>
      <c r="F19" s="31">
        <v>825</v>
      </c>
      <c r="G19" s="40">
        <f t="shared" si="0"/>
        <v>874.42250000000013</v>
      </c>
      <c r="H19" s="33">
        <f t="shared" ref="H19:K19" si="29">AVERAGE(P19,X19,BH19, BP19, BX19)</f>
        <v>3.4894999999999996</v>
      </c>
      <c r="I19" s="31">
        <f t="shared" si="29"/>
        <v>2.2974999999999999</v>
      </c>
      <c r="J19" s="31">
        <f t="shared" si="29"/>
        <v>0.90500000000000003</v>
      </c>
      <c r="K19" s="31">
        <f t="shared" si="29"/>
        <v>6.5764999999999993</v>
      </c>
      <c r="L19" s="31">
        <f t="shared" ref="L19:O19" si="30">AVERAGE(T19,BD19,BL19, BT19, CB19)</f>
        <v>292.137</v>
      </c>
      <c r="M19" s="31">
        <f t="shared" si="30"/>
        <v>365.34500000000003</v>
      </c>
      <c r="N19" s="31">
        <f t="shared" si="30"/>
        <v>197.428</v>
      </c>
      <c r="O19" s="34">
        <f t="shared" si="30"/>
        <v>12.936</v>
      </c>
      <c r="P19" s="31">
        <v>3.5019999999999998</v>
      </c>
      <c r="Q19" s="31">
        <v>2.3119999999999998</v>
      </c>
      <c r="R19" s="31">
        <v>0.90800000000000003</v>
      </c>
      <c r="S19" s="31">
        <v>7.1369999999999996</v>
      </c>
      <c r="T19" s="31">
        <v>292.137</v>
      </c>
      <c r="U19" s="31">
        <v>365.34500000000003</v>
      </c>
      <c r="V19" s="31">
        <v>197.428</v>
      </c>
      <c r="W19" s="31">
        <v>12.936</v>
      </c>
      <c r="X19" s="31">
        <v>3.4769999999999999</v>
      </c>
      <c r="Y19" s="31">
        <v>2.2829999999999999</v>
      </c>
      <c r="Z19" s="31">
        <v>0.90200000000000002</v>
      </c>
      <c r="AA19" s="31">
        <v>6.016</v>
      </c>
      <c r="AB19" s="31">
        <v>284.601</v>
      </c>
      <c r="AC19" s="31">
        <v>362.375</v>
      </c>
      <c r="AD19" s="31">
        <v>193.31200000000001</v>
      </c>
      <c r="AE19" s="31">
        <v>12.952999999999999</v>
      </c>
      <c r="AF19" s="31">
        <v>3.48</v>
      </c>
      <c r="AG19" s="31">
        <v>2.34</v>
      </c>
      <c r="AH19" s="31">
        <v>0.88100000000000001</v>
      </c>
      <c r="AI19" s="31">
        <v>5.9790000000000001</v>
      </c>
      <c r="AJ19" s="31">
        <v>290.536</v>
      </c>
      <c r="AK19" s="31">
        <v>364.613</v>
      </c>
      <c r="AL19" s="31">
        <v>192.501</v>
      </c>
      <c r="AM19" s="31">
        <v>12.82</v>
      </c>
      <c r="AN19" s="31">
        <v>3.484</v>
      </c>
      <c r="AO19" s="31">
        <v>2.3820000000000001</v>
      </c>
      <c r="AP19" s="31">
        <v>0.84199999999999997</v>
      </c>
      <c r="AQ19" s="31">
        <v>5.9139999999999997</v>
      </c>
      <c r="AR19" s="31">
        <v>294.00900000000001</v>
      </c>
      <c r="AS19" s="31">
        <v>365.69799999999998</v>
      </c>
      <c r="AT19" s="31">
        <v>194.86699999999999</v>
      </c>
      <c r="AU19" s="31">
        <v>13.098000000000001</v>
      </c>
      <c r="AV19" s="31">
        <v>3.488</v>
      </c>
      <c r="AW19" s="31">
        <v>2.274</v>
      </c>
      <c r="AX19" s="31">
        <v>0.92600000000000005</v>
      </c>
      <c r="AY19" s="31">
        <v>5.94</v>
      </c>
      <c r="AZ19" s="31">
        <v>269.86399999999998</v>
      </c>
      <c r="BA19" s="31">
        <v>359.22699999999998</v>
      </c>
      <c r="BB19" s="31">
        <v>186.261</v>
      </c>
      <c r="BC19" s="31">
        <v>12.843</v>
      </c>
    </row>
    <row r="20" spans="3:55">
      <c r="C20" s="30">
        <v>177000000</v>
      </c>
      <c r="D20" s="31">
        <v>1600000</v>
      </c>
      <c r="E20" s="31">
        <v>1200000</v>
      </c>
      <c r="F20" s="31">
        <v>933</v>
      </c>
      <c r="G20" s="40">
        <f t="shared" si="0"/>
        <v>835.22850000000005</v>
      </c>
      <c r="H20" s="33">
        <f t="shared" ref="H20:K20" si="31">AVERAGE(P20,X20,BH20, BP20, BX20)</f>
        <v>3.3734999999999999</v>
      </c>
      <c r="I20" s="31">
        <f t="shared" si="31"/>
        <v>2.2415000000000003</v>
      </c>
      <c r="J20" s="31">
        <f t="shared" si="31"/>
        <v>0.90650000000000008</v>
      </c>
      <c r="K20" s="31">
        <f t="shared" si="31"/>
        <v>5.7635000000000005</v>
      </c>
      <c r="L20" s="31">
        <f t="shared" ref="L20:O20" si="32">AVERAGE(T20,BD20,BL20, BT20, CB20)</f>
        <v>275.29199999999997</v>
      </c>
      <c r="M20" s="31">
        <f t="shared" si="32"/>
        <v>354.399</v>
      </c>
      <c r="N20" s="31">
        <f t="shared" si="32"/>
        <v>187.45400000000001</v>
      </c>
      <c r="O20" s="34">
        <f t="shared" si="32"/>
        <v>12.32</v>
      </c>
      <c r="P20" s="31">
        <v>3.35</v>
      </c>
      <c r="Q20" s="31">
        <v>2.226</v>
      </c>
      <c r="R20" s="31">
        <v>0.88800000000000001</v>
      </c>
      <c r="S20" s="31">
        <v>5.6980000000000004</v>
      </c>
      <c r="T20" s="31">
        <v>275.29199999999997</v>
      </c>
      <c r="U20" s="31">
        <v>354.399</v>
      </c>
      <c r="V20" s="31">
        <v>187.45400000000001</v>
      </c>
      <c r="W20" s="31">
        <v>12.32</v>
      </c>
      <c r="X20" s="31">
        <v>3.3969999999999998</v>
      </c>
      <c r="Y20" s="31">
        <v>2.2570000000000001</v>
      </c>
      <c r="Z20" s="31">
        <v>0.92500000000000004</v>
      </c>
      <c r="AA20" s="31">
        <v>5.8289999999999997</v>
      </c>
      <c r="AB20" s="31">
        <v>278.94900000000001</v>
      </c>
      <c r="AC20" s="31">
        <v>356.37599999999998</v>
      </c>
      <c r="AD20" s="31">
        <v>190.57300000000001</v>
      </c>
      <c r="AE20" s="31">
        <v>12.743</v>
      </c>
      <c r="AF20" s="31">
        <v>3.3559999999999999</v>
      </c>
      <c r="AG20" s="31">
        <v>2.2669999999999999</v>
      </c>
      <c r="AH20" s="31">
        <v>0.85099999999999998</v>
      </c>
      <c r="AI20" s="31">
        <v>5.7370000000000001</v>
      </c>
      <c r="AJ20" s="31">
        <v>278.75400000000002</v>
      </c>
      <c r="AK20" s="31">
        <v>355.452</v>
      </c>
      <c r="AL20" s="31">
        <v>189.21299999999999</v>
      </c>
      <c r="AM20" s="31">
        <v>12.53</v>
      </c>
      <c r="AN20" s="31">
        <v>3.4369999999999998</v>
      </c>
      <c r="AO20" s="31">
        <v>2.335</v>
      </c>
      <c r="AP20" s="31">
        <v>0.88500000000000001</v>
      </c>
      <c r="AQ20" s="31">
        <v>5.742</v>
      </c>
      <c r="AR20" s="31">
        <v>277.93</v>
      </c>
      <c r="AS20" s="31">
        <v>353.63499999999999</v>
      </c>
      <c r="AT20" s="31">
        <v>186.66399999999999</v>
      </c>
      <c r="AU20" s="31">
        <v>12.566000000000001</v>
      </c>
      <c r="AV20" s="31">
        <v>3.3559999999999999</v>
      </c>
      <c r="AW20" s="31">
        <v>2.27</v>
      </c>
      <c r="AX20" s="31">
        <v>0.84599999999999997</v>
      </c>
      <c r="AY20" s="31">
        <v>5.8689999999999998</v>
      </c>
      <c r="AZ20" s="31">
        <v>276.33999999999997</v>
      </c>
      <c r="BA20" s="31">
        <v>356.25900000000001</v>
      </c>
      <c r="BB20" s="31">
        <v>187.2</v>
      </c>
      <c r="BC20" s="31">
        <v>12.555</v>
      </c>
    </row>
    <row r="21" spans="3:55">
      <c r="C21" s="30">
        <v>420000000</v>
      </c>
      <c r="D21" s="31">
        <v>1600000</v>
      </c>
      <c r="E21" s="31">
        <v>1200000</v>
      </c>
      <c r="F21" s="31">
        <v>633</v>
      </c>
      <c r="G21" s="40">
        <f t="shared" si="0"/>
        <v>894.66</v>
      </c>
      <c r="H21" s="33">
        <f t="shared" ref="H21:K21" si="33">AVERAGE(P21,X21,BH21, BP21, BX21)</f>
        <v>3.6629999999999998</v>
      </c>
      <c r="I21" s="31">
        <f t="shared" si="33"/>
        <v>2.5819999999999999</v>
      </c>
      <c r="J21" s="31">
        <f t="shared" si="33"/>
        <v>0.92199999999999993</v>
      </c>
      <c r="K21" s="31">
        <f t="shared" si="33"/>
        <v>6.6639999999999997</v>
      </c>
      <c r="L21" s="31">
        <f t="shared" ref="L21:O21" si="34">AVERAGE(T21,BD21,BL21, BT21, CB21)</f>
        <v>326.92700000000002</v>
      </c>
      <c r="M21" s="31">
        <f t="shared" si="34"/>
        <v>329.5</v>
      </c>
      <c r="N21" s="31">
        <f t="shared" si="34"/>
        <v>217.69300000000001</v>
      </c>
      <c r="O21" s="34">
        <f t="shared" si="34"/>
        <v>13.875999999999999</v>
      </c>
      <c r="P21" s="31">
        <v>3.6829999999999998</v>
      </c>
      <c r="Q21" s="31">
        <v>2.5779999999999998</v>
      </c>
      <c r="R21" s="31">
        <v>0.94899999999999995</v>
      </c>
      <c r="S21" s="31">
        <v>6.6449999999999996</v>
      </c>
      <c r="T21" s="31">
        <v>326.92700000000002</v>
      </c>
      <c r="U21" s="31">
        <v>329.5</v>
      </c>
      <c r="V21" s="31">
        <v>217.69300000000001</v>
      </c>
      <c r="W21" s="31">
        <v>13.875999999999999</v>
      </c>
      <c r="X21" s="31">
        <v>3.6429999999999998</v>
      </c>
      <c r="Y21" s="31">
        <v>2.5859999999999999</v>
      </c>
      <c r="Z21" s="31">
        <v>0.89500000000000002</v>
      </c>
      <c r="AA21" s="31">
        <v>6.6829999999999998</v>
      </c>
      <c r="AB21" s="31">
        <v>328.69799999999998</v>
      </c>
      <c r="AC21" s="31">
        <v>331.94400000000002</v>
      </c>
      <c r="AD21" s="31">
        <v>218.589</v>
      </c>
      <c r="AE21" s="31">
        <v>13.978</v>
      </c>
      <c r="AF21" s="31">
        <v>3.5470000000000002</v>
      </c>
      <c r="AG21" s="31">
        <v>2.4329999999999998</v>
      </c>
      <c r="AH21" s="31">
        <v>0.98699999999999999</v>
      </c>
      <c r="AI21" s="31">
        <v>6.72</v>
      </c>
      <c r="AJ21" s="31">
        <v>314.35700000000003</v>
      </c>
      <c r="AK21" s="31">
        <v>328.71499999999997</v>
      </c>
      <c r="AL21" s="31">
        <v>215.881</v>
      </c>
      <c r="AM21" s="31">
        <v>14.173999999999999</v>
      </c>
      <c r="AN21" s="31">
        <v>3.6589999999999998</v>
      </c>
      <c r="AO21" s="31">
        <v>2.516</v>
      </c>
      <c r="AP21" s="31">
        <v>0.97599999999999998</v>
      </c>
      <c r="AQ21" s="31">
        <v>6.6689999999999996</v>
      </c>
      <c r="AR21" s="31">
        <v>334.52499999999998</v>
      </c>
      <c r="AS21" s="31">
        <v>333.23</v>
      </c>
      <c r="AT21" s="31">
        <v>220.55</v>
      </c>
      <c r="AU21" s="31">
        <v>14.089</v>
      </c>
      <c r="AV21" s="31">
        <v>3.6309999999999998</v>
      </c>
      <c r="AW21" s="31">
        <v>2.4929999999999999</v>
      </c>
      <c r="AX21" s="31">
        <v>0.93899999999999995</v>
      </c>
      <c r="AY21" s="31">
        <v>6.6180000000000003</v>
      </c>
      <c r="AZ21" s="31">
        <v>319.30799999999999</v>
      </c>
      <c r="BA21" s="31">
        <v>329.274</v>
      </c>
      <c r="BB21" s="31">
        <v>215</v>
      </c>
      <c r="BC21" s="31">
        <v>14.185</v>
      </c>
    </row>
    <row r="22" spans="3:55">
      <c r="C22" s="30">
        <v>420000000</v>
      </c>
      <c r="D22" s="31">
        <v>1600000</v>
      </c>
      <c r="E22" s="31">
        <v>1200000</v>
      </c>
      <c r="F22" s="31">
        <v>728</v>
      </c>
      <c r="G22" s="40">
        <f t="shared" si="0"/>
        <v>843.94899999999996</v>
      </c>
      <c r="H22" s="33">
        <f t="shared" ref="H22:K22" si="35">AVERAGE(P22,X22,BH22, BP22, BX22)</f>
        <v>3.45</v>
      </c>
      <c r="I22" s="31">
        <f t="shared" si="35"/>
        <v>2.37</v>
      </c>
      <c r="J22" s="31">
        <f t="shared" si="35"/>
        <v>0.92549999999999999</v>
      </c>
      <c r="K22" s="31">
        <f t="shared" si="35"/>
        <v>6.2750000000000004</v>
      </c>
      <c r="L22" s="31">
        <f t="shared" ref="L22:O22" si="36">AVERAGE(T22,BD22,BL22, BT22, CB22)</f>
        <v>302.16399999999999</v>
      </c>
      <c r="M22" s="31">
        <f t="shared" si="36"/>
        <v>315.495</v>
      </c>
      <c r="N22" s="31">
        <f t="shared" si="36"/>
        <v>206.679</v>
      </c>
      <c r="O22" s="34">
        <f t="shared" si="36"/>
        <v>13.336</v>
      </c>
      <c r="P22" s="31">
        <v>3.4</v>
      </c>
      <c r="Q22" s="31">
        <v>2.383</v>
      </c>
      <c r="R22" s="31">
        <v>0.91500000000000004</v>
      </c>
      <c r="S22" s="31">
        <v>6.2839999999999998</v>
      </c>
      <c r="T22" s="31">
        <v>302.16399999999999</v>
      </c>
      <c r="U22" s="31">
        <v>315.495</v>
      </c>
      <c r="V22" s="31">
        <v>206.679</v>
      </c>
      <c r="W22" s="31">
        <v>13.336</v>
      </c>
      <c r="X22" s="31">
        <v>3.5</v>
      </c>
      <c r="Y22" s="31">
        <v>2.3570000000000002</v>
      </c>
      <c r="Z22" s="31">
        <v>0.93600000000000005</v>
      </c>
      <c r="AA22" s="31">
        <v>6.266</v>
      </c>
      <c r="AB22" s="31">
        <v>305.82900000000001</v>
      </c>
      <c r="AC22" s="31">
        <v>315.71199999999999</v>
      </c>
      <c r="AD22" s="31">
        <v>205.62799999999999</v>
      </c>
      <c r="AE22" s="31">
        <v>13.564</v>
      </c>
      <c r="AF22" s="31">
        <v>3.512</v>
      </c>
      <c r="AG22" s="31">
        <v>2.4420000000000002</v>
      </c>
      <c r="AH22" s="31">
        <v>0.90100000000000002</v>
      </c>
      <c r="AI22" s="31">
        <v>6.2880000000000003</v>
      </c>
      <c r="AJ22" s="31">
        <v>304.92099999999999</v>
      </c>
      <c r="AK22" s="31">
        <v>316.72899999999998</v>
      </c>
      <c r="AL22" s="31">
        <v>208.64099999999999</v>
      </c>
      <c r="AM22" s="31">
        <v>13.444000000000001</v>
      </c>
      <c r="AN22" s="31">
        <v>3.536</v>
      </c>
      <c r="AO22" s="31">
        <v>2.448</v>
      </c>
      <c r="AP22" s="31">
        <v>0.90100000000000002</v>
      </c>
      <c r="AQ22" s="31">
        <v>6.2839999999999998</v>
      </c>
      <c r="AR22" s="31">
        <v>305.79399999999998</v>
      </c>
      <c r="AS22" s="31">
        <v>315.726</v>
      </c>
      <c r="AT22" s="31">
        <v>207.547</v>
      </c>
      <c r="AU22" s="31">
        <v>13.398999999999999</v>
      </c>
      <c r="AV22" s="31">
        <v>3.504</v>
      </c>
      <c r="AW22" s="31">
        <v>2.4260000000000002</v>
      </c>
      <c r="AX22" s="31">
        <v>0.878</v>
      </c>
      <c r="AY22" s="31">
        <v>6.2809999999999997</v>
      </c>
      <c r="AZ22" s="31">
        <v>306.45100000000002</v>
      </c>
      <c r="BA22" s="31">
        <v>315.67599999999999</v>
      </c>
      <c r="BB22" s="31">
        <v>205.524</v>
      </c>
      <c r="BC22" s="31">
        <v>13.661</v>
      </c>
    </row>
    <row r="23" spans="3:55">
      <c r="C23" s="30">
        <v>420000000</v>
      </c>
      <c r="D23" s="31">
        <v>1600000</v>
      </c>
      <c r="E23" s="31">
        <v>1200000</v>
      </c>
      <c r="F23" s="31">
        <v>825</v>
      </c>
      <c r="G23" s="40">
        <f t="shared" si="0"/>
        <v>795.15599999999995</v>
      </c>
      <c r="H23" s="33">
        <f t="shared" ref="H23:K23" si="37">AVERAGE(P23,X23,BH23, BP23, BX23)</f>
        <v>3.3804999999999996</v>
      </c>
      <c r="I23" s="31">
        <f t="shared" si="37"/>
        <v>2.3505000000000003</v>
      </c>
      <c r="J23" s="31">
        <f t="shared" si="37"/>
        <v>0.86749999999999994</v>
      </c>
      <c r="K23" s="31">
        <f t="shared" si="37"/>
        <v>5.9569999999999999</v>
      </c>
      <c r="L23" s="31">
        <f t="shared" ref="L23:O23" si="38">AVERAGE(T23,BD23,BL23, BT23, CB23)</f>
        <v>281.37700000000001</v>
      </c>
      <c r="M23" s="31">
        <f t="shared" si="38"/>
        <v>302.01799999999997</v>
      </c>
      <c r="N23" s="31">
        <f t="shared" si="38"/>
        <v>192.923</v>
      </c>
      <c r="O23" s="34">
        <f t="shared" si="38"/>
        <v>12.881</v>
      </c>
      <c r="P23" s="31">
        <v>3.3809999999999998</v>
      </c>
      <c r="Q23" s="31">
        <v>2.355</v>
      </c>
      <c r="R23" s="31">
        <v>0.86299999999999999</v>
      </c>
      <c r="S23" s="31">
        <v>5.9539999999999997</v>
      </c>
      <c r="T23" s="31">
        <v>281.37700000000001</v>
      </c>
      <c r="U23" s="31">
        <v>302.01799999999997</v>
      </c>
      <c r="V23" s="31">
        <v>192.923</v>
      </c>
      <c r="W23" s="31">
        <v>12.881</v>
      </c>
      <c r="X23" s="31">
        <v>3.38</v>
      </c>
      <c r="Y23" s="31">
        <v>2.3460000000000001</v>
      </c>
      <c r="Z23" s="31">
        <v>0.872</v>
      </c>
      <c r="AA23" s="31">
        <v>5.96</v>
      </c>
      <c r="AB23" s="31">
        <v>295.44400000000002</v>
      </c>
      <c r="AC23" s="31">
        <v>306.55799999999999</v>
      </c>
      <c r="AD23" s="31">
        <v>197.99700000000001</v>
      </c>
      <c r="AE23" s="31">
        <v>12.887</v>
      </c>
      <c r="AF23" s="31">
        <v>3.38</v>
      </c>
      <c r="AG23" s="31">
        <v>2.335</v>
      </c>
      <c r="AH23" s="31">
        <v>0.86</v>
      </c>
      <c r="AI23" s="31">
        <v>5.9630000000000001</v>
      </c>
      <c r="AJ23" s="31">
        <v>288.017</v>
      </c>
      <c r="AK23" s="31">
        <v>305.52699999999999</v>
      </c>
      <c r="AL23" s="31">
        <v>196.541</v>
      </c>
      <c r="AM23" s="31">
        <v>12.956</v>
      </c>
      <c r="AN23" s="31">
        <v>3.3809999999999998</v>
      </c>
      <c r="AO23" s="31">
        <v>2.3420000000000001</v>
      </c>
      <c r="AP23" s="31">
        <v>0.88900000000000001</v>
      </c>
      <c r="AQ23" s="31">
        <v>5.9939999999999998</v>
      </c>
      <c r="AR23" s="31">
        <v>287.33999999999997</v>
      </c>
      <c r="AS23" s="31">
        <v>305.93799999999999</v>
      </c>
      <c r="AT23" s="31">
        <v>198.934</v>
      </c>
      <c r="AU23" s="31">
        <v>12.907999999999999</v>
      </c>
      <c r="AV23" s="31">
        <v>3.4039999999999999</v>
      </c>
      <c r="AW23" s="31">
        <v>2.3860000000000001</v>
      </c>
      <c r="AX23" s="31">
        <v>0.877</v>
      </c>
      <c r="AY23" s="31">
        <v>5.9569999999999999</v>
      </c>
      <c r="AZ23" s="31">
        <v>298.81599999999997</v>
      </c>
      <c r="BA23" s="31">
        <v>308.15600000000001</v>
      </c>
      <c r="BB23" s="31">
        <v>204.15199999999999</v>
      </c>
      <c r="BC23" s="31">
        <v>12.875</v>
      </c>
    </row>
    <row r="24" spans="3:55">
      <c r="C24" s="30">
        <v>420000000</v>
      </c>
      <c r="D24" s="31">
        <v>1600000</v>
      </c>
      <c r="E24" s="31">
        <v>1200000</v>
      </c>
      <c r="F24" s="31">
        <v>933</v>
      </c>
      <c r="G24" s="40">
        <f t="shared" si="0"/>
        <v>800.99600000000009</v>
      </c>
      <c r="H24" s="33">
        <f t="shared" ref="H24:K24" si="39">AVERAGE(P24,X24,BH24, BP24, BX24)</f>
        <v>3.2524999999999999</v>
      </c>
      <c r="I24" s="31">
        <f t="shared" si="39"/>
        <v>2.2650000000000001</v>
      </c>
      <c r="J24" s="31">
        <f t="shared" si="39"/>
        <v>0.86050000000000004</v>
      </c>
      <c r="K24" s="31">
        <f t="shared" si="39"/>
        <v>5.7519999999999998</v>
      </c>
      <c r="L24" s="31">
        <f t="shared" ref="L24:O24" si="40">AVERAGE(T24,BD24,BL24, BT24, CB24)</f>
        <v>285.41899999999998</v>
      </c>
      <c r="M24" s="31">
        <f t="shared" si="40"/>
        <v>299.52</v>
      </c>
      <c r="N24" s="31">
        <f t="shared" si="40"/>
        <v>197.815</v>
      </c>
      <c r="O24" s="34">
        <f t="shared" si="40"/>
        <v>12.49</v>
      </c>
      <c r="P24" s="31">
        <v>3.2490000000000001</v>
      </c>
      <c r="Q24" s="31">
        <v>2.33</v>
      </c>
      <c r="R24" s="31">
        <v>0.80600000000000005</v>
      </c>
      <c r="S24" s="31">
        <v>5.7539999999999996</v>
      </c>
      <c r="T24" s="31">
        <v>285.41899999999998</v>
      </c>
      <c r="U24" s="31">
        <v>299.52</v>
      </c>
      <c r="V24" s="31">
        <v>197.815</v>
      </c>
      <c r="W24" s="31">
        <v>12.49</v>
      </c>
      <c r="X24" s="31">
        <v>3.2559999999999998</v>
      </c>
      <c r="Y24" s="31">
        <v>2.2000000000000002</v>
      </c>
      <c r="Z24" s="31">
        <v>0.91500000000000004</v>
      </c>
      <c r="AA24" s="31">
        <v>5.75</v>
      </c>
      <c r="AB24" s="31">
        <v>273.18799999999999</v>
      </c>
      <c r="AC24" s="31">
        <v>296.38</v>
      </c>
      <c r="AD24" s="31">
        <v>188.68199999999999</v>
      </c>
      <c r="AE24" s="31">
        <v>12.596</v>
      </c>
      <c r="AF24" s="31">
        <v>3.38</v>
      </c>
      <c r="AG24" s="31">
        <v>2.2789999999999999</v>
      </c>
      <c r="AH24" s="31">
        <v>0.91500000000000004</v>
      </c>
      <c r="AI24" s="31">
        <v>5.8259999999999996</v>
      </c>
      <c r="AJ24" s="31">
        <v>281.06299999999999</v>
      </c>
      <c r="AK24" s="31">
        <v>300.50900000000001</v>
      </c>
      <c r="AL24" s="31">
        <v>196.30199999999999</v>
      </c>
      <c r="AM24" s="31">
        <v>12.52</v>
      </c>
      <c r="AN24" s="31">
        <v>3.2450000000000001</v>
      </c>
      <c r="AO24" s="31">
        <v>2.2309999999999999</v>
      </c>
      <c r="AP24" s="31">
        <v>0.88800000000000001</v>
      </c>
      <c r="AQ24" s="31">
        <v>5.7539999999999996</v>
      </c>
      <c r="AR24" s="31">
        <v>276.07299999999998</v>
      </c>
      <c r="AS24" s="31">
        <v>299.37599999999998</v>
      </c>
      <c r="AT24" s="31">
        <v>192.57</v>
      </c>
      <c r="AU24" s="31">
        <v>12.619</v>
      </c>
      <c r="AV24" s="31">
        <v>3.26</v>
      </c>
      <c r="AW24" s="31">
        <v>2.2509999999999999</v>
      </c>
      <c r="AX24" s="31">
        <v>0.86099999999999999</v>
      </c>
      <c r="AY24" s="31">
        <v>5.73</v>
      </c>
      <c r="AZ24" s="31">
        <v>276.12900000000002</v>
      </c>
      <c r="BA24" s="31">
        <v>296.48099999999999</v>
      </c>
      <c r="BB24" s="31">
        <v>190.53100000000001</v>
      </c>
      <c r="BC24" s="31">
        <v>12.65</v>
      </c>
    </row>
    <row r="25" spans="3:55">
      <c r="C25" s="30">
        <v>600000000</v>
      </c>
      <c r="D25" s="31">
        <v>1600000</v>
      </c>
      <c r="E25" s="31">
        <v>1200000</v>
      </c>
      <c r="F25" s="31">
        <v>633</v>
      </c>
      <c r="G25" s="40">
        <f t="shared" si="0"/>
        <v>866.05849999999998</v>
      </c>
      <c r="H25" s="33">
        <f t="shared" ref="H25:K25" si="41">AVERAGE(P25,X25,BH25, BP25, BX25)</f>
        <v>3.5434999999999999</v>
      </c>
      <c r="I25" s="31">
        <f t="shared" si="41"/>
        <v>2.464</v>
      </c>
      <c r="J25" s="31">
        <f t="shared" si="41"/>
        <v>0.97049999999999992</v>
      </c>
      <c r="K25" s="31">
        <f t="shared" si="41"/>
        <v>6.6455000000000002</v>
      </c>
      <c r="L25" s="31">
        <f t="shared" ref="L25:O25" si="42">AVERAGE(T25,BD25,BL25, BT25, CB25)</f>
        <v>311.82900000000001</v>
      </c>
      <c r="M25" s="31">
        <f t="shared" si="42"/>
        <v>317.81299999999999</v>
      </c>
      <c r="N25" s="31">
        <f t="shared" si="42"/>
        <v>215.77600000000001</v>
      </c>
      <c r="O25" s="34">
        <f t="shared" si="42"/>
        <v>13.994999999999999</v>
      </c>
      <c r="P25" s="31">
        <v>3.556</v>
      </c>
      <c r="Q25" s="31">
        <v>2.411</v>
      </c>
      <c r="R25" s="31">
        <v>1.0369999999999999</v>
      </c>
      <c r="S25" s="31">
        <v>6.6529999999999996</v>
      </c>
      <c r="T25" s="31">
        <v>311.82900000000001</v>
      </c>
      <c r="U25" s="31">
        <v>317.81299999999999</v>
      </c>
      <c r="V25" s="31">
        <v>215.77600000000001</v>
      </c>
      <c r="W25" s="31">
        <v>13.994999999999999</v>
      </c>
      <c r="X25" s="31">
        <v>3.5310000000000001</v>
      </c>
      <c r="Y25" s="31">
        <v>2.5169999999999999</v>
      </c>
      <c r="Z25" s="31">
        <v>0.90400000000000003</v>
      </c>
      <c r="AA25" s="31">
        <v>6.6379999999999999</v>
      </c>
      <c r="AB25" s="31">
        <v>315.04300000000001</v>
      </c>
      <c r="AC25" s="31">
        <v>316.72800000000001</v>
      </c>
      <c r="AD25" s="31">
        <v>210.41</v>
      </c>
      <c r="AE25" s="31">
        <v>13.984</v>
      </c>
      <c r="AF25" s="31">
        <v>3.5710000000000002</v>
      </c>
      <c r="AG25" s="31">
        <v>2.4809999999999999</v>
      </c>
      <c r="AH25" s="31">
        <v>0.97699999999999998</v>
      </c>
      <c r="AI25" s="31">
        <v>6.6820000000000004</v>
      </c>
      <c r="AJ25" s="31">
        <v>316.75700000000001</v>
      </c>
      <c r="AK25" s="31">
        <v>317.28699999999998</v>
      </c>
      <c r="AL25" s="31">
        <v>212.035</v>
      </c>
      <c r="AM25" s="31">
        <v>14.273</v>
      </c>
      <c r="AN25" s="31">
        <v>3.5350000000000001</v>
      </c>
      <c r="AO25" s="31">
        <v>2.496</v>
      </c>
      <c r="AP25" s="31">
        <v>0.92200000000000004</v>
      </c>
      <c r="AQ25" s="31">
        <v>6.6680000000000001</v>
      </c>
      <c r="AR25" s="31">
        <v>303.27300000000002</v>
      </c>
      <c r="AS25" s="31">
        <v>315.26600000000002</v>
      </c>
      <c r="AT25" s="31">
        <v>207.27500000000001</v>
      </c>
      <c r="AU25" s="31">
        <v>14.262</v>
      </c>
      <c r="AV25" s="31">
        <v>3.58</v>
      </c>
      <c r="AW25" s="31">
        <v>2.488</v>
      </c>
      <c r="AX25" s="31">
        <v>0.98699999999999999</v>
      </c>
      <c r="AY25" s="31">
        <v>6.5970000000000004</v>
      </c>
      <c r="AZ25" s="31">
        <v>311.86700000000002</v>
      </c>
      <c r="BA25" s="31">
        <v>316.72699999999998</v>
      </c>
      <c r="BB25" s="31">
        <v>211.77</v>
      </c>
      <c r="BC25" s="31">
        <v>14.093</v>
      </c>
    </row>
    <row r="26" spans="3:55">
      <c r="C26" s="30">
        <v>600000000</v>
      </c>
      <c r="D26" s="31">
        <v>1600000</v>
      </c>
      <c r="E26" s="31">
        <v>1200000</v>
      </c>
      <c r="F26" s="31">
        <v>728</v>
      </c>
      <c r="G26" s="40">
        <f t="shared" si="0"/>
        <v>795.65899999999999</v>
      </c>
      <c r="H26" s="33">
        <f t="shared" ref="H26:K26" si="43">AVERAGE(P26,X26,BH26, BP26, BX26)</f>
        <v>3.4020000000000001</v>
      </c>
      <c r="I26" s="31">
        <f t="shared" si="43"/>
        <v>2.3855</v>
      </c>
      <c r="J26" s="31">
        <f t="shared" si="43"/>
        <v>0.89449999999999996</v>
      </c>
      <c r="K26" s="31">
        <f t="shared" si="43"/>
        <v>6.3049999999999997</v>
      </c>
      <c r="L26" s="31">
        <f t="shared" ref="L26:O26" si="44">AVERAGE(T26,BD26,BL26, BT26, CB26)</f>
        <v>281.61900000000003</v>
      </c>
      <c r="M26" s="31">
        <f t="shared" si="44"/>
        <v>300.36200000000002</v>
      </c>
      <c r="N26" s="31">
        <f t="shared" si="44"/>
        <v>194.04900000000001</v>
      </c>
      <c r="O26" s="34">
        <f t="shared" si="44"/>
        <v>13.324</v>
      </c>
      <c r="P26" s="31">
        <v>3.3959999999999999</v>
      </c>
      <c r="Q26" s="31">
        <v>2.3839999999999999</v>
      </c>
      <c r="R26" s="31">
        <v>0.85099999999999998</v>
      </c>
      <c r="S26" s="31">
        <v>6.33</v>
      </c>
      <c r="T26" s="31">
        <v>281.61900000000003</v>
      </c>
      <c r="U26" s="31">
        <v>300.36200000000002</v>
      </c>
      <c r="V26" s="31">
        <v>194.04900000000001</v>
      </c>
      <c r="W26" s="31">
        <v>13.324</v>
      </c>
      <c r="X26" s="31">
        <v>3.4079999999999999</v>
      </c>
      <c r="Y26" s="31">
        <v>2.387</v>
      </c>
      <c r="Z26" s="31">
        <v>0.93799999999999994</v>
      </c>
      <c r="AA26" s="31">
        <v>6.28</v>
      </c>
      <c r="AB26" s="31">
        <v>310.48899999999998</v>
      </c>
      <c r="AC26" s="31">
        <v>307.69299999999998</v>
      </c>
      <c r="AD26" s="31">
        <v>209.66</v>
      </c>
      <c r="AE26" s="31">
        <v>13.407999999999999</v>
      </c>
      <c r="AF26" s="31">
        <v>3.4049999999999998</v>
      </c>
      <c r="AG26" s="31">
        <v>2.3570000000000002</v>
      </c>
      <c r="AH26" s="31">
        <v>0.94799999999999995</v>
      </c>
      <c r="AI26" s="31">
        <v>6.2880000000000003</v>
      </c>
      <c r="AJ26" s="31">
        <v>296.89100000000002</v>
      </c>
      <c r="AK26" s="31">
        <v>303.65800000000002</v>
      </c>
      <c r="AL26" s="31">
        <v>205.09899999999999</v>
      </c>
      <c r="AM26" s="31">
        <v>13.409000000000001</v>
      </c>
      <c r="AN26" s="31">
        <v>3.4079999999999999</v>
      </c>
      <c r="AO26" s="31">
        <v>2.4159999999999999</v>
      </c>
      <c r="AP26" s="31">
        <v>0.85599999999999998</v>
      </c>
      <c r="AQ26" s="31">
        <v>6.3049999999999997</v>
      </c>
      <c r="AR26" s="31">
        <v>290.82</v>
      </c>
      <c r="AS26" s="31">
        <v>302.346</v>
      </c>
      <c r="AT26" s="31">
        <v>203.54599999999999</v>
      </c>
      <c r="AU26" s="31">
        <v>13.532</v>
      </c>
      <c r="AV26" s="31">
        <v>3.4</v>
      </c>
      <c r="AW26" s="31">
        <v>2.3639999999999999</v>
      </c>
      <c r="AX26" s="31">
        <v>0.89200000000000002</v>
      </c>
      <c r="AY26" s="31">
        <v>6.3070000000000004</v>
      </c>
      <c r="AZ26" s="31">
        <v>275.279</v>
      </c>
      <c r="BA26" s="31">
        <v>297.83100000000002</v>
      </c>
      <c r="BB26" s="31">
        <v>192.42099999999999</v>
      </c>
      <c r="BC26" s="31">
        <v>13.547000000000001</v>
      </c>
    </row>
    <row r="27" spans="3:55">
      <c r="C27" s="30">
        <v>600000000</v>
      </c>
      <c r="D27" s="31">
        <v>1600000</v>
      </c>
      <c r="E27" s="31">
        <v>1200000</v>
      </c>
      <c r="F27" s="31">
        <v>825</v>
      </c>
      <c r="G27" s="40">
        <f t="shared" si="0"/>
        <v>762.34050000000002</v>
      </c>
      <c r="H27" s="33">
        <f t="shared" ref="H27:K27" si="45">AVERAGE(P27,X27,BH27, BP27, BX27)</f>
        <v>3.2919999999999998</v>
      </c>
      <c r="I27" s="31">
        <f t="shared" si="45"/>
        <v>2.2839999999999998</v>
      </c>
      <c r="J27" s="31">
        <f t="shared" si="45"/>
        <v>0.89400000000000002</v>
      </c>
      <c r="K27" s="31">
        <f t="shared" si="45"/>
        <v>5.9684999999999997</v>
      </c>
      <c r="L27" s="31">
        <f t="shared" ref="L27:O27" si="46">AVERAGE(T27,BD27,BL27, BT27, CB27)</f>
        <v>267.14600000000002</v>
      </c>
      <c r="M27" s="31">
        <f t="shared" si="46"/>
        <v>289.964</v>
      </c>
      <c r="N27" s="31">
        <f t="shared" si="46"/>
        <v>186.31899999999999</v>
      </c>
      <c r="O27" s="34">
        <f t="shared" si="46"/>
        <v>12.943</v>
      </c>
      <c r="P27" s="31">
        <v>3.28</v>
      </c>
      <c r="Q27" s="31">
        <v>2.2570000000000001</v>
      </c>
      <c r="R27" s="31">
        <v>0.877</v>
      </c>
      <c r="S27" s="31">
        <v>5.9909999999999997</v>
      </c>
      <c r="T27" s="31">
        <v>267.14600000000002</v>
      </c>
      <c r="U27" s="31">
        <v>289.964</v>
      </c>
      <c r="V27" s="31">
        <v>186.31899999999999</v>
      </c>
      <c r="W27" s="31">
        <v>12.943</v>
      </c>
      <c r="X27" s="31">
        <v>3.3039999999999998</v>
      </c>
      <c r="Y27" s="31">
        <v>2.3109999999999999</v>
      </c>
      <c r="Z27" s="31">
        <v>0.91100000000000003</v>
      </c>
      <c r="AA27" s="31">
        <v>5.9459999999999997</v>
      </c>
      <c r="AB27" s="31">
        <v>283.92899999999997</v>
      </c>
      <c r="AC27" s="31">
        <v>294.678</v>
      </c>
      <c r="AD27" s="31">
        <v>196.892</v>
      </c>
      <c r="AE27" s="31">
        <v>12.914</v>
      </c>
      <c r="AF27" s="31">
        <v>3.2759999999999998</v>
      </c>
      <c r="AG27" s="31">
        <v>2.2480000000000002</v>
      </c>
      <c r="AH27" s="31">
        <v>0.90700000000000003</v>
      </c>
      <c r="AI27" s="31">
        <v>6.0830000000000002</v>
      </c>
      <c r="AJ27" s="31">
        <v>259.41399999999999</v>
      </c>
      <c r="AK27" s="31">
        <v>286.65300000000002</v>
      </c>
      <c r="AL27" s="31">
        <v>182.786</v>
      </c>
      <c r="AM27" s="31">
        <v>12.896000000000001</v>
      </c>
      <c r="AN27" s="31">
        <v>3.2719999999999998</v>
      </c>
      <c r="AO27" s="31">
        <v>2.3069999999999999</v>
      </c>
      <c r="AP27" s="31">
        <v>0.878</v>
      </c>
      <c r="AQ27" s="31">
        <v>5.99</v>
      </c>
      <c r="AR27" s="31">
        <v>272.59399999999999</v>
      </c>
      <c r="AS27" s="31">
        <v>291.41699999999997</v>
      </c>
      <c r="AT27" s="31">
        <v>190.256</v>
      </c>
      <c r="AU27" s="31">
        <v>12.923999999999999</v>
      </c>
      <c r="AV27" s="31">
        <v>3.2850000000000001</v>
      </c>
      <c r="AW27" s="31">
        <v>2.19</v>
      </c>
      <c r="AX27" s="31">
        <v>1.002</v>
      </c>
      <c r="AY27" s="31">
        <v>6.0190000000000001</v>
      </c>
      <c r="AZ27" s="31">
        <v>279.99099999999999</v>
      </c>
      <c r="BA27" s="31">
        <v>293.80900000000003</v>
      </c>
      <c r="BB27" s="31">
        <v>195.18</v>
      </c>
      <c r="BC27" s="31">
        <v>13.045</v>
      </c>
    </row>
    <row r="28" spans="3:55">
      <c r="C28" s="30">
        <v>600000000</v>
      </c>
      <c r="D28" s="31">
        <v>1600000</v>
      </c>
      <c r="E28" s="31">
        <v>1200000</v>
      </c>
      <c r="F28" s="31">
        <v>933</v>
      </c>
      <c r="G28" s="40">
        <f t="shared" si="0"/>
        <v>769.92400000000009</v>
      </c>
      <c r="H28" s="33">
        <f t="shared" ref="H28:K28" si="47">AVERAGE(P28,X28,BH28, BP28, BX28)</f>
        <v>3.2709999999999999</v>
      </c>
      <c r="I28" s="31">
        <f t="shared" si="47"/>
        <v>2.2919999999999998</v>
      </c>
      <c r="J28" s="31">
        <f t="shared" si="47"/>
        <v>0.85349999999999993</v>
      </c>
      <c r="K28" s="31">
        <f t="shared" si="47"/>
        <v>5.7709999999999999</v>
      </c>
      <c r="L28" s="31">
        <f t="shared" ref="L28:O28" si="48">AVERAGE(T28,BD28,BL28, BT28, CB28)</f>
        <v>272.89800000000002</v>
      </c>
      <c r="M28" s="31">
        <f t="shared" si="48"/>
        <v>286.52100000000002</v>
      </c>
      <c r="N28" s="31">
        <f t="shared" si="48"/>
        <v>192.33199999999999</v>
      </c>
      <c r="O28" s="34">
        <f t="shared" si="48"/>
        <v>12.401999999999999</v>
      </c>
      <c r="P28" s="31">
        <v>3.2850000000000001</v>
      </c>
      <c r="Q28" s="31">
        <v>2.286</v>
      </c>
      <c r="R28" s="31">
        <v>0.878</v>
      </c>
      <c r="S28" s="31">
        <v>5.7640000000000002</v>
      </c>
      <c r="T28" s="31">
        <v>272.89800000000002</v>
      </c>
      <c r="U28" s="31">
        <v>286.52100000000002</v>
      </c>
      <c r="V28" s="31">
        <v>192.33199999999999</v>
      </c>
      <c r="W28" s="31">
        <v>12.401999999999999</v>
      </c>
      <c r="X28" s="31">
        <v>3.2570000000000001</v>
      </c>
      <c r="Y28" s="31">
        <v>2.298</v>
      </c>
      <c r="Z28" s="31">
        <v>0.82899999999999996</v>
      </c>
      <c r="AA28" s="31">
        <v>5.7779999999999996</v>
      </c>
      <c r="AB28" s="31">
        <v>277.97300000000001</v>
      </c>
      <c r="AC28" s="31">
        <v>286.495</v>
      </c>
      <c r="AD28" s="31">
        <v>193.46600000000001</v>
      </c>
      <c r="AE28" s="31">
        <v>12.686</v>
      </c>
      <c r="AF28" s="31">
        <v>3.2450000000000001</v>
      </c>
      <c r="AG28" s="31">
        <v>2.181</v>
      </c>
      <c r="AH28" s="31">
        <v>0.94599999999999995</v>
      </c>
      <c r="AI28" s="31">
        <v>5.798</v>
      </c>
      <c r="AJ28" s="31">
        <v>283.392</v>
      </c>
      <c r="AK28" s="31">
        <v>289.47500000000002</v>
      </c>
      <c r="AL28" s="31">
        <v>196.30699999999999</v>
      </c>
      <c r="AM28" s="31">
        <v>12.613</v>
      </c>
      <c r="AN28" s="31">
        <v>3.2570000000000001</v>
      </c>
      <c r="AO28" s="31">
        <v>2.2200000000000002</v>
      </c>
      <c r="AP28" s="31">
        <v>0.91600000000000004</v>
      </c>
      <c r="AQ28" s="31">
        <v>5.883</v>
      </c>
      <c r="AR28" s="31">
        <v>274.28699999999998</v>
      </c>
      <c r="AS28" s="31">
        <v>284.83100000000002</v>
      </c>
      <c r="AT28" s="31">
        <v>193.90799999999999</v>
      </c>
      <c r="AU28" s="31">
        <v>12.557</v>
      </c>
      <c r="AV28" s="31">
        <v>3.2450000000000001</v>
      </c>
      <c r="AW28" s="31">
        <v>2.2250000000000001</v>
      </c>
      <c r="AX28" s="31">
        <v>0.88100000000000001</v>
      </c>
      <c r="AY28" s="31">
        <v>5.8090000000000002</v>
      </c>
      <c r="AZ28" s="31">
        <v>275.53500000000003</v>
      </c>
      <c r="BA28" s="31">
        <v>285.85199999999998</v>
      </c>
      <c r="BB28" s="31">
        <v>193.17699999999999</v>
      </c>
      <c r="BC28" s="31">
        <v>12.497</v>
      </c>
    </row>
    <row r="29" spans="3:55">
      <c r="C29" s="30">
        <v>177000000</v>
      </c>
      <c r="D29" s="31">
        <v>2000000</v>
      </c>
      <c r="E29" s="31">
        <v>1400000</v>
      </c>
      <c r="F29" s="31">
        <v>633</v>
      </c>
      <c r="G29" s="40">
        <f t="shared" si="0"/>
        <v>863.62200000000007</v>
      </c>
      <c r="H29" s="33">
        <f t="shared" ref="H29:K29" si="49">AVERAGE(P29,X29,BH29, BP29, BX29)</f>
        <v>3.2484999999999999</v>
      </c>
      <c r="I29" s="31">
        <f t="shared" si="49"/>
        <v>2.1624999999999996</v>
      </c>
      <c r="J29" s="31">
        <f t="shared" si="49"/>
        <v>0.83000000000000007</v>
      </c>
      <c r="K29" s="31">
        <f t="shared" si="49"/>
        <v>6.35</v>
      </c>
      <c r="L29" s="31">
        <f t="shared" ref="L29:O29" si="50">AVERAGE(T29,BD29,BL29, BT29, CB29)</f>
        <v>284.27699999999999</v>
      </c>
      <c r="M29" s="31">
        <f t="shared" si="50"/>
        <v>367.15800000000002</v>
      </c>
      <c r="N29" s="31">
        <f t="shared" si="50"/>
        <v>193.654</v>
      </c>
      <c r="O29" s="34">
        <f t="shared" si="50"/>
        <v>12.183</v>
      </c>
      <c r="P29" s="31">
        <v>3.2480000000000002</v>
      </c>
      <c r="Q29" s="31">
        <v>2.1419999999999999</v>
      </c>
      <c r="R29" s="31">
        <v>0.873</v>
      </c>
      <c r="S29" s="31">
        <v>6.2350000000000003</v>
      </c>
      <c r="T29" s="31">
        <v>284.27699999999999</v>
      </c>
      <c r="U29" s="31">
        <v>367.15800000000002</v>
      </c>
      <c r="V29" s="31">
        <v>193.654</v>
      </c>
      <c r="W29" s="31">
        <v>12.183</v>
      </c>
      <c r="X29" s="31">
        <v>3.2490000000000001</v>
      </c>
      <c r="Y29" s="31">
        <v>2.1829999999999998</v>
      </c>
      <c r="Z29" s="31">
        <v>0.78700000000000003</v>
      </c>
      <c r="AA29" s="31">
        <v>6.4649999999999999</v>
      </c>
      <c r="AB29" s="31">
        <v>247.36600000000001</v>
      </c>
      <c r="AC29" s="31">
        <v>350.142</v>
      </c>
      <c r="AD29" s="31">
        <v>168.84</v>
      </c>
      <c r="AE29" s="31">
        <v>12.547000000000001</v>
      </c>
      <c r="AF29" s="31">
        <v>3.258</v>
      </c>
      <c r="AG29" s="31">
        <v>2.1120000000000001</v>
      </c>
      <c r="AH29" s="31">
        <v>0.9</v>
      </c>
      <c r="AI29" s="31">
        <v>6.15</v>
      </c>
      <c r="AJ29" s="31">
        <v>267.89999999999998</v>
      </c>
      <c r="AK29" s="31">
        <v>361.37099999999998</v>
      </c>
      <c r="AL29" s="31">
        <v>181.43799999999999</v>
      </c>
      <c r="AM29" s="31">
        <v>12.391999999999999</v>
      </c>
      <c r="AN29" s="31">
        <v>3.242</v>
      </c>
      <c r="AO29" s="31">
        <v>2.048</v>
      </c>
      <c r="AP29" s="31">
        <v>0.95099999999999996</v>
      </c>
      <c r="AQ29" s="31">
        <v>6.3239999999999998</v>
      </c>
      <c r="AR29" s="31">
        <v>265.42200000000003</v>
      </c>
      <c r="AS29" s="31">
        <v>359.85199999999998</v>
      </c>
      <c r="AT29" s="31">
        <v>180.73500000000001</v>
      </c>
      <c r="AU29" s="31">
        <v>12.489000000000001</v>
      </c>
      <c r="AV29" s="31">
        <v>3.2490000000000001</v>
      </c>
      <c r="AW29" s="31">
        <v>2.1339999999999999</v>
      </c>
      <c r="AX29" s="31">
        <v>0.88400000000000001</v>
      </c>
      <c r="AY29" s="31">
        <v>6.6559999999999997</v>
      </c>
      <c r="AZ29" s="31">
        <v>275.73</v>
      </c>
      <c r="BA29" s="31">
        <v>363.74599999999998</v>
      </c>
      <c r="BB29" s="31">
        <v>186.828</v>
      </c>
      <c r="BC29" s="31">
        <v>12.538</v>
      </c>
    </row>
    <row r="30" spans="3:55">
      <c r="C30" s="30">
        <v>177000000</v>
      </c>
      <c r="D30" s="31">
        <v>2000000</v>
      </c>
      <c r="E30" s="31">
        <v>1400000</v>
      </c>
      <c r="F30" s="31">
        <v>728</v>
      </c>
      <c r="G30" s="40">
        <f t="shared" si="0"/>
        <v>817.36599999999999</v>
      </c>
      <c r="H30" s="33">
        <f t="shared" ref="H30:K30" si="51">AVERAGE(P30,X30,BH30, BP30, BX30)</f>
        <v>3.2110000000000003</v>
      </c>
      <c r="I30" s="31">
        <f t="shared" si="51"/>
        <v>2.056</v>
      </c>
      <c r="J30" s="31">
        <f t="shared" si="51"/>
        <v>0.83949999999999991</v>
      </c>
      <c r="K30" s="31">
        <f t="shared" si="51"/>
        <v>5.8659999999999997</v>
      </c>
      <c r="L30" s="31">
        <f t="shared" ref="L30:O30" si="52">AVERAGE(T30,BD30,BL30, BT30, CB30)</f>
        <v>269.82799999999997</v>
      </c>
      <c r="M30" s="31">
        <f t="shared" si="52"/>
        <v>350.46</v>
      </c>
      <c r="N30" s="31">
        <f t="shared" si="52"/>
        <v>179.6</v>
      </c>
      <c r="O30" s="34">
        <f t="shared" si="52"/>
        <v>11.612</v>
      </c>
      <c r="P30" s="31">
        <v>3.2</v>
      </c>
      <c r="Q30" s="31">
        <v>2.0590000000000002</v>
      </c>
      <c r="R30" s="31">
        <v>0.82699999999999996</v>
      </c>
      <c r="S30" s="31">
        <v>5.8869999999999996</v>
      </c>
      <c r="T30" s="31">
        <v>269.82799999999997</v>
      </c>
      <c r="U30" s="31">
        <v>350.46</v>
      </c>
      <c r="V30" s="31">
        <v>179.6</v>
      </c>
      <c r="W30" s="31">
        <v>11.612</v>
      </c>
      <c r="X30" s="31">
        <v>3.222</v>
      </c>
      <c r="Y30" s="31">
        <v>2.0529999999999999</v>
      </c>
      <c r="Z30" s="31">
        <v>0.85199999999999998</v>
      </c>
      <c r="AA30" s="31">
        <v>5.8449999999999998</v>
      </c>
      <c r="AB30" s="31">
        <v>264.79899999999998</v>
      </c>
      <c r="AC30" s="31">
        <v>347.90699999999998</v>
      </c>
      <c r="AD30" s="31">
        <v>177.51900000000001</v>
      </c>
      <c r="AE30" s="31">
        <v>11.971</v>
      </c>
      <c r="AF30" s="31">
        <v>3.226</v>
      </c>
      <c r="AG30" s="31">
        <v>2.077</v>
      </c>
      <c r="AH30" s="31">
        <v>0.83699999999999997</v>
      </c>
      <c r="AI30" s="31">
        <v>5.9740000000000002</v>
      </c>
      <c r="AJ30" s="31">
        <v>277.14299999999997</v>
      </c>
      <c r="AK30" s="31">
        <v>353.66399999999999</v>
      </c>
      <c r="AL30" s="31">
        <v>183.08500000000001</v>
      </c>
      <c r="AM30" s="31">
        <v>11.874000000000001</v>
      </c>
      <c r="AN30" s="31">
        <v>3.2050000000000001</v>
      </c>
      <c r="AO30" s="31">
        <v>2.0760000000000001</v>
      </c>
      <c r="AP30" s="31">
        <v>0.82099999999999995</v>
      </c>
      <c r="AQ30" s="31">
        <v>5.8689999999999998</v>
      </c>
      <c r="AR30" s="31">
        <v>269.82299999999998</v>
      </c>
      <c r="AS30" s="31">
        <v>351.38400000000001</v>
      </c>
      <c r="AT30" s="31">
        <v>180.97399999999999</v>
      </c>
      <c r="AU30" s="31">
        <v>11.916</v>
      </c>
      <c r="AV30" s="31">
        <v>3.11</v>
      </c>
      <c r="AW30" s="31">
        <v>2.0219999999999998</v>
      </c>
      <c r="AX30" s="31">
        <v>0.86299999999999999</v>
      </c>
      <c r="AY30" s="31">
        <v>5.9610000000000003</v>
      </c>
      <c r="AZ30" s="31">
        <v>278.28300000000002</v>
      </c>
      <c r="BA30" s="31">
        <v>354.31299999999999</v>
      </c>
      <c r="BB30" s="31">
        <v>183.34800000000001</v>
      </c>
      <c r="BC30" s="31">
        <v>11.941000000000001</v>
      </c>
    </row>
    <row r="31" spans="3:55">
      <c r="C31" s="30">
        <v>177000000</v>
      </c>
      <c r="D31" s="31">
        <v>2000000</v>
      </c>
      <c r="E31" s="31">
        <v>1400000</v>
      </c>
      <c r="F31" s="31">
        <v>825</v>
      </c>
      <c r="G31" s="40">
        <f t="shared" si="0"/>
        <v>790.63800000000003</v>
      </c>
      <c r="H31" s="33">
        <f t="shared" ref="H31:K31" si="53">AVERAGE(P31,X31,BH31, BP31, BX31)</f>
        <v>3.0834999999999999</v>
      </c>
      <c r="I31" s="31">
        <f t="shared" si="53"/>
        <v>1.9824999999999999</v>
      </c>
      <c r="J31" s="31">
        <f t="shared" si="53"/>
        <v>0.79749999999999999</v>
      </c>
      <c r="K31" s="31">
        <f t="shared" si="53"/>
        <v>5.5039999999999996</v>
      </c>
      <c r="L31" s="31">
        <f t="shared" ref="L31:O31" si="54">AVERAGE(T31,BD31,BL31, BT31, CB31)</f>
        <v>259.98700000000002</v>
      </c>
      <c r="M31" s="31">
        <f t="shared" si="54"/>
        <v>341.21800000000002</v>
      </c>
      <c r="N31" s="31">
        <f t="shared" si="54"/>
        <v>172.648</v>
      </c>
      <c r="O31" s="34">
        <f t="shared" si="54"/>
        <v>11.281000000000001</v>
      </c>
      <c r="P31" s="31">
        <v>3.089</v>
      </c>
      <c r="Q31" s="31">
        <v>2.0259999999999998</v>
      </c>
      <c r="R31" s="31">
        <v>0.748</v>
      </c>
      <c r="S31" s="31">
        <v>5.33</v>
      </c>
      <c r="T31" s="31">
        <v>259.98700000000002</v>
      </c>
      <c r="U31" s="31">
        <v>341.21800000000002</v>
      </c>
      <c r="V31" s="31">
        <v>172.648</v>
      </c>
      <c r="W31" s="31">
        <v>11.281000000000001</v>
      </c>
      <c r="X31" s="31">
        <v>3.0779999999999998</v>
      </c>
      <c r="Y31" s="31">
        <v>1.9390000000000001</v>
      </c>
      <c r="Z31" s="31">
        <v>0.84699999999999998</v>
      </c>
      <c r="AA31" s="31">
        <v>5.6779999999999999</v>
      </c>
      <c r="AB31" s="31">
        <v>264.37</v>
      </c>
      <c r="AC31" s="31">
        <v>341.29599999999999</v>
      </c>
      <c r="AD31" s="31">
        <v>173.816</v>
      </c>
      <c r="AE31" s="31">
        <v>11.426</v>
      </c>
      <c r="AF31" s="31">
        <v>2.9910000000000001</v>
      </c>
      <c r="AG31" s="31">
        <v>1.9690000000000001</v>
      </c>
      <c r="AH31" s="31">
        <v>0.77600000000000002</v>
      </c>
      <c r="AI31" s="31">
        <v>5.444</v>
      </c>
      <c r="AJ31" s="31">
        <v>242.089</v>
      </c>
      <c r="AK31" s="31">
        <v>332.62700000000001</v>
      </c>
      <c r="AL31" s="31">
        <v>165.50700000000001</v>
      </c>
      <c r="AM31" s="31">
        <v>11.308</v>
      </c>
      <c r="AN31" s="31">
        <v>3.0739999999999998</v>
      </c>
      <c r="AO31" s="31">
        <v>1.9670000000000001</v>
      </c>
      <c r="AP31" s="31">
        <v>0.84899999999999998</v>
      </c>
      <c r="AQ31" s="31">
        <v>5.3769999999999998</v>
      </c>
      <c r="AR31" s="31">
        <v>274.34899999999999</v>
      </c>
      <c r="AS31" s="31">
        <v>343.69799999999998</v>
      </c>
      <c r="AT31" s="31">
        <v>180.767</v>
      </c>
      <c r="AU31" s="31">
        <v>11.372999999999999</v>
      </c>
      <c r="AV31" s="31">
        <v>3.0950000000000002</v>
      </c>
      <c r="AW31" s="31">
        <v>1.9470000000000001</v>
      </c>
      <c r="AX31" s="31">
        <v>0.84399999999999997</v>
      </c>
      <c r="AY31" s="31">
        <v>5.3929999999999998</v>
      </c>
      <c r="AZ31" s="31">
        <v>257.58800000000002</v>
      </c>
      <c r="BA31" s="31">
        <v>339.23</v>
      </c>
      <c r="BB31" s="31">
        <v>170.69200000000001</v>
      </c>
      <c r="BC31" s="31">
        <v>11.262</v>
      </c>
    </row>
    <row r="32" spans="3:55">
      <c r="C32" s="30">
        <v>177000000</v>
      </c>
      <c r="D32" s="31">
        <v>2000000</v>
      </c>
      <c r="E32" s="31">
        <v>1400000</v>
      </c>
      <c r="F32" s="31">
        <v>933</v>
      </c>
      <c r="G32" s="40">
        <f t="shared" si="0"/>
        <v>764.94349999999997</v>
      </c>
      <c r="H32" s="33">
        <f t="shared" ref="H32:K32" si="55">AVERAGE(P32,X32,BH32, BP32, BX32)</f>
        <v>2.9784999999999999</v>
      </c>
      <c r="I32" s="31">
        <f t="shared" si="55"/>
        <v>1.9784999999999999</v>
      </c>
      <c r="J32" s="31">
        <f t="shared" si="55"/>
        <v>0.74649999999999994</v>
      </c>
      <c r="K32" s="31">
        <f t="shared" si="55"/>
        <v>5.1204999999999998</v>
      </c>
      <c r="L32" s="31">
        <f t="shared" ref="L32:O32" si="56">AVERAGE(T32,BD32,BL32, BT32, CB32)</f>
        <v>248.50800000000001</v>
      </c>
      <c r="M32" s="31">
        <f t="shared" si="56"/>
        <v>331.24700000000001</v>
      </c>
      <c r="N32" s="31">
        <f t="shared" si="56"/>
        <v>169.16300000000001</v>
      </c>
      <c r="O32" s="34">
        <f t="shared" si="56"/>
        <v>10.904999999999999</v>
      </c>
      <c r="P32" s="31">
        <v>2.9769999999999999</v>
      </c>
      <c r="Q32" s="31">
        <v>1.9690000000000001</v>
      </c>
      <c r="R32" s="31">
        <v>0.74199999999999999</v>
      </c>
      <c r="S32" s="31">
        <v>5.1079999999999997</v>
      </c>
      <c r="T32" s="31">
        <v>248.50800000000001</v>
      </c>
      <c r="U32" s="31">
        <v>331.24700000000001</v>
      </c>
      <c r="V32" s="31">
        <v>169.16300000000001</v>
      </c>
      <c r="W32" s="31">
        <v>10.904999999999999</v>
      </c>
      <c r="X32" s="31">
        <v>2.98</v>
      </c>
      <c r="Y32" s="31">
        <v>1.988</v>
      </c>
      <c r="Z32" s="31">
        <v>0.751</v>
      </c>
      <c r="AA32" s="31">
        <v>5.133</v>
      </c>
      <c r="AB32" s="31">
        <v>249.887</v>
      </c>
      <c r="AC32" s="31">
        <v>331.41500000000002</v>
      </c>
      <c r="AD32" s="31">
        <v>168.16399999999999</v>
      </c>
      <c r="AE32" s="31">
        <v>10.896000000000001</v>
      </c>
      <c r="AF32" s="31">
        <v>2.9590000000000001</v>
      </c>
      <c r="AG32" s="31">
        <v>1.9219999999999999</v>
      </c>
      <c r="AH32" s="31">
        <v>0.78700000000000003</v>
      </c>
      <c r="AI32" s="31">
        <v>5.17</v>
      </c>
      <c r="AJ32" s="31">
        <v>248.423</v>
      </c>
      <c r="AK32" s="31">
        <v>331.81299999999999</v>
      </c>
      <c r="AL32" s="31">
        <v>170.09100000000001</v>
      </c>
      <c r="AM32" s="31">
        <v>10.997999999999999</v>
      </c>
      <c r="AN32" s="31">
        <v>2.9550000000000001</v>
      </c>
      <c r="AO32" s="31">
        <v>1.984</v>
      </c>
      <c r="AP32" s="31">
        <v>0.73899999999999999</v>
      </c>
      <c r="AQ32" s="31">
        <v>5.1130000000000004</v>
      </c>
      <c r="AR32" s="31">
        <v>252.73500000000001</v>
      </c>
      <c r="AS32" s="31">
        <v>332.73500000000001</v>
      </c>
      <c r="AT32" s="31">
        <v>171.05799999999999</v>
      </c>
      <c r="AU32" s="31">
        <v>10.992000000000001</v>
      </c>
      <c r="AV32" s="31">
        <v>2.9790000000000001</v>
      </c>
      <c r="AW32" s="31">
        <v>1.9690000000000001</v>
      </c>
      <c r="AX32" s="31">
        <v>0.76100000000000001</v>
      </c>
      <c r="AY32" s="31">
        <v>5.22</v>
      </c>
      <c r="AZ32" s="31">
        <v>246.273</v>
      </c>
      <c r="BA32" s="31">
        <v>333.49900000000002</v>
      </c>
      <c r="BB32" s="31">
        <v>166.898</v>
      </c>
      <c r="BC32" s="31">
        <v>10.959</v>
      </c>
    </row>
    <row r="33" spans="3:55">
      <c r="C33" s="30">
        <v>420000000</v>
      </c>
      <c r="D33" s="31">
        <v>2000000</v>
      </c>
      <c r="E33" s="31">
        <v>1400000</v>
      </c>
      <c r="F33" s="31">
        <v>633</v>
      </c>
      <c r="G33" s="40">
        <f t="shared" si="0"/>
        <v>752.78050000000007</v>
      </c>
      <c r="H33" s="33">
        <f t="shared" ref="H33:K33" si="57">AVERAGE(P33,X33,BH33, BP33, BX33)</f>
        <v>3.1459999999999999</v>
      </c>
      <c r="I33" s="31">
        <f t="shared" si="57"/>
        <v>2.1399999999999997</v>
      </c>
      <c r="J33" s="31">
        <f t="shared" si="57"/>
        <v>0.83650000000000002</v>
      </c>
      <c r="K33" s="31">
        <f t="shared" si="57"/>
        <v>6.2595000000000001</v>
      </c>
      <c r="L33" s="31">
        <f t="shared" ref="L33:O33" si="58">AVERAGE(T33,BD33,BL33, BT33, CB33)</f>
        <v>255.036</v>
      </c>
      <c r="M33" s="31">
        <f t="shared" si="58"/>
        <v>299.10700000000003</v>
      </c>
      <c r="N33" s="31">
        <f t="shared" si="58"/>
        <v>180.012</v>
      </c>
      <c r="O33" s="34">
        <f t="shared" si="58"/>
        <v>12.366</v>
      </c>
      <c r="P33" s="31">
        <v>3.1459999999999999</v>
      </c>
      <c r="Q33" s="31">
        <v>2.1019999999999999</v>
      </c>
      <c r="R33" s="31">
        <v>0.84199999999999997</v>
      </c>
      <c r="S33" s="31">
        <v>6.2080000000000002</v>
      </c>
      <c r="T33" s="31">
        <v>255.036</v>
      </c>
      <c r="U33" s="31">
        <v>299.10700000000003</v>
      </c>
      <c r="V33" s="31">
        <v>180.012</v>
      </c>
      <c r="W33" s="31">
        <v>12.366</v>
      </c>
      <c r="X33" s="31">
        <v>3.1459999999999999</v>
      </c>
      <c r="Y33" s="31">
        <v>2.1779999999999999</v>
      </c>
      <c r="Z33" s="31">
        <v>0.83099999999999996</v>
      </c>
      <c r="AA33" s="31">
        <v>6.3109999999999999</v>
      </c>
      <c r="AB33" s="31">
        <v>280.50900000000001</v>
      </c>
      <c r="AC33" s="31">
        <v>306.77</v>
      </c>
      <c r="AD33" s="31">
        <v>193.73099999999999</v>
      </c>
      <c r="AE33" s="31">
        <v>12.622</v>
      </c>
      <c r="AF33" s="31">
        <v>3.149</v>
      </c>
      <c r="AG33" s="31">
        <v>2.1640000000000001</v>
      </c>
      <c r="AH33" s="31">
        <v>0.81699999999999995</v>
      </c>
      <c r="AI33" s="31">
        <v>6.25</v>
      </c>
      <c r="AJ33" s="31">
        <v>275.44099999999997</v>
      </c>
      <c r="AK33" s="31">
        <v>305.18900000000002</v>
      </c>
      <c r="AL33" s="31">
        <v>190.91800000000001</v>
      </c>
      <c r="AM33" s="31">
        <v>12.525</v>
      </c>
      <c r="AN33" s="31">
        <v>3.1539999999999999</v>
      </c>
      <c r="AO33" s="31">
        <v>2.1379999999999999</v>
      </c>
      <c r="AP33" s="31">
        <v>0.84899999999999998</v>
      </c>
      <c r="AQ33" s="31">
        <v>6.6589999999999998</v>
      </c>
      <c r="AR33" s="31">
        <v>280.98500000000001</v>
      </c>
      <c r="AS33" s="31">
        <v>308.14</v>
      </c>
      <c r="AT33" s="31">
        <v>194.13</v>
      </c>
      <c r="AU33" s="31">
        <v>12.32</v>
      </c>
      <c r="AV33" s="31">
        <v>3.1539999999999999</v>
      </c>
      <c r="AW33" s="31">
        <v>2.1680000000000001</v>
      </c>
      <c r="AX33" s="31">
        <v>0.83399999999999996</v>
      </c>
      <c r="AY33" s="31">
        <v>6.391</v>
      </c>
      <c r="AZ33" s="31">
        <v>277.726</v>
      </c>
      <c r="BA33" s="31">
        <v>307.17</v>
      </c>
      <c r="BB33" s="31">
        <v>193.23599999999999</v>
      </c>
      <c r="BC33" s="31">
        <v>12.375</v>
      </c>
    </row>
    <row r="34" spans="3:55">
      <c r="C34" s="30">
        <v>420000000</v>
      </c>
      <c r="D34" s="31">
        <v>2000000</v>
      </c>
      <c r="E34" s="31">
        <v>1400000</v>
      </c>
      <c r="F34" s="31">
        <v>728</v>
      </c>
      <c r="G34" s="40">
        <f t="shared" si="0"/>
        <v>746.76900000000012</v>
      </c>
      <c r="H34" s="33">
        <f t="shared" ref="H34:K34" si="59">AVERAGE(P34,X34,BH34, BP34, BX34)</f>
        <v>3.008</v>
      </c>
      <c r="I34" s="31">
        <f t="shared" si="59"/>
        <v>1.9904999999999999</v>
      </c>
      <c r="J34" s="31">
        <f t="shared" si="59"/>
        <v>0.88600000000000001</v>
      </c>
      <c r="K34" s="31">
        <f t="shared" si="59"/>
        <v>5.8719999999999999</v>
      </c>
      <c r="L34" s="31">
        <f t="shared" ref="L34:O34" si="60">AVERAGE(T34,BD34,BL34, BT34, CB34)</f>
        <v>260.685</v>
      </c>
      <c r="M34" s="31">
        <f t="shared" si="60"/>
        <v>288.40100000000001</v>
      </c>
      <c r="N34" s="31">
        <f t="shared" si="60"/>
        <v>180.27</v>
      </c>
      <c r="O34" s="34">
        <f t="shared" si="60"/>
        <v>11.541</v>
      </c>
      <c r="P34" s="31">
        <v>3.0059999999999998</v>
      </c>
      <c r="Q34" s="31">
        <v>1.9910000000000001</v>
      </c>
      <c r="R34" s="31">
        <v>0.874</v>
      </c>
      <c r="S34" s="31">
        <v>5.875</v>
      </c>
      <c r="T34" s="31">
        <v>260.685</v>
      </c>
      <c r="U34" s="31">
        <v>288.40100000000001</v>
      </c>
      <c r="V34" s="31">
        <v>180.27</v>
      </c>
      <c r="W34" s="31">
        <v>11.541</v>
      </c>
      <c r="X34" s="31">
        <v>3.01</v>
      </c>
      <c r="Y34" s="31">
        <v>1.99</v>
      </c>
      <c r="Z34" s="31">
        <v>0.89800000000000002</v>
      </c>
      <c r="AA34" s="31">
        <v>5.8689999999999998</v>
      </c>
      <c r="AB34" s="31">
        <v>265.745</v>
      </c>
      <c r="AC34" s="31">
        <v>292.32400000000001</v>
      </c>
      <c r="AD34" s="31">
        <v>185.571</v>
      </c>
      <c r="AE34" s="31">
        <v>11.943</v>
      </c>
      <c r="AF34" s="31">
        <v>3.0019999999999998</v>
      </c>
      <c r="AG34" s="31">
        <v>2.137</v>
      </c>
      <c r="AH34" s="31">
        <v>0.72699999999999998</v>
      </c>
      <c r="AI34" s="31">
        <v>5.8449999999999998</v>
      </c>
      <c r="AJ34" s="31">
        <v>267.52</v>
      </c>
      <c r="AK34" s="31">
        <v>293.23200000000003</v>
      </c>
      <c r="AL34" s="31">
        <v>185.33199999999999</v>
      </c>
      <c r="AM34" s="31">
        <v>11.935</v>
      </c>
      <c r="AN34" s="31">
        <v>3.13</v>
      </c>
      <c r="AO34" s="31">
        <v>2.036</v>
      </c>
      <c r="AP34" s="31">
        <v>0.90800000000000003</v>
      </c>
      <c r="AQ34" s="31">
        <v>5.9260000000000002</v>
      </c>
      <c r="AR34" s="31">
        <v>274.89600000000002</v>
      </c>
      <c r="AS34" s="31">
        <v>295.42500000000001</v>
      </c>
      <c r="AT34" s="31">
        <v>191.92400000000001</v>
      </c>
      <c r="AU34" s="31">
        <v>11.88</v>
      </c>
      <c r="AV34" s="31">
        <v>3.0219999999999998</v>
      </c>
      <c r="AW34" s="31">
        <v>2.0990000000000002</v>
      </c>
      <c r="AX34" s="31">
        <v>0.78600000000000003</v>
      </c>
      <c r="AY34" s="31">
        <v>5.8419999999999996</v>
      </c>
      <c r="AZ34" s="31">
        <v>267.67399999999998</v>
      </c>
      <c r="BA34" s="31">
        <v>292.73099999999999</v>
      </c>
      <c r="BB34" s="31">
        <v>186.07900000000001</v>
      </c>
      <c r="BC34" s="31">
        <v>11.734999999999999</v>
      </c>
    </row>
    <row r="35" spans="3:55">
      <c r="C35" s="30">
        <v>420000000</v>
      </c>
      <c r="D35" s="31">
        <v>2000000</v>
      </c>
      <c r="E35" s="31">
        <v>1400000</v>
      </c>
      <c r="F35" s="31">
        <v>825</v>
      </c>
      <c r="G35" s="40">
        <f t="shared" si="0"/>
        <v>705.82449999999994</v>
      </c>
      <c r="H35" s="33">
        <f t="shared" ref="H35:K35" si="61">AVERAGE(P35,X35,BH35, BP35, BX35)</f>
        <v>2.9420000000000002</v>
      </c>
      <c r="I35" s="31">
        <f t="shared" si="61"/>
        <v>2.0209999999999999</v>
      </c>
      <c r="J35" s="31">
        <f t="shared" si="61"/>
        <v>0.77350000000000008</v>
      </c>
      <c r="K35" s="31">
        <f t="shared" si="61"/>
        <v>5.4764999999999997</v>
      </c>
      <c r="L35" s="31">
        <f t="shared" ref="L35:O35" si="62">AVERAGE(T35,BD35,BL35, BT35, CB35)</f>
        <v>239.32400000000001</v>
      </c>
      <c r="M35" s="31">
        <f t="shared" si="62"/>
        <v>277.50799999999998</v>
      </c>
      <c r="N35" s="31">
        <f t="shared" si="62"/>
        <v>172.298</v>
      </c>
      <c r="O35" s="34">
        <f t="shared" si="62"/>
        <v>11.218</v>
      </c>
      <c r="P35" s="31">
        <v>2.8860000000000001</v>
      </c>
      <c r="Q35" s="31">
        <v>2.0089999999999999</v>
      </c>
      <c r="R35" s="31">
        <v>0.76200000000000001</v>
      </c>
      <c r="S35" s="31">
        <v>5.5620000000000003</v>
      </c>
      <c r="T35" s="31">
        <v>239.32400000000001</v>
      </c>
      <c r="U35" s="31">
        <v>277.50799999999998</v>
      </c>
      <c r="V35" s="31">
        <v>172.298</v>
      </c>
      <c r="W35" s="31">
        <v>11.218</v>
      </c>
      <c r="X35" s="31">
        <v>2.9980000000000002</v>
      </c>
      <c r="Y35" s="31">
        <v>2.0329999999999999</v>
      </c>
      <c r="Z35" s="31">
        <v>0.78500000000000003</v>
      </c>
      <c r="AA35" s="31">
        <v>5.391</v>
      </c>
      <c r="AB35" s="31">
        <v>261.346</v>
      </c>
      <c r="AC35" s="31">
        <v>284.255</v>
      </c>
      <c r="AD35" s="31">
        <v>180.85599999999999</v>
      </c>
      <c r="AE35" s="31">
        <v>11.135</v>
      </c>
      <c r="AF35" s="31">
        <v>2.8780000000000001</v>
      </c>
      <c r="AG35" s="31">
        <v>1.948</v>
      </c>
      <c r="AH35" s="31">
        <v>0.79500000000000004</v>
      </c>
      <c r="AI35" s="31">
        <v>5.3970000000000002</v>
      </c>
      <c r="AJ35" s="31">
        <v>241.13200000000001</v>
      </c>
      <c r="AK35" s="31">
        <v>280.10899999999998</v>
      </c>
      <c r="AL35" s="31">
        <v>173.31100000000001</v>
      </c>
      <c r="AM35" s="31">
        <v>11.308999999999999</v>
      </c>
      <c r="AN35" s="31">
        <v>3.01</v>
      </c>
      <c r="AO35" s="31">
        <v>2.0720000000000001</v>
      </c>
      <c r="AP35" s="31">
        <v>0.76800000000000002</v>
      </c>
      <c r="AQ35" s="31">
        <v>5.5469999999999997</v>
      </c>
      <c r="AR35" s="31">
        <v>255.15299999999999</v>
      </c>
      <c r="AS35" s="31">
        <v>284.45</v>
      </c>
      <c r="AT35" s="31">
        <v>180.16300000000001</v>
      </c>
      <c r="AU35" s="31">
        <v>11.284000000000001</v>
      </c>
      <c r="AV35" s="31">
        <v>2.9910000000000001</v>
      </c>
      <c r="AW35" s="31">
        <v>2.0099999999999998</v>
      </c>
      <c r="AX35" s="31">
        <v>0.78700000000000003</v>
      </c>
      <c r="AY35" s="31">
        <v>5.4850000000000003</v>
      </c>
      <c r="AZ35" s="31">
        <v>251.83600000000001</v>
      </c>
      <c r="BA35" s="31">
        <v>282.71199999999999</v>
      </c>
      <c r="BB35" s="31">
        <v>177.595</v>
      </c>
      <c r="BC35" s="31">
        <v>11.403</v>
      </c>
    </row>
    <row r="36" spans="3:55">
      <c r="C36" s="30">
        <v>420000000</v>
      </c>
      <c r="D36" s="31">
        <v>2000000</v>
      </c>
      <c r="E36" s="31">
        <v>1400000</v>
      </c>
      <c r="F36" s="31">
        <v>933</v>
      </c>
      <c r="G36" s="40">
        <f t="shared" si="0"/>
        <v>691.96049999999991</v>
      </c>
      <c r="H36" s="33">
        <f t="shared" ref="H36:K36" si="63">AVERAGE(P36,X36,BH36, BP36, BX36)</f>
        <v>2.8029999999999999</v>
      </c>
      <c r="I36" s="31">
        <f t="shared" si="63"/>
        <v>1.875</v>
      </c>
      <c r="J36" s="31">
        <f t="shared" si="63"/>
        <v>0.78300000000000003</v>
      </c>
      <c r="K36" s="31">
        <f t="shared" si="63"/>
        <v>5.1735000000000007</v>
      </c>
      <c r="L36" s="31">
        <f t="shared" ref="L36:O36" si="64">AVERAGE(T36,BD36,BL36, BT36, CB36)</f>
        <v>235.82400000000001</v>
      </c>
      <c r="M36" s="31">
        <f t="shared" si="64"/>
        <v>271.25099999999998</v>
      </c>
      <c r="N36" s="31">
        <f t="shared" si="64"/>
        <v>168.78299999999999</v>
      </c>
      <c r="O36" s="34">
        <f t="shared" si="64"/>
        <v>10.929</v>
      </c>
      <c r="P36" s="31">
        <v>2.851</v>
      </c>
      <c r="Q36" s="31">
        <v>1.8939999999999999</v>
      </c>
      <c r="R36" s="31">
        <v>0.76900000000000002</v>
      </c>
      <c r="S36" s="31">
        <v>5.1840000000000002</v>
      </c>
      <c r="T36" s="31">
        <v>235.82400000000001</v>
      </c>
      <c r="U36" s="31">
        <v>271.25099999999998</v>
      </c>
      <c r="V36" s="31">
        <v>168.78299999999999</v>
      </c>
      <c r="W36" s="31">
        <v>10.929</v>
      </c>
      <c r="X36" s="31">
        <v>2.7549999999999999</v>
      </c>
      <c r="Y36" s="31">
        <v>1.8560000000000001</v>
      </c>
      <c r="Z36" s="31">
        <v>0.79700000000000004</v>
      </c>
      <c r="AA36" s="31">
        <v>5.1630000000000003</v>
      </c>
      <c r="AB36" s="31">
        <v>214.02500000000001</v>
      </c>
      <c r="AC36" s="31">
        <v>262.81099999999998</v>
      </c>
      <c r="AD36" s="31">
        <v>159.804</v>
      </c>
      <c r="AE36" s="31">
        <v>10.971</v>
      </c>
      <c r="AF36" s="31">
        <v>2.859</v>
      </c>
      <c r="AG36" s="31">
        <v>1.913</v>
      </c>
      <c r="AH36" s="31">
        <v>0.77300000000000002</v>
      </c>
      <c r="AI36" s="31">
        <v>5.1870000000000003</v>
      </c>
      <c r="AJ36" s="31">
        <v>229.74199999999999</v>
      </c>
      <c r="AK36" s="31">
        <v>267.19600000000003</v>
      </c>
      <c r="AL36" s="31">
        <v>166.85900000000001</v>
      </c>
      <c r="AM36" s="31">
        <v>10.801</v>
      </c>
      <c r="AN36" s="31">
        <v>2.847</v>
      </c>
      <c r="AO36" s="31">
        <v>1.92</v>
      </c>
      <c r="AP36" s="31">
        <v>0.78200000000000003</v>
      </c>
      <c r="AQ36" s="31">
        <v>5.1289999999999996</v>
      </c>
      <c r="AR36" s="31">
        <v>254.548</v>
      </c>
      <c r="AS36" s="31">
        <v>273.24099999999999</v>
      </c>
      <c r="AT36" s="31">
        <v>177.30099999999999</v>
      </c>
      <c r="AU36" s="31">
        <v>10.861000000000001</v>
      </c>
      <c r="AV36" s="31">
        <v>2.847</v>
      </c>
      <c r="AW36" s="31">
        <v>1.8919999999999999</v>
      </c>
      <c r="AX36" s="31">
        <v>0.76600000000000001</v>
      </c>
      <c r="AY36" s="31">
        <v>5.1040000000000001</v>
      </c>
      <c r="AZ36" s="31">
        <v>220.43600000000001</v>
      </c>
      <c r="BA36" s="31">
        <v>266.58</v>
      </c>
      <c r="BB36" s="31">
        <v>162.666</v>
      </c>
      <c r="BC36" s="31">
        <v>10.952999999999999</v>
      </c>
    </row>
    <row r="37" spans="3:55">
      <c r="C37" s="30">
        <v>600000000</v>
      </c>
      <c r="D37" s="31">
        <v>2000000</v>
      </c>
      <c r="E37" s="31">
        <v>1400000</v>
      </c>
      <c r="F37" s="31">
        <v>633</v>
      </c>
      <c r="G37" s="40">
        <f t="shared" si="0"/>
        <v>789.11599999999987</v>
      </c>
      <c r="H37" s="33">
        <f t="shared" ref="H37:K37" si="65">AVERAGE(P37,X37,BH37, BP37, BX37)</f>
        <v>3.1034999999999999</v>
      </c>
      <c r="I37" s="31">
        <f t="shared" si="65"/>
        <v>2.0914999999999999</v>
      </c>
      <c r="J37" s="31">
        <f t="shared" si="65"/>
        <v>0.88749999999999996</v>
      </c>
      <c r="K37" s="31">
        <f t="shared" si="65"/>
        <v>6.2130000000000001</v>
      </c>
      <c r="L37" s="31">
        <f t="shared" ref="L37:O37" si="66">AVERAGE(T37,BD37,BL37, BT37, CB37)</f>
        <v>278.91199999999998</v>
      </c>
      <c r="M37" s="31">
        <f t="shared" si="66"/>
        <v>298.69799999999998</v>
      </c>
      <c r="N37" s="31">
        <f t="shared" si="66"/>
        <v>193.09399999999999</v>
      </c>
      <c r="O37" s="34">
        <f t="shared" si="66"/>
        <v>12.199</v>
      </c>
      <c r="P37" s="31">
        <v>3.165</v>
      </c>
      <c r="Q37" s="31">
        <v>2.0870000000000002</v>
      </c>
      <c r="R37" s="31">
        <v>0.93500000000000005</v>
      </c>
      <c r="S37" s="31">
        <v>6.2190000000000003</v>
      </c>
      <c r="T37" s="31">
        <v>278.91199999999998</v>
      </c>
      <c r="U37" s="31">
        <v>298.69799999999998</v>
      </c>
      <c r="V37" s="31">
        <v>193.09399999999999</v>
      </c>
      <c r="W37" s="31">
        <v>12.199</v>
      </c>
      <c r="X37" s="31">
        <v>3.0419999999999998</v>
      </c>
      <c r="Y37" s="31">
        <v>2.0960000000000001</v>
      </c>
      <c r="Z37" s="31">
        <v>0.84</v>
      </c>
      <c r="AA37" s="31">
        <v>6.2069999999999999</v>
      </c>
      <c r="AB37" s="31">
        <v>272.32</v>
      </c>
      <c r="AC37" s="31">
        <v>294.92099999999999</v>
      </c>
      <c r="AD37" s="31">
        <v>189.10300000000001</v>
      </c>
      <c r="AE37" s="31">
        <v>12.39</v>
      </c>
      <c r="AF37" s="31">
        <v>3.1539999999999999</v>
      </c>
      <c r="AG37" s="31">
        <v>2.1509999999999998</v>
      </c>
      <c r="AH37" s="31">
        <v>0.84</v>
      </c>
      <c r="AI37" s="31">
        <v>6.2450000000000001</v>
      </c>
      <c r="AJ37" s="31">
        <v>270.64499999999998</v>
      </c>
      <c r="AK37" s="31">
        <v>297.61599999999999</v>
      </c>
      <c r="AL37" s="31">
        <v>190.31200000000001</v>
      </c>
      <c r="AM37" s="31">
        <v>12.64</v>
      </c>
      <c r="AN37" s="31">
        <v>3.149</v>
      </c>
      <c r="AO37" s="31">
        <v>2.0830000000000002</v>
      </c>
      <c r="AP37" s="31">
        <v>0.92800000000000005</v>
      </c>
      <c r="AQ37" s="31">
        <v>6.1719999999999997</v>
      </c>
      <c r="AR37" s="31">
        <v>273.54399999999998</v>
      </c>
      <c r="AS37" s="31">
        <v>294.84399999999999</v>
      </c>
      <c r="AT37" s="31">
        <v>191.75700000000001</v>
      </c>
      <c r="AU37" s="31">
        <v>12.401</v>
      </c>
      <c r="AV37" s="31">
        <v>3.145</v>
      </c>
      <c r="AW37" s="31">
        <v>2.2050000000000001</v>
      </c>
      <c r="AX37" s="31">
        <v>0.82</v>
      </c>
      <c r="AY37" s="31">
        <v>6.36</v>
      </c>
      <c r="AZ37" s="31">
        <v>273.29399999999998</v>
      </c>
      <c r="BA37" s="31">
        <v>295.74299999999999</v>
      </c>
      <c r="BB37" s="31">
        <v>188.74600000000001</v>
      </c>
      <c r="BC37" s="31">
        <v>12.430999999999999</v>
      </c>
    </row>
    <row r="38" spans="3:55">
      <c r="C38" s="30">
        <v>600000000</v>
      </c>
      <c r="D38" s="31">
        <v>2000000</v>
      </c>
      <c r="E38" s="31">
        <v>1400000</v>
      </c>
      <c r="F38" s="31">
        <v>728</v>
      </c>
      <c r="G38" s="40">
        <f t="shared" si="0"/>
        <v>759.39600000000007</v>
      </c>
      <c r="H38" s="33">
        <f t="shared" ref="H38:K38" si="67">AVERAGE(P38,X38,BH38, BP38, BX38)</f>
        <v>3.0214999999999996</v>
      </c>
      <c r="I38" s="31">
        <f t="shared" si="67"/>
        <v>2.0525000000000002</v>
      </c>
      <c r="J38" s="31">
        <f t="shared" si="67"/>
        <v>0.83499999999999996</v>
      </c>
      <c r="K38" s="31">
        <f t="shared" si="67"/>
        <v>5.8629999999999995</v>
      </c>
      <c r="L38" s="31">
        <f t="shared" ref="L38:O38" si="68">AVERAGE(T38,BD38,BL38, BT38, CB38)</f>
        <v>271.04500000000002</v>
      </c>
      <c r="M38" s="31">
        <f t="shared" si="68"/>
        <v>283.05399999999997</v>
      </c>
      <c r="N38" s="31">
        <f t="shared" si="68"/>
        <v>187.77600000000001</v>
      </c>
      <c r="O38" s="34">
        <f t="shared" si="68"/>
        <v>11.657999999999999</v>
      </c>
      <c r="P38" s="31">
        <v>3.0219999999999998</v>
      </c>
      <c r="Q38" s="31">
        <v>2.0649999999999999</v>
      </c>
      <c r="R38" s="31">
        <v>0.81599999999999995</v>
      </c>
      <c r="S38" s="31">
        <v>5.8689999999999998</v>
      </c>
      <c r="T38" s="31">
        <v>271.04500000000002</v>
      </c>
      <c r="U38" s="31">
        <v>283.05399999999997</v>
      </c>
      <c r="V38" s="31">
        <v>187.77600000000001</v>
      </c>
      <c r="W38" s="31">
        <v>11.657999999999999</v>
      </c>
      <c r="X38" s="31">
        <v>3.0209999999999999</v>
      </c>
      <c r="Y38" s="31">
        <v>2.04</v>
      </c>
      <c r="Z38" s="31">
        <v>0.85399999999999998</v>
      </c>
      <c r="AA38" s="31">
        <v>5.8570000000000002</v>
      </c>
      <c r="AB38" s="31">
        <v>265.81099999999998</v>
      </c>
      <c r="AC38" s="31">
        <v>280.863</v>
      </c>
      <c r="AD38" s="31">
        <v>185.66200000000001</v>
      </c>
      <c r="AE38" s="31">
        <v>11.874000000000001</v>
      </c>
      <c r="AF38" s="31">
        <v>3.01</v>
      </c>
      <c r="AG38" s="31">
        <v>2.044</v>
      </c>
      <c r="AH38" s="31">
        <v>0.81100000000000005</v>
      </c>
      <c r="AI38" s="31">
        <v>5.9370000000000003</v>
      </c>
      <c r="AJ38" s="31">
        <v>249.578</v>
      </c>
      <c r="AK38" s="31">
        <v>281.44400000000002</v>
      </c>
      <c r="AL38" s="31">
        <v>177.71899999999999</v>
      </c>
      <c r="AM38" s="31">
        <v>11.773</v>
      </c>
      <c r="AN38" s="31">
        <v>3.0059999999999998</v>
      </c>
      <c r="AO38" s="31">
        <v>2.0009999999999999</v>
      </c>
      <c r="AP38" s="31">
        <v>0.85399999999999998</v>
      </c>
      <c r="AQ38" s="31">
        <v>5.9379999999999997</v>
      </c>
      <c r="AR38" s="31">
        <v>257.85399999999998</v>
      </c>
      <c r="AS38" s="31">
        <v>282.23399999999998</v>
      </c>
      <c r="AT38" s="31">
        <v>181.98400000000001</v>
      </c>
      <c r="AU38" s="31">
        <v>11.911</v>
      </c>
      <c r="AV38" s="31">
        <v>3.0059999999999998</v>
      </c>
      <c r="AW38" s="31">
        <v>2.0299999999999998</v>
      </c>
      <c r="AX38" s="31">
        <v>0.82499999999999996</v>
      </c>
      <c r="AY38" s="31">
        <v>5.8780000000000001</v>
      </c>
      <c r="AZ38" s="31">
        <v>251.999</v>
      </c>
      <c r="BA38" s="31">
        <v>278.59899999999999</v>
      </c>
      <c r="BB38" s="31">
        <v>177.52199999999999</v>
      </c>
      <c r="BC38" s="31">
        <v>11.797000000000001</v>
      </c>
    </row>
    <row r="39" spans="3:55">
      <c r="C39" s="30">
        <v>600000000</v>
      </c>
      <c r="D39" s="31">
        <v>2000000</v>
      </c>
      <c r="E39" s="31">
        <v>1400000</v>
      </c>
      <c r="F39" s="31">
        <v>825</v>
      </c>
      <c r="G39" s="40">
        <f t="shared" si="0"/>
        <v>727.88799999999992</v>
      </c>
      <c r="H39" s="33">
        <f t="shared" ref="H39:K39" si="69">AVERAGE(P39,X39,BH39, BP39, BX39)</f>
        <v>2.8840000000000003</v>
      </c>
      <c r="I39" s="31">
        <f t="shared" si="69"/>
        <v>1.9365000000000001</v>
      </c>
      <c r="J39" s="31">
        <f t="shared" si="69"/>
        <v>0.81800000000000006</v>
      </c>
      <c r="K39" s="31">
        <f t="shared" si="69"/>
        <v>5.5540000000000003</v>
      </c>
      <c r="L39" s="31">
        <f t="shared" ref="L39:O39" si="70">AVERAGE(T39,BD39,BL39, BT39, CB39)</f>
        <v>259.42399999999998</v>
      </c>
      <c r="M39" s="31">
        <f t="shared" si="70"/>
        <v>270.899</v>
      </c>
      <c r="N39" s="31">
        <f t="shared" si="70"/>
        <v>180.63900000000001</v>
      </c>
      <c r="O39" s="34">
        <f t="shared" si="70"/>
        <v>11.372</v>
      </c>
      <c r="P39" s="31">
        <v>2.89</v>
      </c>
      <c r="Q39" s="31">
        <v>1.9339999999999999</v>
      </c>
      <c r="R39" s="31">
        <v>0.83099999999999996</v>
      </c>
      <c r="S39" s="31">
        <v>5.6890000000000001</v>
      </c>
      <c r="T39" s="31">
        <v>259.42399999999998</v>
      </c>
      <c r="U39" s="31">
        <v>270.899</v>
      </c>
      <c r="V39" s="31">
        <v>180.63900000000001</v>
      </c>
      <c r="W39" s="31">
        <v>11.372</v>
      </c>
      <c r="X39" s="31">
        <v>2.8780000000000001</v>
      </c>
      <c r="Y39" s="31">
        <v>1.9390000000000001</v>
      </c>
      <c r="Z39" s="31">
        <v>0.80500000000000005</v>
      </c>
      <c r="AA39" s="31">
        <v>5.4189999999999996</v>
      </c>
      <c r="AB39" s="31">
        <v>242.70400000000001</v>
      </c>
      <c r="AC39" s="31">
        <v>266.02699999999999</v>
      </c>
      <c r="AD39" s="31">
        <v>171.65799999999999</v>
      </c>
      <c r="AE39" s="31">
        <v>11.449</v>
      </c>
      <c r="AF39" s="31">
        <v>2.89</v>
      </c>
      <c r="AG39" s="31">
        <v>1.982</v>
      </c>
      <c r="AH39" s="31">
        <v>0.79800000000000004</v>
      </c>
      <c r="AI39" s="31">
        <v>5.5359999999999996</v>
      </c>
      <c r="AJ39" s="31">
        <v>259.447</v>
      </c>
      <c r="AK39" s="31">
        <v>270.916</v>
      </c>
      <c r="AL39" s="31">
        <v>183.19300000000001</v>
      </c>
      <c r="AM39" s="31">
        <v>11.358000000000001</v>
      </c>
      <c r="AN39" s="31">
        <v>2.9780000000000002</v>
      </c>
      <c r="AO39" s="31">
        <v>2</v>
      </c>
      <c r="AP39" s="31">
        <v>0.80800000000000005</v>
      </c>
      <c r="AQ39" s="31">
        <v>5.3929999999999998</v>
      </c>
      <c r="AR39" s="31">
        <v>258.74200000000002</v>
      </c>
      <c r="AS39" s="31">
        <v>272.358</v>
      </c>
      <c r="AT39" s="31">
        <v>186.03200000000001</v>
      </c>
      <c r="AU39" s="31">
        <v>11.395</v>
      </c>
      <c r="AV39" s="31">
        <v>2.8860000000000001</v>
      </c>
      <c r="AW39" s="31">
        <v>1.9330000000000001</v>
      </c>
      <c r="AX39" s="31">
        <v>0.80700000000000005</v>
      </c>
      <c r="AY39" s="31">
        <v>5.351</v>
      </c>
      <c r="AZ39" s="31">
        <v>245.02699999999999</v>
      </c>
      <c r="BA39" s="31">
        <v>267.44499999999999</v>
      </c>
      <c r="BB39" s="31">
        <v>175.56299999999999</v>
      </c>
      <c r="BC39" s="31">
        <v>11.401</v>
      </c>
    </row>
    <row r="40" spans="3:55">
      <c r="C40" s="30">
        <v>600000000</v>
      </c>
      <c r="D40" s="31">
        <v>2000000</v>
      </c>
      <c r="E40" s="31">
        <v>1400000</v>
      </c>
      <c r="F40" s="31">
        <v>933</v>
      </c>
      <c r="G40" s="40">
        <f t="shared" si="0"/>
        <v>663.8125</v>
      </c>
      <c r="H40" s="37">
        <f t="shared" ref="H40:K40" si="71">AVERAGE(P40,X40,BH40, BP40, BX40)</f>
        <v>2.8129999999999997</v>
      </c>
      <c r="I40" s="38">
        <f t="shared" si="71"/>
        <v>1.8875000000000002</v>
      </c>
      <c r="J40" s="38">
        <f t="shared" si="71"/>
        <v>0.78200000000000003</v>
      </c>
      <c r="K40" s="38">
        <f t="shared" si="71"/>
        <v>5.1125000000000007</v>
      </c>
      <c r="L40" s="38">
        <f t="shared" ref="L40:O40" si="72">AVERAGE(T40,BD40,BL40, BT40, CB40)</f>
        <v>223.708</v>
      </c>
      <c r="M40" s="38">
        <f t="shared" si="72"/>
        <v>257.72000000000003</v>
      </c>
      <c r="N40" s="38">
        <f t="shared" si="72"/>
        <v>166.405</v>
      </c>
      <c r="O40" s="39">
        <f t="shared" si="72"/>
        <v>10.867000000000001</v>
      </c>
      <c r="P40" s="31">
        <v>2.7669999999999999</v>
      </c>
      <c r="Q40" s="31">
        <v>1.8460000000000001</v>
      </c>
      <c r="R40" s="31">
        <v>0.80600000000000005</v>
      </c>
      <c r="S40" s="31">
        <v>5.0990000000000002</v>
      </c>
      <c r="T40" s="31">
        <v>223.708</v>
      </c>
      <c r="U40" s="31">
        <v>257.72000000000003</v>
      </c>
      <c r="V40" s="31">
        <v>166.405</v>
      </c>
      <c r="W40" s="31">
        <v>10.867000000000001</v>
      </c>
      <c r="X40" s="31">
        <v>2.859</v>
      </c>
      <c r="Y40" s="31">
        <v>1.929</v>
      </c>
      <c r="Z40" s="31">
        <v>0.75800000000000001</v>
      </c>
      <c r="AA40" s="31">
        <v>5.1260000000000003</v>
      </c>
      <c r="AB40" s="31">
        <v>243.05500000000001</v>
      </c>
      <c r="AC40" s="31">
        <v>260.17599999999999</v>
      </c>
      <c r="AD40" s="31">
        <v>174.37799999999999</v>
      </c>
      <c r="AE40" s="31">
        <v>10.955</v>
      </c>
      <c r="AF40" s="31">
        <v>2.859</v>
      </c>
      <c r="AG40" s="31">
        <v>1.885</v>
      </c>
      <c r="AH40" s="31">
        <v>0.81799999999999995</v>
      </c>
      <c r="AI40" s="31">
        <v>5.1710000000000003</v>
      </c>
      <c r="AJ40" s="31">
        <v>236.88399999999999</v>
      </c>
      <c r="AK40" s="31">
        <v>260.77499999999998</v>
      </c>
      <c r="AL40" s="31">
        <v>170.11600000000001</v>
      </c>
      <c r="AM40" s="31">
        <v>10.992000000000001</v>
      </c>
      <c r="AN40" s="31">
        <v>2.7509999999999999</v>
      </c>
      <c r="AO40" s="31">
        <v>1.897</v>
      </c>
      <c r="AP40" s="31">
        <v>0.751</v>
      </c>
      <c r="AQ40" s="31">
        <v>5.1539999999999999</v>
      </c>
      <c r="AR40" s="31">
        <v>218.65899999999999</v>
      </c>
      <c r="AS40" s="31">
        <v>250.58699999999999</v>
      </c>
      <c r="AT40" s="31">
        <v>160.739</v>
      </c>
      <c r="AU40" s="31">
        <v>11.116</v>
      </c>
      <c r="AV40" s="31">
        <v>2.7669999999999999</v>
      </c>
      <c r="AW40" s="31">
        <v>1.9</v>
      </c>
      <c r="AX40" s="31">
        <v>0.79100000000000004</v>
      </c>
      <c r="AY40" s="31">
        <v>5.1219999999999999</v>
      </c>
      <c r="AZ40" s="31">
        <v>242.952</v>
      </c>
      <c r="BA40" s="31">
        <v>261.43</v>
      </c>
      <c r="BB40" s="31">
        <v>173.64500000000001</v>
      </c>
      <c r="BC40" s="31">
        <v>11.010999999999999</v>
      </c>
    </row>
    <row r="48" spans="3:55">
      <c r="C48" s="5" t="s">
        <v>93</v>
      </c>
    </row>
    <row r="49" spans="3:55">
      <c r="C49" s="26" t="s">
        <v>83</v>
      </c>
      <c r="D49" s="26" t="s">
        <v>84</v>
      </c>
      <c r="E49" s="26" t="s">
        <v>85</v>
      </c>
      <c r="F49" s="26" t="s">
        <v>99</v>
      </c>
      <c r="G49" s="26" t="s">
        <v>100</v>
      </c>
      <c r="H49" s="26" t="s">
        <v>47</v>
      </c>
      <c r="I49" s="26" t="s">
        <v>48</v>
      </c>
      <c r="J49" s="26" t="s">
        <v>49</v>
      </c>
      <c r="K49" s="26" t="s">
        <v>88</v>
      </c>
      <c r="L49" s="26" t="s">
        <v>89</v>
      </c>
      <c r="M49" s="26" t="s">
        <v>90</v>
      </c>
      <c r="N49" s="26" t="s">
        <v>91</v>
      </c>
      <c r="O49" s="26" t="s">
        <v>92</v>
      </c>
      <c r="P49" s="26" t="s">
        <v>47</v>
      </c>
      <c r="Q49" s="26" t="s">
        <v>48</v>
      </c>
      <c r="R49" s="26" t="s">
        <v>49</v>
      </c>
      <c r="S49" s="26" t="s">
        <v>88</v>
      </c>
      <c r="T49" s="26" t="s">
        <v>89</v>
      </c>
      <c r="U49" s="26" t="s">
        <v>90</v>
      </c>
      <c r="V49" s="26" t="s">
        <v>91</v>
      </c>
      <c r="W49" s="26" t="s">
        <v>92</v>
      </c>
      <c r="X49" s="26" t="s">
        <v>47</v>
      </c>
      <c r="Y49" s="26" t="s">
        <v>48</v>
      </c>
      <c r="Z49" s="26" t="s">
        <v>49</v>
      </c>
      <c r="AA49" s="26" t="s">
        <v>88</v>
      </c>
      <c r="AB49" s="26" t="s">
        <v>89</v>
      </c>
      <c r="AC49" s="26" t="s">
        <v>90</v>
      </c>
      <c r="AD49" s="26" t="s">
        <v>91</v>
      </c>
      <c r="AE49" s="26" t="s">
        <v>92</v>
      </c>
      <c r="AF49" s="26" t="s">
        <v>47</v>
      </c>
      <c r="AG49" s="26" t="s">
        <v>48</v>
      </c>
      <c r="AH49" s="26" t="s">
        <v>49</v>
      </c>
      <c r="AI49" s="26" t="s">
        <v>88</v>
      </c>
      <c r="AJ49" s="26" t="s">
        <v>89</v>
      </c>
      <c r="AK49" s="26" t="s">
        <v>90</v>
      </c>
      <c r="AL49" s="26" t="s">
        <v>91</v>
      </c>
      <c r="AM49" s="26" t="s">
        <v>92</v>
      </c>
      <c r="AN49" s="26" t="s">
        <v>47</v>
      </c>
      <c r="AO49" s="26" t="s">
        <v>48</v>
      </c>
      <c r="AP49" s="26" t="s">
        <v>49</v>
      </c>
      <c r="AQ49" s="26" t="s">
        <v>88</v>
      </c>
      <c r="AR49" s="26" t="s">
        <v>89</v>
      </c>
      <c r="AS49" s="26" t="s">
        <v>90</v>
      </c>
      <c r="AT49" s="26" t="s">
        <v>91</v>
      </c>
      <c r="AU49" s="26" t="s">
        <v>92</v>
      </c>
      <c r="AV49" s="26" t="s">
        <v>47</v>
      </c>
      <c r="AW49" s="26" t="s">
        <v>48</v>
      </c>
      <c r="AX49" s="26" t="s">
        <v>49</v>
      </c>
      <c r="AY49" s="26" t="s">
        <v>88</v>
      </c>
      <c r="AZ49" s="26" t="s">
        <v>89</v>
      </c>
      <c r="BA49" s="26" t="s">
        <v>90</v>
      </c>
      <c r="BB49" s="26" t="s">
        <v>91</v>
      </c>
      <c r="BC49" s="26" t="s">
        <v>92</v>
      </c>
    </row>
    <row r="50" spans="3:55">
      <c r="C50" s="30">
        <v>177000000</v>
      </c>
      <c r="D50" s="31">
        <v>1200000</v>
      </c>
      <c r="E50" s="31">
        <v>1000000</v>
      </c>
      <c r="F50" s="31">
        <v>633</v>
      </c>
      <c r="G50" s="40">
        <f t="shared" ref="G50:G85" si="73">SUM(K50:O50)</f>
        <v>36.068780000000004</v>
      </c>
      <c r="H50" s="41">
        <f t="shared" ref="H50:K50" si="74">AVERAGE(P50,X50,BH50, BP50, BX50)</f>
        <v>1.1644999999999999</v>
      </c>
      <c r="I50" s="42">
        <f t="shared" si="74"/>
        <v>1.1964999999999999</v>
      </c>
      <c r="J50" s="42">
        <f t="shared" si="74"/>
        <v>0.11600000000000001</v>
      </c>
      <c r="K50" s="42">
        <f t="shared" si="74"/>
        <v>3.9039999999999999</v>
      </c>
      <c r="L50" s="42">
        <f t="shared" ref="L50:O50" si="75">AVERAGE(T50,BD50,BL50, BT50, CB50)</f>
        <v>10.452</v>
      </c>
      <c r="M50" s="42">
        <f t="shared" si="75"/>
        <v>6.5587799999999996</v>
      </c>
      <c r="N50" s="42">
        <f t="shared" si="75"/>
        <v>0.27900000000000003</v>
      </c>
      <c r="O50" s="43">
        <f t="shared" si="75"/>
        <v>14.875</v>
      </c>
      <c r="P50" s="31">
        <v>1.1619999999999999</v>
      </c>
      <c r="Q50" s="31">
        <v>1.2110000000000001</v>
      </c>
      <c r="R50" s="31">
        <v>9.1999999999999998E-2</v>
      </c>
      <c r="S50" s="31">
        <v>3.8780000000000001</v>
      </c>
      <c r="T50" s="31">
        <v>10.452</v>
      </c>
      <c r="U50" s="31">
        <v>6.5587799999999996</v>
      </c>
      <c r="V50" s="31">
        <v>0.27900000000000003</v>
      </c>
      <c r="W50" s="31">
        <v>14.875</v>
      </c>
      <c r="X50" s="31">
        <v>1.167</v>
      </c>
      <c r="Y50" s="31">
        <v>1.1819999999999999</v>
      </c>
      <c r="Z50" s="31">
        <v>0.14000000000000001</v>
      </c>
      <c r="AA50" s="31">
        <v>3.93</v>
      </c>
      <c r="AB50" s="31">
        <v>10.891999999999999</v>
      </c>
      <c r="AC50" s="31">
        <v>6.5548200000000003</v>
      </c>
      <c r="AD50" s="31">
        <v>0.33100000000000002</v>
      </c>
      <c r="AE50" s="31">
        <v>15.214</v>
      </c>
      <c r="AF50" s="31">
        <v>1.155</v>
      </c>
      <c r="AG50" s="31">
        <v>1.2130000000000001</v>
      </c>
      <c r="AH50" s="31">
        <v>9.9000000000000005E-2</v>
      </c>
      <c r="AI50" s="31">
        <v>3.9279999999999999</v>
      </c>
      <c r="AJ50" s="31">
        <v>10.427</v>
      </c>
      <c r="AK50" s="31">
        <v>6.5476599999999996</v>
      </c>
      <c r="AL50" s="31">
        <v>0.30199999999999999</v>
      </c>
      <c r="AM50" s="31">
        <v>15.044</v>
      </c>
      <c r="AN50" s="31">
        <v>1.159</v>
      </c>
      <c r="AO50" s="31">
        <v>1.2070000000000001</v>
      </c>
      <c r="AP50" s="31">
        <v>0.10299999999999999</v>
      </c>
      <c r="AQ50" s="31">
        <v>3.952</v>
      </c>
      <c r="AR50" s="31">
        <v>10.465999999999999</v>
      </c>
      <c r="AS50" s="31">
        <v>6.53742</v>
      </c>
      <c r="AT50" s="31">
        <v>0.29899999999999999</v>
      </c>
      <c r="AU50" s="31">
        <v>14.99</v>
      </c>
      <c r="AV50" s="31">
        <v>1.155</v>
      </c>
      <c r="AW50" s="31">
        <v>1.212</v>
      </c>
      <c r="AX50" s="31">
        <v>0.105</v>
      </c>
      <c r="AY50" s="31">
        <v>3.8980000000000001</v>
      </c>
      <c r="AZ50" s="31">
        <v>10.404999999999999</v>
      </c>
      <c r="BA50" s="31">
        <v>6.5545</v>
      </c>
      <c r="BB50" s="31">
        <v>0.27300000000000002</v>
      </c>
      <c r="BC50" s="31">
        <v>15.048</v>
      </c>
    </row>
    <row r="51" spans="3:55">
      <c r="C51" s="30">
        <v>177000000</v>
      </c>
      <c r="D51" s="31">
        <v>1200000</v>
      </c>
      <c r="E51" s="31">
        <v>1000000</v>
      </c>
      <c r="F51" s="31">
        <v>728</v>
      </c>
      <c r="G51" s="40">
        <f t="shared" si="73"/>
        <v>34.479559999999999</v>
      </c>
      <c r="H51" s="33">
        <f t="shared" ref="H51:K51" si="76">AVERAGE(P51,X51,BH51, BP51, BX51)</f>
        <v>1.1575</v>
      </c>
      <c r="I51" s="31">
        <f t="shared" si="76"/>
        <v>1.1759999999999999</v>
      </c>
      <c r="J51" s="31">
        <f t="shared" si="76"/>
        <v>9.2499999999999999E-2</v>
      </c>
      <c r="K51" s="31">
        <f t="shared" si="76"/>
        <v>3.6974999999999998</v>
      </c>
      <c r="L51" s="31">
        <f t="shared" ref="L51:O51" si="77">AVERAGE(T51,BD51,BL51, BT51, CB51)</f>
        <v>9.6839999999999993</v>
      </c>
      <c r="M51" s="31">
        <f t="shared" si="77"/>
        <v>6.5130600000000003</v>
      </c>
      <c r="N51" s="31">
        <f t="shared" si="77"/>
        <v>0.28999999999999998</v>
      </c>
      <c r="O51" s="34">
        <f t="shared" si="77"/>
        <v>14.295</v>
      </c>
      <c r="P51" s="31">
        <v>1.159</v>
      </c>
      <c r="Q51" s="31">
        <v>1.1819999999999999</v>
      </c>
      <c r="R51" s="31">
        <v>9.2999999999999999E-2</v>
      </c>
      <c r="S51" s="31">
        <v>3.6579999999999999</v>
      </c>
      <c r="T51" s="31">
        <v>9.6839999999999993</v>
      </c>
      <c r="U51" s="31">
        <v>6.5130600000000003</v>
      </c>
      <c r="V51" s="31">
        <v>0.28999999999999998</v>
      </c>
      <c r="W51" s="31">
        <v>14.295</v>
      </c>
      <c r="X51" s="31">
        <v>1.1559999999999999</v>
      </c>
      <c r="Y51" s="31">
        <v>1.17</v>
      </c>
      <c r="Z51" s="31">
        <v>9.1999999999999998E-2</v>
      </c>
      <c r="AA51" s="31">
        <v>3.7370000000000001</v>
      </c>
      <c r="AB51" s="31">
        <v>9.6880000000000006</v>
      </c>
      <c r="AC51" s="31">
        <v>6.4949399999999997</v>
      </c>
      <c r="AD51" s="31">
        <v>0.26</v>
      </c>
      <c r="AE51" s="31">
        <v>14.430999999999999</v>
      </c>
      <c r="AF51" s="31">
        <v>1.1559999999999999</v>
      </c>
      <c r="AG51" s="31">
        <v>1.151</v>
      </c>
      <c r="AH51" s="31">
        <v>0.107</v>
      </c>
      <c r="AI51" s="31">
        <v>3.766</v>
      </c>
      <c r="AJ51" s="31">
        <v>9.7949999999999999</v>
      </c>
      <c r="AK51" s="31">
        <v>6.4972599999999998</v>
      </c>
      <c r="AL51" s="31">
        <v>0.28699999999999998</v>
      </c>
      <c r="AM51" s="31">
        <v>14.461</v>
      </c>
      <c r="AN51" s="31">
        <v>1.1559999999999999</v>
      </c>
      <c r="AO51" s="31">
        <v>1.155</v>
      </c>
      <c r="AP51" s="31">
        <v>0.10299999999999999</v>
      </c>
      <c r="AQ51" s="31">
        <v>3.754</v>
      </c>
      <c r="AR51" s="31">
        <v>9.7680000000000007</v>
      </c>
      <c r="AS51" s="31">
        <v>6.5060200000000004</v>
      </c>
      <c r="AT51" s="31">
        <v>0.29899999999999999</v>
      </c>
      <c r="AU51" s="31">
        <v>14.628</v>
      </c>
      <c r="AV51" s="31">
        <v>1.1559999999999999</v>
      </c>
      <c r="AW51" s="31">
        <v>1.161</v>
      </c>
      <c r="AX51" s="31">
        <v>9.6000000000000002E-2</v>
      </c>
      <c r="AY51" s="31">
        <v>3.746</v>
      </c>
      <c r="AZ51" s="31">
        <v>9.74</v>
      </c>
      <c r="BA51" s="31">
        <v>6.4978199999999999</v>
      </c>
      <c r="BB51" s="31">
        <v>0.29399999999999998</v>
      </c>
      <c r="BC51" s="31">
        <v>14.298999999999999</v>
      </c>
    </row>
    <row r="52" spans="3:55">
      <c r="C52" s="30">
        <v>177000000</v>
      </c>
      <c r="D52" s="31">
        <v>1200000</v>
      </c>
      <c r="E52" s="31">
        <v>1000000</v>
      </c>
      <c r="F52" s="31">
        <v>825</v>
      </c>
      <c r="G52" s="40">
        <f t="shared" si="73"/>
        <v>33.521720000000002</v>
      </c>
      <c r="H52" s="33">
        <f t="shared" ref="H52:K52" si="78">AVERAGE(P52,X52,BH52, BP52, BX52)</f>
        <v>1.1539999999999999</v>
      </c>
      <c r="I52" s="31">
        <f t="shared" si="78"/>
        <v>1.1479999999999999</v>
      </c>
      <c r="J52" s="31">
        <f t="shared" si="78"/>
        <v>9.0999999999999998E-2</v>
      </c>
      <c r="K52" s="31">
        <f t="shared" si="78"/>
        <v>3.5655000000000001</v>
      </c>
      <c r="L52" s="31">
        <f t="shared" ref="L52:O52" si="79">AVERAGE(T52,BD52,BL52, BT52, CB52)</f>
        <v>9.3209999999999997</v>
      </c>
      <c r="M52" s="31">
        <f t="shared" si="79"/>
        <v>6.4952199999999998</v>
      </c>
      <c r="N52" s="31">
        <f t="shared" si="79"/>
        <v>0.25900000000000001</v>
      </c>
      <c r="O52" s="34">
        <f t="shared" si="79"/>
        <v>13.881</v>
      </c>
      <c r="P52" s="31">
        <v>1.1559999999999999</v>
      </c>
      <c r="Q52" s="31">
        <v>1.1619999999999999</v>
      </c>
      <c r="R52" s="31">
        <v>8.7999999999999995E-2</v>
      </c>
      <c r="S52" s="31">
        <v>3.5190000000000001</v>
      </c>
      <c r="T52" s="31">
        <v>9.3209999999999997</v>
      </c>
      <c r="U52" s="31">
        <v>6.4952199999999998</v>
      </c>
      <c r="V52" s="31">
        <v>0.25900000000000001</v>
      </c>
      <c r="W52" s="31">
        <v>13.881</v>
      </c>
      <c r="X52" s="31">
        <v>1.1519999999999999</v>
      </c>
      <c r="Y52" s="31">
        <v>1.1339999999999999</v>
      </c>
      <c r="Z52" s="31">
        <v>9.4E-2</v>
      </c>
      <c r="AA52" s="31">
        <v>3.6120000000000001</v>
      </c>
      <c r="AB52" s="31">
        <v>9.3580000000000005</v>
      </c>
      <c r="AC52" s="31">
        <v>6.4371799999999997</v>
      </c>
      <c r="AD52" s="31">
        <v>0.251</v>
      </c>
      <c r="AE52" s="31">
        <v>13.901999999999999</v>
      </c>
      <c r="AF52" s="31">
        <v>1.153</v>
      </c>
      <c r="AG52" s="31">
        <v>1.1379999999999999</v>
      </c>
      <c r="AH52" s="31">
        <v>9.1999999999999998E-2</v>
      </c>
      <c r="AI52" s="31">
        <v>3.6360000000000001</v>
      </c>
      <c r="AJ52" s="31">
        <v>9.4659999999999993</v>
      </c>
      <c r="AK52" s="31">
        <v>6.4504200000000003</v>
      </c>
      <c r="AL52" s="31">
        <v>0.36099999999999999</v>
      </c>
      <c r="AM52" s="31">
        <v>13.898</v>
      </c>
      <c r="AN52" s="31">
        <v>1.1599999999999999</v>
      </c>
      <c r="AO52" s="31">
        <v>1.1140000000000001</v>
      </c>
      <c r="AP52" s="31">
        <v>0.113</v>
      </c>
      <c r="AQ52" s="31">
        <v>3.605</v>
      </c>
      <c r="AR52" s="31">
        <v>9.6219999999999999</v>
      </c>
      <c r="AS52" s="31">
        <v>6.4573400000000003</v>
      </c>
      <c r="AT52" s="31">
        <v>0.26700000000000002</v>
      </c>
      <c r="AU52" s="31">
        <v>13.984999999999999</v>
      </c>
      <c r="AV52" s="31">
        <v>1.153</v>
      </c>
      <c r="AW52" s="31">
        <v>1.131</v>
      </c>
      <c r="AX52" s="31">
        <v>8.7999999999999995E-2</v>
      </c>
      <c r="AY52" s="31">
        <v>3.5939999999999999</v>
      </c>
      <c r="AZ52" s="31">
        <v>9.3209999999999997</v>
      </c>
      <c r="BA52" s="31">
        <v>6.46218</v>
      </c>
      <c r="BB52" s="31">
        <v>0.27600000000000002</v>
      </c>
      <c r="BC52" s="31">
        <v>14.039</v>
      </c>
    </row>
    <row r="53" spans="3:55">
      <c r="C53" s="30">
        <v>177000000</v>
      </c>
      <c r="D53" s="31">
        <v>1200000</v>
      </c>
      <c r="E53" s="31">
        <v>1000000</v>
      </c>
      <c r="F53" s="31">
        <v>933</v>
      </c>
      <c r="G53" s="40">
        <f t="shared" si="73"/>
        <v>32.77722</v>
      </c>
      <c r="H53" s="33">
        <f t="shared" ref="H53:K53" si="80">AVERAGE(P53,X53,BH53, BP53, BX53)</f>
        <v>1.1555</v>
      </c>
      <c r="I53" s="31">
        <f t="shared" si="80"/>
        <v>1.1320000000000001</v>
      </c>
      <c r="J53" s="31">
        <f t="shared" si="80"/>
        <v>0.09</v>
      </c>
      <c r="K53" s="31">
        <f t="shared" si="80"/>
        <v>3.4575</v>
      </c>
      <c r="L53" s="31">
        <f t="shared" ref="L53:O53" si="81">AVERAGE(T53,BD53,BL53, BT53, CB53)</f>
        <v>8.9139999999999997</v>
      </c>
      <c r="M53" s="31">
        <f t="shared" si="81"/>
        <v>6.4247199999999998</v>
      </c>
      <c r="N53" s="31">
        <f t="shared" si="81"/>
        <v>0.24399999999999999</v>
      </c>
      <c r="O53" s="34">
        <f t="shared" si="81"/>
        <v>13.737</v>
      </c>
      <c r="P53" s="31">
        <v>1.161</v>
      </c>
      <c r="Q53" s="31">
        <v>1.1200000000000001</v>
      </c>
      <c r="R53" s="31">
        <v>9.6000000000000002E-2</v>
      </c>
      <c r="S53" s="31">
        <v>3.4420000000000002</v>
      </c>
      <c r="T53" s="31">
        <v>8.9139999999999997</v>
      </c>
      <c r="U53" s="31">
        <v>6.4247199999999998</v>
      </c>
      <c r="V53" s="31">
        <v>0.24399999999999999</v>
      </c>
      <c r="W53" s="31">
        <v>13.737</v>
      </c>
      <c r="X53" s="31">
        <v>1.1499999999999999</v>
      </c>
      <c r="Y53" s="31">
        <v>1.1439999999999999</v>
      </c>
      <c r="Z53" s="31">
        <v>8.4000000000000005E-2</v>
      </c>
      <c r="AA53" s="31">
        <v>3.4729999999999999</v>
      </c>
      <c r="AB53" s="31">
        <v>8.8840000000000003</v>
      </c>
      <c r="AC53" s="31">
        <v>6.4199200000000003</v>
      </c>
      <c r="AD53" s="31">
        <v>0.249</v>
      </c>
      <c r="AE53" s="31">
        <v>13.76</v>
      </c>
      <c r="AF53" s="31">
        <v>1.1579999999999999</v>
      </c>
      <c r="AG53" s="31">
        <v>1.137</v>
      </c>
      <c r="AH53" s="31">
        <v>7.0999999999999994E-2</v>
      </c>
      <c r="AI53" s="31">
        <v>3.4929999999999999</v>
      </c>
      <c r="AJ53" s="31">
        <v>8.8309999999999995</v>
      </c>
      <c r="AK53" s="31">
        <v>6.4073399999999996</v>
      </c>
      <c r="AL53" s="31">
        <v>0.26600000000000001</v>
      </c>
      <c r="AM53" s="31">
        <v>13.601000000000001</v>
      </c>
      <c r="AN53" s="31">
        <v>1.149</v>
      </c>
      <c r="AO53" s="31">
        <v>1.1319999999999999</v>
      </c>
      <c r="AP53" s="31">
        <v>9.0999999999999998E-2</v>
      </c>
      <c r="AQ53" s="31">
        <v>3.5030000000000001</v>
      </c>
      <c r="AR53" s="31">
        <v>8.9480000000000004</v>
      </c>
      <c r="AS53" s="31">
        <v>6.3969199999999997</v>
      </c>
      <c r="AT53" s="31">
        <v>0.26500000000000001</v>
      </c>
      <c r="AU53" s="31">
        <v>13.715</v>
      </c>
      <c r="AV53" s="31">
        <v>1.1499999999999999</v>
      </c>
      <c r="AW53" s="31">
        <v>1.1220000000000001</v>
      </c>
      <c r="AX53" s="31">
        <v>8.5999999999999993E-2</v>
      </c>
      <c r="AY53" s="31">
        <v>3.4569999999999999</v>
      </c>
      <c r="AZ53" s="31">
        <v>8.9749999999999996</v>
      </c>
      <c r="BA53" s="31">
        <v>6.3750600000000004</v>
      </c>
      <c r="BB53" s="31">
        <v>0.247</v>
      </c>
      <c r="BC53" s="31">
        <v>13.86</v>
      </c>
    </row>
    <row r="54" spans="3:55">
      <c r="C54" s="30">
        <v>420000000</v>
      </c>
      <c r="D54" s="31">
        <v>1200000</v>
      </c>
      <c r="E54" s="31">
        <v>1000000</v>
      </c>
      <c r="F54" s="31">
        <v>633</v>
      </c>
      <c r="G54" s="40">
        <f t="shared" si="73"/>
        <v>35.5227</v>
      </c>
      <c r="H54" s="33">
        <f t="shared" ref="H54:K54" si="82">AVERAGE(P54,X54,BH54, BP54, BX54)</f>
        <v>1.1555</v>
      </c>
      <c r="I54" s="31">
        <f t="shared" si="82"/>
        <v>1.2765</v>
      </c>
      <c r="J54" s="31">
        <f t="shared" si="82"/>
        <v>0.1205</v>
      </c>
      <c r="K54" s="31">
        <f t="shared" si="82"/>
        <v>3.8780000000000001</v>
      </c>
      <c r="L54" s="31">
        <f t="shared" ref="L54:O54" si="83">AVERAGE(T54,BD54,BL54, BT54, CB54)</f>
        <v>10.379</v>
      </c>
      <c r="M54" s="31">
        <f t="shared" si="83"/>
        <v>6.0236999999999998</v>
      </c>
      <c r="N54" s="31">
        <f t="shared" si="83"/>
        <v>0.27100000000000002</v>
      </c>
      <c r="O54" s="34">
        <f t="shared" si="83"/>
        <v>14.971</v>
      </c>
      <c r="P54" s="31">
        <v>1.1559999999999999</v>
      </c>
      <c r="Q54" s="31">
        <v>1.2529999999999999</v>
      </c>
      <c r="R54" s="31">
        <v>0.14399999999999999</v>
      </c>
      <c r="S54" s="31">
        <v>3.86</v>
      </c>
      <c r="T54" s="31">
        <v>10.379</v>
      </c>
      <c r="U54" s="31">
        <v>6.0236999999999998</v>
      </c>
      <c r="V54" s="31">
        <v>0.27100000000000002</v>
      </c>
      <c r="W54" s="31">
        <v>14.971</v>
      </c>
      <c r="X54" s="31">
        <v>1.155</v>
      </c>
      <c r="Y54" s="31">
        <v>1.3</v>
      </c>
      <c r="Z54" s="31">
        <v>9.7000000000000003E-2</v>
      </c>
      <c r="AA54" s="31">
        <v>3.8959999999999999</v>
      </c>
      <c r="AB54" s="31">
        <v>10.432</v>
      </c>
      <c r="AC54" s="31">
        <v>5.9788800000000002</v>
      </c>
      <c r="AD54" s="31">
        <v>0.26500000000000001</v>
      </c>
      <c r="AE54" s="31">
        <v>15.063000000000001</v>
      </c>
      <c r="AF54" s="31">
        <v>1.159</v>
      </c>
      <c r="AG54" s="31">
        <v>1.294</v>
      </c>
      <c r="AH54" s="31">
        <v>0.11</v>
      </c>
      <c r="AI54" s="31">
        <v>3.87</v>
      </c>
      <c r="AJ54" s="31">
        <v>10.615</v>
      </c>
      <c r="AK54" s="31">
        <v>6.0308400000000004</v>
      </c>
      <c r="AL54" s="31">
        <v>0.27200000000000002</v>
      </c>
      <c r="AM54" s="31">
        <v>15.023</v>
      </c>
      <c r="AN54" s="31">
        <v>1.155</v>
      </c>
      <c r="AO54" s="31">
        <v>1.294</v>
      </c>
      <c r="AP54" s="31">
        <v>0.10199999999999999</v>
      </c>
      <c r="AQ54" s="31">
        <v>3.8959999999999999</v>
      </c>
      <c r="AR54" s="31">
        <v>10.622</v>
      </c>
      <c r="AS54" s="31">
        <v>6.0184600000000001</v>
      </c>
      <c r="AT54" s="31">
        <v>0.26600000000000001</v>
      </c>
      <c r="AU54" s="31">
        <v>14.994999999999999</v>
      </c>
      <c r="AV54" s="31">
        <v>1.155</v>
      </c>
      <c r="AW54" s="31">
        <v>1.294</v>
      </c>
      <c r="AX54" s="31">
        <v>9.1999999999999998E-2</v>
      </c>
      <c r="AY54" s="31">
        <v>3.9260000000000002</v>
      </c>
      <c r="AZ54" s="31">
        <v>10.489000000000001</v>
      </c>
      <c r="BA54" s="31">
        <v>5.9904000000000002</v>
      </c>
      <c r="BB54" s="31">
        <v>0.27600000000000002</v>
      </c>
      <c r="BC54" s="31">
        <v>15.048999999999999</v>
      </c>
    </row>
    <row r="55" spans="3:55">
      <c r="C55" s="30">
        <v>420000000</v>
      </c>
      <c r="D55" s="31">
        <v>1200000</v>
      </c>
      <c r="E55" s="31">
        <v>1000000</v>
      </c>
      <c r="F55" s="31">
        <v>728</v>
      </c>
      <c r="G55" s="40">
        <f t="shared" si="73"/>
        <v>34.421100000000003</v>
      </c>
      <c r="H55" s="33">
        <f t="shared" ref="H55:K55" si="84">AVERAGE(P55,X55,BH55, BP55, BX55)</f>
        <v>1.1559999999999999</v>
      </c>
      <c r="I55" s="31">
        <f t="shared" si="84"/>
        <v>1.262</v>
      </c>
      <c r="J55" s="31">
        <f t="shared" si="84"/>
        <v>0.11649999999999999</v>
      </c>
      <c r="K55" s="31">
        <f t="shared" si="84"/>
        <v>3.7240000000000002</v>
      </c>
      <c r="L55" s="31">
        <f t="shared" ref="L55:O55" si="85">AVERAGE(T55,BD55,BL55, BT55, CB55)</f>
        <v>10.124000000000001</v>
      </c>
      <c r="M55" s="31">
        <f t="shared" si="85"/>
        <v>5.9390999999999998</v>
      </c>
      <c r="N55" s="31">
        <f t="shared" si="85"/>
        <v>0.27400000000000002</v>
      </c>
      <c r="O55" s="34">
        <f t="shared" si="85"/>
        <v>14.36</v>
      </c>
      <c r="P55" s="31">
        <v>1.1599999999999999</v>
      </c>
      <c r="Q55" s="31">
        <v>1.2909999999999999</v>
      </c>
      <c r="R55" s="31">
        <v>0.113</v>
      </c>
      <c r="S55" s="31">
        <v>3.7250000000000001</v>
      </c>
      <c r="T55" s="31">
        <v>10.124000000000001</v>
      </c>
      <c r="U55" s="31">
        <v>5.9390999999999998</v>
      </c>
      <c r="V55" s="31">
        <v>0.27400000000000002</v>
      </c>
      <c r="W55" s="31">
        <v>14.36</v>
      </c>
      <c r="X55" s="31">
        <v>1.1519999999999999</v>
      </c>
      <c r="Y55" s="31">
        <v>1.2330000000000001</v>
      </c>
      <c r="Z55" s="31">
        <v>0.12</v>
      </c>
      <c r="AA55" s="31">
        <v>3.7229999999999999</v>
      </c>
      <c r="AB55" s="31">
        <v>9.8650000000000002</v>
      </c>
      <c r="AC55" s="31">
        <v>5.9450799999999999</v>
      </c>
      <c r="AD55" s="31">
        <v>0.26800000000000002</v>
      </c>
      <c r="AE55" s="31">
        <v>14.423999999999999</v>
      </c>
      <c r="AF55" s="31">
        <v>1.1639999999999999</v>
      </c>
      <c r="AG55" s="31">
        <v>1.26</v>
      </c>
      <c r="AH55" s="31">
        <v>0.1</v>
      </c>
      <c r="AI55" s="31">
        <v>3.718</v>
      </c>
      <c r="AJ55" s="31">
        <v>9.7360000000000007</v>
      </c>
      <c r="AK55" s="31">
        <v>5.93384</v>
      </c>
      <c r="AL55" s="31">
        <v>0.25900000000000001</v>
      </c>
      <c r="AM55" s="31">
        <v>14.629</v>
      </c>
      <c r="AN55" s="31">
        <v>1.1559999999999999</v>
      </c>
      <c r="AO55" s="31">
        <v>1.248</v>
      </c>
      <c r="AP55" s="31">
        <v>0.106</v>
      </c>
      <c r="AQ55" s="31">
        <v>3.7280000000000002</v>
      </c>
      <c r="AR55" s="31">
        <v>9.843</v>
      </c>
      <c r="AS55" s="31">
        <v>5.9331199999999997</v>
      </c>
      <c r="AT55" s="31">
        <v>0.27200000000000002</v>
      </c>
      <c r="AU55" s="31">
        <v>14.52</v>
      </c>
      <c r="AV55" s="31">
        <v>1.1639999999999999</v>
      </c>
      <c r="AW55" s="31">
        <v>1.242</v>
      </c>
      <c r="AX55" s="31">
        <v>0.107</v>
      </c>
      <c r="AY55" s="31">
        <v>3.7519999999999998</v>
      </c>
      <c r="AZ55" s="31">
        <v>9.8000000000000007</v>
      </c>
      <c r="BA55" s="31">
        <v>5.9147999999999996</v>
      </c>
      <c r="BB55" s="31">
        <v>0.25600000000000001</v>
      </c>
      <c r="BC55" s="31">
        <v>14.401999999999999</v>
      </c>
    </row>
    <row r="56" spans="3:55">
      <c r="C56" s="30">
        <v>420000000</v>
      </c>
      <c r="D56" s="31">
        <v>1200000</v>
      </c>
      <c r="E56" s="31">
        <v>1000000</v>
      </c>
      <c r="F56" s="31">
        <v>825</v>
      </c>
      <c r="G56" s="40">
        <f t="shared" si="73"/>
        <v>32.981839999999998</v>
      </c>
      <c r="H56" s="33">
        <f t="shared" ref="H56:K56" si="86">AVERAGE(P56,X56,BH56, BP56, BX56)</f>
        <v>1.0509999999999999</v>
      </c>
      <c r="I56" s="31">
        <f t="shared" si="86"/>
        <v>1.2424999999999999</v>
      </c>
      <c r="J56" s="31">
        <f t="shared" si="86"/>
        <v>0.10150000000000001</v>
      </c>
      <c r="K56" s="31">
        <f t="shared" si="86"/>
        <v>3.6020000000000003</v>
      </c>
      <c r="L56" s="31">
        <f t="shared" ref="L56:O56" si="87">AVERAGE(T56,BD56,BL56, BT56, CB56)</f>
        <v>9.3840000000000003</v>
      </c>
      <c r="M56" s="31">
        <f t="shared" si="87"/>
        <v>5.8688399999999996</v>
      </c>
      <c r="N56" s="31">
        <f t="shared" si="87"/>
        <v>0.25</v>
      </c>
      <c r="O56" s="34">
        <f t="shared" si="87"/>
        <v>13.877000000000001</v>
      </c>
      <c r="P56" s="31">
        <v>1.0489999999999999</v>
      </c>
      <c r="Q56" s="31">
        <v>1.2529999999999999</v>
      </c>
      <c r="R56" s="31">
        <v>0.10100000000000001</v>
      </c>
      <c r="S56" s="31">
        <v>3.5870000000000002</v>
      </c>
      <c r="T56" s="31">
        <v>9.3840000000000003</v>
      </c>
      <c r="U56" s="31">
        <v>5.8688399999999996</v>
      </c>
      <c r="V56" s="31">
        <v>0.25</v>
      </c>
      <c r="W56" s="31">
        <v>13.877000000000001</v>
      </c>
      <c r="X56" s="31">
        <v>1.0529999999999999</v>
      </c>
      <c r="Y56" s="31">
        <v>1.232</v>
      </c>
      <c r="Z56" s="31">
        <v>0.10199999999999999</v>
      </c>
      <c r="AA56" s="31">
        <v>3.617</v>
      </c>
      <c r="AB56" s="31">
        <v>9.1989999999999998</v>
      </c>
      <c r="AC56" s="31">
        <v>5.8766800000000003</v>
      </c>
      <c r="AD56" s="31">
        <v>0.248</v>
      </c>
      <c r="AE56" s="31">
        <v>13.994</v>
      </c>
      <c r="AF56" s="31">
        <v>1.054</v>
      </c>
      <c r="AG56" s="31">
        <v>1.224</v>
      </c>
      <c r="AH56" s="31">
        <v>0.109</v>
      </c>
      <c r="AI56" s="31">
        <v>3.6269999999999998</v>
      </c>
      <c r="AJ56" s="31">
        <v>9.3840000000000003</v>
      </c>
      <c r="AK56" s="31">
        <v>5.8735999999999997</v>
      </c>
      <c r="AL56" s="31">
        <v>0.25900000000000001</v>
      </c>
      <c r="AM56" s="31">
        <v>13.914999999999999</v>
      </c>
      <c r="AN56" s="31">
        <v>1.048</v>
      </c>
      <c r="AO56" s="31">
        <v>1.2370000000000001</v>
      </c>
      <c r="AP56" s="31">
        <v>9.4E-2</v>
      </c>
      <c r="AQ56" s="31">
        <v>3.577</v>
      </c>
      <c r="AR56" s="31">
        <v>9.3970000000000002</v>
      </c>
      <c r="AS56" s="31">
        <v>5.86348</v>
      </c>
      <c r="AT56" s="31">
        <v>0.249</v>
      </c>
      <c r="AU56" s="31">
        <v>13.943</v>
      </c>
      <c r="AV56" s="31">
        <v>1.048</v>
      </c>
      <c r="AW56" s="31">
        <v>1.1659999999999999</v>
      </c>
      <c r="AX56" s="31">
        <v>0.14299999999999999</v>
      </c>
      <c r="AY56" s="31">
        <v>3.5750000000000002</v>
      </c>
      <c r="AZ56" s="31">
        <v>9.2710000000000008</v>
      </c>
      <c r="BA56" s="31">
        <v>5.8663999999999996</v>
      </c>
      <c r="BB56" s="31">
        <v>0.26400000000000001</v>
      </c>
      <c r="BC56" s="31">
        <v>13.869</v>
      </c>
    </row>
    <row r="57" spans="3:55">
      <c r="C57" s="30">
        <v>420000000</v>
      </c>
      <c r="D57" s="31">
        <v>1200000</v>
      </c>
      <c r="E57" s="31">
        <v>1000000</v>
      </c>
      <c r="F57" s="31">
        <v>933</v>
      </c>
      <c r="G57" s="40">
        <f t="shared" si="73"/>
        <v>32.316719999999997</v>
      </c>
      <c r="H57" s="33">
        <f t="shared" ref="H57:K57" si="88">AVERAGE(P57,X57,BH57, BP57, BX57)</f>
        <v>1.0465</v>
      </c>
      <c r="I57" s="31">
        <f t="shared" si="88"/>
        <v>1.1415000000000002</v>
      </c>
      <c r="J57" s="31">
        <f t="shared" si="88"/>
        <v>0.1085</v>
      </c>
      <c r="K57" s="31">
        <f t="shared" si="88"/>
        <v>3.4704999999999999</v>
      </c>
      <c r="L57" s="31">
        <f t="shared" ref="L57:O57" si="89">AVERAGE(T57,BD57,BL57, BT57, CB57)</f>
        <v>9.0619999999999994</v>
      </c>
      <c r="M57" s="31">
        <f t="shared" si="89"/>
        <v>5.8212200000000003</v>
      </c>
      <c r="N57" s="31">
        <f t="shared" si="89"/>
        <v>0.255</v>
      </c>
      <c r="O57" s="34">
        <f t="shared" si="89"/>
        <v>13.708</v>
      </c>
      <c r="P57" s="31">
        <v>1.048</v>
      </c>
      <c r="Q57" s="31">
        <v>1.2250000000000001</v>
      </c>
      <c r="R57" s="31">
        <v>9.6000000000000002E-2</v>
      </c>
      <c r="S57" s="31">
        <v>3.4929999999999999</v>
      </c>
      <c r="T57" s="31">
        <v>9.0619999999999994</v>
      </c>
      <c r="U57" s="31">
        <v>5.8212200000000003</v>
      </c>
      <c r="V57" s="31">
        <v>0.255</v>
      </c>
      <c r="W57" s="31">
        <v>13.708</v>
      </c>
      <c r="X57" s="31">
        <v>1.0449999999999999</v>
      </c>
      <c r="Y57" s="31">
        <v>1.0580000000000001</v>
      </c>
      <c r="Z57" s="31">
        <v>0.121</v>
      </c>
      <c r="AA57" s="31">
        <v>3.448</v>
      </c>
      <c r="AB57" s="31">
        <v>8.8179999999999996</v>
      </c>
      <c r="AC57" s="31">
        <v>5.8033999999999999</v>
      </c>
      <c r="AD57" s="31">
        <v>0.252</v>
      </c>
      <c r="AE57" s="31">
        <v>13.71</v>
      </c>
      <c r="AF57" s="31">
        <v>1.0529999999999999</v>
      </c>
      <c r="AG57" s="31">
        <v>1.1299999999999999</v>
      </c>
      <c r="AH57" s="31">
        <v>0.153</v>
      </c>
      <c r="AI57" s="31">
        <v>3.46</v>
      </c>
      <c r="AJ57" s="31">
        <v>9.0449999999999999</v>
      </c>
      <c r="AK57" s="31">
        <v>5.8048799999999998</v>
      </c>
      <c r="AL57" s="31">
        <v>0.252</v>
      </c>
      <c r="AM57" s="31">
        <v>13.568</v>
      </c>
      <c r="AN57" s="31">
        <v>1.0529999999999999</v>
      </c>
      <c r="AO57" s="31">
        <v>1.296</v>
      </c>
      <c r="AP57" s="31">
        <v>8.7999999999999995E-2</v>
      </c>
      <c r="AQ57" s="31">
        <v>3.4660000000000002</v>
      </c>
      <c r="AR57" s="31">
        <v>8.9440000000000008</v>
      </c>
      <c r="AS57" s="31">
        <v>5.8150000000000004</v>
      </c>
      <c r="AT57" s="31">
        <v>0.254</v>
      </c>
      <c r="AU57" s="31">
        <v>13.663</v>
      </c>
      <c r="AV57" s="31">
        <v>1.0489999999999999</v>
      </c>
      <c r="AW57" s="31">
        <v>1.28</v>
      </c>
      <c r="AX57" s="31">
        <v>6.8000000000000005E-2</v>
      </c>
      <c r="AY57" s="31">
        <v>3.472</v>
      </c>
      <c r="AZ57" s="31">
        <v>9.1639999999999997</v>
      </c>
      <c r="BA57" s="31">
        <v>5.7943199999999999</v>
      </c>
      <c r="BB57" s="31">
        <v>0.247</v>
      </c>
      <c r="BC57" s="31">
        <v>13.757999999999999</v>
      </c>
    </row>
    <row r="58" spans="3:55">
      <c r="C58" s="30">
        <v>600000000</v>
      </c>
      <c r="D58" s="31">
        <v>1200000</v>
      </c>
      <c r="E58" s="31">
        <v>1000000</v>
      </c>
      <c r="F58" s="31">
        <v>633</v>
      </c>
      <c r="G58" s="40">
        <f t="shared" si="73"/>
        <v>35.815640000000002</v>
      </c>
      <c r="H58" s="33">
        <f t="shared" ref="H58:K58" si="90">AVERAGE(P58,X58,BH58, BP58, BX58)</f>
        <v>1.155</v>
      </c>
      <c r="I58" s="31">
        <f t="shared" si="90"/>
        <v>1.2595000000000001</v>
      </c>
      <c r="J58" s="31">
        <f t="shared" si="90"/>
        <v>0.13100000000000001</v>
      </c>
      <c r="K58" s="31">
        <f t="shared" si="90"/>
        <v>3.907</v>
      </c>
      <c r="L58" s="31">
        <f t="shared" ref="L58:O58" si="91">AVERAGE(T58,BD58,BL58, BT58, CB58)</f>
        <v>10.590999999999999</v>
      </c>
      <c r="M58" s="31">
        <f t="shared" si="91"/>
        <v>6.0366400000000002</v>
      </c>
      <c r="N58" s="31">
        <f t="shared" si="91"/>
        <v>0.27</v>
      </c>
      <c r="O58" s="34">
        <f t="shared" si="91"/>
        <v>15.010999999999999</v>
      </c>
      <c r="P58" s="31">
        <v>1.155</v>
      </c>
      <c r="Q58" s="31">
        <v>1.232</v>
      </c>
      <c r="R58" s="31">
        <v>0.152</v>
      </c>
      <c r="S58" s="31">
        <v>3.9039999999999999</v>
      </c>
      <c r="T58" s="31">
        <v>10.590999999999999</v>
      </c>
      <c r="U58" s="31">
        <v>6.0366400000000002</v>
      </c>
      <c r="V58" s="31">
        <v>0.27</v>
      </c>
      <c r="W58" s="31">
        <v>15.010999999999999</v>
      </c>
      <c r="X58" s="31">
        <v>1.155</v>
      </c>
      <c r="Y58" s="31">
        <v>1.2869999999999999</v>
      </c>
      <c r="Z58" s="31">
        <v>0.11</v>
      </c>
      <c r="AA58" s="31">
        <v>3.91</v>
      </c>
      <c r="AB58" s="31">
        <v>10.302</v>
      </c>
      <c r="AC58" s="31">
        <v>6.0249600000000001</v>
      </c>
      <c r="AD58" s="31">
        <v>0.28399999999999997</v>
      </c>
      <c r="AE58" s="31">
        <v>15.015000000000001</v>
      </c>
      <c r="AF58" s="31">
        <v>1.155</v>
      </c>
      <c r="AG58" s="31">
        <v>1.2969999999999999</v>
      </c>
      <c r="AH58" s="31">
        <v>0.12</v>
      </c>
      <c r="AI58" s="31">
        <v>3.899</v>
      </c>
      <c r="AJ58" s="31">
        <v>10.41</v>
      </c>
      <c r="AK58" s="31">
        <v>6.0623199999999997</v>
      </c>
      <c r="AL58" s="31">
        <v>0.28399999999999997</v>
      </c>
      <c r="AM58" s="31">
        <v>15.118</v>
      </c>
      <c r="AN58" s="31">
        <v>1.155</v>
      </c>
      <c r="AO58" s="31">
        <v>1.286</v>
      </c>
      <c r="AP58" s="31">
        <v>9.5000000000000001E-2</v>
      </c>
      <c r="AQ58" s="31">
        <v>3.923</v>
      </c>
      <c r="AR58" s="31">
        <v>10.843999999999999</v>
      </c>
      <c r="AS58" s="31">
        <v>6.0321999999999996</v>
      </c>
      <c r="AT58" s="31">
        <v>0.28299999999999997</v>
      </c>
      <c r="AU58" s="31">
        <v>15.023</v>
      </c>
      <c r="AV58" s="31">
        <v>1.163</v>
      </c>
      <c r="AW58" s="31">
        <v>1.3260000000000001</v>
      </c>
      <c r="AX58" s="31">
        <v>0.09</v>
      </c>
      <c r="AY58" s="31">
        <v>3.956</v>
      </c>
      <c r="AZ58" s="31">
        <v>10.413</v>
      </c>
      <c r="BA58" s="31">
        <v>6.0174799999999999</v>
      </c>
      <c r="BB58" s="31">
        <v>0.28299999999999997</v>
      </c>
      <c r="BC58" s="31">
        <v>15.516</v>
      </c>
    </row>
    <row r="59" spans="3:55">
      <c r="C59" s="30">
        <v>600000000</v>
      </c>
      <c r="D59" s="31">
        <v>1200000</v>
      </c>
      <c r="E59" s="31">
        <v>1000000</v>
      </c>
      <c r="F59" s="31">
        <v>728</v>
      </c>
      <c r="G59" s="40">
        <f t="shared" si="73"/>
        <v>34.250720000000001</v>
      </c>
      <c r="H59" s="33">
        <f t="shared" ref="H59:K59" si="92">AVERAGE(P59,X59,BH59, BP59, BX59)</f>
        <v>1.1559999999999999</v>
      </c>
      <c r="I59" s="31">
        <f t="shared" si="92"/>
        <v>1.2360000000000002</v>
      </c>
      <c r="J59" s="31">
        <f t="shared" si="92"/>
        <v>0.11599999999999999</v>
      </c>
      <c r="K59" s="31">
        <f t="shared" si="92"/>
        <v>3.7345000000000002</v>
      </c>
      <c r="L59" s="31">
        <f t="shared" ref="L59:O59" si="93">AVERAGE(T59,BD59,BL59, BT59, CB59)</f>
        <v>9.9250000000000007</v>
      </c>
      <c r="M59" s="31">
        <f t="shared" si="93"/>
        <v>5.9252200000000004</v>
      </c>
      <c r="N59" s="31">
        <f t="shared" si="93"/>
        <v>0.27100000000000002</v>
      </c>
      <c r="O59" s="34">
        <f t="shared" si="93"/>
        <v>14.395</v>
      </c>
      <c r="P59" s="31">
        <v>1.1559999999999999</v>
      </c>
      <c r="Q59" s="31">
        <v>1.2370000000000001</v>
      </c>
      <c r="R59" s="31">
        <v>0.112</v>
      </c>
      <c r="S59" s="31">
        <v>3.7440000000000002</v>
      </c>
      <c r="T59" s="31">
        <v>9.9250000000000007</v>
      </c>
      <c r="U59" s="31">
        <v>5.9252200000000004</v>
      </c>
      <c r="V59" s="31">
        <v>0.27100000000000002</v>
      </c>
      <c r="W59" s="31">
        <v>14.395</v>
      </c>
      <c r="X59" s="31">
        <v>1.1559999999999999</v>
      </c>
      <c r="Y59" s="31">
        <v>1.2350000000000001</v>
      </c>
      <c r="Z59" s="31">
        <v>0.12</v>
      </c>
      <c r="AA59" s="31">
        <v>3.7250000000000001</v>
      </c>
      <c r="AB59" s="31">
        <v>9.6359999999999992</v>
      </c>
      <c r="AC59" s="31">
        <v>5.9142400000000004</v>
      </c>
      <c r="AD59" s="31">
        <v>0.255</v>
      </c>
      <c r="AE59" s="31">
        <v>14.61</v>
      </c>
      <c r="AF59" s="31">
        <v>1.1559999999999999</v>
      </c>
      <c r="AG59" s="31">
        <v>1.22</v>
      </c>
      <c r="AH59" s="31">
        <v>0.114</v>
      </c>
      <c r="AI59" s="31">
        <v>3.7240000000000002</v>
      </c>
      <c r="AJ59" s="31">
        <v>9.7550000000000008</v>
      </c>
      <c r="AK59" s="31">
        <v>5.9034599999999999</v>
      </c>
      <c r="AL59" s="31">
        <v>0.27</v>
      </c>
      <c r="AM59" s="31">
        <v>14.573</v>
      </c>
      <c r="AN59" s="31">
        <v>1.1559999999999999</v>
      </c>
      <c r="AO59" s="31">
        <v>1.2370000000000001</v>
      </c>
      <c r="AP59" s="31">
        <v>0.10199999999999999</v>
      </c>
      <c r="AQ59" s="31">
        <v>3.76</v>
      </c>
      <c r="AR59" s="31">
        <v>9.6989999999999998</v>
      </c>
      <c r="AS59" s="31">
        <v>5.9206799999999999</v>
      </c>
      <c r="AT59" s="31">
        <v>0.26400000000000001</v>
      </c>
      <c r="AU59" s="31">
        <v>14.451000000000001</v>
      </c>
      <c r="AV59" s="31">
        <v>1.1559999999999999</v>
      </c>
      <c r="AW59" s="31">
        <v>1.236</v>
      </c>
      <c r="AX59" s="31">
        <v>0.111</v>
      </c>
      <c r="AY59" s="31">
        <v>3.7240000000000002</v>
      </c>
      <c r="AZ59" s="31">
        <v>9.8320000000000007</v>
      </c>
      <c r="BA59" s="31">
        <v>5.90618</v>
      </c>
      <c r="BB59" s="31">
        <v>0.26400000000000001</v>
      </c>
      <c r="BC59" s="31">
        <v>14.536</v>
      </c>
    </row>
    <row r="60" spans="3:55">
      <c r="C60" s="30">
        <v>600000000</v>
      </c>
      <c r="D60" s="31">
        <v>1200000</v>
      </c>
      <c r="E60" s="31">
        <v>1000000</v>
      </c>
      <c r="F60" s="31">
        <v>825</v>
      </c>
      <c r="G60" s="40">
        <f t="shared" si="73"/>
        <v>32.692120000000003</v>
      </c>
      <c r="H60" s="33">
        <f t="shared" ref="H60:K60" si="94">AVERAGE(P60,X60,BH60, BP60, BX60)</f>
        <v>1.052</v>
      </c>
      <c r="I60" s="31">
        <f t="shared" si="94"/>
        <v>1.2185000000000001</v>
      </c>
      <c r="J60" s="31">
        <f t="shared" si="94"/>
        <v>0.11599999999999999</v>
      </c>
      <c r="K60" s="31">
        <f t="shared" si="94"/>
        <v>3.59</v>
      </c>
      <c r="L60" s="31">
        <f t="shared" ref="L60:O60" si="95">AVERAGE(T60,BD60,BL60, BT60, CB60)</f>
        <v>9.1859999999999999</v>
      </c>
      <c r="M60" s="31">
        <f t="shared" si="95"/>
        <v>5.8421200000000004</v>
      </c>
      <c r="N60" s="31">
        <f t="shared" si="95"/>
        <v>0.26200000000000001</v>
      </c>
      <c r="O60" s="34">
        <f t="shared" si="95"/>
        <v>13.811999999999999</v>
      </c>
      <c r="P60" s="31">
        <v>1.052</v>
      </c>
      <c r="Q60" s="31">
        <v>1.226</v>
      </c>
      <c r="R60" s="31">
        <v>0.107</v>
      </c>
      <c r="S60" s="31">
        <v>3.5790000000000002</v>
      </c>
      <c r="T60" s="31">
        <v>9.1859999999999999</v>
      </c>
      <c r="U60" s="31">
        <v>5.8421200000000004</v>
      </c>
      <c r="V60" s="31">
        <v>0.26200000000000001</v>
      </c>
      <c r="W60" s="31">
        <v>13.811999999999999</v>
      </c>
      <c r="X60" s="31">
        <v>1.052</v>
      </c>
      <c r="Y60" s="31">
        <v>1.2110000000000001</v>
      </c>
      <c r="Z60" s="31">
        <v>0.125</v>
      </c>
      <c r="AA60" s="31">
        <v>3.601</v>
      </c>
      <c r="AB60" s="31">
        <v>9.3800000000000008</v>
      </c>
      <c r="AC60" s="31">
        <v>5.85968</v>
      </c>
      <c r="AD60" s="31">
        <v>0.254</v>
      </c>
      <c r="AE60" s="31">
        <v>13.891</v>
      </c>
      <c r="AF60" s="31">
        <v>1.052</v>
      </c>
      <c r="AG60" s="31">
        <v>1.1970000000000001</v>
      </c>
      <c r="AH60" s="31">
        <v>0.13300000000000001</v>
      </c>
      <c r="AI60" s="31">
        <v>3.5670000000000002</v>
      </c>
      <c r="AJ60" s="31">
        <v>9.4589999999999996</v>
      </c>
      <c r="AK60" s="31">
        <v>5.85656</v>
      </c>
      <c r="AL60" s="31">
        <v>0.25900000000000001</v>
      </c>
      <c r="AM60" s="31">
        <v>13.952</v>
      </c>
      <c r="AN60" s="31">
        <v>1.052</v>
      </c>
      <c r="AO60" s="31">
        <v>1.2729999999999999</v>
      </c>
      <c r="AP60" s="31">
        <v>7.4999999999999997E-2</v>
      </c>
      <c r="AQ60" s="31">
        <v>3.6429999999999998</v>
      </c>
      <c r="AR60" s="31">
        <v>9.6560000000000006</v>
      </c>
      <c r="AS60" s="31">
        <v>5.8448000000000002</v>
      </c>
      <c r="AT60" s="31">
        <v>0.26400000000000001</v>
      </c>
      <c r="AU60" s="31">
        <v>14.047000000000001</v>
      </c>
      <c r="AV60" s="31">
        <v>1.052</v>
      </c>
      <c r="AW60" s="31">
        <v>1.2370000000000001</v>
      </c>
      <c r="AX60" s="31">
        <v>0.106</v>
      </c>
      <c r="AY60" s="31">
        <v>3.5779999999999998</v>
      </c>
      <c r="AZ60" s="31">
        <v>9.4410000000000007</v>
      </c>
      <c r="BA60" s="31">
        <v>5.8677000000000001</v>
      </c>
      <c r="BB60" s="31">
        <v>0.33</v>
      </c>
      <c r="BC60" s="31">
        <v>14.01</v>
      </c>
    </row>
    <row r="61" spans="3:55">
      <c r="C61" s="30">
        <v>600000000</v>
      </c>
      <c r="D61" s="31">
        <v>1200000</v>
      </c>
      <c r="E61" s="31">
        <v>1000000</v>
      </c>
      <c r="F61" s="31">
        <v>933</v>
      </c>
      <c r="G61" s="40">
        <f t="shared" si="73"/>
        <v>31.991120000000002</v>
      </c>
      <c r="H61" s="33">
        <f t="shared" ref="H61:K61" si="96">AVERAGE(P61,X61,BH61, BP61, BX61)</f>
        <v>1.0509999999999999</v>
      </c>
      <c r="I61" s="31">
        <f t="shared" si="96"/>
        <v>1.1515</v>
      </c>
      <c r="J61" s="31">
        <f t="shared" si="96"/>
        <v>0.14400000000000002</v>
      </c>
      <c r="K61" s="31">
        <f t="shared" si="96"/>
        <v>3.4445000000000001</v>
      </c>
      <c r="L61" s="31">
        <f t="shared" ref="L61:O61" si="97">AVERAGE(T61,BD61,BL61, BT61, CB61)</f>
        <v>8.9429999999999996</v>
      </c>
      <c r="M61" s="31">
        <f t="shared" si="97"/>
        <v>5.8026200000000001</v>
      </c>
      <c r="N61" s="31">
        <f t="shared" si="97"/>
        <v>0.253</v>
      </c>
      <c r="O61" s="34">
        <f t="shared" si="97"/>
        <v>13.548</v>
      </c>
      <c r="P61" s="31">
        <v>1.0489999999999999</v>
      </c>
      <c r="Q61" s="31">
        <v>1.113</v>
      </c>
      <c r="R61" s="31">
        <v>0.16700000000000001</v>
      </c>
      <c r="S61" s="31">
        <v>3.4220000000000002</v>
      </c>
      <c r="T61" s="31">
        <v>8.9429999999999996</v>
      </c>
      <c r="U61" s="31">
        <v>5.8026200000000001</v>
      </c>
      <c r="V61" s="31">
        <v>0.253</v>
      </c>
      <c r="W61" s="31">
        <v>13.548</v>
      </c>
      <c r="X61" s="31">
        <v>1.0529999999999999</v>
      </c>
      <c r="Y61" s="31">
        <v>1.19</v>
      </c>
      <c r="Z61" s="31">
        <v>0.121</v>
      </c>
      <c r="AA61" s="31">
        <v>3.4670000000000001</v>
      </c>
      <c r="AB61" s="31">
        <v>8.86</v>
      </c>
      <c r="AC61" s="31">
        <v>5.84518</v>
      </c>
      <c r="AD61" s="31">
        <v>0.254</v>
      </c>
      <c r="AE61" s="31">
        <v>13.776999999999999</v>
      </c>
      <c r="AF61" s="31">
        <v>1.0569999999999999</v>
      </c>
      <c r="AG61" s="31">
        <v>1.2130000000000001</v>
      </c>
      <c r="AH61" s="31">
        <v>0.10299999999999999</v>
      </c>
      <c r="AI61" s="31">
        <v>3.4710000000000001</v>
      </c>
      <c r="AJ61" s="31">
        <v>8.9429999999999996</v>
      </c>
      <c r="AK61" s="31">
        <v>5.8257000000000003</v>
      </c>
      <c r="AL61" s="31">
        <v>0.254</v>
      </c>
      <c r="AM61" s="31">
        <v>13.587</v>
      </c>
      <c r="AN61" s="31">
        <v>1.0489999999999999</v>
      </c>
      <c r="AO61" s="31">
        <v>1.26</v>
      </c>
      <c r="AP61" s="31">
        <v>8.2000000000000003E-2</v>
      </c>
      <c r="AQ61" s="31">
        <v>3.4340000000000002</v>
      </c>
      <c r="AR61" s="31">
        <v>8.9120000000000008</v>
      </c>
      <c r="AS61" s="31">
        <v>5.8227399999999996</v>
      </c>
      <c r="AT61" s="31">
        <v>0.245</v>
      </c>
      <c r="AU61" s="31">
        <v>13.587999999999999</v>
      </c>
      <c r="AV61" s="31">
        <v>1.0489999999999999</v>
      </c>
      <c r="AW61" s="31">
        <v>1.25</v>
      </c>
      <c r="AX61" s="31">
        <v>8.2000000000000003E-2</v>
      </c>
      <c r="AY61" s="31">
        <v>3.4209999999999998</v>
      </c>
      <c r="AZ61" s="31">
        <v>8.8710000000000004</v>
      </c>
      <c r="BA61" s="31">
        <v>5.8246799999999999</v>
      </c>
      <c r="BB61" s="31">
        <v>0.248</v>
      </c>
      <c r="BC61" s="31">
        <v>13.625</v>
      </c>
    </row>
    <row r="62" spans="3:55">
      <c r="C62" s="30">
        <v>177000000</v>
      </c>
      <c r="D62" s="31">
        <v>1600000</v>
      </c>
      <c r="E62" s="31">
        <v>1200000</v>
      </c>
      <c r="F62" s="31">
        <v>633</v>
      </c>
      <c r="G62" s="40">
        <f t="shared" si="73"/>
        <v>32.74736</v>
      </c>
      <c r="H62" s="33">
        <f t="shared" ref="H62:K62" si="98">AVERAGE(P62,X62,BH62, BP62, BX62)</f>
        <v>1.1125</v>
      </c>
      <c r="I62" s="31">
        <f t="shared" si="98"/>
        <v>1.0145</v>
      </c>
      <c r="J62" s="31">
        <f t="shared" si="98"/>
        <v>9.1999999999999998E-2</v>
      </c>
      <c r="K62" s="31">
        <f t="shared" si="98"/>
        <v>3.5779999999999998</v>
      </c>
      <c r="L62" s="31">
        <f t="shared" ref="L62:O62" si="99">AVERAGE(T62,BD62,BL62, BT62, CB62)</f>
        <v>9.859</v>
      </c>
      <c r="M62" s="31">
        <f t="shared" si="99"/>
        <v>6.5073600000000003</v>
      </c>
      <c r="N62" s="31">
        <f t="shared" si="99"/>
        <v>0.25</v>
      </c>
      <c r="O62" s="34">
        <f t="shared" si="99"/>
        <v>12.553000000000001</v>
      </c>
      <c r="P62" s="31">
        <v>1.0640000000000001</v>
      </c>
      <c r="Q62" s="31">
        <v>0.95199999999999996</v>
      </c>
      <c r="R62" s="31">
        <v>8.6999999999999994E-2</v>
      </c>
      <c r="S62" s="31">
        <v>3.5659999999999998</v>
      </c>
      <c r="T62" s="31">
        <v>9.859</v>
      </c>
      <c r="U62" s="31">
        <v>6.5073600000000003</v>
      </c>
      <c r="V62" s="31">
        <v>0.25</v>
      </c>
      <c r="W62" s="31">
        <v>12.553000000000001</v>
      </c>
      <c r="X62" s="31">
        <v>1.161</v>
      </c>
      <c r="Y62" s="31">
        <v>1.077</v>
      </c>
      <c r="Z62" s="31">
        <v>9.7000000000000003E-2</v>
      </c>
      <c r="AA62" s="31">
        <v>3.59</v>
      </c>
      <c r="AB62" s="31">
        <v>9.7729999999999997</v>
      </c>
      <c r="AC62" s="31">
        <v>6.4862200000000003</v>
      </c>
      <c r="AD62" s="31">
        <v>0.24199999999999999</v>
      </c>
      <c r="AE62" s="31">
        <v>12.468</v>
      </c>
      <c r="AF62" s="31">
        <v>1.052</v>
      </c>
      <c r="AG62" s="31">
        <v>0.94699999999999995</v>
      </c>
      <c r="AH62" s="31">
        <v>9.6000000000000002E-2</v>
      </c>
      <c r="AI62" s="31">
        <v>3.5859999999999999</v>
      </c>
      <c r="AJ62" s="31">
        <v>9.7859999999999996</v>
      </c>
      <c r="AK62" s="31">
        <v>6.5113399999999997</v>
      </c>
      <c r="AL62" s="31">
        <v>0.23300000000000001</v>
      </c>
      <c r="AM62" s="31">
        <v>12.525</v>
      </c>
      <c r="AN62" s="31">
        <v>1.052</v>
      </c>
      <c r="AO62" s="31">
        <v>0.98399999999999999</v>
      </c>
      <c r="AP62" s="31">
        <v>7.3999999999999996E-2</v>
      </c>
      <c r="AQ62" s="31">
        <v>3.5649999999999999</v>
      </c>
      <c r="AR62" s="31">
        <v>9.9770000000000003</v>
      </c>
      <c r="AS62" s="31">
        <v>6.4789199999999996</v>
      </c>
      <c r="AT62" s="31">
        <v>0.23100000000000001</v>
      </c>
      <c r="AU62" s="31">
        <v>12.63</v>
      </c>
      <c r="AV62" s="31">
        <v>1.052</v>
      </c>
      <c r="AW62" s="31">
        <v>0.95299999999999996</v>
      </c>
      <c r="AX62" s="31">
        <v>8.8999999999999996E-2</v>
      </c>
      <c r="AY62" s="31">
        <v>3.5950000000000002</v>
      </c>
      <c r="AZ62" s="31">
        <v>10.016</v>
      </c>
      <c r="BA62" s="31">
        <v>6.4834399999999999</v>
      </c>
      <c r="BB62" s="31">
        <v>0.24199999999999999</v>
      </c>
      <c r="BC62" s="31">
        <v>12.79</v>
      </c>
    </row>
    <row r="63" spans="3:55">
      <c r="C63" s="30">
        <v>177000000</v>
      </c>
      <c r="D63" s="31">
        <v>1600000</v>
      </c>
      <c r="E63" s="31">
        <v>1200000</v>
      </c>
      <c r="F63" s="31">
        <v>728</v>
      </c>
      <c r="G63" s="40">
        <f t="shared" si="73"/>
        <v>30.355140000000002</v>
      </c>
      <c r="H63" s="33">
        <f t="shared" ref="H63:K63" si="100">AVERAGE(P63,X63,BH63, BP63, BX63)</f>
        <v>1.0529999999999999</v>
      </c>
      <c r="I63" s="31">
        <f t="shared" si="100"/>
        <v>0.90549999999999997</v>
      </c>
      <c r="J63" s="31">
        <f t="shared" si="100"/>
        <v>7.9999999999999988E-2</v>
      </c>
      <c r="K63" s="31">
        <f t="shared" si="100"/>
        <v>3.1579999999999999</v>
      </c>
      <c r="L63" s="31">
        <f t="shared" ref="L63:O63" si="101">AVERAGE(T63,BD63,BL63, BT63, CB63)</f>
        <v>8.7469999999999999</v>
      </c>
      <c r="M63" s="31">
        <f t="shared" si="101"/>
        <v>6.45214</v>
      </c>
      <c r="N63" s="31">
        <f t="shared" si="101"/>
        <v>0.222</v>
      </c>
      <c r="O63" s="34">
        <f t="shared" si="101"/>
        <v>11.776</v>
      </c>
      <c r="P63" s="31">
        <v>1.0489999999999999</v>
      </c>
      <c r="Q63" s="31">
        <v>0.92300000000000004</v>
      </c>
      <c r="R63" s="31">
        <v>7.1999999999999995E-2</v>
      </c>
      <c r="S63" s="31">
        <v>3.129</v>
      </c>
      <c r="T63" s="31">
        <v>8.7469999999999999</v>
      </c>
      <c r="U63" s="31">
        <v>6.45214</v>
      </c>
      <c r="V63" s="31">
        <v>0.222</v>
      </c>
      <c r="W63" s="31">
        <v>11.776</v>
      </c>
      <c r="X63" s="31">
        <v>1.0569999999999999</v>
      </c>
      <c r="Y63" s="31">
        <v>0.88800000000000001</v>
      </c>
      <c r="Z63" s="31">
        <v>8.7999999999999995E-2</v>
      </c>
      <c r="AA63" s="31">
        <v>3.1869999999999998</v>
      </c>
      <c r="AB63" s="31">
        <v>8.7620000000000005</v>
      </c>
      <c r="AC63" s="31">
        <v>6.4340400000000004</v>
      </c>
      <c r="AD63" s="31">
        <v>0.217</v>
      </c>
      <c r="AE63" s="31">
        <v>12.146000000000001</v>
      </c>
      <c r="AF63" s="31">
        <v>1.0609999999999999</v>
      </c>
      <c r="AG63" s="31">
        <v>0.90100000000000002</v>
      </c>
      <c r="AH63" s="31">
        <v>8.5000000000000006E-2</v>
      </c>
      <c r="AI63" s="31">
        <v>3.121</v>
      </c>
      <c r="AJ63" s="31">
        <v>8.7159999999999993</v>
      </c>
      <c r="AK63" s="31">
        <v>6.4231600000000002</v>
      </c>
      <c r="AL63" s="31">
        <v>0.219</v>
      </c>
      <c r="AM63" s="31">
        <v>12.265000000000001</v>
      </c>
      <c r="AN63" s="31">
        <v>1.0569999999999999</v>
      </c>
      <c r="AO63" s="31">
        <v>0.92700000000000005</v>
      </c>
      <c r="AP63" s="31">
        <v>0.08</v>
      </c>
      <c r="AQ63" s="31">
        <v>3.1749999999999998</v>
      </c>
      <c r="AR63" s="31">
        <v>8.6780000000000008</v>
      </c>
      <c r="AS63" s="31">
        <v>6.4211600000000004</v>
      </c>
      <c r="AT63" s="31">
        <v>0.223</v>
      </c>
      <c r="AU63" s="31">
        <v>12.042999999999999</v>
      </c>
      <c r="AV63" s="31">
        <v>1.0489999999999999</v>
      </c>
      <c r="AW63" s="31">
        <v>0.90400000000000003</v>
      </c>
      <c r="AX63" s="31">
        <v>7.1999999999999995E-2</v>
      </c>
      <c r="AY63" s="31">
        <v>3.1619999999999999</v>
      </c>
      <c r="AZ63" s="31">
        <v>8.6959999999999997</v>
      </c>
      <c r="BA63" s="31">
        <v>6.4038399999999998</v>
      </c>
      <c r="BB63" s="31">
        <v>0.28999999999999998</v>
      </c>
      <c r="BC63" s="31">
        <v>12.199</v>
      </c>
    </row>
    <row r="64" spans="3:55">
      <c r="C64" s="30">
        <v>177000000</v>
      </c>
      <c r="D64" s="31">
        <v>1600000</v>
      </c>
      <c r="E64" s="31">
        <v>1200000</v>
      </c>
      <c r="F64" s="31">
        <v>825</v>
      </c>
      <c r="G64" s="40">
        <f t="shared" si="73"/>
        <v>29.206299999999999</v>
      </c>
      <c r="H64" s="33">
        <f t="shared" ref="H64:K64" si="102">AVERAGE(P64,X64,BH64, BP64, BX64)</f>
        <v>0.94899999999999995</v>
      </c>
      <c r="I64" s="31">
        <f t="shared" si="102"/>
        <v>0.876</v>
      </c>
      <c r="J64" s="31">
        <f t="shared" si="102"/>
        <v>8.9499999999999996E-2</v>
      </c>
      <c r="K64" s="31">
        <f t="shared" si="102"/>
        <v>3.0165000000000002</v>
      </c>
      <c r="L64" s="31">
        <f t="shared" ref="L64:O64" si="103">AVERAGE(T64,BD64,BL64, BT64, CB64)</f>
        <v>8.1760000000000002</v>
      </c>
      <c r="M64" s="31">
        <f t="shared" si="103"/>
        <v>6.4008000000000003</v>
      </c>
      <c r="N64" s="31">
        <f t="shared" si="103"/>
        <v>0.217</v>
      </c>
      <c r="O64" s="34">
        <f t="shared" si="103"/>
        <v>11.396000000000001</v>
      </c>
      <c r="P64" s="31">
        <v>0.94899999999999995</v>
      </c>
      <c r="Q64" s="31">
        <v>0.86599999999999999</v>
      </c>
      <c r="R64" s="31">
        <v>9.4E-2</v>
      </c>
      <c r="S64" s="31">
        <v>3.0350000000000001</v>
      </c>
      <c r="T64" s="31">
        <v>8.1760000000000002</v>
      </c>
      <c r="U64" s="31">
        <v>6.4008000000000003</v>
      </c>
      <c r="V64" s="31">
        <v>0.217</v>
      </c>
      <c r="W64" s="31">
        <v>11.396000000000001</v>
      </c>
      <c r="X64" s="31">
        <v>0.94899999999999995</v>
      </c>
      <c r="Y64" s="31">
        <v>0.88600000000000001</v>
      </c>
      <c r="Z64" s="31">
        <v>8.5000000000000006E-2</v>
      </c>
      <c r="AA64" s="31">
        <v>2.9980000000000002</v>
      </c>
      <c r="AB64" s="31">
        <v>8.2129999999999992</v>
      </c>
      <c r="AC64" s="31">
        <v>6.3604200000000004</v>
      </c>
      <c r="AD64" s="31">
        <v>0.20699999999999999</v>
      </c>
      <c r="AE64" s="31">
        <v>11.534000000000001</v>
      </c>
      <c r="AF64" s="31">
        <v>0.94499999999999995</v>
      </c>
      <c r="AG64" s="31">
        <v>0.88600000000000001</v>
      </c>
      <c r="AH64" s="31">
        <v>7.9000000000000001E-2</v>
      </c>
      <c r="AI64" s="31">
        <v>3.0070000000000001</v>
      </c>
      <c r="AJ64" s="31">
        <v>8.2010000000000005</v>
      </c>
      <c r="AK64" s="31">
        <v>6.3695599999999999</v>
      </c>
      <c r="AL64" s="31">
        <v>0.23100000000000001</v>
      </c>
      <c r="AM64" s="31">
        <v>11.509</v>
      </c>
      <c r="AN64" s="31">
        <v>0.94499999999999995</v>
      </c>
      <c r="AO64" s="31">
        <v>0.86299999999999999</v>
      </c>
      <c r="AP64" s="31">
        <v>0.1</v>
      </c>
      <c r="AQ64" s="31">
        <v>3.056</v>
      </c>
      <c r="AR64" s="31">
        <v>8.2119999999999997</v>
      </c>
      <c r="AS64" s="31">
        <v>6.3721399999999999</v>
      </c>
      <c r="AT64" s="31">
        <v>0.20899999999999999</v>
      </c>
      <c r="AU64" s="31">
        <v>11.476000000000001</v>
      </c>
      <c r="AV64" s="31">
        <v>0.94899999999999995</v>
      </c>
      <c r="AW64" s="31">
        <v>0.88</v>
      </c>
      <c r="AX64" s="31">
        <v>7.5999999999999998E-2</v>
      </c>
      <c r="AY64" s="31">
        <v>3.05</v>
      </c>
      <c r="AZ64" s="31">
        <v>8.202</v>
      </c>
      <c r="BA64" s="31">
        <v>6.3852599999999997</v>
      </c>
      <c r="BB64" s="31">
        <v>0.222</v>
      </c>
      <c r="BC64" s="31">
        <v>11.45</v>
      </c>
    </row>
    <row r="65" spans="3:55">
      <c r="C65" s="30">
        <v>177000000</v>
      </c>
      <c r="D65" s="31">
        <v>1600000</v>
      </c>
      <c r="E65" s="31">
        <v>1200000</v>
      </c>
      <c r="F65" s="31">
        <v>933</v>
      </c>
      <c r="G65" s="40">
        <f t="shared" si="73"/>
        <v>28.529800000000002</v>
      </c>
      <c r="H65" s="33">
        <f t="shared" ref="H65:K65" si="104">AVERAGE(P65,X65,BH65, BP65, BX65)</f>
        <v>0.94299999999999995</v>
      </c>
      <c r="I65" s="31">
        <f t="shared" si="104"/>
        <v>0.85199999999999998</v>
      </c>
      <c r="J65" s="31">
        <f t="shared" si="104"/>
        <v>9.0499999999999997E-2</v>
      </c>
      <c r="K65" s="31">
        <f t="shared" si="104"/>
        <v>2.9464999999999999</v>
      </c>
      <c r="L65" s="31">
        <f t="shared" ref="L65:O65" si="105">AVERAGE(T65,BD65,BL65, BT65, CB65)</f>
        <v>7.7949999999999999</v>
      </c>
      <c r="M65" s="31">
        <f t="shared" si="105"/>
        <v>6.3483000000000001</v>
      </c>
      <c r="N65" s="31">
        <f t="shared" si="105"/>
        <v>0.21</v>
      </c>
      <c r="O65" s="34">
        <f t="shared" si="105"/>
        <v>11.23</v>
      </c>
      <c r="P65" s="31">
        <v>0.94499999999999995</v>
      </c>
      <c r="Q65" s="31">
        <v>0.86199999999999999</v>
      </c>
      <c r="R65" s="31">
        <v>7.6999999999999999E-2</v>
      </c>
      <c r="S65" s="31">
        <v>2.948</v>
      </c>
      <c r="T65" s="31">
        <v>7.7949999999999999</v>
      </c>
      <c r="U65" s="31">
        <v>6.3483000000000001</v>
      </c>
      <c r="V65" s="31">
        <v>0.21</v>
      </c>
      <c r="W65" s="31">
        <v>11.23</v>
      </c>
      <c r="X65" s="31">
        <v>0.94099999999999995</v>
      </c>
      <c r="Y65" s="31">
        <v>0.84199999999999997</v>
      </c>
      <c r="Z65" s="31">
        <v>0.104</v>
      </c>
      <c r="AA65" s="31">
        <v>2.9449999999999998</v>
      </c>
      <c r="AB65" s="31">
        <v>7.8209999999999997</v>
      </c>
      <c r="AC65" s="31">
        <v>6.3454800000000002</v>
      </c>
      <c r="AD65" s="31">
        <v>0.20100000000000001</v>
      </c>
      <c r="AE65" s="31">
        <v>11.257999999999999</v>
      </c>
      <c r="AF65" s="31">
        <v>0.94899999999999995</v>
      </c>
      <c r="AG65" s="31">
        <v>0.84599999999999997</v>
      </c>
      <c r="AH65" s="31">
        <v>9.8000000000000004E-2</v>
      </c>
      <c r="AI65" s="31">
        <v>2.9529999999999998</v>
      </c>
      <c r="AJ65" s="31">
        <v>7.7969999999999997</v>
      </c>
      <c r="AK65" s="31">
        <v>6.3265799999999999</v>
      </c>
      <c r="AL65" s="31">
        <v>0.20399999999999999</v>
      </c>
      <c r="AM65" s="31">
        <v>11.067</v>
      </c>
      <c r="AN65" s="31">
        <v>0.94099999999999995</v>
      </c>
      <c r="AO65" s="31">
        <v>0.87</v>
      </c>
      <c r="AP65" s="31">
        <v>7.0999999999999994E-2</v>
      </c>
      <c r="AQ65" s="31">
        <v>2.964</v>
      </c>
      <c r="AR65" s="31">
        <v>7.734</v>
      </c>
      <c r="AS65" s="31">
        <v>6.32674</v>
      </c>
      <c r="AT65" s="31">
        <v>0.21299999999999999</v>
      </c>
      <c r="AU65" s="31">
        <v>11.147</v>
      </c>
      <c r="AV65" s="31">
        <v>0.94599999999999995</v>
      </c>
      <c r="AW65" s="31">
        <v>0.878</v>
      </c>
      <c r="AX65" s="31">
        <v>7.5999999999999998E-2</v>
      </c>
      <c r="AY65" s="31">
        <v>2.9510000000000001</v>
      </c>
      <c r="AZ65" s="31">
        <v>7.8239999999999998</v>
      </c>
      <c r="BA65" s="31">
        <v>6.3258799999999997</v>
      </c>
      <c r="BB65" s="31">
        <v>0.217</v>
      </c>
      <c r="BC65" s="31">
        <v>11.215</v>
      </c>
    </row>
    <row r="66" spans="3:55">
      <c r="C66" s="30">
        <v>420000000</v>
      </c>
      <c r="D66" s="31">
        <v>1600000</v>
      </c>
      <c r="E66" s="31">
        <v>1200000</v>
      </c>
      <c r="F66" s="31">
        <v>633</v>
      </c>
      <c r="G66" s="40">
        <f t="shared" si="73"/>
        <v>31.217820000000003</v>
      </c>
      <c r="H66" s="33">
        <f t="shared" ref="H66:K66" si="106">AVERAGE(P66,X66,BH66, BP66, BX66)</f>
        <v>0.9524999999999999</v>
      </c>
      <c r="I66" s="31">
        <f t="shared" si="106"/>
        <v>0.98449999999999993</v>
      </c>
      <c r="J66" s="31">
        <f t="shared" si="106"/>
        <v>0.12000000000000001</v>
      </c>
      <c r="K66" s="31">
        <f t="shared" si="106"/>
        <v>3.5454999999999997</v>
      </c>
      <c r="L66" s="31">
        <f t="shared" ref="L66:O66" si="107">AVERAGE(T66,BD66,BL66, BT66, CB66)</f>
        <v>9.5549999999999997</v>
      </c>
      <c r="M66" s="31">
        <f t="shared" si="107"/>
        <v>5.09232</v>
      </c>
      <c r="N66" s="31">
        <f t="shared" si="107"/>
        <v>0.32600000000000001</v>
      </c>
      <c r="O66" s="34">
        <f t="shared" si="107"/>
        <v>12.699</v>
      </c>
      <c r="P66" s="31">
        <v>0.95199999999999996</v>
      </c>
      <c r="Q66" s="31">
        <v>0.98199999999999998</v>
      </c>
      <c r="R66" s="31">
        <v>0.10100000000000001</v>
      </c>
      <c r="S66" s="31">
        <v>3.5059999999999998</v>
      </c>
      <c r="T66" s="31">
        <v>9.5549999999999997</v>
      </c>
      <c r="U66" s="31">
        <v>5.09232</v>
      </c>
      <c r="V66" s="31">
        <v>0.32600000000000001</v>
      </c>
      <c r="W66" s="31">
        <v>12.699</v>
      </c>
      <c r="X66" s="31">
        <v>0.95299999999999996</v>
      </c>
      <c r="Y66" s="31">
        <v>0.98699999999999999</v>
      </c>
      <c r="Z66" s="31">
        <v>0.13900000000000001</v>
      </c>
      <c r="AA66" s="31">
        <v>3.585</v>
      </c>
      <c r="AB66" s="31">
        <v>9.8699999999999992</v>
      </c>
      <c r="AC66" s="31">
        <v>5.1662600000000003</v>
      </c>
      <c r="AD66" s="31">
        <v>0.22500000000000001</v>
      </c>
      <c r="AE66" s="31">
        <v>12.725</v>
      </c>
      <c r="AF66" s="31">
        <v>0.96</v>
      </c>
      <c r="AG66" s="31">
        <v>1.0589999999999999</v>
      </c>
      <c r="AH66" s="31">
        <v>0.09</v>
      </c>
      <c r="AI66" s="31">
        <v>3.5190000000000001</v>
      </c>
      <c r="AJ66" s="31">
        <v>9.5169999999999995</v>
      </c>
      <c r="AK66" s="31">
        <v>5.1756200000000003</v>
      </c>
      <c r="AL66" s="31">
        <v>0.22800000000000001</v>
      </c>
      <c r="AM66" s="31">
        <v>12.641999999999999</v>
      </c>
      <c r="AN66" s="31">
        <v>0.95199999999999996</v>
      </c>
      <c r="AO66" s="31">
        <v>1.026</v>
      </c>
      <c r="AP66" s="31">
        <v>9.5000000000000001E-2</v>
      </c>
      <c r="AQ66" s="31">
        <v>3.657</v>
      </c>
      <c r="AR66" s="31">
        <v>9.4809999999999999</v>
      </c>
      <c r="AS66" s="31">
        <v>5.1577599999999997</v>
      </c>
      <c r="AT66" s="31">
        <v>0.22600000000000001</v>
      </c>
      <c r="AU66" s="31">
        <v>12.718</v>
      </c>
      <c r="AV66" s="31">
        <v>0.96</v>
      </c>
      <c r="AW66" s="31">
        <v>1.0369999999999999</v>
      </c>
      <c r="AX66" s="31">
        <v>9.0999999999999998E-2</v>
      </c>
      <c r="AY66" s="31">
        <v>3.5649999999999999</v>
      </c>
      <c r="AZ66" s="31">
        <v>9.4689999999999994</v>
      </c>
      <c r="BA66" s="31">
        <v>5.1501200000000003</v>
      </c>
      <c r="BB66" s="31">
        <v>0.22500000000000001</v>
      </c>
      <c r="BC66" s="31">
        <v>12.782</v>
      </c>
    </row>
    <row r="67" spans="3:55">
      <c r="C67" s="30">
        <v>420000000</v>
      </c>
      <c r="D67" s="31">
        <v>1600000</v>
      </c>
      <c r="E67" s="31">
        <v>1200000</v>
      </c>
      <c r="F67" s="31">
        <v>728</v>
      </c>
      <c r="G67" s="40">
        <f t="shared" si="73"/>
        <v>28.868099999999998</v>
      </c>
      <c r="H67" s="33">
        <f t="shared" ref="H67:K67" si="108">AVERAGE(P67,X67,BH67, BP67, BX67)</f>
        <v>0.95099999999999996</v>
      </c>
      <c r="I67" s="31">
        <f t="shared" si="108"/>
        <v>0.97699999999999998</v>
      </c>
      <c r="J67" s="31">
        <f t="shared" si="108"/>
        <v>9.0499999999999997E-2</v>
      </c>
      <c r="K67" s="31">
        <f t="shared" si="108"/>
        <v>3.1635</v>
      </c>
      <c r="L67" s="31">
        <f t="shared" ref="L67:O67" si="109">AVERAGE(T67,BD67,BL67, BT67, CB67)</f>
        <v>8.6110000000000007</v>
      </c>
      <c r="M67" s="31">
        <f t="shared" si="109"/>
        <v>5.0195999999999996</v>
      </c>
      <c r="N67" s="31">
        <f t="shared" si="109"/>
        <v>0.214</v>
      </c>
      <c r="O67" s="34">
        <f t="shared" si="109"/>
        <v>11.86</v>
      </c>
      <c r="P67" s="31">
        <v>0.95299999999999996</v>
      </c>
      <c r="Q67" s="31">
        <v>0.98699999999999999</v>
      </c>
      <c r="R67" s="31">
        <v>7.3999999999999996E-2</v>
      </c>
      <c r="S67" s="31">
        <v>3.145</v>
      </c>
      <c r="T67" s="31">
        <v>8.6110000000000007</v>
      </c>
      <c r="U67" s="31">
        <v>5.0195999999999996</v>
      </c>
      <c r="V67" s="31">
        <v>0.214</v>
      </c>
      <c r="W67" s="31">
        <v>11.86</v>
      </c>
      <c r="X67" s="31">
        <v>0.94899999999999995</v>
      </c>
      <c r="Y67" s="31">
        <v>0.96699999999999997</v>
      </c>
      <c r="Z67" s="31">
        <v>0.107</v>
      </c>
      <c r="AA67" s="31">
        <v>3.1819999999999999</v>
      </c>
      <c r="AB67" s="31">
        <v>8.7889999999999997</v>
      </c>
      <c r="AC67" s="31">
        <v>5.0603199999999999</v>
      </c>
      <c r="AD67" s="31">
        <v>0.217</v>
      </c>
      <c r="AE67" s="31">
        <v>12.067</v>
      </c>
      <c r="AF67" s="31">
        <v>0.94899999999999995</v>
      </c>
      <c r="AG67" s="31">
        <v>0.94499999999999995</v>
      </c>
      <c r="AH67" s="31">
        <v>9.8000000000000004E-2</v>
      </c>
      <c r="AI67" s="31">
        <v>3.2229999999999999</v>
      </c>
      <c r="AJ67" s="31">
        <v>8.6989999999999998</v>
      </c>
      <c r="AK67" s="31">
        <v>5.0624399999999996</v>
      </c>
      <c r="AL67" s="31">
        <v>0.215</v>
      </c>
      <c r="AM67" s="31">
        <v>12.058999999999999</v>
      </c>
      <c r="AN67" s="31">
        <v>0.95299999999999996</v>
      </c>
      <c r="AO67" s="31">
        <v>0.98199999999999998</v>
      </c>
      <c r="AP67" s="31">
        <v>9.5000000000000001E-2</v>
      </c>
      <c r="AQ67" s="31">
        <v>3.214</v>
      </c>
      <c r="AR67" s="31">
        <v>8.7260000000000009</v>
      </c>
      <c r="AS67" s="31">
        <v>5.0623399999999998</v>
      </c>
      <c r="AT67" s="31">
        <v>0.223</v>
      </c>
      <c r="AU67" s="31">
        <v>12.465</v>
      </c>
      <c r="AV67" s="31">
        <v>0.94899999999999995</v>
      </c>
      <c r="AW67" s="31">
        <v>0.98899999999999999</v>
      </c>
      <c r="AX67" s="31">
        <v>8.6999999999999994E-2</v>
      </c>
      <c r="AY67" s="31">
        <v>3.161</v>
      </c>
      <c r="AZ67" s="31">
        <v>8.6859999999999999</v>
      </c>
      <c r="BA67" s="31">
        <v>5.0363800000000003</v>
      </c>
      <c r="BB67" s="31">
        <v>0.22</v>
      </c>
      <c r="BC67" s="31">
        <v>11.94</v>
      </c>
    </row>
    <row r="68" spans="3:55">
      <c r="C68" s="30">
        <v>420000000</v>
      </c>
      <c r="D68" s="31">
        <v>1600000</v>
      </c>
      <c r="E68" s="31">
        <v>1200000</v>
      </c>
      <c r="F68" s="31">
        <v>825</v>
      </c>
      <c r="G68" s="40">
        <f t="shared" si="73"/>
        <v>27.921239999999997</v>
      </c>
      <c r="H68" s="33">
        <f t="shared" ref="H68:K68" si="110">AVERAGE(P68,X68,BH68, BP68, BX68)</f>
        <v>0.94550000000000001</v>
      </c>
      <c r="I68" s="31">
        <f t="shared" si="110"/>
        <v>0.95950000000000002</v>
      </c>
      <c r="J68" s="31">
        <f t="shared" si="110"/>
        <v>7.9500000000000001E-2</v>
      </c>
      <c r="K68" s="31">
        <f t="shared" si="110"/>
        <v>3.0015000000000001</v>
      </c>
      <c r="L68" s="31">
        <f t="shared" ref="L68:O68" si="111">AVERAGE(T68,BD68,BL68, BT68, CB68)</f>
        <v>8.234</v>
      </c>
      <c r="M68" s="31">
        <f t="shared" si="111"/>
        <v>4.9857399999999998</v>
      </c>
      <c r="N68" s="31">
        <f t="shared" si="111"/>
        <v>0.20499999999999999</v>
      </c>
      <c r="O68" s="34">
        <f t="shared" si="111"/>
        <v>11.494999999999999</v>
      </c>
      <c r="P68" s="31">
        <v>0.94499999999999995</v>
      </c>
      <c r="Q68" s="31">
        <v>0.94299999999999995</v>
      </c>
      <c r="R68" s="31">
        <v>0.09</v>
      </c>
      <c r="S68" s="31">
        <v>3.0019999999999998</v>
      </c>
      <c r="T68" s="31">
        <v>8.234</v>
      </c>
      <c r="U68" s="31">
        <v>4.9857399999999998</v>
      </c>
      <c r="V68" s="31">
        <v>0.20499999999999999</v>
      </c>
      <c r="W68" s="31">
        <v>11.494999999999999</v>
      </c>
      <c r="X68" s="31">
        <v>0.94599999999999995</v>
      </c>
      <c r="Y68" s="31">
        <v>0.97599999999999998</v>
      </c>
      <c r="Z68" s="31">
        <v>6.9000000000000006E-2</v>
      </c>
      <c r="AA68" s="31">
        <v>3.0009999999999999</v>
      </c>
      <c r="AB68" s="31">
        <v>8.1509999999999998</v>
      </c>
      <c r="AC68" s="31">
        <v>4.9974400000000001</v>
      </c>
      <c r="AD68" s="31">
        <v>0.20699999999999999</v>
      </c>
      <c r="AE68" s="31">
        <v>11.500999999999999</v>
      </c>
      <c r="AF68" s="31">
        <v>0.94899999999999995</v>
      </c>
      <c r="AG68" s="31">
        <v>0.94799999999999995</v>
      </c>
      <c r="AH68" s="31">
        <v>0.10299999999999999</v>
      </c>
      <c r="AI68" s="31">
        <v>3.1709999999999998</v>
      </c>
      <c r="AJ68" s="31">
        <v>8.2080000000000002</v>
      </c>
      <c r="AK68" s="31">
        <v>5.0243799999999998</v>
      </c>
      <c r="AL68" s="31">
        <v>0.21299999999999999</v>
      </c>
      <c r="AM68" s="31">
        <v>11.675000000000001</v>
      </c>
      <c r="AN68" s="31">
        <v>0.94499999999999995</v>
      </c>
      <c r="AO68" s="31">
        <v>0.98499999999999999</v>
      </c>
      <c r="AP68" s="31">
        <v>4.9000000000000002E-2</v>
      </c>
      <c r="AQ68" s="31">
        <v>3.0249999999999999</v>
      </c>
      <c r="AR68" s="31">
        <v>8.1289999999999996</v>
      </c>
      <c r="AS68" s="31">
        <v>5.0004999999999997</v>
      </c>
      <c r="AT68" s="31">
        <v>0.20899999999999999</v>
      </c>
      <c r="AU68" s="31">
        <v>11.577</v>
      </c>
      <c r="AV68" s="31">
        <v>0.95399999999999996</v>
      </c>
      <c r="AW68" s="31">
        <v>0.95099999999999996</v>
      </c>
      <c r="AX68" s="31">
        <v>0.10199999999999999</v>
      </c>
      <c r="AY68" s="31">
        <v>2.9940000000000002</v>
      </c>
      <c r="AZ68" s="31">
        <v>8.1219999999999999</v>
      </c>
      <c r="BA68" s="31">
        <v>4.9995000000000003</v>
      </c>
      <c r="BB68" s="31">
        <v>0.20899999999999999</v>
      </c>
      <c r="BC68" s="31">
        <v>11.619</v>
      </c>
    </row>
    <row r="69" spans="3:55">
      <c r="C69" s="30">
        <v>420000000</v>
      </c>
      <c r="D69" s="31">
        <v>1600000</v>
      </c>
      <c r="E69" s="31">
        <v>1200000</v>
      </c>
      <c r="F69" s="31">
        <v>933</v>
      </c>
      <c r="G69" s="40">
        <f t="shared" si="73"/>
        <v>27.0608</v>
      </c>
      <c r="H69" s="33">
        <f t="shared" ref="H69:K69" si="112">AVERAGE(P69,X69,BH69, BP69, BX69)</f>
        <v>0.94299999999999995</v>
      </c>
      <c r="I69" s="31">
        <f t="shared" si="112"/>
        <v>0.95649999999999991</v>
      </c>
      <c r="J69" s="31">
        <f t="shared" si="112"/>
        <v>7.2999999999999995E-2</v>
      </c>
      <c r="K69" s="31">
        <f t="shared" si="112"/>
        <v>2.9755000000000003</v>
      </c>
      <c r="L69" s="31">
        <f t="shared" ref="L69:O69" si="113">AVERAGE(T69,BD69,BL69, BT69, CB69)</f>
        <v>7.8</v>
      </c>
      <c r="M69" s="31">
        <f t="shared" si="113"/>
        <v>4.9123000000000001</v>
      </c>
      <c r="N69" s="31">
        <f t="shared" si="113"/>
        <v>0.20200000000000001</v>
      </c>
      <c r="O69" s="34">
        <f t="shared" si="113"/>
        <v>11.170999999999999</v>
      </c>
      <c r="P69" s="31">
        <v>0.94499999999999995</v>
      </c>
      <c r="Q69" s="31">
        <v>0.97</v>
      </c>
      <c r="R69" s="31">
        <v>7.1999999999999995E-2</v>
      </c>
      <c r="S69" s="31">
        <v>3.0009999999999999</v>
      </c>
      <c r="T69" s="31">
        <v>7.8</v>
      </c>
      <c r="U69" s="31">
        <v>4.9123000000000001</v>
      </c>
      <c r="V69" s="31">
        <v>0.20200000000000001</v>
      </c>
      <c r="W69" s="31">
        <v>11.170999999999999</v>
      </c>
      <c r="X69" s="31">
        <v>0.94099999999999995</v>
      </c>
      <c r="Y69" s="31">
        <v>0.94299999999999995</v>
      </c>
      <c r="Z69" s="31">
        <v>7.3999999999999996E-2</v>
      </c>
      <c r="AA69" s="31">
        <v>2.95</v>
      </c>
      <c r="AB69" s="31">
        <v>7.7880000000000003</v>
      </c>
      <c r="AC69" s="31">
        <v>4.9431799999999999</v>
      </c>
      <c r="AD69" s="31">
        <v>0.20300000000000001</v>
      </c>
      <c r="AE69" s="31">
        <v>11.353</v>
      </c>
      <c r="AF69" s="31">
        <v>0.84899999999999998</v>
      </c>
      <c r="AG69" s="31">
        <v>0.93899999999999995</v>
      </c>
      <c r="AH69" s="31">
        <v>7.9000000000000001E-2</v>
      </c>
      <c r="AI69" s="31">
        <v>2.9590000000000001</v>
      </c>
      <c r="AJ69" s="31">
        <v>7.8520000000000003</v>
      </c>
      <c r="AK69" s="31">
        <v>4.8807799999999997</v>
      </c>
      <c r="AL69" s="31">
        <v>0.28000000000000003</v>
      </c>
      <c r="AM69" s="31">
        <v>11.132</v>
      </c>
      <c r="AN69" s="31">
        <v>0.94499999999999995</v>
      </c>
      <c r="AO69" s="31">
        <v>0.92400000000000004</v>
      </c>
      <c r="AP69" s="31">
        <v>0.106</v>
      </c>
      <c r="AQ69" s="31">
        <v>2.9940000000000002</v>
      </c>
      <c r="AR69" s="31">
        <v>7.87</v>
      </c>
      <c r="AS69" s="31">
        <v>4.9400599999999999</v>
      </c>
      <c r="AT69" s="31">
        <v>0.20100000000000001</v>
      </c>
      <c r="AU69" s="31">
        <v>11.179</v>
      </c>
      <c r="AV69" s="31">
        <v>0.94499999999999995</v>
      </c>
      <c r="AW69" s="31">
        <v>0.94099999999999995</v>
      </c>
      <c r="AX69" s="31">
        <v>7.6999999999999999E-2</v>
      </c>
      <c r="AY69" s="31">
        <v>2.9670000000000001</v>
      </c>
      <c r="AZ69" s="31">
        <v>7.7370000000000001</v>
      </c>
      <c r="BA69" s="31">
        <v>4.9184200000000002</v>
      </c>
      <c r="BB69" s="31">
        <v>0.20200000000000001</v>
      </c>
      <c r="BC69" s="31">
        <v>11.24</v>
      </c>
    </row>
    <row r="70" spans="3:55">
      <c r="C70" s="30">
        <v>600000000</v>
      </c>
      <c r="D70" s="31">
        <v>1600000</v>
      </c>
      <c r="E70" s="31">
        <v>1200000</v>
      </c>
      <c r="F70" s="31">
        <v>633</v>
      </c>
      <c r="G70" s="40">
        <f t="shared" si="73"/>
        <v>31.299439999999997</v>
      </c>
      <c r="H70" s="33">
        <f t="shared" ref="H70:K70" si="114">AVERAGE(P70,X70,BH70, BP70, BX70)</f>
        <v>0.95399999999999996</v>
      </c>
      <c r="I70" s="31">
        <f t="shared" si="114"/>
        <v>0.96849999999999992</v>
      </c>
      <c r="J70" s="31">
        <f t="shared" si="114"/>
        <v>0.11549999999999999</v>
      </c>
      <c r="K70" s="31">
        <f t="shared" si="114"/>
        <v>3.5324999999999998</v>
      </c>
      <c r="L70" s="31">
        <f t="shared" ref="L70:O70" si="115">AVERAGE(T70,BD70,BL70, BT70, CB70)</f>
        <v>9.8089999999999993</v>
      </c>
      <c r="M70" s="31">
        <f t="shared" si="115"/>
        <v>5.1679399999999998</v>
      </c>
      <c r="N70" s="31">
        <f t="shared" si="115"/>
        <v>0.23799999999999999</v>
      </c>
      <c r="O70" s="34">
        <f t="shared" si="115"/>
        <v>12.552</v>
      </c>
      <c r="P70" s="31">
        <v>0.95599999999999996</v>
      </c>
      <c r="Q70" s="31">
        <v>0.97699999999999998</v>
      </c>
      <c r="R70" s="31">
        <v>0.108</v>
      </c>
      <c r="S70" s="31">
        <v>3.5630000000000002</v>
      </c>
      <c r="T70" s="31">
        <v>9.8089999999999993</v>
      </c>
      <c r="U70" s="31">
        <v>5.1679399999999998</v>
      </c>
      <c r="V70" s="31">
        <v>0.23799999999999999</v>
      </c>
      <c r="W70" s="31">
        <v>12.552</v>
      </c>
      <c r="X70" s="31">
        <v>0.95199999999999996</v>
      </c>
      <c r="Y70" s="31">
        <v>0.96</v>
      </c>
      <c r="Z70" s="31">
        <v>0.123</v>
      </c>
      <c r="AA70" s="31">
        <v>3.5019999999999998</v>
      </c>
      <c r="AB70" s="31">
        <v>9.8350000000000009</v>
      </c>
      <c r="AC70" s="31">
        <v>5.1462000000000003</v>
      </c>
      <c r="AD70" s="31">
        <v>0.22500000000000001</v>
      </c>
      <c r="AE70" s="31">
        <v>12.582000000000001</v>
      </c>
      <c r="AF70" s="31">
        <v>0.95199999999999996</v>
      </c>
      <c r="AG70" s="31">
        <v>1.0609999999999999</v>
      </c>
      <c r="AH70" s="31">
        <v>7.2999999999999995E-2</v>
      </c>
      <c r="AI70" s="31">
        <v>3.5289999999999999</v>
      </c>
      <c r="AJ70" s="31">
        <v>9.6180000000000003</v>
      </c>
      <c r="AK70" s="31">
        <v>5.1572800000000001</v>
      </c>
      <c r="AL70" s="31">
        <v>0.22800000000000001</v>
      </c>
      <c r="AM70" s="31">
        <v>12.59</v>
      </c>
      <c r="AN70" s="31">
        <v>0.95599999999999996</v>
      </c>
      <c r="AO70" s="31">
        <v>1.038</v>
      </c>
      <c r="AP70" s="31">
        <v>0.10299999999999999</v>
      </c>
      <c r="AQ70" s="31">
        <v>3.613</v>
      </c>
      <c r="AR70" s="31">
        <v>9.9469999999999992</v>
      </c>
      <c r="AS70" s="31">
        <v>5.173</v>
      </c>
      <c r="AT70" s="31">
        <v>0.22800000000000001</v>
      </c>
      <c r="AU70" s="31">
        <v>12.73</v>
      </c>
      <c r="AV70" s="31">
        <v>0.95199999999999996</v>
      </c>
      <c r="AW70" s="31">
        <v>1.0640000000000001</v>
      </c>
      <c r="AX70" s="31">
        <v>0.114</v>
      </c>
      <c r="AY70" s="31">
        <v>3.6779999999999999</v>
      </c>
      <c r="AZ70" s="31">
        <v>9.4559999999999995</v>
      </c>
      <c r="BA70" s="31">
        <v>5.1499800000000002</v>
      </c>
      <c r="BB70" s="31">
        <v>0.22800000000000001</v>
      </c>
      <c r="BC70" s="31">
        <v>12.648999999999999</v>
      </c>
    </row>
    <row r="71" spans="3:55">
      <c r="C71" s="30">
        <v>600000000</v>
      </c>
      <c r="D71" s="31">
        <v>1600000</v>
      </c>
      <c r="E71" s="31">
        <v>1200000</v>
      </c>
      <c r="F71" s="31">
        <v>728</v>
      </c>
      <c r="G71" s="40">
        <f t="shared" si="73"/>
        <v>28.987279999999998</v>
      </c>
      <c r="H71" s="33">
        <f t="shared" ref="H71:K71" si="116">AVERAGE(P71,X71,BH71, BP71, BX71)</f>
        <v>0.95099999999999996</v>
      </c>
      <c r="I71" s="31">
        <f t="shared" si="116"/>
        <v>0.98599999999999999</v>
      </c>
      <c r="J71" s="31">
        <f t="shared" si="116"/>
        <v>8.5999999999999993E-2</v>
      </c>
      <c r="K71" s="31">
        <f t="shared" si="116"/>
        <v>3.1444999999999999</v>
      </c>
      <c r="L71" s="31">
        <f t="shared" ref="L71:O71" si="117">AVERAGE(T71,BD71,BL71, BT71, CB71)</f>
        <v>8.6229999999999993</v>
      </c>
      <c r="M71" s="31">
        <f t="shared" si="117"/>
        <v>5.0657800000000002</v>
      </c>
      <c r="N71" s="31">
        <f t="shared" si="117"/>
        <v>0.22800000000000001</v>
      </c>
      <c r="O71" s="34">
        <f t="shared" si="117"/>
        <v>11.926</v>
      </c>
      <c r="P71" s="31">
        <v>0.94899999999999995</v>
      </c>
      <c r="Q71" s="31">
        <v>0.995</v>
      </c>
      <c r="R71" s="31">
        <v>7.3999999999999996E-2</v>
      </c>
      <c r="S71" s="31">
        <v>3.1480000000000001</v>
      </c>
      <c r="T71" s="31">
        <v>8.6229999999999993</v>
      </c>
      <c r="U71" s="31">
        <v>5.0657800000000002</v>
      </c>
      <c r="V71" s="31">
        <v>0.22800000000000001</v>
      </c>
      <c r="W71" s="31">
        <v>11.926</v>
      </c>
      <c r="X71" s="31">
        <v>0.95299999999999996</v>
      </c>
      <c r="Y71" s="31">
        <v>0.97699999999999998</v>
      </c>
      <c r="Z71" s="31">
        <v>9.8000000000000004E-2</v>
      </c>
      <c r="AA71" s="31">
        <v>3.141</v>
      </c>
      <c r="AB71" s="31">
        <v>8.7110000000000003</v>
      </c>
      <c r="AC71" s="31">
        <v>5.0728400000000002</v>
      </c>
      <c r="AD71" s="31">
        <v>0.214</v>
      </c>
      <c r="AE71" s="31">
        <v>12.04</v>
      </c>
      <c r="AF71" s="31">
        <v>0.94899999999999995</v>
      </c>
      <c r="AG71" s="31">
        <v>0.95699999999999996</v>
      </c>
      <c r="AH71" s="31">
        <v>9.0999999999999998E-2</v>
      </c>
      <c r="AI71" s="31">
        <v>3.1930000000000001</v>
      </c>
      <c r="AJ71" s="31">
        <v>8.6649999999999991</v>
      </c>
      <c r="AK71" s="31">
        <v>5.0323799999999999</v>
      </c>
      <c r="AL71" s="31">
        <v>0.222</v>
      </c>
      <c r="AM71" s="31">
        <v>12.137</v>
      </c>
      <c r="AN71" s="31">
        <v>0.94899999999999995</v>
      </c>
      <c r="AO71" s="31">
        <v>0.98699999999999999</v>
      </c>
      <c r="AP71" s="31">
        <v>9.2999999999999999E-2</v>
      </c>
      <c r="AQ71" s="31">
        <v>3.17</v>
      </c>
      <c r="AR71" s="31">
        <v>8.7200000000000006</v>
      </c>
      <c r="AS71" s="31">
        <v>5.0585199999999997</v>
      </c>
      <c r="AT71" s="31">
        <v>0.221</v>
      </c>
      <c r="AU71" s="31">
        <v>12.269</v>
      </c>
      <c r="AV71" s="31">
        <v>0.94799999999999995</v>
      </c>
      <c r="AW71" s="31">
        <v>0.98299999999999998</v>
      </c>
      <c r="AX71" s="31">
        <v>7.1999999999999995E-2</v>
      </c>
      <c r="AY71" s="31">
        <v>3.1629999999999998</v>
      </c>
      <c r="AZ71" s="31">
        <v>8.6590000000000007</v>
      </c>
      <c r="BA71" s="31">
        <v>5.0076200000000002</v>
      </c>
      <c r="BB71" s="31">
        <v>0.216</v>
      </c>
      <c r="BC71" s="31">
        <v>12.086</v>
      </c>
    </row>
    <row r="72" spans="3:55">
      <c r="C72" s="30">
        <v>600000000</v>
      </c>
      <c r="D72" s="31">
        <v>1600000</v>
      </c>
      <c r="E72" s="31">
        <v>1200000</v>
      </c>
      <c r="F72" s="31">
        <v>825</v>
      </c>
      <c r="G72" s="40">
        <f t="shared" si="73"/>
        <v>28.094579999999997</v>
      </c>
      <c r="H72" s="33">
        <f t="shared" ref="H72:K72" si="118">AVERAGE(P72,X72,BH72, BP72, BX72)</f>
        <v>0.94499999999999995</v>
      </c>
      <c r="I72" s="31">
        <f t="shared" si="118"/>
        <v>0.95399999999999996</v>
      </c>
      <c r="J72" s="31">
        <f t="shared" si="118"/>
        <v>9.0999999999999998E-2</v>
      </c>
      <c r="K72" s="31">
        <f t="shared" si="118"/>
        <v>3.0324999999999998</v>
      </c>
      <c r="L72" s="31">
        <f t="shared" ref="L72:O72" si="119">AVERAGE(T72,BD72,BL72, BT72, CB72)</f>
        <v>8.32</v>
      </c>
      <c r="M72" s="31">
        <f t="shared" si="119"/>
        <v>4.9790799999999997</v>
      </c>
      <c r="N72" s="31">
        <f t="shared" si="119"/>
        <v>0.22</v>
      </c>
      <c r="O72" s="34">
        <f t="shared" si="119"/>
        <v>11.542999999999999</v>
      </c>
      <c r="P72" s="31">
        <v>0.94499999999999995</v>
      </c>
      <c r="Q72" s="31">
        <v>0.95099999999999996</v>
      </c>
      <c r="R72" s="31">
        <v>8.5000000000000006E-2</v>
      </c>
      <c r="S72" s="31">
        <v>3.0579999999999998</v>
      </c>
      <c r="T72" s="31">
        <v>8.32</v>
      </c>
      <c r="U72" s="31">
        <v>4.9790799999999997</v>
      </c>
      <c r="V72" s="31">
        <v>0.22</v>
      </c>
      <c r="W72" s="31">
        <v>11.542999999999999</v>
      </c>
      <c r="X72" s="31">
        <v>0.94499999999999995</v>
      </c>
      <c r="Y72" s="31">
        <v>0.95699999999999996</v>
      </c>
      <c r="Z72" s="31">
        <v>9.7000000000000003E-2</v>
      </c>
      <c r="AA72" s="31">
        <v>3.0070000000000001</v>
      </c>
      <c r="AB72" s="31">
        <v>8.2430000000000003</v>
      </c>
      <c r="AC72" s="31">
        <v>5.016</v>
      </c>
      <c r="AD72" s="31">
        <v>0.218</v>
      </c>
      <c r="AE72" s="31">
        <v>11.53</v>
      </c>
      <c r="AF72" s="31">
        <v>0.94499999999999995</v>
      </c>
      <c r="AG72" s="31">
        <v>0.95199999999999996</v>
      </c>
      <c r="AH72" s="31">
        <v>9.8000000000000004E-2</v>
      </c>
      <c r="AI72" s="31">
        <v>2.9940000000000002</v>
      </c>
      <c r="AJ72" s="31">
        <v>8.2059999999999995</v>
      </c>
      <c r="AK72" s="31">
        <v>5.0043800000000003</v>
      </c>
      <c r="AL72" s="31">
        <v>0.20799999999999999</v>
      </c>
      <c r="AM72" s="31">
        <v>11.651999999999999</v>
      </c>
      <c r="AN72" s="31">
        <v>0.95299999999999996</v>
      </c>
      <c r="AO72" s="31">
        <v>1.002</v>
      </c>
      <c r="AP72" s="31">
        <v>8.7999999999999995E-2</v>
      </c>
      <c r="AQ72" s="31">
        <v>3.0649999999999999</v>
      </c>
      <c r="AR72" s="31">
        <v>8.1829999999999998</v>
      </c>
      <c r="AS72" s="31">
        <v>5.0513399999999997</v>
      </c>
      <c r="AT72" s="31">
        <v>0.21</v>
      </c>
      <c r="AU72" s="31">
        <v>11.74</v>
      </c>
      <c r="AV72" s="31">
        <v>0.94499999999999995</v>
      </c>
      <c r="AW72" s="31">
        <v>0.94199999999999995</v>
      </c>
      <c r="AX72" s="31">
        <v>0.109</v>
      </c>
      <c r="AY72" s="31">
        <v>3.0009999999999999</v>
      </c>
      <c r="AZ72" s="31">
        <v>8.2059999999999995</v>
      </c>
      <c r="BA72" s="31">
        <v>4.9953399999999997</v>
      </c>
      <c r="BB72" s="31">
        <v>0.217</v>
      </c>
      <c r="BC72" s="31">
        <v>11.526</v>
      </c>
    </row>
    <row r="73" spans="3:55">
      <c r="C73" s="30">
        <v>600000000</v>
      </c>
      <c r="D73" s="31">
        <v>1600000</v>
      </c>
      <c r="E73" s="31">
        <v>1200000</v>
      </c>
      <c r="F73" s="31">
        <v>933</v>
      </c>
      <c r="G73" s="40">
        <f t="shared" si="73"/>
        <v>27.068200000000001</v>
      </c>
      <c r="H73" s="33">
        <f t="shared" ref="H73:K73" si="120">AVERAGE(P73,X73,BH73, BP73, BX73)</f>
        <v>0.94499999999999995</v>
      </c>
      <c r="I73" s="31">
        <f t="shared" si="120"/>
        <v>0.94799999999999995</v>
      </c>
      <c r="J73" s="31">
        <f t="shared" si="120"/>
        <v>6.9500000000000006E-2</v>
      </c>
      <c r="K73" s="31">
        <f t="shared" si="120"/>
        <v>2.9525000000000001</v>
      </c>
      <c r="L73" s="31">
        <f t="shared" ref="L73:O73" si="121">AVERAGE(T73,BD73,BL73, BT73, CB73)</f>
        <v>7.8239999999999998</v>
      </c>
      <c r="M73" s="31">
        <f t="shared" si="121"/>
        <v>4.9486999999999997</v>
      </c>
      <c r="N73" s="31">
        <f t="shared" si="121"/>
        <v>0.20100000000000001</v>
      </c>
      <c r="O73" s="34">
        <f t="shared" si="121"/>
        <v>11.141999999999999</v>
      </c>
      <c r="P73" s="31">
        <v>0.94499999999999995</v>
      </c>
      <c r="Q73" s="31">
        <v>0.94199999999999995</v>
      </c>
      <c r="R73" s="31">
        <v>7.9000000000000001E-2</v>
      </c>
      <c r="S73" s="31">
        <v>2.9470000000000001</v>
      </c>
      <c r="T73" s="31">
        <v>7.8239999999999998</v>
      </c>
      <c r="U73" s="31">
        <v>4.9486999999999997</v>
      </c>
      <c r="V73" s="31">
        <v>0.20100000000000001</v>
      </c>
      <c r="W73" s="31">
        <v>11.141999999999999</v>
      </c>
      <c r="X73" s="31">
        <v>0.94499999999999995</v>
      </c>
      <c r="Y73" s="31">
        <v>0.95399999999999996</v>
      </c>
      <c r="Z73" s="31">
        <v>0.06</v>
      </c>
      <c r="AA73" s="31">
        <v>2.9580000000000002</v>
      </c>
      <c r="AB73" s="31">
        <v>7.8040000000000003</v>
      </c>
      <c r="AC73" s="31">
        <v>4.9466999999999999</v>
      </c>
      <c r="AD73" s="31">
        <v>0.21199999999999999</v>
      </c>
      <c r="AE73" s="31">
        <v>11.295999999999999</v>
      </c>
      <c r="AF73" s="31">
        <v>0.94899999999999995</v>
      </c>
      <c r="AG73" s="31">
        <v>0.94199999999999995</v>
      </c>
      <c r="AH73" s="31">
        <v>0.104</v>
      </c>
      <c r="AI73" s="31">
        <v>2.9710000000000001</v>
      </c>
      <c r="AJ73" s="31">
        <v>7.843</v>
      </c>
      <c r="AK73" s="31">
        <v>4.9432400000000003</v>
      </c>
      <c r="AL73" s="31">
        <v>0.21099999999999999</v>
      </c>
      <c r="AM73" s="31">
        <v>11.334</v>
      </c>
      <c r="AN73" s="31">
        <v>0.94499999999999995</v>
      </c>
      <c r="AO73" s="31">
        <v>0.93799999999999994</v>
      </c>
      <c r="AP73" s="31">
        <v>7.3999999999999996E-2</v>
      </c>
      <c r="AQ73" s="31">
        <v>2.988</v>
      </c>
      <c r="AR73" s="31">
        <v>7.8470000000000004</v>
      </c>
      <c r="AS73" s="31">
        <v>4.9089400000000003</v>
      </c>
      <c r="AT73" s="31">
        <v>0.21199999999999999</v>
      </c>
      <c r="AU73" s="31">
        <v>11.180999999999999</v>
      </c>
      <c r="AV73" s="31">
        <v>0.94099999999999995</v>
      </c>
      <c r="AW73" s="31">
        <v>0.95799999999999996</v>
      </c>
      <c r="AX73" s="31">
        <v>6.5000000000000002E-2</v>
      </c>
      <c r="AY73" s="31">
        <v>2.9689999999999999</v>
      </c>
      <c r="AZ73" s="31">
        <v>7.7679999999999998</v>
      </c>
      <c r="BA73" s="31">
        <v>4.9565000000000001</v>
      </c>
      <c r="BB73" s="31">
        <v>0.30499999999999999</v>
      </c>
      <c r="BC73" s="31">
        <v>11.362</v>
      </c>
    </row>
    <row r="74" spans="3:55">
      <c r="C74" s="30">
        <v>177000000</v>
      </c>
      <c r="D74" s="31">
        <v>2000000</v>
      </c>
      <c r="E74" s="31">
        <v>1400000</v>
      </c>
      <c r="F74" s="31">
        <v>633</v>
      </c>
      <c r="G74" s="40">
        <f t="shared" si="73"/>
        <v>30.068019999999997</v>
      </c>
      <c r="H74" s="33">
        <f t="shared" ref="H74:K74" si="122">AVERAGE(P74,X74,BH74, BP74, BX74)</f>
        <v>0.94599999999999995</v>
      </c>
      <c r="I74" s="31">
        <f t="shared" si="122"/>
        <v>0.79</v>
      </c>
      <c r="J74" s="31">
        <f t="shared" si="122"/>
        <v>7.5500000000000012E-2</v>
      </c>
      <c r="K74" s="31">
        <f t="shared" si="122"/>
        <v>3.1085000000000003</v>
      </c>
      <c r="L74" s="31">
        <f t="shared" ref="L74:O74" si="123">AVERAGE(T74,BD74,BL74, BT74, CB74)</f>
        <v>9.0760000000000005</v>
      </c>
      <c r="M74" s="31">
        <f t="shared" si="123"/>
        <v>6.4755200000000004</v>
      </c>
      <c r="N74" s="31">
        <f t="shared" si="123"/>
        <v>0.20300000000000001</v>
      </c>
      <c r="O74" s="34">
        <f t="shared" si="123"/>
        <v>11.205</v>
      </c>
      <c r="P74" s="31">
        <v>0.95</v>
      </c>
      <c r="Q74" s="31">
        <v>0.79900000000000004</v>
      </c>
      <c r="R74" s="31">
        <v>6.6000000000000003E-2</v>
      </c>
      <c r="S74" s="31">
        <v>3.1030000000000002</v>
      </c>
      <c r="T74" s="31">
        <v>9.0760000000000005</v>
      </c>
      <c r="U74" s="31">
        <v>6.4755200000000004</v>
      </c>
      <c r="V74" s="31">
        <v>0.20300000000000001</v>
      </c>
      <c r="W74" s="31">
        <v>11.205</v>
      </c>
      <c r="X74" s="31">
        <v>0.94199999999999995</v>
      </c>
      <c r="Y74" s="31">
        <v>0.78100000000000003</v>
      </c>
      <c r="Z74" s="31">
        <v>8.5000000000000006E-2</v>
      </c>
      <c r="AA74" s="31">
        <v>3.1139999999999999</v>
      </c>
      <c r="AB74" s="31">
        <v>8.8870000000000005</v>
      </c>
      <c r="AC74" s="31">
        <v>6.4433800000000003</v>
      </c>
      <c r="AD74" s="31">
        <v>0.23300000000000001</v>
      </c>
      <c r="AE74" s="31">
        <v>11.170999999999999</v>
      </c>
      <c r="AF74" s="31">
        <v>0.95</v>
      </c>
      <c r="AG74" s="31">
        <v>0.76200000000000001</v>
      </c>
      <c r="AH74" s="31">
        <v>0.1</v>
      </c>
      <c r="AI74" s="31">
        <v>3.1509999999999998</v>
      </c>
      <c r="AJ74" s="31">
        <v>8.7789999999999999</v>
      </c>
      <c r="AK74" s="31">
        <v>6.4417</v>
      </c>
      <c r="AL74" s="31">
        <v>0.20599999999999999</v>
      </c>
      <c r="AM74" s="31">
        <v>11.194000000000001</v>
      </c>
      <c r="AN74" s="31">
        <v>0.95399999999999996</v>
      </c>
      <c r="AO74" s="31">
        <v>0.78500000000000003</v>
      </c>
      <c r="AP74" s="31">
        <v>8.5000000000000006E-2</v>
      </c>
      <c r="AQ74" s="31">
        <v>3.1389999999999998</v>
      </c>
      <c r="AR74" s="31">
        <v>8.8629999999999995</v>
      </c>
      <c r="AS74" s="31">
        <v>6.4423399999999997</v>
      </c>
      <c r="AT74" s="31">
        <v>0.20599999999999999</v>
      </c>
      <c r="AU74" s="31">
        <v>10.994999999999999</v>
      </c>
      <c r="AV74" s="31">
        <v>0.94199999999999995</v>
      </c>
      <c r="AW74" s="31">
        <v>0.80200000000000005</v>
      </c>
      <c r="AX74" s="31">
        <v>6.0999999999999999E-2</v>
      </c>
      <c r="AY74" s="31">
        <v>3.1139999999999999</v>
      </c>
      <c r="AZ74" s="31">
        <v>8.9090000000000007</v>
      </c>
      <c r="BA74" s="31">
        <v>6.4601800000000003</v>
      </c>
      <c r="BB74" s="31">
        <v>0.21199999999999999</v>
      </c>
      <c r="BC74" s="31">
        <v>11.298</v>
      </c>
    </row>
    <row r="75" spans="3:55">
      <c r="C75" s="30">
        <v>177000000</v>
      </c>
      <c r="D75" s="31">
        <v>2000000</v>
      </c>
      <c r="E75" s="31">
        <v>1400000</v>
      </c>
      <c r="F75" s="31">
        <v>728</v>
      </c>
      <c r="G75" s="40">
        <f t="shared" si="73"/>
        <v>28.322940000000003</v>
      </c>
      <c r="H75" s="33">
        <f t="shared" ref="H75:K75" si="124">AVERAGE(P75,X75,BH75, BP75, BX75)</f>
        <v>0.9484999999999999</v>
      </c>
      <c r="I75" s="31">
        <f t="shared" si="124"/>
        <v>0.77849999999999997</v>
      </c>
      <c r="J75" s="31">
        <f t="shared" si="124"/>
        <v>6.8000000000000005E-2</v>
      </c>
      <c r="K75" s="31">
        <f t="shared" si="124"/>
        <v>2.9234999999999998</v>
      </c>
      <c r="L75" s="31">
        <f t="shared" ref="L75:O75" si="125">AVERAGE(T75,BD75,BL75, BT75, CB75)</f>
        <v>8.2460000000000004</v>
      </c>
      <c r="M75" s="31">
        <f t="shared" si="125"/>
        <v>6.4244399999999997</v>
      </c>
      <c r="N75" s="31">
        <f t="shared" si="125"/>
        <v>0.19800000000000001</v>
      </c>
      <c r="O75" s="34">
        <f t="shared" si="125"/>
        <v>10.531000000000001</v>
      </c>
      <c r="P75" s="31">
        <v>0.95</v>
      </c>
      <c r="Q75" s="31">
        <v>0.78600000000000003</v>
      </c>
      <c r="R75" s="31">
        <v>5.7000000000000002E-2</v>
      </c>
      <c r="S75" s="31">
        <v>2.915</v>
      </c>
      <c r="T75" s="31">
        <v>8.2460000000000004</v>
      </c>
      <c r="U75" s="31">
        <v>6.4244399999999997</v>
      </c>
      <c r="V75" s="31">
        <v>0.19800000000000001</v>
      </c>
      <c r="W75" s="31">
        <v>10.531000000000001</v>
      </c>
      <c r="X75" s="31">
        <v>0.94699999999999995</v>
      </c>
      <c r="Y75" s="31">
        <v>0.77100000000000002</v>
      </c>
      <c r="Z75" s="31">
        <v>7.9000000000000001E-2</v>
      </c>
      <c r="AA75" s="31">
        <v>2.9319999999999999</v>
      </c>
      <c r="AB75" s="31">
        <v>8.2059999999999995</v>
      </c>
      <c r="AC75" s="31">
        <v>6.3959599999999996</v>
      </c>
      <c r="AD75" s="31">
        <v>0.19500000000000001</v>
      </c>
      <c r="AE75" s="31">
        <v>10.54</v>
      </c>
      <c r="AF75" s="31">
        <v>0.95</v>
      </c>
      <c r="AG75" s="31">
        <v>0.77100000000000002</v>
      </c>
      <c r="AH75" s="31">
        <v>7.1999999999999995E-2</v>
      </c>
      <c r="AI75" s="31">
        <v>2.8639999999999999</v>
      </c>
      <c r="AJ75" s="31">
        <v>8.1890000000000001</v>
      </c>
      <c r="AK75" s="31">
        <v>6.39168</v>
      </c>
      <c r="AL75" s="31">
        <v>0.19400000000000001</v>
      </c>
      <c r="AM75" s="31">
        <v>10.670999999999999</v>
      </c>
      <c r="AN75" s="31">
        <v>0.95</v>
      </c>
      <c r="AO75" s="31">
        <v>0.75900000000000001</v>
      </c>
      <c r="AP75" s="31">
        <v>7.2999999999999995E-2</v>
      </c>
      <c r="AQ75" s="31">
        <v>2.923</v>
      </c>
      <c r="AR75" s="31">
        <v>8.1489999999999991</v>
      </c>
      <c r="AS75" s="31">
        <v>6.3825799999999999</v>
      </c>
      <c r="AT75" s="31">
        <v>0.214</v>
      </c>
      <c r="AU75" s="31">
        <v>10.653</v>
      </c>
      <c r="AV75" s="31">
        <v>0.94599999999999995</v>
      </c>
      <c r="AW75" s="31">
        <v>0.751</v>
      </c>
      <c r="AX75" s="31">
        <v>8.1000000000000003E-2</v>
      </c>
      <c r="AY75" s="31">
        <v>2.927</v>
      </c>
      <c r="AZ75" s="31">
        <v>8.15</v>
      </c>
      <c r="BA75" s="31">
        <v>6.3807400000000003</v>
      </c>
      <c r="BB75" s="31">
        <v>0.22</v>
      </c>
      <c r="BC75" s="31">
        <v>11.037000000000001</v>
      </c>
    </row>
    <row r="76" spans="3:55">
      <c r="C76" s="30">
        <v>177000000</v>
      </c>
      <c r="D76" s="31">
        <v>2000000</v>
      </c>
      <c r="E76" s="31">
        <v>1400000</v>
      </c>
      <c r="F76" s="31">
        <v>825</v>
      </c>
      <c r="G76" s="40">
        <f t="shared" si="73"/>
        <v>26.961100000000002</v>
      </c>
      <c r="H76" s="33">
        <f t="shared" ref="H76:K76" si="126">AVERAGE(P76,X76,BH76, BP76, BX76)</f>
        <v>0.94299999999999995</v>
      </c>
      <c r="I76" s="31">
        <f t="shared" si="126"/>
        <v>0.73750000000000004</v>
      </c>
      <c r="J76" s="31">
        <f t="shared" si="126"/>
        <v>7.5500000000000012E-2</v>
      </c>
      <c r="K76" s="31">
        <f t="shared" si="126"/>
        <v>2.7945000000000002</v>
      </c>
      <c r="L76" s="31">
        <f t="shared" ref="L76:O76" si="127">AVERAGE(T76,BD76,BL76, BT76, CB76)</f>
        <v>7.56</v>
      </c>
      <c r="M76" s="31">
        <f t="shared" si="127"/>
        <v>6.3776000000000002</v>
      </c>
      <c r="N76" s="31">
        <f t="shared" si="127"/>
        <v>0.187</v>
      </c>
      <c r="O76" s="34">
        <f t="shared" si="127"/>
        <v>10.042</v>
      </c>
      <c r="P76" s="31">
        <v>0.94299999999999995</v>
      </c>
      <c r="Q76" s="31">
        <v>0.73299999999999998</v>
      </c>
      <c r="R76" s="31">
        <v>8.5000000000000006E-2</v>
      </c>
      <c r="S76" s="31">
        <v>2.8140000000000001</v>
      </c>
      <c r="T76" s="31">
        <v>7.56</v>
      </c>
      <c r="U76" s="31">
        <v>6.3776000000000002</v>
      </c>
      <c r="V76" s="31">
        <v>0.187</v>
      </c>
      <c r="W76" s="31">
        <v>10.042</v>
      </c>
      <c r="X76" s="31">
        <v>0.94299999999999995</v>
      </c>
      <c r="Y76" s="31">
        <v>0.74199999999999999</v>
      </c>
      <c r="Z76" s="31">
        <v>6.6000000000000003E-2</v>
      </c>
      <c r="AA76" s="31">
        <v>2.7749999999999999</v>
      </c>
      <c r="AB76" s="31">
        <v>7.702</v>
      </c>
      <c r="AC76" s="31">
        <v>6.3383399999999996</v>
      </c>
      <c r="AD76" s="31">
        <v>0.19800000000000001</v>
      </c>
      <c r="AE76" s="31">
        <v>10.1</v>
      </c>
      <c r="AF76" s="31">
        <v>0.94699999999999995</v>
      </c>
      <c r="AG76" s="31">
        <v>0.71699999999999997</v>
      </c>
      <c r="AH76" s="31">
        <v>6.7000000000000004E-2</v>
      </c>
      <c r="AI76" s="31">
        <v>2.7949999999999999</v>
      </c>
      <c r="AJ76" s="31">
        <v>7.6660000000000004</v>
      </c>
      <c r="AK76" s="31">
        <v>6.3243799999999997</v>
      </c>
      <c r="AL76" s="31">
        <v>0.25800000000000001</v>
      </c>
      <c r="AM76" s="31">
        <v>10.021000000000001</v>
      </c>
      <c r="AN76" s="31">
        <v>0.94699999999999995</v>
      </c>
      <c r="AO76" s="31">
        <v>0.72499999999999998</v>
      </c>
      <c r="AP76" s="31">
        <v>7.8E-2</v>
      </c>
      <c r="AQ76" s="31">
        <v>2.8140000000000001</v>
      </c>
      <c r="AR76" s="31">
        <v>7.7149999999999999</v>
      </c>
      <c r="AS76" s="31">
        <v>6.3430999999999997</v>
      </c>
      <c r="AT76" s="31">
        <v>0.192</v>
      </c>
      <c r="AU76" s="31">
        <v>10.036</v>
      </c>
      <c r="AV76" s="31">
        <v>0.94299999999999995</v>
      </c>
      <c r="AW76" s="31">
        <v>0.71799999999999997</v>
      </c>
      <c r="AX76" s="31">
        <v>7.4999999999999997E-2</v>
      </c>
      <c r="AY76" s="31">
        <v>2.851</v>
      </c>
      <c r="AZ76" s="31">
        <v>7.6550000000000002</v>
      </c>
      <c r="BA76" s="31">
        <v>6.35222</v>
      </c>
      <c r="BB76" s="31">
        <v>0.19400000000000001</v>
      </c>
      <c r="BC76" s="31">
        <v>10.084</v>
      </c>
    </row>
    <row r="77" spans="3:55">
      <c r="C77" s="30">
        <v>177000000</v>
      </c>
      <c r="D77" s="31">
        <v>2000000</v>
      </c>
      <c r="E77" s="31">
        <v>1400000</v>
      </c>
      <c r="F77" s="31">
        <v>933</v>
      </c>
      <c r="G77" s="40">
        <f t="shared" si="73"/>
        <v>26.328219999999998</v>
      </c>
      <c r="H77" s="33">
        <f t="shared" ref="H77:K77" si="128">AVERAGE(P77,X77,BH77, BP77, BX77)</f>
        <v>0.94299999999999995</v>
      </c>
      <c r="I77" s="31">
        <f t="shared" si="128"/>
        <v>0.6925</v>
      </c>
      <c r="J77" s="31">
        <f t="shared" si="128"/>
        <v>8.0500000000000002E-2</v>
      </c>
      <c r="K77" s="31">
        <f t="shared" si="128"/>
        <v>2.6459999999999999</v>
      </c>
      <c r="L77" s="31">
        <f t="shared" ref="L77:O77" si="129">AVERAGE(T77,BD77,BL77, BT77, CB77)</f>
        <v>7.2949999999999999</v>
      </c>
      <c r="M77" s="31">
        <f t="shared" si="129"/>
        <v>6.3312200000000001</v>
      </c>
      <c r="N77" s="31">
        <f t="shared" si="129"/>
        <v>0.17799999999999999</v>
      </c>
      <c r="O77" s="34">
        <f t="shared" si="129"/>
        <v>9.8780000000000001</v>
      </c>
      <c r="P77" s="31">
        <v>0.94299999999999995</v>
      </c>
      <c r="Q77" s="31">
        <v>0.68100000000000005</v>
      </c>
      <c r="R77" s="31">
        <v>9.4E-2</v>
      </c>
      <c r="S77" s="31">
        <v>2.6360000000000001</v>
      </c>
      <c r="T77" s="31">
        <v>7.2949999999999999</v>
      </c>
      <c r="U77" s="31">
        <v>6.3312200000000001</v>
      </c>
      <c r="V77" s="31">
        <v>0.17799999999999999</v>
      </c>
      <c r="W77" s="31">
        <v>9.8780000000000001</v>
      </c>
      <c r="X77" s="31">
        <v>0.94299999999999995</v>
      </c>
      <c r="Y77" s="31">
        <v>0.70399999999999996</v>
      </c>
      <c r="Z77" s="31">
        <v>6.7000000000000004E-2</v>
      </c>
      <c r="AA77" s="31">
        <v>2.6560000000000001</v>
      </c>
      <c r="AB77" s="31">
        <v>7.2359999999999998</v>
      </c>
      <c r="AC77" s="31">
        <v>6.2892000000000001</v>
      </c>
      <c r="AD77" s="31">
        <v>0.182</v>
      </c>
      <c r="AE77" s="31">
        <v>9.9459999999999997</v>
      </c>
      <c r="AF77" s="31">
        <v>0.95199999999999996</v>
      </c>
      <c r="AG77" s="31">
        <v>0.7</v>
      </c>
      <c r="AH77" s="31">
        <v>7.0999999999999994E-2</v>
      </c>
      <c r="AI77" s="31">
        <v>2.6480000000000001</v>
      </c>
      <c r="AJ77" s="31">
        <v>7.3380000000000001</v>
      </c>
      <c r="AK77" s="31">
        <v>6.2755599999999996</v>
      </c>
      <c r="AL77" s="31">
        <v>0.17899999999999999</v>
      </c>
      <c r="AM77" s="31">
        <v>9.9429999999999996</v>
      </c>
      <c r="AN77" s="31">
        <v>0.94399999999999995</v>
      </c>
      <c r="AO77" s="31">
        <v>0.69499999999999995</v>
      </c>
      <c r="AP77" s="31">
        <v>7.2999999999999995E-2</v>
      </c>
      <c r="AQ77" s="31">
        <v>2.6509999999999998</v>
      </c>
      <c r="AR77" s="31">
        <v>7.3250000000000002</v>
      </c>
      <c r="AS77" s="31">
        <v>6.2911599999999996</v>
      </c>
      <c r="AT77" s="31">
        <v>0.188</v>
      </c>
      <c r="AU77" s="31">
        <v>9.7530000000000001</v>
      </c>
      <c r="AV77" s="31">
        <v>0.94399999999999995</v>
      </c>
      <c r="AW77" s="31">
        <v>0.70799999999999996</v>
      </c>
      <c r="AX77" s="31">
        <v>7.6999999999999999E-2</v>
      </c>
      <c r="AY77" s="31">
        <v>2.63</v>
      </c>
      <c r="AZ77" s="31">
        <v>7.306</v>
      </c>
      <c r="BA77" s="31">
        <v>6.2805799999999996</v>
      </c>
      <c r="BB77" s="31">
        <v>0.17799999999999999</v>
      </c>
      <c r="BC77" s="31">
        <v>9.9610000000000003</v>
      </c>
    </row>
    <row r="78" spans="3:55">
      <c r="C78" s="30">
        <v>420000000</v>
      </c>
      <c r="D78" s="31">
        <v>2000000</v>
      </c>
      <c r="E78" s="31">
        <v>1400000</v>
      </c>
      <c r="F78" s="31">
        <v>633</v>
      </c>
      <c r="G78" s="40">
        <f t="shared" si="73"/>
        <v>27.941000000000003</v>
      </c>
      <c r="H78" s="33">
        <f t="shared" ref="H78:K78" si="130">AVERAGE(P78,X78,BH78, BP78, BX78)</f>
        <v>0.84799999999999998</v>
      </c>
      <c r="I78" s="31">
        <f t="shared" si="130"/>
        <v>0.84599999999999997</v>
      </c>
      <c r="J78" s="31">
        <f t="shared" si="130"/>
        <v>9.0999999999999998E-2</v>
      </c>
      <c r="K78" s="31">
        <f t="shared" si="130"/>
        <v>3.1059999999999999</v>
      </c>
      <c r="L78" s="31">
        <f t="shared" ref="L78:O78" si="131">AVERAGE(T78,BD78,BL78, BT78, CB78)</f>
        <v>8.8290000000000006</v>
      </c>
      <c r="M78" s="31">
        <f t="shared" si="131"/>
        <v>4.5110000000000001</v>
      </c>
      <c r="N78" s="31">
        <f t="shared" si="131"/>
        <v>0.20599999999999999</v>
      </c>
      <c r="O78" s="34">
        <f t="shared" si="131"/>
        <v>11.289</v>
      </c>
      <c r="P78" s="31">
        <v>0.85</v>
      </c>
      <c r="Q78" s="31">
        <v>0.84199999999999997</v>
      </c>
      <c r="R78" s="31">
        <v>8.8999999999999996E-2</v>
      </c>
      <c r="S78" s="31">
        <v>3.1040000000000001</v>
      </c>
      <c r="T78" s="31">
        <v>8.8290000000000006</v>
      </c>
      <c r="U78" s="31">
        <v>4.5110000000000001</v>
      </c>
      <c r="V78" s="31">
        <v>0.20599999999999999</v>
      </c>
      <c r="W78" s="31">
        <v>11.289</v>
      </c>
      <c r="X78" s="31">
        <v>0.84599999999999997</v>
      </c>
      <c r="Y78" s="31">
        <v>0.85</v>
      </c>
      <c r="Z78" s="31">
        <v>9.2999999999999999E-2</v>
      </c>
      <c r="AA78" s="31">
        <v>3.1080000000000001</v>
      </c>
      <c r="AB78" s="31">
        <v>8.7609999999999992</v>
      </c>
      <c r="AC78" s="31">
        <v>4.5023799999999996</v>
      </c>
      <c r="AD78" s="31">
        <v>0.2</v>
      </c>
      <c r="AE78" s="31">
        <v>11.461</v>
      </c>
      <c r="AF78" s="31">
        <v>0.84199999999999997</v>
      </c>
      <c r="AG78" s="31">
        <v>0.83099999999999996</v>
      </c>
      <c r="AH78" s="31">
        <v>8.8999999999999996E-2</v>
      </c>
      <c r="AI78" s="31">
        <v>3.1040000000000001</v>
      </c>
      <c r="AJ78" s="31">
        <v>8.766</v>
      </c>
      <c r="AK78" s="31">
        <v>4.4851400000000003</v>
      </c>
      <c r="AL78" s="31">
        <v>0.29199999999999998</v>
      </c>
      <c r="AM78" s="31">
        <v>11.145</v>
      </c>
      <c r="AN78" s="31">
        <v>0.84199999999999997</v>
      </c>
      <c r="AO78" s="31">
        <v>0.83799999999999997</v>
      </c>
      <c r="AP78" s="31">
        <v>8.6999999999999994E-2</v>
      </c>
      <c r="AQ78" s="31">
        <v>3.1259999999999999</v>
      </c>
      <c r="AR78" s="31">
        <v>9.01</v>
      </c>
      <c r="AS78" s="31">
        <v>4.5277000000000003</v>
      </c>
      <c r="AT78" s="31">
        <v>0.20399999999999999</v>
      </c>
      <c r="AU78" s="31">
        <v>11.153</v>
      </c>
      <c r="AV78" s="31">
        <v>0.85399999999999998</v>
      </c>
      <c r="AW78" s="31">
        <v>0.82</v>
      </c>
      <c r="AX78" s="31">
        <v>0.127</v>
      </c>
      <c r="AY78" s="31">
        <v>3.1389999999999998</v>
      </c>
      <c r="AZ78" s="31">
        <v>9.0589999999999993</v>
      </c>
      <c r="BA78" s="31">
        <v>4.4949599999999998</v>
      </c>
      <c r="BB78" s="31">
        <v>0.20300000000000001</v>
      </c>
      <c r="BC78" s="31">
        <v>11.38</v>
      </c>
    </row>
    <row r="79" spans="3:55">
      <c r="C79" s="30">
        <v>420000000</v>
      </c>
      <c r="D79" s="31">
        <v>2000000</v>
      </c>
      <c r="E79" s="31">
        <v>1400000</v>
      </c>
      <c r="F79" s="31">
        <v>728</v>
      </c>
      <c r="G79" s="40">
        <f t="shared" si="73"/>
        <v>26.165179999999999</v>
      </c>
      <c r="H79" s="33">
        <f t="shared" ref="H79:K79" si="132">AVERAGE(P79,X79,BH79, BP79, BX79)</f>
        <v>0.84450000000000003</v>
      </c>
      <c r="I79" s="31">
        <f t="shared" si="132"/>
        <v>0.83899999999999997</v>
      </c>
      <c r="J79" s="31">
        <f t="shared" si="132"/>
        <v>6.4500000000000002E-2</v>
      </c>
      <c r="K79" s="31">
        <f t="shared" si="132"/>
        <v>2.9359999999999999</v>
      </c>
      <c r="L79" s="31">
        <f t="shared" ref="L79:O79" si="133">AVERAGE(T79,BD79,BL79, BT79, CB79)</f>
        <v>8.1120000000000001</v>
      </c>
      <c r="M79" s="31">
        <f t="shared" si="133"/>
        <v>4.4201800000000002</v>
      </c>
      <c r="N79" s="31">
        <f t="shared" si="133"/>
        <v>0.193</v>
      </c>
      <c r="O79" s="34">
        <f t="shared" si="133"/>
        <v>10.504</v>
      </c>
      <c r="P79" s="31">
        <v>0.84299999999999997</v>
      </c>
      <c r="Q79" s="31">
        <v>0.84499999999999997</v>
      </c>
      <c r="R79" s="31">
        <v>4.4999999999999998E-2</v>
      </c>
      <c r="S79" s="31">
        <v>2.93</v>
      </c>
      <c r="T79" s="31">
        <v>8.1120000000000001</v>
      </c>
      <c r="U79" s="31">
        <v>4.4201800000000002</v>
      </c>
      <c r="V79" s="31">
        <v>0.193</v>
      </c>
      <c r="W79" s="31">
        <v>10.504</v>
      </c>
      <c r="X79" s="31">
        <v>0.84599999999999997</v>
      </c>
      <c r="Y79" s="31">
        <v>0.83299999999999996</v>
      </c>
      <c r="Z79" s="31">
        <v>8.4000000000000005E-2</v>
      </c>
      <c r="AA79" s="31">
        <v>2.9420000000000002</v>
      </c>
      <c r="AB79" s="31">
        <v>8.5190000000000001</v>
      </c>
      <c r="AC79" s="31">
        <v>4.4861399999999998</v>
      </c>
      <c r="AD79" s="31">
        <v>0.192</v>
      </c>
      <c r="AE79" s="31">
        <v>10.603999999999999</v>
      </c>
      <c r="AF79" s="31">
        <v>0.84599999999999997</v>
      </c>
      <c r="AG79" s="31">
        <v>0.81599999999999995</v>
      </c>
      <c r="AH79" s="31">
        <v>6.6000000000000003E-2</v>
      </c>
      <c r="AI79" s="31">
        <v>2.9529999999999998</v>
      </c>
      <c r="AJ79" s="31">
        <v>8.2210000000000001</v>
      </c>
      <c r="AK79" s="31">
        <v>4.4207400000000003</v>
      </c>
      <c r="AL79" s="31">
        <v>0.27800000000000002</v>
      </c>
      <c r="AM79" s="31">
        <v>10.692</v>
      </c>
      <c r="AN79" s="31">
        <v>0.85099999999999998</v>
      </c>
      <c r="AO79" s="31">
        <v>0.82399999999999995</v>
      </c>
      <c r="AP79" s="31">
        <v>6.9000000000000006E-2</v>
      </c>
      <c r="AQ79" s="31">
        <v>2.952</v>
      </c>
      <c r="AR79" s="31">
        <v>8.2260000000000009</v>
      </c>
      <c r="AS79" s="31">
        <v>4.4766199999999996</v>
      </c>
      <c r="AT79" s="31">
        <v>0.19</v>
      </c>
      <c r="AU79" s="31">
        <v>10.557</v>
      </c>
      <c r="AV79" s="31">
        <v>0.84699999999999998</v>
      </c>
      <c r="AW79" s="31">
        <v>0.83899999999999997</v>
      </c>
      <c r="AX79" s="31">
        <v>6.0999999999999999E-2</v>
      </c>
      <c r="AY79" s="31">
        <v>2.887</v>
      </c>
      <c r="AZ79" s="31">
        <v>8.2840000000000007</v>
      </c>
      <c r="BA79" s="31">
        <v>4.4518199999999997</v>
      </c>
      <c r="BB79" s="31">
        <v>0.189</v>
      </c>
      <c r="BC79" s="31">
        <v>10.589</v>
      </c>
    </row>
    <row r="80" spans="3:55">
      <c r="C80" s="30">
        <v>420000000</v>
      </c>
      <c r="D80" s="31">
        <v>2000000</v>
      </c>
      <c r="E80" s="31">
        <v>1400000</v>
      </c>
      <c r="F80" s="31">
        <v>825</v>
      </c>
      <c r="G80" s="40">
        <f t="shared" si="73"/>
        <v>25.054079999999999</v>
      </c>
      <c r="H80" s="33">
        <f t="shared" ref="H80:K80" si="134">AVERAGE(P80,X80,BH80, BP80, BX80)</f>
        <v>0.84499999999999997</v>
      </c>
      <c r="I80" s="31">
        <f t="shared" si="134"/>
        <v>0.77950000000000008</v>
      </c>
      <c r="J80" s="31">
        <f t="shared" si="134"/>
        <v>7.1000000000000008E-2</v>
      </c>
      <c r="K80" s="31">
        <f t="shared" si="134"/>
        <v>2.7915000000000001</v>
      </c>
      <c r="L80" s="31">
        <f t="shared" ref="L80:O80" si="135">AVERAGE(T80,BD80,BL80, BT80, CB80)</f>
        <v>7.6779999999999999</v>
      </c>
      <c r="M80" s="31">
        <f t="shared" si="135"/>
        <v>4.36958</v>
      </c>
      <c r="N80" s="31">
        <f t="shared" si="135"/>
        <v>0.18099999999999999</v>
      </c>
      <c r="O80" s="34">
        <f t="shared" si="135"/>
        <v>10.034000000000001</v>
      </c>
      <c r="P80" s="31">
        <v>0.84699999999999998</v>
      </c>
      <c r="Q80" s="31">
        <v>0.77400000000000002</v>
      </c>
      <c r="R80" s="31">
        <v>6.5000000000000002E-2</v>
      </c>
      <c r="S80" s="31">
        <v>2.794</v>
      </c>
      <c r="T80" s="31">
        <v>7.6779999999999999</v>
      </c>
      <c r="U80" s="31">
        <v>4.36958</v>
      </c>
      <c r="V80" s="31">
        <v>0.18099999999999999</v>
      </c>
      <c r="W80" s="31">
        <v>10.034000000000001</v>
      </c>
      <c r="X80" s="31">
        <v>0.84299999999999997</v>
      </c>
      <c r="Y80" s="31">
        <v>0.78500000000000003</v>
      </c>
      <c r="Z80" s="31">
        <v>7.6999999999999999E-2</v>
      </c>
      <c r="AA80" s="31">
        <v>2.7890000000000001</v>
      </c>
      <c r="AB80" s="31">
        <v>7.6719999999999997</v>
      </c>
      <c r="AC80" s="31">
        <v>4.4083399999999999</v>
      </c>
      <c r="AD80" s="31">
        <v>0.185</v>
      </c>
      <c r="AE80" s="31">
        <v>10.17</v>
      </c>
      <c r="AF80" s="31">
        <v>0.84699999999999998</v>
      </c>
      <c r="AG80" s="31">
        <v>0.8</v>
      </c>
      <c r="AH80" s="31">
        <v>6.9000000000000006E-2</v>
      </c>
      <c r="AI80" s="31">
        <v>2.7869999999999999</v>
      </c>
      <c r="AJ80" s="31">
        <v>7.6840000000000002</v>
      </c>
      <c r="AK80" s="31">
        <v>4.41256</v>
      </c>
      <c r="AL80" s="31">
        <v>0.185</v>
      </c>
      <c r="AM80" s="31">
        <v>10.238</v>
      </c>
      <c r="AN80" s="31">
        <v>0.84299999999999997</v>
      </c>
      <c r="AO80" s="31">
        <v>0.80700000000000005</v>
      </c>
      <c r="AP80" s="31">
        <v>6.5000000000000002E-2</v>
      </c>
      <c r="AQ80" s="31">
        <v>2.8130000000000002</v>
      </c>
      <c r="AR80" s="31">
        <v>7.718</v>
      </c>
      <c r="AS80" s="31">
        <v>4.4028600000000004</v>
      </c>
      <c r="AT80" s="31">
        <v>0.183</v>
      </c>
      <c r="AU80" s="31">
        <v>10.439</v>
      </c>
      <c r="AV80" s="31">
        <v>0.86299999999999999</v>
      </c>
      <c r="AW80" s="31">
        <v>0.80900000000000005</v>
      </c>
      <c r="AX80" s="31">
        <v>5.5E-2</v>
      </c>
      <c r="AY80" s="31">
        <v>2.8109999999999999</v>
      </c>
      <c r="AZ80" s="31">
        <v>7.8289999999999997</v>
      </c>
      <c r="BA80" s="31">
        <v>4.3950800000000001</v>
      </c>
      <c r="BB80" s="31">
        <v>0.184</v>
      </c>
      <c r="BC80" s="31">
        <v>11.054</v>
      </c>
    </row>
    <row r="81" spans="3:55">
      <c r="C81" s="30">
        <v>420000000</v>
      </c>
      <c r="D81" s="31">
        <v>2000000</v>
      </c>
      <c r="E81" s="31">
        <v>1400000</v>
      </c>
      <c r="F81" s="31">
        <v>933</v>
      </c>
      <c r="G81" s="40">
        <f t="shared" si="73"/>
        <v>24.31062</v>
      </c>
      <c r="H81" s="33">
        <f t="shared" ref="H81:K81" si="136">AVERAGE(P81,X81,BH81, BP81, BX81)</f>
        <v>0.73899999999999999</v>
      </c>
      <c r="I81" s="31">
        <f t="shared" si="136"/>
        <v>0.76950000000000007</v>
      </c>
      <c r="J81" s="31">
        <f t="shared" si="136"/>
        <v>7.0000000000000007E-2</v>
      </c>
      <c r="K81" s="31">
        <f t="shared" si="136"/>
        <v>2.6619999999999999</v>
      </c>
      <c r="L81" s="31">
        <f t="shared" ref="L81:O81" si="137">AVERAGE(T81,BD81,BL81, BT81, CB81)</f>
        <v>7.3630000000000004</v>
      </c>
      <c r="M81" s="31">
        <f t="shared" si="137"/>
        <v>4.31562</v>
      </c>
      <c r="N81" s="31">
        <f t="shared" si="137"/>
        <v>0.17599999999999999</v>
      </c>
      <c r="O81" s="34">
        <f t="shared" si="137"/>
        <v>9.7940000000000005</v>
      </c>
      <c r="P81" s="31">
        <v>0.73899999999999999</v>
      </c>
      <c r="Q81" s="31">
        <v>0.75900000000000001</v>
      </c>
      <c r="R81" s="31">
        <v>7.4999999999999997E-2</v>
      </c>
      <c r="S81" s="31">
        <v>2.69</v>
      </c>
      <c r="T81" s="31">
        <v>7.3630000000000004</v>
      </c>
      <c r="U81" s="31">
        <v>4.31562</v>
      </c>
      <c r="V81" s="31">
        <v>0.17599999999999999</v>
      </c>
      <c r="W81" s="31">
        <v>9.7940000000000005</v>
      </c>
      <c r="X81" s="31">
        <v>0.73899999999999999</v>
      </c>
      <c r="Y81" s="31">
        <v>0.78</v>
      </c>
      <c r="Z81" s="31">
        <v>6.5000000000000002E-2</v>
      </c>
      <c r="AA81" s="31">
        <v>2.6339999999999999</v>
      </c>
      <c r="AB81" s="31">
        <v>7.2910000000000004</v>
      </c>
      <c r="AC81" s="31">
        <v>4.3211399999999998</v>
      </c>
      <c r="AD81" s="31">
        <v>0.17699999999999999</v>
      </c>
      <c r="AE81" s="31">
        <v>9.9649999999999999</v>
      </c>
      <c r="AF81" s="31">
        <v>0.748</v>
      </c>
      <c r="AG81" s="31">
        <v>0.76500000000000001</v>
      </c>
      <c r="AH81" s="31">
        <v>6.5000000000000002E-2</v>
      </c>
      <c r="AI81" s="31">
        <v>2.6179999999999999</v>
      </c>
      <c r="AJ81" s="31">
        <v>7.4119999999999999</v>
      </c>
      <c r="AK81" s="31">
        <v>4.3359800000000002</v>
      </c>
      <c r="AL81" s="31">
        <v>0.17599999999999999</v>
      </c>
      <c r="AM81" s="31">
        <v>9.7260000000000009</v>
      </c>
      <c r="AN81" s="31">
        <v>0.73899999999999999</v>
      </c>
      <c r="AO81" s="31">
        <v>0.77</v>
      </c>
      <c r="AP81" s="31">
        <v>8.7999999999999995E-2</v>
      </c>
      <c r="AQ81" s="31">
        <v>2.6480000000000001</v>
      </c>
      <c r="AR81" s="31">
        <v>7.274</v>
      </c>
      <c r="AS81" s="31">
        <v>4.3253199999999996</v>
      </c>
      <c r="AT81" s="31">
        <v>0.17499999999999999</v>
      </c>
      <c r="AU81" s="31">
        <v>9.7669999999999995</v>
      </c>
      <c r="AV81" s="31">
        <v>0.748</v>
      </c>
      <c r="AW81" s="31">
        <v>0.72499999999999998</v>
      </c>
      <c r="AX81" s="31">
        <v>9.5000000000000001E-2</v>
      </c>
      <c r="AY81" s="31">
        <v>2.6440000000000001</v>
      </c>
      <c r="AZ81" s="31">
        <v>7.2610000000000001</v>
      </c>
      <c r="BA81" s="31">
        <v>4.3354200000000001</v>
      </c>
      <c r="BB81" s="31">
        <v>0.187</v>
      </c>
      <c r="BC81" s="31">
        <v>9.9610000000000003</v>
      </c>
    </row>
    <row r="82" spans="3:55">
      <c r="C82" s="30">
        <v>600000000</v>
      </c>
      <c r="D82" s="31">
        <v>2000000</v>
      </c>
      <c r="E82" s="31">
        <v>1400000</v>
      </c>
      <c r="F82" s="31">
        <v>633</v>
      </c>
      <c r="G82" s="40">
        <f t="shared" si="73"/>
        <v>27.763339999999999</v>
      </c>
      <c r="H82" s="33">
        <f t="shared" ref="H82:K82" si="138">AVERAGE(P82,X82,BH82, BP82, BX82)</f>
        <v>0.84399999999999997</v>
      </c>
      <c r="I82" s="31">
        <f t="shared" si="138"/>
        <v>0.83949999999999991</v>
      </c>
      <c r="J82" s="31">
        <f t="shared" si="138"/>
        <v>0.09</v>
      </c>
      <c r="K82" s="31">
        <f t="shared" si="138"/>
        <v>3.1345000000000001</v>
      </c>
      <c r="L82" s="31">
        <f t="shared" ref="L82:O82" si="139">AVERAGE(T82,BD82,BL82, BT82, CB82)</f>
        <v>8.7650000000000006</v>
      </c>
      <c r="M82" s="31">
        <f t="shared" si="139"/>
        <v>4.5498399999999997</v>
      </c>
      <c r="N82" s="31">
        <f t="shared" si="139"/>
        <v>0.20100000000000001</v>
      </c>
      <c r="O82" s="34">
        <f t="shared" si="139"/>
        <v>11.113</v>
      </c>
      <c r="P82" s="31">
        <v>0.84599999999999997</v>
      </c>
      <c r="Q82" s="31">
        <v>0.84499999999999997</v>
      </c>
      <c r="R82" s="31">
        <v>9.2999999999999999E-2</v>
      </c>
      <c r="S82" s="31">
        <v>3.1589999999999998</v>
      </c>
      <c r="T82" s="31">
        <v>8.7650000000000006</v>
      </c>
      <c r="U82" s="31">
        <v>4.5498399999999997</v>
      </c>
      <c r="V82" s="31">
        <v>0.20100000000000001</v>
      </c>
      <c r="W82" s="31">
        <v>11.113</v>
      </c>
      <c r="X82" s="31">
        <v>0.84199999999999997</v>
      </c>
      <c r="Y82" s="31">
        <v>0.83399999999999996</v>
      </c>
      <c r="Z82" s="31">
        <v>8.6999999999999994E-2</v>
      </c>
      <c r="AA82" s="31">
        <v>3.11</v>
      </c>
      <c r="AB82" s="31">
        <v>8.8740000000000006</v>
      </c>
      <c r="AC82" s="31">
        <v>4.5676199999999998</v>
      </c>
      <c r="AD82" s="31">
        <v>0.20200000000000001</v>
      </c>
      <c r="AE82" s="31">
        <v>11.185</v>
      </c>
      <c r="AF82" s="31">
        <v>0.85</v>
      </c>
      <c r="AG82" s="31">
        <v>0.85799999999999998</v>
      </c>
      <c r="AH82" s="31">
        <v>0.08</v>
      </c>
      <c r="AI82" s="31">
        <v>3.1259999999999999</v>
      </c>
      <c r="AJ82" s="31">
        <v>8.9469999999999992</v>
      </c>
      <c r="AK82" s="31">
        <v>4.5149600000000003</v>
      </c>
      <c r="AL82" s="31">
        <v>0.2</v>
      </c>
      <c r="AM82" s="31">
        <v>11.179</v>
      </c>
      <c r="AN82" s="31">
        <v>0.85399999999999998</v>
      </c>
      <c r="AO82" s="31">
        <v>0.87</v>
      </c>
      <c r="AP82" s="31">
        <v>9.0999999999999998E-2</v>
      </c>
      <c r="AQ82" s="31">
        <v>3.16</v>
      </c>
      <c r="AR82" s="31">
        <v>8.8840000000000003</v>
      </c>
      <c r="AS82" s="31">
        <v>4.5517799999999999</v>
      </c>
      <c r="AT82" s="31">
        <v>0.20300000000000001</v>
      </c>
      <c r="AU82" s="31">
        <v>11.348000000000001</v>
      </c>
      <c r="AV82" s="31">
        <v>0.85</v>
      </c>
      <c r="AW82" s="31">
        <v>0.86599999999999999</v>
      </c>
      <c r="AX82" s="31">
        <v>8.5000000000000006E-2</v>
      </c>
      <c r="AY82" s="31">
        <v>3.0920000000000001</v>
      </c>
      <c r="AZ82" s="31">
        <v>8.798</v>
      </c>
      <c r="BA82" s="31">
        <v>4.5642800000000001</v>
      </c>
      <c r="BB82" s="31">
        <v>0.30199999999999999</v>
      </c>
      <c r="BC82" s="31">
        <v>11.44</v>
      </c>
    </row>
    <row r="83" spans="3:55">
      <c r="C83" s="30">
        <v>600000000</v>
      </c>
      <c r="D83" s="31">
        <v>2000000</v>
      </c>
      <c r="E83" s="31">
        <v>1400000</v>
      </c>
      <c r="F83" s="31">
        <v>728</v>
      </c>
      <c r="G83" s="40">
        <f t="shared" si="73"/>
        <v>26.43374</v>
      </c>
      <c r="H83" s="33">
        <f t="shared" ref="H83:K83" si="140">AVERAGE(P83,X83,BH83, BP83, BX83)</f>
        <v>0.84699999999999998</v>
      </c>
      <c r="I83" s="31">
        <f t="shared" si="140"/>
        <v>0.80249999999999999</v>
      </c>
      <c r="J83" s="31">
        <f t="shared" si="140"/>
        <v>8.4999999999999992E-2</v>
      </c>
      <c r="K83" s="31">
        <f t="shared" si="140"/>
        <v>2.9264999999999999</v>
      </c>
      <c r="L83" s="31">
        <f t="shared" ref="L83:O83" si="141">AVERAGE(T83,BD83,BL83, BT83, CB83)</f>
        <v>8.2870000000000008</v>
      </c>
      <c r="M83" s="31">
        <f t="shared" si="141"/>
        <v>4.4702400000000004</v>
      </c>
      <c r="N83" s="31">
        <f t="shared" si="141"/>
        <v>0.27100000000000002</v>
      </c>
      <c r="O83" s="34">
        <f t="shared" si="141"/>
        <v>10.478999999999999</v>
      </c>
      <c r="P83" s="31">
        <v>0.84699999999999998</v>
      </c>
      <c r="Q83" s="31">
        <v>0.79800000000000004</v>
      </c>
      <c r="R83" s="31">
        <v>7.6999999999999999E-2</v>
      </c>
      <c r="S83" s="31">
        <v>2.927</v>
      </c>
      <c r="T83" s="31">
        <v>8.2870000000000008</v>
      </c>
      <c r="U83" s="31">
        <v>4.4702400000000004</v>
      </c>
      <c r="V83" s="31">
        <v>0.27100000000000002</v>
      </c>
      <c r="W83" s="31">
        <v>10.478999999999999</v>
      </c>
      <c r="X83" s="31">
        <v>0.84699999999999998</v>
      </c>
      <c r="Y83" s="31">
        <v>0.80700000000000005</v>
      </c>
      <c r="Z83" s="31">
        <v>9.2999999999999999E-2</v>
      </c>
      <c r="AA83" s="31">
        <v>2.9260000000000002</v>
      </c>
      <c r="AB83" s="31">
        <v>8.2929999999999993</v>
      </c>
      <c r="AC83" s="31">
        <v>4.4786000000000001</v>
      </c>
      <c r="AD83" s="31">
        <v>0.19500000000000001</v>
      </c>
      <c r="AE83" s="31">
        <v>10.489000000000001</v>
      </c>
      <c r="AF83" s="31">
        <v>0.84299999999999997</v>
      </c>
      <c r="AG83" s="31">
        <v>0.82899999999999996</v>
      </c>
      <c r="AH83" s="31">
        <v>6.6000000000000003E-2</v>
      </c>
      <c r="AI83" s="31">
        <v>2.9220000000000002</v>
      </c>
      <c r="AJ83" s="31">
        <v>8.2200000000000006</v>
      </c>
      <c r="AK83" s="31">
        <v>4.4732599999999998</v>
      </c>
      <c r="AL83" s="31">
        <v>0.191</v>
      </c>
      <c r="AM83" s="31">
        <v>10.59</v>
      </c>
      <c r="AN83" s="31">
        <v>0.85</v>
      </c>
      <c r="AO83" s="31">
        <v>0.80900000000000005</v>
      </c>
      <c r="AP83" s="31">
        <v>9.4E-2</v>
      </c>
      <c r="AQ83" s="31">
        <v>2.91</v>
      </c>
      <c r="AR83" s="31">
        <v>8.2100000000000009</v>
      </c>
      <c r="AS83" s="31">
        <v>4.4553799999999999</v>
      </c>
      <c r="AT83" s="31">
        <v>0.19</v>
      </c>
      <c r="AU83" s="31">
        <v>10.664</v>
      </c>
      <c r="AV83" s="31">
        <v>0.85</v>
      </c>
      <c r="AW83" s="31">
        <v>0.82</v>
      </c>
      <c r="AX83" s="31">
        <v>7.5999999999999998E-2</v>
      </c>
      <c r="AY83" s="31">
        <v>3.0089999999999999</v>
      </c>
      <c r="AZ83" s="31">
        <v>8.2119999999999997</v>
      </c>
      <c r="BA83" s="31">
        <v>4.4352600000000004</v>
      </c>
      <c r="BB83" s="31">
        <v>0.19500000000000001</v>
      </c>
      <c r="BC83" s="31">
        <v>10.91</v>
      </c>
    </row>
    <row r="84" spans="3:55">
      <c r="C84" s="30">
        <v>600000000</v>
      </c>
      <c r="D84" s="31">
        <v>2000000</v>
      </c>
      <c r="E84" s="31">
        <v>1400000</v>
      </c>
      <c r="F84" s="31">
        <v>825</v>
      </c>
      <c r="G84" s="40">
        <f t="shared" si="73"/>
        <v>25.186099999999996</v>
      </c>
      <c r="H84" s="33">
        <f t="shared" ref="H84:K84" si="142">AVERAGE(P84,X84,BH84, BP84, BX84)</f>
        <v>0.84199999999999997</v>
      </c>
      <c r="I84" s="31">
        <f t="shared" si="142"/>
        <v>0.7975000000000001</v>
      </c>
      <c r="J84" s="31">
        <f t="shared" si="142"/>
        <v>7.6999999999999999E-2</v>
      </c>
      <c r="K84" s="31">
        <f t="shared" si="142"/>
        <v>2.7480000000000002</v>
      </c>
      <c r="L84" s="31">
        <f t="shared" ref="L84:O84" si="143">AVERAGE(T84,BD84,BL84, BT84, CB84)</f>
        <v>7.7080000000000002</v>
      </c>
      <c r="M84" s="31">
        <f t="shared" si="143"/>
        <v>4.3880999999999997</v>
      </c>
      <c r="N84" s="31">
        <f t="shared" si="143"/>
        <v>0.184</v>
      </c>
      <c r="O84" s="34">
        <f t="shared" si="143"/>
        <v>10.157999999999999</v>
      </c>
      <c r="P84" s="31">
        <v>0.84099999999999997</v>
      </c>
      <c r="Q84" s="31">
        <v>0.81</v>
      </c>
      <c r="R84" s="31">
        <v>7.1999999999999995E-2</v>
      </c>
      <c r="S84" s="31">
        <v>2.722</v>
      </c>
      <c r="T84" s="31">
        <v>7.7080000000000002</v>
      </c>
      <c r="U84" s="31">
        <v>4.3880999999999997</v>
      </c>
      <c r="V84" s="31">
        <v>0.184</v>
      </c>
      <c r="W84" s="31">
        <v>10.157999999999999</v>
      </c>
      <c r="X84" s="31">
        <v>0.84299999999999997</v>
      </c>
      <c r="Y84" s="31">
        <v>0.78500000000000003</v>
      </c>
      <c r="Z84" s="31">
        <v>8.2000000000000003E-2</v>
      </c>
      <c r="AA84" s="31">
        <v>2.774</v>
      </c>
      <c r="AB84" s="31">
        <v>7.649</v>
      </c>
      <c r="AC84" s="31">
        <v>4.3755800000000002</v>
      </c>
      <c r="AD84" s="31">
        <v>0.186</v>
      </c>
      <c r="AE84" s="31">
        <v>10.112</v>
      </c>
      <c r="AF84" s="31">
        <v>0.84699999999999998</v>
      </c>
      <c r="AG84" s="31">
        <v>0.82199999999999995</v>
      </c>
      <c r="AH84" s="31">
        <v>5.6000000000000001E-2</v>
      </c>
      <c r="AI84" s="31">
        <v>2.7490000000000001</v>
      </c>
      <c r="AJ84" s="31">
        <v>7.7110000000000003</v>
      </c>
      <c r="AK84" s="31">
        <v>4.4118399999999998</v>
      </c>
      <c r="AL84" s="31">
        <v>0.183</v>
      </c>
      <c r="AM84" s="31">
        <v>10.041</v>
      </c>
      <c r="AN84" s="31">
        <v>0.84299999999999997</v>
      </c>
      <c r="AO84" s="31">
        <v>0.78500000000000003</v>
      </c>
      <c r="AP84" s="31">
        <v>7.3999999999999996E-2</v>
      </c>
      <c r="AQ84" s="31">
        <v>2.8050000000000002</v>
      </c>
      <c r="AR84" s="31">
        <v>7.6970000000000001</v>
      </c>
      <c r="AS84" s="31">
        <v>4.4126599999999998</v>
      </c>
      <c r="AT84" s="31">
        <v>0.186</v>
      </c>
      <c r="AU84" s="31">
        <v>10.164</v>
      </c>
      <c r="AV84" s="31">
        <v>0.83899999999999997</v>
      </c>
      <c r="AW84" s="31">
        <v>0.83599999999999997</v>
      </c>
      <c r="AX84" s="31">
        <v>6.8000000000000005E-2</v>
      </c>
      <c r="AY84" s="31">
        <v>2.7970000000000002</v>
      </c>
      <c r="AZ84" s="31">
        <v>7.5990000000000002</v>
      </c>
      <c r="BA84" s="31">
        <v>4.4105800000000004</v>
      </c>
      <c r="BB84" s="31">
        <v>0.182</v>
      </c>
      <c r="BC84" s="31">
        <v>10.201000000000001</v>
      </c>
    </row>
    <row r="85" spans="3:55">
      <c r="C85" s="30">
        <v>600000000</v>
      </c>
      <c r="D85" s="31">
        <v>2000000</v>
      </c>
      <c r="E85" s="31">
        <v>1400000</v>
      </c>
      <c r="F85" s="31">
        <v>933</v>
      </c>
      <c r="G85" s="40">
        <f t="shared" si="73"/>
        <v>24.223799999999997</v>
      </c>
      <c r="H85" s="37">
        <f t="shared" ref="H85:K85" si="144">AVERAGE(P85,X85,BH85, BP85, BX85)</f>
        <v>0.73899999999999999</v>
      </c>
      <c r="I85" s="38">
        <f t="shared" si="144"/>
        <v>0.76350000000000007</v>
      </c>
      <c r="J85" s="38">
        <f t="shared" si="144"/>
        <v>0.08</v>
      </c>
      <c r="K85" s="38">
        <f t="shared" si="144"/>
        <v>2.6320000000000001</v>
      </c>
      <c r="L85" s="38">
        <f t="shared" ref="L85:O85" si="145">AVERAGE(T85,BD85,BL85, BT85, CB85)</f>
        <v>7.375</v>
      </c>
      <c r="M85" s="38">
        <f t="shared" si="145"/>
        <v>4.3348000000000004</v>
      </c>
      <c r="N85" s="38">
        <f t="shared" si="145"/>
        <v>0.17599999999999999</v>
      </c>
      <c r="O85" s="39">
        <f t="shared" si="145"/>
        <v>9.7059999999999995</v>
      </c>
      <c r="P85" s="31">
        <v>0.73899999999999999</v>
      </c>
      <c r="Q85" s="31">
        <v>0.76700000000000002</v>
      </c>
      <c r="R85" s="31">
        <v>8.1000000000000003E-2</v>
      </c>
      <c r="S85" s="31">
        <v>2.6360000000000001</v>
      </c>
      <c r="T85" s="31">
        <v>7.375</v>
      </c>
      <c r="U85" s="31">
        <v>4.3348000000000004</v>
      </c>
      <c r="V85" s="31">
        <v>0.17599999999999999</v>
      </c>
      <c r="W85" s="31">
        <v>9.7059999999999995</v>
      </c>
      <c r="X85" s="31">
        <v>0.73899999999999999</v>
      </c>
      <c r="Y85" s="31">
        <v>0.76</v>
      </c>
      <c r="Z85" s="31">
        <v>7.9000000000000001E-2</v>
      </c>
      <c r="AA85" s="31">
        <v>2.6280000000000001</v>
      </c>
      <c r="AB85" s="31">
        <v>7.2590000000000003</v>
      </c>
      <c r="AC85" s="31">
        <v>4.3275399999999999</v>
      </c>
      <c r="AD85" s="31">
        <v>0.17799999999999999</v>
      </c>
      <c r="AE85" s="31">
        <v>9.7949999999999999</v>
      </c>
      <c r="AF85" s="31">
        <v>0.74299999999999999</v>
      </c>
      <c r="AG85" s="31">
        <v>0.754</v>
      </c>
      <c r="AH85" s="31">
        <v>7.1999999999999995E-2</v>
      </c>
      <c r="AI85" s="31">
        <v>2.6240000000000001</v>
      </c>
      <c r="AJ85" s="31">
        <v>7.3369999999999997</v>
      </c>
      <c r="AK85" s="31">
        <v>4.3159599999999996</v>
      </c>
      <c r="AL85" s="31">
        <v>0.17699999999999999</v>
      </c>
      <c r="AM85" s="31">
        <v>9.9169999999999998</v>
      </c>
      <c r="AN85" s="31">
        <v>0.74</v>
      </c>
      <c r="AO85" s="31">
        <v>0.77</v>
      </c>
      <c r="AP85" s="31">
        <v>5.6000000000000001E-2</v>
      </c>
      <c r="AQ85" s="31">
        <v>2.6480000000000001</v>
      </c>
      <c r="AR85" s="31">
        <v>7.2270000000000003</v>
      </c>
      <c r="AS85" s="31">
        <v>4.3452000000000002</v>
      </c>
      <c r="AT85" s="31">
        <v>0.17699999999999999</v>
      </c>
      <c r="AU85" s="31">
        <v>9.9740000000000002</v>
      </c>
      <c r="AV85" s="31">
        <v>0.85099999999999998</v>
      </c>
      <c r="AW85" s="31">
        <v>0.78300000000000003</v>
      </c>
      <c r="AX85" s="31">
        <v>8.1000000000000003E-2</v>
      </c>
      <c r="AY85" s="31">
        <v>2.68</v>
      </c>
      <c r="AZ85" s="31">
        <v>7.2690000000000001</v>
      </c>
      <c r="BA85" s="31">
        <v>4.3548600000000004</v>
      </c>
      <c r="BB85" s="31">
        <v>0.17399999999999999</v>
      </c>
      <c r="BC85" s="31">
        <v>9.7390000000000008</v>
      </c>
    </row>
    <row r="91" spans="3:55">
      <c r="C91" s="5" t="s">
        <v>95</v>
      </c>
    </row>
    <row r="92" spans="3:55">
      <c r="C92" s="26" t="s">
        <v>83</v>
      </c>
      <c r="D92" s="26" t="s">
        <v>84</v>
      </c>
      <c r="E92" s="26" t="s">
        <v>85</v>
      </c>
      <c r="F92" s="26" t="s">
        <v>99</v>
      </c>
      <c r="G92" s="26" t="s">
        <v>100</v>
      </c>
      <c r="H92" s="26" t="s">
        <v>47</v>
      </c>
      <c r="I92" s="26" t="s">
        <v>48</v>
      </c>
      <c r="J92" s="26" t="s">
        <v>49</v>
      </c>
      <c r="K92" s="26" t="s">
        <v>88</v>
      </c>
      <c r="L92" s="26" t="s">
        <v>89</v>
      </c>
      <c r="M92" s="26" t="s">
        <v>90</v>
      </c>
      <c r="N92" s="26" t="s">
        <v>91</v>
      </c>
      <c r="O92" s="26" t="s">
        <v>92</v>
      </c>
      <c r="P92" s="26" t="s">
        <v>47</v>
      </c>
      <c r="Q92" s="26" t="s">
        <v>48</v>
      </c>
      <c r="R92" s="26" t="s">
        <v>49</v>
      </c>
      <c r="S92" s="26" t="s">
        <v>88</v>
      </c>
      <c r="T92" s="26" t="s">
        <v>89</v>
      </c>
      <c r="U92" s="26" t="s">
        <v>90</v>
      </c>
      <c r="V92" s="26" t="s">
        <v>91</v>
      </c>
      <c r="W92" s="26" t="s">
        <v>92</v>
      </c>
      <c r="X92" s="26" t="s">
        <v>47</v>
      </c>
      <c r="Y92" s="26" t="s">
        <v>48</v>
      </c>
      <c r="Z92" s="26" t="s">
        <v>49</v>
      </c>
      <c r="AA92" s="26" t="s">
        <v>88</v>
      </c>
      <c r="AB92" s="26" t="s">
        <v>89</v>
      </c>
      <c r="AC92" s="26" t="s">
        <v>90</v>
      </c>
      <c r="AD92" s="26" t="s">
        <v>91</v>
      </c>
      <c r="AE92" s="26" t="s">
        <v>92</v>
      </c>
      <c r="AF92" s="26" t="s">
        <v>47</v>
      </c>
      <c r="AG92" s="26" t="s">
        <v>48</v>
      </c>
      <c r="AH92" s="26" t="s">
        <v>49</v>
      </c>
      <c r="AI92" s="26" t="s">
        <v>88</v>
      </c>
      <c r="AJ92" s="26" t="s">
        <v>89</v>
      </c>
      <c r="AK92" s="26" t="s">
        <v>90</v>
      </c>
      <c r="AL92" s="26" t="s">
        <v>91</v>
      </c>
      <c r="AM92" s="26" t="s">
        <v>92</v>
      </c>
      <c r="AN92" s="26" t="s">
        <v>47</v>
      </c>
      <c r="AO92" s="26" t="s">
        <v>48</v>
      </c>
      <c r="AP92" s="26" t="s">
        <v>49</v>
      </c>
      <c r="AQ92" s="26" t="s">
        <v>88</v>
      </c>
      <c r="AR92" s="26" t="s">
        <v>89</v>
      </c>
      <c r="AS92" s="26" t="s">
        <v>90</v>
      </c>
      <c r="AT92" s="26" t="s">
        <v>91</v>
      </c>
      <c r="AU92" s="26" t="s">
        <v>92</v>
      </c>
      <c r="AV92" s="26" t="s">
        <v>47</v>
      </c>
      <c r="AW92" s="26" t="s">
        <v>48</v>
      </c>
      <c r="AX92" s="26" t="s">
        <v>49</v>
      </c>
      <c r="AY92" s="26" t="s">
        <v>88</v>
      </c>
      <c r="AZ92" s="26" t="s">
        <v>89</v>
      </c>
      <c r="BA92" s="26" t="s">
        <v>90</v>
      </c>
      <c r="BB92" s="26" t="s">
        <v>91</v>
      </c>
      <c r="BC92" s="26" t="s">
        <v>92</v>
      </c>
    </row>
    <row r="93" spans="3:55">
      <c r="C93" s="30">
        <v>177000000</v>
      </c>
      <c r="D93" s="31">
        <v>1200000</v>
      </c>
      <c r="E93" s="31">
        <v>1000000</v>
      </c>
      <c r="F93" s="31">
        <v>633</v>
      </c>
      <c r="G93" s="40">
        <f t="shared" ref="G93:G128" si="146">SUM(K93:O93)</f>
        <v>121.97507999999999</v>
      </c>
      <c r="H93" s="41">
        <f t="shared" ref="H93:K93" si="147">AVERAGE(P93,X93,BH93, BP93, BX93)</f>
        <v>6.2164999999999999</v>
      </c>
      <c r="I93" s="42">
        <f t="shared" si="147"/>
        <v>13.484</v>
      </c>
      <c r="J93" s="42">
        <f t="shared" si="147"/>
        <v>0.18049999999999999</v>
      </c>
      <c r="K93" s="42">
        <f t="shared" si="147"/>
        <v>3.9215</v>
      </c>
      <c r="L93" s="42">
        <f t="shared" ref="L93:O93" si="148">AVERAGE(T93,BD93,BL93, BT93, CB93)</f>
        <v>10.391</v>
      </c>
      <c r="M93" s="42">
        <f t="shared" si="148"/>
        <v>92.481579999999994</v>
      </c>
      <c r="N93" s="42">
        <f t="shared" si="148"/>
        <v>0.34699999999999998</v>
      </c>
      <c r="O93" s="43">
        <f t="shared" si="148"/>
        <v>14.834</v>
      </c>
      <c r="P93" s="31">
        <v>5.8620000000000001</v>
      </c>
      <c r="Q93" s="31">
        <v>13.324</v>
      </c>
      <c r="R93" s="31">
        <v>0.20300000000000001</v>
      </c>
      <c r="S93" s="31">
        <v>3.9319999999999999</v>
      </c>
      <c r="T93" s="31">
        <v>10.391</v>
      </c>
      <c r="U93" s="31">
        <v>92.481579999999994</v>
      </c>
      <c r="V93" s="31">
        <v>0.34699999999999998</v>
      </c>
      <c r="W93" s="31">
        <v>14.834</v>
      </c>
      <c r="X93" s="31">
        <v>6.5709999999999997</v>
      </c>
      <c r="Y93" s="31">
        <v>13.644</v>
      </c>
      <c r="Z93" s="31">
        <v>0.158</v>
      </c>
      <c r="AA93" s="31">
        <v>3.911</v>
      </c>
      <c r="AB93" s="31">
        <v>10.97</v>
      </c>
      <c r="AC93" s="31">
        <v>106.9401</v>
      </c>
      <c r="AD93" s="31">
        <v>0.38700000000000001</v>
      </c>
      <c r="AE93" s="31">
        <v>14.91</v>
      </c>
      <c r="AF93" s="31">
        <v>6.2590000000000003</v>
      </c>
      <c r="AG93" s="31">
        <v>13.307</v>
      </c>
      <c r="AH93" s="31">
        <v>0.20399999999999999</v>
      </c>
      <c r="AI93" s="31">
        <v>3.9</v>
      </c>
      <c r="AJ93" s="31">
        <v>10.882</v>
      </c>
      <c r="AK93" s="31">
        <v>97.940079999999995</v>
      </c>
      <c r="AL93" s="31">
        <v>0.46300000000000002</v>
      </c>
      <c r="AM93" s="31">
        <v>15.039</v>
      </c>
      <c r="AN93" s="31">
        <v>6.8630000000000004</v>
      </c>
      <c r="AO93" s="31">
        <v>13.215999999999999</v>
      </c>
      <c r="AP93" s="31">
        <v>0.22</v>
      </c>
      <c r="AQ93" s="31">
        <v>3.9849999999999999</v>
      </c>
      <c r="AR93" s="31">
        <v>10.44</v>
      </c>
      <c r="AS93" s="31">
        <v>111.7773</v>
      </c>
      <c r="AT93" s="31">
        <v>0.36399999999999999</v>
      </c>
      <c r="AU93" s="31">
        <v>14.941000000000001</v>
      </c>
      <c r="AV93" s="31">
        <v>6.7590000000000003</v>
      </c>
      <c r="AW93" s="31">
        <v>13.445</v>
      </c>
      <c r="AX93" s="31">
        <v>0.14599999999999999</v>
      </c>
      <c r="AY93" s="31">
        <v>4.0179999999999998</v>
      </c>
      <c r="AZ93" s="31">
        <v>10.391999999999999</v>
      </c>
      <c r="BA93" s="31">
        <v>107.0715</v>
      </c>
      <c r="BB93" s="31">
        <v>0.31900000000000001</v>
      </c>
      <c r="BC93" s="31">
        <v>14.819000000000001</v>
      </c>
    </row>
    <row r="94" spans="3:55">
      <c r="C94" s="30">
        <v>177000000</v>
      </c>
      <c r="D94" s="31">
        <v>1200000</v>
      </c>
      <c r="E94" s="31">
        <v>1000000</v>
      </c>
      <c r="F94" s="31">
        <v>728</v>
      </c>
      <c r="G94" s="40">
        <f t="shared" si="146"/>
        <v>120.95153999999998</v>
      </c>
      <c r="H94" s="33">
        <f t="shared" ref="H94:K94" si="149">AVERAGE(P94,X94,BH94, BP94, BX94)</f>
        <v>5.9619999999999997</v>
      </c>
      <c r="I94" s="31">
        <f t="shared" si="149"/>
        <v>13.123999999999999</v>
      </c>
      <c r="J94" s="31">
        <f t="shared" si="149"/>
        <v>0.16149999999999998</v>
      </c>
      <c r="K94" s="31">
        <f t="shared" si="149"/>
        <v>3.7439999999999998</v>
      </c>
      <c r="L94" s="31">
        <f t="shared" ref="L94:O94" si="150">AVERAGE(T94,BD94,BL94, BT94, CB94)</f>
        <v>9.8439999999999994</v>
      </c>
      <c r="M94" s="31">
        <f t="shared" si="150"/>
        <v>92.734539999999996</v>
      </c>
      <c r="N94" s="31">
        <f t="shared" si="150"/>
        <v>0.32</v>
      </c>
      <c r="O94" s="34">
        <f t="shared" si="150"/>
        <v>14.308999999999999</v>
      </c>
      <c r="P94" s="31">
        <v>5.8620000000000001</v>
      </c>
      <c r="Q94" s="31">
        <v>13.083</v>
      </c>
      <c r="R94" s="31">
        <v>0.14699999999999999</v>
      </c>
      <c r="S94" s="31">
        <v>3.7389999999999999</v>
      </c>
      <c r="T94" s="31">
        <v>9.8439999999999994</v>
      </c>
      <c r="U94" s="31">
        <v>92.734539999999996</v>
      </c>
      <c r="V94" s="31">
        <v>0.32</v>
      </c>
      <c r="W94" s="31">
        <v>14.308999999999999</v>
      </c>
      <c r="X94" s="31">
        <v>6.0620000000000003</v>
      </c>
      <c r="Y94" s="31">
        <v>13.164999999999999</v>
      </c>
      <c r="Z94" s="31">
        <v>0.17599999999999999</v>
      </c>
      <c r="AA94" s="31">
        <v>3.7490000000000001</v>
      </c>
      <c r="AB94" s="31">
        <v>9.8070000000000004</v>
      </c>
      <c r="AC94" s="31">
        <v>93.882499999999993</v>
      </c>
      <c r="AD94" s="31">
        <v>0.317</v>
      </c>
      <c r="AE94" s="31">
        <v>14.597</v>
      </c>
      <c r="AF94" s="31">
        <v>7.6589999999999998</v>
      </c>
      <c r="AG94" s="31">
        <v>12.762</v>
      </c>
      <c r="AH94" s="31">
        <v>0.161</v>
      </c>
      <c r="AI94" s="31">
        <v>3.7349999999999999</v>
      </c>
      <c r="AJ94" s="31">
        <v>9.7970000000000006</v>
      </c>
      <c r="AK94" s="31">
        <v>125.30929999999999</v>
      </c>
      <c r="AL94" s="31">
        <v>0.28299999999999997</v>
      </c>
      <c r="AM94" s="31">
        <v>14.417999999999999</v>
      </c>
      <c r="AN94" s="31">
        <v>6.4589999999999996</v>
      </c>
      <c r="AO94" s="31">
        <v>12.897</v>
      </c>
      <c r="AP94" s="31">
        <v>0.15</v>
      </c>
      <c r="AQ94" s="31">
        <v>3.7549999999999999</v>
      </c>
      <c r="AR94" s="31">
        <v>9.9280000000000008</v>
      </c>
      <c r="AS94" s="31">
        <v>101.71129999999999</v>
      </c>
      <c r="AT94" s="31">
        <v>0.34799999999999998</v>
      </c>
      <c r="AU94" s="31">
        <v>14.494999999999999</v>
      </c>
      <c r="AV94" s="31">
        <v>6.7629999999999999</v>
      </c>
      <c r="AW94" s="31">
        <v>13.249000000000001</v>
      </c>
      <c r="AX94" s="31">
        <v>0.17699999999999999</v>
      </c>
      <c r="AY94" s="31">
        <v>3.7429999999999999</v>
      </c>
      <c r="AZ94" s="31">
        <v>9.7929999999999993</v>
      </c>
      <c r="BA94" s="31">
        <v>107.82089999999999</v>
      </c>
      <c r="BB94" s="31">
        <v>0.61899999999999999</v>
      </c>
      <c r="BC94" s="31">
        <v>14.573</v>
      </c>
    </row>
    <row r="95" spans="3:55">
      <c r="C95" s="30">
        <v>177000000</v>
      </c>
      <c r="D95" s="31">
        <v>1200000</v>
      </c>
      <c r="E95" s="31">
        <v>1000000</v>
      </c>
      <c r="F95" s="31">
        <v>825</v>
      </c>
      <c r="G95" s="40">
        <f t="shared" si="146"/>
        <v>117.27103999999999</v>
      </c>
      <c r="H95" s="33">
        <f t="shared" ref="H95:K95" si="151">AVERAGE(P95,X95,BH95, BP95, BX95)</f>
        <v>6.0605000000000002</v>
      </c>
      <c r="I95" s="31">
        <f t="shared" si="151"/>
        <v>12.771000000000001</v>
      </c>
      <c r="J95" s="31">
        <f t="shared" si="151"/>
        <v>0.14699999999999999</v>
      </c>
      <c r="K95" s="31">
        <f t="shared" si="151"/>
        <v>3.5609999999999999</v>
      </c>
      <c r="L95" s="31">
        <f t="shared" ref="L95:O95" si="152">AVERAGE(T95,BD95,BL95, BT95, CB95)</f>
        <v>9.2530000000000001</v>
      </c>
      <c r="M95" s="31">
        <f t="shared" si="152"/>
        <v>90.133039999999994</v>
      </c>
      <c r="N95" s="31">
        <f t="shared" si="152"/>
        <v>0.34200000000000003</v>
      </c>
      <c r="O95" s="34">
        <f t="shared" si="152"/>
        <v>13.981999999999999</v>
      </c>
      <c r="P95" s="31">
        <v>5.8620000000000001</v>
      </c>
      <c r="Q95" s="31">
        <v>12.846</v>
      </c>
      <c r="R95" s="31">
        <v>0.17199999999999999</v>
      </c>
      <c r="S95" s="31">
        <v>3.5339999999999998</v>
      </c>
      <c r="T95" s="31">
        <v>9.2530000000000001</v>
      </c>
      <c r="U95" s="31">
        <v>90.133039999999994</v>
      </c>
      <c r="V95" s="31">
        <v>0.34200000000000003</v>
      </c>
      <c r="W95" s="31">
        <v>13.981999999999999</v>
      </c>
      <c r="X95" s="31">
        <v>6.2590000000000003</v>
      </c>
      <c r="Y95" s="31">
        <v>12.696</v>
      </c>
      <c r="Z95" s="31">
        <v>0.122</v>
      </c>
      <c r="AA95" s="31">
        <v>3.5880000000000001</v>
      </c>
      <c r="AB95" s="31">
        <v>9.5830000000000002</v>
      </c>
      <c r="AC95" s="31">
        <v>99.024619999999999</v>
      </c>
      <c r="AD95" s="31">
        <v>0.30099999999999999</v>
      </c>
      <c r="AE95" s="31">
        <v>13.97</v>
      </c>
      <c r="AF95" s="31">
        <v>6.3550000000000004</v>
      </c>
      <c r="AG95" s="31">
        <v>12.715999999999999</v>
      </c>
      <c r="AH95" s="31">
        <v>0.161</v>
      </c>
      <c r="AI95" s="31">
        <v>3.5880000000000001</v>
      </c>
      <c r="AJ95" s="31">
        <v>9.4169999999999998</v>
      </c>
      <c r="AK95" s="31">
        <v>100.96899999999999</v>
      </c>
      <c r="AL95" s="31">
        <v>0.40600000000000003</v>
      </c>
      <c r="AM95" s="31">
        <v>14.002000000000001</v>
      </c>
      <c r="AN95" s="31">
        <v>6.8639999999999999</v>
      </c>
      <c r="AO95" s="31">
        <v>12.56</v>
      </c>
      <c r="AP95" s="31">
        <v>0.13</v>
      </c>
      <c r="AQ95" s="31">
        <v>3.6469999999999998</v>
      </c>
      <c r="AR95" s="31">
        <v>9.3279999999999994</v>
      </c>
      <c r="AS95" s="31">
        <v>109.8694</v>
      </c>
      <c r="AT95" s="31">
        <v>0.33600000000000002</v>
      </c>
      <c r="AU95" s="31">
        <v>13.927</v>
      </c>
      <c r="AV95" s="31">
        <v>6.0670000000000002</v>
      </c>
      <c r="AW95" s="31">
        <v>12.83</v>
      </c>
      <c r="AX95" s="31">
        <v>0.16900000000000001</v>
      </c>
      <c r="AY95" s="31">
        <v>3.6120000000000001</v>
      </c>
      <c r="AZ95" s="31">
        <v>9.4789999999999992</v>
      </c>
      <c r="BA95" s="31">
        <v>97.772800000000004</v>
      </c>
      <c r="BB95" s="31">
        <v>0.39400000000000002</v>
      </c>
      <c r="BC95" s="31">
        <v>13.885999999999999</v>
      </c>
    </row>
    <row r="96" spans="3:55">
      <c r="C96" s="30">
        <v>177000000</v>
      </c>
      <c r="D96" s="31">
        <v>1200000</v>
      </c>
      <c r="E96" s="31">
        <v>1000000</v>
      </c>
      <c r="F96" s="31">
        <v>933</v>
      </c>
      <c r="G96" s="40">
        <f t="shared" si="146"/>
        <v>108.03542000000002</v>
      </c>
      <c r="H96" s="33">
        <f t="shared" ref="H96:K96" si="153">AVERAGE(P96,X96,BH96, BP96, BX96)</f>
        <v>5.7595000000000001</v>
      </c>
      <c r="I96" s="31">
        <f t="shared" si="153"/>
        <v>12.654500000000001</v>
      </c>
      <c r="J96" s="31">
        <f t="shared" si="153"/>
        <v>0.159</v>
      </c>
      <c r="K96" s="31">
        <f t="shared" si="153"/>
        <v>3.4835000000000003</v>
      </c>
      <c r="L96" s="31">
        <f t="shared" ref="L96:O96" si="154">AVERAGE(T96,BD96,BL96, BT96, CB96)</f>
        <v>8.9659999999999993</v>
      </c>
      <c r="M96" s="31">
        <f t="shared" si="154"/>
        <v>81.639920000000004</v>
      </c>
      <c r="N96" s="31">
        <f t="shared" si="154"/>
        <v>0.311</v>
      </c>
      <c r="O96" s="34">
        <f t="shared" si="154"/>
        <v>13.635</v>
      </c>
      <c r="P96" s="31">
        <v>5.2629999999999999</v>
      </c>
      <c r="Q96" s="31">
        <v>12.778</v>
      </c>
      <c r="R96" s="31">
        <v>0.13500000000000001</v>
      </c>
      <c r="S96" s="31">
        <v>3.4929999999999999</v>
      </c>
      <c r="T96" s="31">
        <v>8.9659999999999993</v>
      </c>
      <c r="U96" s="31">
        <v>81.639920000000004</v>
      </c>
      <c r="V96" s="31">
        <v>0.311</v>
      </c>
      <c r="W96" s="31">
        <v>13.635</v>
      </c>
      <c r="X96" s="31">
        <v>6.2560000000000002</v>
      </c>
      <c r="Y96" s="31">
        <v>12.531000000000001</v>
      </c>
      <c r="Z96" s="31">
        <v>0.183</v>
      </c>
      <c r="AA96" s="31">
        <v>3.4740000000000002</v>
      </c>
      <c r="AB96" s="31">
        <v>9.0269999999999992</v>
      </c>
      <c r="AC96" s="31">
        <v>99.474000000000004</v>
      </c>
      <c r="AD96" s="31">
        <v>0.3</v>
      </c>
      <c r="AE96" s="31">
        <v>13.567</v>
      </c>
      <c r="AF96" s="31">
        <v>5.7560000000000002</v>
      </c>
      <c r="AG96" s="31">
        <v>12.494999999999999</v>
      </c>
      <c r="AH96" s="31">
        <v>0.17299999999999999</v>
      </c>
      <c r="AI96" s="31">
        <v>3.464</v>
      </c>
      <c r="AJ96" s="31">
        <v>8.9469999999999992</v>
      </c>
      <c r="AK96" s="31">
        <v>89.334739999999996</v>
      </c>
      <c r="AL96" s="31">
        <v>0.377</v>
      </c>
      <c r="AM96" s="31">
        <v>13.475</v>
      </c>
      <c r="AN96" s="31">
        <v>6.9560000000000004</v>
      </c>
      <c r="AO96" s="31">
        <v>12.69</v>
      </c>
      <c r="AP96" s="31">
        <v>0.127</v>
      </c>
      <c r="AQ96" s="31">
        <v>3.484</v>
      </c>
      <c r="AR96" s="31">
        <v>8.9269999999999996</v>
      </c>
      <c r="AS96" s="31">
        <v>111.65779999999999</v>
      </c>
      <c r="AT96" s="31">
        <v>0.31</v>
      </c>
      <c r="AU96" s="31">
        <v>13.753</v>
      </c>
      <c r="AV96" s="31">
        <v>6.4560000000000004</v>
      </c>
      <c r="AW96" s="31">
        <v>12.436</v>
      </c>
      <c r="AX96" s="31">
        <v>0.10299999999999999</v>
      </c>
      <c r="AY96" s="31">
        <v>3.4780000000000002</v>
      </c>
      <c r="AZ96" s="31">
        <v>8.9169999999999998</v>
      </c>
      <c r="BA96" s="31">
        <v>104.76439999999999</v>
      </c>
      <c r="BB96" s="31">
        <v>0.36299999999999999</v>
      </c>
      <c r="BC96" s="31">
        <v>13.612</v>
      </c>
    </row>
    <row r="97" spans="3:55">
      <c r="C97" s="30">
        <v>420000000</v>
      </c>
      <c r="D97" s="31">
        <v>1200000</v>
      </c>
      <c r="E97" s="31">
        <v>1000000</v>
      </c>
      <c r="F97" s="31">
        <v>633</v>
      </c>
      <c r="G97" s="40">
        <f t="shared" si="146"/>
        <v>109.09052000000001</v>
      </c>
      <c r="H97" s="33">
        <f t="shared" ref="H97:K97" si="155">AVERAGE(P97,X97,BH97, BP97, BX97)</f>
        <v>5.1589999999999998</v>
      </c>
      <c r="I97" s="31">
        <f t="shared" si="155"/>
        <v>14.446999999999999</v>
      </c>
      <c r="J97" s="31">
        <f t="shared" si="155"/>
        <v>0.186</v>
      </c>
      <c r="K97" s="31">
        <f t="shared" si="155"/>
        <v>3.9930000000000003</v>
      </c>
      <c r="L97" s="31">
        <f t="shared" ref="L97:O97" si="156">AVERAGE(T97,BD97,BL97, BT97, CB97)</f>
        <v>10.621</v>
      </c>
      <c r="M97" s="31">
        <f t="shared" si="156"/>
        <v>79.287520000000001</v>
      </c>
      <c r="N97" s="31">
        <f t="shared" si="156"/>
        <v>0.35499999999999998</v>
      </c>
      <c r="O97" s="34">
        <f t="shared" si="156"/>
        <v>14.834</v>
      </c>
      <c r="P97" s="31">
        <v>5.1589999999999998</v>
      </c>
      <c r="Q97" s="31">
        <v>14.340999999999999</v>
      </c>
      <c r="R97" s="31">
        <v>0.20100000000000001</v>
      </c>
      <c r="S97" s="31">
        <v>4.08</v>
      </c>
      <c r="T97" s="31">
        <v>10.621</v>
      </c>
      <c r="U97" s="31">
        <v>79.287520000000001</v>
      </c>
      <c r="V97" s="31">
        <v>0.35499999999999998</v>
      </c>
      <c r="W97" s="31">
        <v>14.834</v>
      </c>
      <c r="X97" s="31">
        <v>5.1589999999999998</v>
      </c>
      <c r="Y97" s="31">
        <v>14.553000000000001</v>
      </c>
      <c r="Z97" s="31">
        <v>0.17100000000000001</v>
      </c>
      <c r="AA97" s="31">
        <v>3.9060000000000001</v>
      </c>
      <c r="AB97" s="31">
        <v>10.363</v>
      </c>
      <c r="AC97" s="31">
        <v>79.557000000000002</v>
      </c>
      <c r="AD97" s="31">
        <v>0.35</v>
      </c>
      <c r="AE97" s="31">
        <v>15.055999999999999</v>
      </c>
      <c r="AF97" s="31">
        <v>5.2590000000000003</v>
      </c>
      <c r="AG97" s="31">
        <v>14.326000000000001</v>
      </c>
      <c r="AH97" s="31">
        <v>0.2</v>
      </c>
      <c r="AI97" s="31">
        <v>3.903</v>
      </c>
      <c r="AJ97" s="31">
        <v>10.672000000000001</v>
      </c>
      <c r="AK97" s="31">
        <v>79.996480000000005</v>
      </c>
      <c r="AL97" s="31">
        <v>0.35299999999999998</v>
      </c>
      <c r="AM97" s="31">
        <v>14.978999999999999</v>
      </c>
      <c r="AN97" s="31">
        <v>5.2629999999999999</v>
      </c>
      <c r="AO97" s="31">
        <v>14.523</v>
      </c>
      <c r="AP97" s="31">
        <v>0.16200000000000001</v>
      </c>
      <c r="AQ97" s="31">
        <v>3.9569999999999999</v>
      </c>
      <c r="AR97" s="31">
        <v>10.327999999999999</v>
      </c>
      <c r="AS97" s="31">
        <v>80.525000000000006</v>
      </c>
      <c r="AT97" s="31">
        <v>0.35399999999999998</v>
      </c>
      <c r="AU97" s="31">
        <v>15.06</v>
      </c>
      <c r="AV97" s="31">
        <v>5.3630000000000004</v>
      </c>
      <c r="AW97" s="31">
        <v>14.551</v>
      </c>
      <c r="AX97" s="31">
        <v>0.21299999999999999</v>
      </c>
      <c r="AY97" s="31">
        <v>3.9359999999999999</v>
      </c>
      <c r="AZ97" s="31">
        <v>10.359</v>
      </c>
      <c r="BA97" s="31">
        <v>82.009900000000002</v>
      </c>
      <c r="BB97" s="31">
        <v>0.47799999999999998</v>
      </c>
      <c r="BC97" s="31">
        <v>28.045999999999999</v>
      </c>
    </row>
    <row r="98" spans="3:55">
      <c r="C98" s="30">
        <v>420000000</v>
      </c>
      <c r="D98" s="31">
        <v>1200000</v>
      </c>
      <c r="E98" s="31">
        <v>1000000</v>
      </c>
      <c r="F98" s="31">
        <v>728</v>
      </c>
      <c r="G98" s="40">
        <f t="shared" si="146"/>
        <v>106.52234</v>
      </c>
      <c r="H98" s="33">
        <f t="shared" ref="H98:K98" si="157">AVERAGE(P98,X98,BH98, BP98, BX98)</f>
        <v>5.056</v>
      </c>
      <c r="I98" s="31">
        <f t="shared" si="157"/>
        <v>14.373999999999999</v>
      </c>
      <c r="J98" s="31">
        <f t="shared" si="157"/>
        <v>0.13900000000000001</v>
      </c>
      <c r="K98" s="31">
        <f t="shared" si="157"/>
        <v>3.7090000000000001</v>
      </c>
      <c r="L98" s="31">
        <f t="shared" ref="L98:O98" si="158">AVERAGE(T98,BD98,BL98, BT98, CB98)</f>
        <v>9.94</v>
      </c>
      <c r="M98" s="31">
        <f t="shared" si="158"/>
        <v>78.251339999999999</v>
      </c>
      <c r="N98" s="31">
        <f t="shared" si="158"/>
        <v>0.34499999999999997</v>
      </c>
      <c r="O98" s="34">
        <f t="shared" si="158"/>
        <v>14.276999999999999</v>
      </c>
      <c r="P98" s="31">
        <v>5.056</v>
      </c>
      <c r="Q98" s="31">
        <v>14.536</v>
      </c>
      <c r="R98" s="31">
        <v>0.13500000000000001</v>
      </c>
      <c r="S98" s="31">
        <v>3.7050000000000001</v>
      </c>
      <c r="T98" s="31">
        <v>9.94</v>
      </c>
      <c r="U98" s="31">
        <v>78.251339999999999</v>
      </c>
      <c r="V98" s="31">
        <v>0.34499999999999997</v>
      </c>
      <c r="W98" s="31">
        <v>14.276999999999999</v>
      </c>
      <c r="X98" s="31">
        <v>5.056</v>
      </c>
      <c r="Y98" s="31">
        <v>14.212</v>
      </c>
      <c r="Z98" s="31">
        <v>0.14299999999999999</v>
      </c>
      <c r="AA98" s="31">
        <v>3.7130000000000001</v>
      </c>
      <c r="AB98" s="31">
        <v>9.8450000000000006</v>
      </c>
      <c r="AC98" s="31">
        <v>78.645439999999994</v>
      </c>
      <c r="AD98" s="31">
        <v>0.40100000000000002</v>
      </c>
      <c r="AE98" s="31">
        <v>14.435</v>
      </c>
      <c r="AF98" s="31">
        <v>5.1559999999999997</v>
      </c>
      <c r="AG98" s="31">
        <v>14.221</v>
      </c>
      <c r="AH98" s="31">
        <v>0.20399999999999999</v>
      </c>
      <c r="AI98" s="31">
        <v>3.7240000000000002</v>
      </c>
      <c r="AJ98" s="31">
        <v>9.7880000000000003</v>
      </c>
      <c r="AK98" s="31">
        <v>78.965720000000005</v>
      </c>
      <c r="AL98" s="31">
        <v>0.313</v>
      </c>
      <c r="AM98" s="31">
        <v>14.516</v>
      </c>
      <c r="AN98" s="31">
        <v>5.0599999999999996</v>
      </c>
      <c r="AO98" s="31">
        <v>14.542</v>
      </c>
      <c r="AP98" s="31">
        <v>0.17699999999999999</v>
      </c>
      <c r="AQ98" s="31">
        <v>3.762</v>
      </c>
      <c r="AR98" s="31">
        <v>9.7609999999999992</v>
      </c>
      <c r="AS98" s="31">
        <v>78.369900000000001</v>
      </c>
      <c r="AT98" s="31">
        <v>0.33900000000000002</v>
      </c>
      <c r="AU98" s="31">
        <v>14.515000000000001</v>
      </c>
      <c r="AV98" s="31">
        <v>5.157</v>
      </c>
      <c r="AW98" s="31">
        <v>14.412000000000001</v>
      </c>
      <c r="AX98" s="31">
        <v>0.17299999999999999</v>
      </c>
      <c r="AY98" s="31">
        <v>3.7320000000000002</v>
      </c>
      <c r="AZ98" s="31">
        <v>9.7959999999999994</v>
      </c>
      <c r="BA98" s="31">
        <v>79.0441</v>
      </c>
      <c r="BB98" s="31">
        <v>0.317</v>
      </c>
      <c r="BC98" s="31">
        <v>14.324999999999999</v>
      </c>
    </row>
    <row r="99" spans="3:55">
      <c r="C99" s="30">
        <v>420000000</v>
      </c>
      <c r="D99" s="31">
        <v>1200000</v>
      </c>
      <c r="E99" s="31">
        <v>1000000</v>
      </c>
      <c r="F99" s="31">
        <v>825</v>
      </c>
      <c r="G99" s="40">
        <f t="shared" si="146"/>
        <v>104.8961</v>
      </c>
      <c r="H99" s="33">
        <f t="shared" ref="H99:K99" si="159">AVERAGE(P99,X99,BH99, BP99, BX99)</f>
        <v>5.056</v>
      </c>
      <c r="I99" s="31">
        <f t="shared" si="159"/>
        <v>14.215</v>
      </c>
      <c r="J99" s="31">
        <f t="shared" si="159"/>
        <v>0.17199999999999999</v>
      </c>
      <c r="K99" s="31">
        <f t="shared" si="159"/>
        <v>3.6120000000000001</v>
      </c>
      <c r="L99" s="31">
        <f t="shared" ref="L99:O99" si="160">AVERAGE(T99,BD99,BL99, BT99, CB99)</f>
        <v>9.3019999999999996</v>
      </c>
      <c r="M99" s="31">
        <f t="shared" si="160"/>
        <v>77.618099999999998</v>
      </c>
      <c r="N99" s="31">
        <f t="shared" si="160"/>
        <v>0.30499999999999999</v>
      </c>
      <c r="O99" s="34">
        <f t="shared" si="160"/>
        <v>14.058999999999999</v>
      </c>
      <c r="P99" s="31">
        <v>5.056</v>
      </c>
      <c r="Q99" s="31">
        <v>14.209</v>
      </c>
      <c r="R99" s="31">
        <v>0.16600000000000001</v>
      </c>
      <c r="S99" s="31">
        <v>3.6240000000000001</v>
      </c>
      <c r="T99" s="31">
        <v>9.3019999999999996</v>
      </c>
      <c r="U99" s="31">
        <v>77.618099999999998</v>
      </c>
      <c r="V99" s="31">
        <v>0.30499999999999999</v>
      </c>
      <c r="W99" s="31">
        <v>14.058999999999999</v>
      </c>
      <c r="X99" s="31">
        <v>5.056</v>
      </c>
      <c r="Y99" s="31">
        <v>14.221</v>
      </c>
      <c r="Z99" s="31">
        <v>0.17799999999999999</v>
      </c>
      <c r="AA99" s="31">
        <v>3.6</v>
      </c>
      <c r="AB99" s="31">
        <v>9.49</v>
      </c>
      <c r="AC99" s="31">
        <v>77.56344</v>
      </c>
      <c r="AD99" s="31">
        <v>0.307</v>
      </c>
      <c r="AE99" s="31">
        <v>13.814</v>
      </c>
      <c r="AF99" s="31">
        <v>5.0599999999999996</v>
      </c>
      <c r="AG99" s="31">
        <v>13.933</v>
      </c>
      <c r="AH99" s="31">
        <v>0.18099999999999999</v>
      </c>
      <c r="AI99" s="31">
        <v>3.5710000000000002</v>
      </c>
      <c r="AJ99" s="31">
        <v>9.4849999999999994</v>
      </c>
      <c r="AK99" s="31">
        <v>78.102180000000004</v>
      </c>
      <c r="AL99" s="31">
        <v>0.36399999999999999</v>
      </c>
      <c r="AM99" s="31">
        <v>14.067</v>
      </c>
      <c r="AN99" s="31">
        <v>5.0519999999999996</v>
      </c>
      <c r="AO99" s="31">
        <v>13.976000000000001</v>
      </c>
      <c r="AP99" s="31">
        <v>0.193</v>
      </c>
      <c r="AQ99" s="31">
        <v>3.657</v>
      </c>
      <c r="AR99" s="31">
        <v>9.5220000000000002</v>
      </c>
      <c r="AS99" s="31">
        <v>78.707719999999995</v>
      </c>
      <c r="AT99" s="31">
        <v>0.33300000000000002</v>
      </c>
      <c r="AU99" s="31">
        <v>13.885</v>
      </c>
      <c r="AV99" s="31">
        <v>5.0599999999999996</v>
      </c>
      <c r="AW99" s="31">
        <v>13.864000000000001</v>
      </c>
      <c r="AX99" s="31">
        <v>0.17699999999999999</v>
      </c>
      <c r="AY99" s="31">
        <v>3.653</v>
      </c>
      <c r="AZ99" s="31">
        <v>9.4789999999999992</v>
      </c>
      <c r="BA99" s="31">
        <v>78.5578</v>
      </c>
      <c r="BB99" s="31">
        <v>0.30299999999999999</v>
      </c>
      <c r="BC99" s="31">
        <v>13.967000000000001</v>
      </c>
    </row>
    <row r="100" spans="3:55">
      <c r="C100" s="30">
        <v>420000000</v>
      </c>
      <c r="D100" s="31">
        <v>1200000</v>
      </c>
      <c r="E100" s="31">
        <v>1000000</v>
      </c>
      <c r="F100" s="31">
        <v>933</v>
      </c>
      <c r="G100" s="40">
        <f t="shared" si="146"/>
        <v>102.73724</v>
      </c>
      <c r="H100" s="33">
        <f t="shared" ref="H100:K100" si="161">AVERAGE(P100,X100,BH100, BP100, BX100)</f>
        <v>5.0054999999999996</v>
      </c>
      <c r="I100" s="31">
        <f t="shared" si="161"/>
        <v>13.61</v>
      </c>
      <c r="J100" s="31">
        <f t="shared" si="161"/>
        <v>0.16499999999999998</v>
      </c>
      <c r="K100" s="31">
        <f t="shared" si="161"/>
        <v>3.4969999999999999</v>
      </c>
      <c r="L100" s="31">
        <f t="shared" ref="L100:O100" si="162">AVERAGE(T100,BD100,BL100, BT100, CB100)</f>
        <v>8.8930000000000007</v>
      </c>
      <c r="M100" s="31">
        <f t="shared" si="162"/>
        <v>76.338239999999999</v>
      </c>
      <c r="N100" s="31">
        <f t="shared" si="162"/>
        <v>0.29499999999999998</v>
      </c>
      <c r="O100" s="34">
        <f t="shared" si="162"/>
        <v>13.714</v>
      </c>
      <c r="P100" s="31">
        <v>4.9569999999999999</v>
      </c>
      <c r="Q100" s="31">
        <v>13.587999999999999</v>
      </c>
      <c r="R100" s="31">
        <v>0.17199999999999999</v>
      </c>
      <c r="S100" s="31">
        <v>3.4969999999999999</v>
      </c>
      <c r="T100" s="31">
        <v>8.8930000000000007</v>
      </c>
      <c r="U100" s="31">
        <v>76.338239999999999</v>
      </c>
      <c r="V100" s="31">
        <v>0.29499999999999998</v>
      </c>
      <c r="W100" s="31">
        <v>13.714</v>
      </c>
      <c r="X100" s="31">
        <v>5.0540000000000003</v>
      </c>
      <c r="Y100" s="31">
        <v>13.632</v>
      </c>
      <c r="Z100" s="31">
        <v>0.158</v>
      </c>
      <c r="AA100" s="31">
        <v>3.4969999999999999</v>
      </c>
      <c r="AB100" s="31">
        <v>8.9719999999999995</v>
      </c>
      <c r="AC100" s="31">
        <v>77.59572</v>
      </c>
      <c r="AD100" s="31">
        <v>0.29699999999999999</v>
      </c>
      <c r="AE100" s="31">
        <v>13.637</v>
      </c>
      <c r="AF100" s="31">
        <v>5.0540000000000003</v>
      </c>
      <c r="AG100" s="31">
        <v>13.484</v>
      </c>
      <c r="AH100" s="31">
        <v>0.17699999999999999</v>
      </c>
      <c r="AI100" s="31">
        <v>3.4790000000000001</v>
      </c>
      <c r="AJ100" s="31">
        <v>9.1029999999999998</v>
      </c>
      <c r="AK100" s="31">
        <v>77.913420000000002</v>
      </c>
      <c r="AL100" s="31">
        <v>0.34599999999999997</v>
      </c>
      <c r="AM100" s="31">
        <v>13.747999999999999</v>
      </c>
      <c r="AN100" s="31">
        <v>5.0570000000000004</v>
      </c>
      <c r="AO100" s="31">
        <v>13.773</v>
      </c>
      <c r="AP100" s="31">
        <v>0.17399999999999999</v>
      </c>
      <c r="AQ100" s="31">
        <v>3.5009999999999999</v>
      </c>
      <c r="AR100" s="31">
        <v>9.0269999999999992</v>
      </c>
      <c r="AS100" s="31">
        <v>77.182699999999997</v>
      </c>
      <c r="AT100" s="31">
        <v>0.30299999999999999</v>
      </c>
      <c r="AU100" s="31">
        <v>13.677</v>
      </c>
      <c r="AV100" s="31">
        <v>5.0570000000000004</v>
      </c>
      <c r="AW100" s="31">
        <v>13.896000000000001</v>
      </c>
      <c r="AX100" s="31">
        <v>0.185</v>
      </c>
      <c r="AY100" s="31">
        <v>3.5019999999999998</v>
      </c>
      <c r="AZ100" s="31">
        <v>9.0890000000000004</v>
      </c>
      <c r="BA100" s="31">
        <v>78.340040000000002</v>
      </c>
      <c r="BB100" s="31">
        <v>0.32100000000000001</v>
      </c>
      <c r="BC100" s="31">
        <v>13.515000000000001</v>
      </c>
    </row>
    <row r="101" spans="3:55">
      <c r="C101" s="30">
        <v>600000000</v>
      </c>
      <c r="D101" s="31">
        <v>1200000</v>
      </c>
      <c r="E101" s="31">
        <v>1000000</v>
      </c>
      <c r="F101" s="31">
        <v>633</v>
      </c>
      <c r="G101" s="40">
        <f t="shared" si="146"/>
        <v>109.70873999999999</v>
      </c>
      <c r="H101" s="33">
        <f t="shared" ref="H101:K101" si="163">AVERAGE(P101,X101,BH101, BP101, BX101)</f>
        <v>5.2089999999999996</v>
      </c>
      <c r="I101" s="31">
        <f t="shared" si="163"/>
        <v>14.768000000000001</v>
      </c>
      <c r="J101" s="31">
        <f t="shared" si="163"/>
        <v>0.16649999999999998</v>
      </c>
      <c r="K101" s="31">
        <f t="shared" si="163"/>
        <v>3.9219999999999997</v>
      </c>
      <c r="L101" s="31">
        <f t="shared" ref="L101:O101" si="164">AVERAGE(T101,BD101,BL101, BT101, CB101)</f>
        <v>10.387</v>
      </c>
      <c r="M101" s="31">
        <f t="shared" si="164"/>
        <v>80.084739999999996</v>
      </c>
      <c r="N101" s="31">
        <f t="shared" si="164"/>
        <v>0.32300000000000001</v>
      </c>
      <c r="O101" s="34">
        <f t="shared" si="164"/>
        <v>14.992000000000001</v>
      </c>
      <c r="P101" s="31">
        <v>5.2590000000000003</v>
      </c>
      <c r="Q101" s="31">
        <v>14.529</v>
      </c>
      <c r="R101" s="31">
        <v>0.182</v>
      </c>
      <c r="S101" s="31">
        <v>3.9209999999999998</v>
      </c>
      <c r="T101" s="31">
        <v>10.387</v>
      </c>
      <c r="U101" s="31">
        <v>80.084739999999996</v>
      </c>
      <c r="V101" s="31">
        <v>0.32300000000000001</v>
      </c>
      <c r="W101" s="31">
        <v>14.992000000000001</v>
      </c>
      <c r="X101" s="31">
        <v>5.1589999999999998</v>
      </c>
      <c r="Y101" s="31">
        <v>15.007</v>
      </c>
      <c r="Z101" s="31">
        <v>0.151</v>
      </c>
      <c r="AA101" s="31">
        <v>3.923</v>
      </c>
      <c r="AB101" s="31">
        <v>23.61</v>
      </c>
      <c r="AC101" s="31">
        <v>79.627899999999997</v>
      </c>
      <c r="AD101" s="31">
        <v>0.42</v>
      </c>
      <c r="AE101" s="31">
        <v>15.007999999999999</v>
      </c>
      <c r="AF101" s="31">
        <v>5.2590000000000003</v>
      </c>
      <c r="AG101" s="31">
        <v>14.843999999999999</v>
      </c>
      <c r="AH101" s="31">
        <v>0.17399999999999999</v>
      </c>
      <c r="AI101" s="31">
        <v>3.9079999999999999</v>
      </c>
      <c r="AJ101" s="31">
        <v>10.598000000000001</v>
      </c>
      <c r="AK101" s="31">
        <v>80.005920000000003</v>
      </c>
      <c r="AL101" s="31">
        <v>0.29599999999999999</v>
      </c>
      <c r="AM101" s="31">
        <v>15.007999999999999</v>
      </c>
      <c r="AN101" s="31">
        <v>5.2590000000000003</v>
      </c>
      <c r="AO101" s="31">
        <v>14.481999999999999</v>
      </c>
      <c r="AP101" s="31">
        <v>0.17</v>
      </c>
      <c r="AQ101" s="31">
        <v>3.9390000000000001</v>
      </c>
      <c r="AR101" s="31">
        <v>10.419</v>
      </c>
      <c r="AS101" s="31">
        <v>79.907439999999994</v>
      </c>
      <c r="AT101" s="31">
        <v>0.35499999999999998</v>
      </c>
      <c r="AU101" s="31">
        <v>15.03</v>
      </c>
      <c r="AV101" s="31">
        <v>5.2590000000000003</v>
      </c>
      <c r="AW101" s="31">
        <v>14.651999999999999</v>
      </c>
      <c r="AX101" s="31">
        <v>0.216</v>
      </c>
      <c r="AY101" s="31">
        <v>3.9769999999999999</v>
      </c>
      <c r="AZ101" s="31">
        <v>10.977</v>
      </c>
      <c r="BA101" s="31">
        <v>80.104140000000001</v>
      </c>
      <c r="BB101" s="31">
        <v>0.35299999999999998</v>
      </c>
      <c r="BC101" s="31">
        <v>15.141999999999999</v>
      </c>
    </row>
    <row r="102" spans="3:55">
      <c r="C102" s="30">
        <v>600000000</v>
      </c>
      <c r="D102" s="31">
        <v>1200000</v>
      </c>
      <c r="E102" s="31">
        <v>1000000</v>
      </c>
      <c r="F102" s="31">
        <v>728</v>
      </c>
      <c r="G102" s="40">
        <f t="shared" si="146"/>
        <v>106.63016</v>
      </c>
      <c r="H102" s="33">
        <f t="shared" ref="H102:K102" si="165">AVERAGE(P102,X102,BH102, BP102, BX102)</f>
        <v>5.0599999999999996</v>
      </c>
      <c r="I102" s="31">
        <f t="shared" si="165"/>
        <v>14.474500000000001</v>
      </c>
      <c r="J102" s="31">
        <f t="shared" si="165"/>
        <v>0.16400000000000001</v>
      </c>
      <c r="K102" s="31">
        <f t="shared" si="165"/>
        <v>3.952</v>
      </c>
      <c r="L102" s="31">
        <f t="shared" ref="L102:O102" si="166">AVERAGE(T102,BD102,BL102, BT102, CB102)</f>
        <v>9.91</v>
      </c>
      <c r="M102" s="31">
        <f t="shared" si="166"/>
        <v>78.117159999999998</v>
      </c>
      <c r="N102" s="31">
        <f t="shared" si="166"/>
        <v>0.38800000000000001</v>
      </c>
      <c r="O102" s="34">
        <f t="shared" si="166"/>
        <v>14.263</v>
      </c>
      <c r="P102" s="31">
        <v>5.0599999999999996</v>
      </c>
      <c r="Q102" s="31">
        <v>14.476000000000001</v>
      </c>
      <c r="R102" s="31">
        <v>0.13500000000000001</v>
      </c>
      <c r="S102" s="31">
        <v>4.1589999999999998</v>
      </c>
      <c r="T102" s="31">
        <v>9.91</v>
      </c>
      <c r="U102" s="31">
        <v>78.117159999999998</v>
      </c>
      <c r="V102" s="31">
        <v>0.38800000000000001</v>
      </c>
      <c r="W102" s="31">
        <v>14.263</v>
      </c>
      <c r="X102" s="31">
        <v>5.0599999999999996</v>
      </c>
      <c r="Y102" s="31">
        <v>14.473000000000001</v>
      </c>
      <c r="Z102" s="31">
        <v>0.193</v>
      </c>
      <c r="AA102" s="31">
        <v>3.7450000000000001</v>
      </c>
      <c r="AB102" s="31">
        <v>9.8879999999999999</v>
      </c>
      <c r="AC102" s="31">
        <v>77.938919999999996</v>
      </c>
      <c r="AD102" s="31">
        <v>0.34100000000000003</v>
      </c>
      <c r="AE102" s="31">
        <v>14.462999999999999</v>
      </c>
      <c r="AF102" s="31">
        <v>5.0599999999999996</v>
      </c>
      <c r="AG102" s="31">
        <v>14.481</v>
      </c>
      <c r="AH102" s="31">
        <v>0.17</v>
      </c>
      <c r="AI102" s="31">
        <v>3.722</v>
      </c>
      <c r="AJ102" s="31">
        <v>9.859</v>
      </c>
      <c r="AK102" s="31">
        <v>78.16534</v>
      </c>
      <c r="AL102" s="31">
        <v>0.33800000000000002</v>
      </c>
      <c r="AM102" s="31">
        <v>14.532999999999999</v>
      </c>
      <c r="AN102" s="31">
        <v>5.0599999999999996</v>
      </c>
      <c r="AO102" s="31">
        <v>14.442</v>
      </c>
      <c r="AP102" s="31">
        <v>0.154</v>
      </c>
      <c r="AQ102" s="31">
        <v>3.7349999999999999</v>
      </c>
      <c r="AR102" s="31">
        <v>9.9120000000000008</v>
      </c>
      <c r="AS102" s="31">
        <v>78.319879999999998</v>
      </c>
      <c r="AT102" s="31">
        <v>0.33600000000000002</v>
      </c>
      <c r="AU102" s="31">
        <v>14.411</v>
      </c>
      <c r="AV102" s="31">
        <v>5.0599999999999996</v>
      </c>
      <c r="AW102" s="31">
        <v>14.581</v>
      </c>
      <c r="AX102" s="31">
        <v>0.13500000000000001</v>
      </c>
      <c r="AY102" s="31">
        <v>3.758</v>
      </c>
      <c r="AZ102" s="31">
        <v>9.8339999999999996</v>
      </c>
      <c r="BA102" s="31">
        <v>78.326580000000007</v>
      </c>
      <c r="BB102" s="31">
        <v>0.313</v>
      </c>
      <c r="BC102" s="31">
        <v>14.5</v>
      </c>
    </row>
    <row r="103" spans="3:55">
      <c r="C103" s="30">
        <v>600000000</v>
      </c>
      <c r="D103" s="31">
        <v>1200000</v>
      </c>
      <c r="E103" s="31">
        <v>1000000</v>
      </c>
      <c r="F103" s="31">
        <v>825</v>
      </c>
      <c r="G103" s="40">
        <f t="shared" si="146"/>
        <v>104.34348000000001</v>
      </c>
      <c r="H103" s="33">
        <f t="shared" ref="H103:K103" si="167">AVERAGE(P103,X103,BH103, BP103, BX103)</f>
        <v>5.0609999999999999</v>
      </c>
      <c r="I103" s="31">
        <f t="shared" si="167"/>
        <v>14.3185</v>
      </c>
      <c r="J103" s="31">
        <f t="shared" si="167"/>
        <v>0.156</v>
      </c>
      <c r="K103" s="31">
        <f t="shared" si="167"/>
        <v>3.6500000000000004</v>
      </c>
      <c r="L103" s="31">
        <f t="shared" ref="L103:O103" si="168">AVERAGE(T103,BD103,BL103, BT103, CB103)</f>
        <v>9.452</v>
      </c>
      <c r="M103" s="31">
        <f t="shared" si="168"/>
        <v>77.100480000000005</v>
      </c>
      <c r="N103" s="31">
        <f t="shared" si="168"/>
        <v>0.311</v>
      </c>
      <c r="O103" s="34">
        <f t="shared" si="168"/>
        <v>13.83</v>
      </c>
      <c r="P103" s="31">
        <v>5.0570000000000004</v>
      </c>
      <c r="Q103" s="31">
        <v>14.31</v>
      </c>
      <c r="R103" s="31">
        <v>0.16600000000000001</v>
      </c>
      <c r="S103" s="31">
        <v>3.6880000000000002</v>
      </c>
      <c r="T103" s="31">
        <v>9.452</v>
      </c>
      <c r="U103" s="31">
        <v>77.100480000000005</v>
      </c>
      <c r="V103" s="31">
        <v>0.311</v>
      </c>
      <c r="W103" s="31">
        <v>13.83</v>
      </c>
      <c r="X103" s="31">
        <v>5.0650000000000004</v>
      </c>
      <c r="Y103" s="31">
        <v>14.327</v>
      </c>
      <c r="Z103" s="31">
        <v>0.14599999999999999</v>
      </c>
      <c r="AA103" s="31">
        <v>3.6120000000000001</v>
      </c>
      <c r="AB103" s="31">
        <v>9.3420000000000005</v>
      </c>
      <c r="AC103" s="31">
        <v>77.496120000000005</v>
      </c>
      <c r="AD103" s="31">
        <v>0.29099999999999998</v>
      </c>
      <c r="AE103" s="31">
        <v>13.997</v>
      </c>
      <c r="AF103" s="31">
        <v>5.056</v>
      </c>
      <c r="AG103" s="31">
        <v>14.505000000000001</v>
      </c>
      <c r="AH103" s="31">
        <v>0.13200000000000001</v>
      </c>
      <c r="AI103" s="31">
        <v>3.5880000000000001</v>
      </c>
      <c r="AJ103" s="31">
        <v>9.2579999999999991</v>
      </c>
      <c r="AK103" s="31">
        <v>77.290480000000002</v>
      </c>
      <c r="AL103" s="31">
        <v>0.311</v>
      </c>
      <c r="AM103" s="31">
        <v>14.076000000000001</v>
      </c>
      <c r="AN103" s="31">
        <v>5.0570000000000004</v>
      </c>
      <c r="AO103" s="31">
        <v>14.457000000000001</v>
      </c>
      <c r="AP103" s="31">
        <v>0.13100000000000001</v>
      </c>
      <c r="AQ103" s="31">
        <v>3.609</v>
      </c>
      <c r="AR103" s="31">
        <v>9.3460000000000001</v>
      </c>
      <c r="AS103" s="31">
        <v>77.205460000000002</v>
      </c>
      <c r="AT103" s="31">
        <v>0.38600000000000001</v>
      </c>
      <c r="AU103" s="31">
        <v>13.932</v>
      </c>
      <c r="AV103" s="31">
        <v>5.0640000000000001</v>
      </c>
      <c r="AW103" s="31">
        <v>14.233000000000001</v>
      </c>
      <c r="AX103" s="31">
        <v>0.16900000000000001</v>
      </c>
      <c r="AY103" s="31">
        <v>3.64</v>
      </c>
      <c r="AZ103" s="31">
        <v>9.8759999999999994</v>
      </c>
      <c r="BA103" s="31">
        <v>77.237200000000001</v>
      </c>
      <c r="BB103" s="31">
        <v>0.30299999999999999</v>
      </c>
      <c r="BC103" s="31">
        <v>14.037000000000001</v>
      </c>
    </row>
    <row r="104" spans="3:55">
      <c r="C104" s="30">
        <v>600000000</v>
      </c>
      <c r="D104" s="31">
        <v>1200000</v>
      </c>
      <c r="E104" s="31">
        <v>1000000</v>
      </c>
      <c r="F104" s="31">
        <v>933</v>
      </c>
      <c r="G104" s="40">
        <f t="shared" si="146"/>
        <v>102.30552</v>
      </c>
      <c r="H104" s="33">
        <f t="shared" ref="H104:K104" si="169">AVERAGE(P104,X104,BH104, BP104, BX104)</f>
        <v>4.9544999999999995</v>
      </c>
      <c r="I104" s="31">
        <f t="shared" si="169"/>
        <v>13.9785</v>
      </c>
      <c r="J104" s="31">
        <f t="shared" si="169"/>
        <v>0.13950000000000001</v>
      </c>
      <c r="K104" s="31">
        <f t="shared" si="169"/>
        <v>3.4855</v>
      </c>
      <c r="L104" s="31">
        <f t="shared" ref="L104:O104" si="170">AVERAGE(T104,BD104,BL104, BT104, CB104)</f>
        <v>9.0359999999999996</v>
      </c>
      <c r="M104" s="31">
        <f t="shared" si="170"/>
        <v>75.971019999999996</v>
      </c>
      <c r="N104" s="31">
        <f t="shared" si="170"/>
        <v>0.29899999999999999</v>
      </c>
      <c r="O104" s="34">
        <f t="shared" si="170"/>
        <v>13.513999999999999</v>
      </c>
      <c r="P104" s="31">
        <v>4.9539999999999997</v>
      </c>
      <c r="Q104" s="31">
        <v>13.932</v>
      </c>
      <c r="R104" s="31">
        <v>0.108</v>
      </c>
      <c r="S104" s="31">
        <v>3.4729999999999999</v>
      </c>
      <c r="T104" s="31">
        <v>9.0359999999999996</v>
      </c>
      <c r="U104" s="31">
        <v>75.971019999999996</v>
      </c>
      <c r="V104" s="31">
        <v>0.29899999999999999</v>
      </c>
      <c r="W104" s="31">
        <v>13.513999999999999</v>
      </c>
      <c r="X104" s="31">
        <v>4.9550000000000001</v>
      </c>
      <c r="Y104" s="31">
        <v>14.025</v>
      </c>
      <c r="Z104" s="31">
        <v>0.17100000000000001</v>
      </c>
      <c r="AA104" s="31">
        <v>3.4980000000000002</v>
      </c>
      <c r="AB104" s="31">
        <v>8.9589999999999996</v>
      </c>
      <c r="AC104" s="31">
        <v>76.178920000000005</v>
      </c>
      <c r="AD104" s="31">
        <v>0.30099999999999999</v>
      </c>
      <c r="AE104" s="31">
        <v>13.59</v>
      </c>
      <c r="AF104" s="31">
        <v>4.9539999999999997</v>
      </c>
      <c r="AG104" s="31">
        <v>13.708</v>
      </c>
      <c r="AH104" s="31">
        <v>0.20100000000000001</v>
      </c>
      <c r="AI104" s="31">
        <v>3.488</v>
      </c>
      <c r="AJ104" s="31">
        <v>9.1170000000000009</v>
      </c>
      <c r="AK104" s="31">
        <v>76.406139999999994</v>
      </c>
      <c r="AL104" s="31">
        <v>0.32</v>
      </c>
      <c r="AM104" s="31">
        <v>13.548999999999999</v>
      </c>
      <c r="AN104" s="31">
        <v>4.9569999999999999</v>
      </c>
      <c r="AO104" s="31">
        <v>14.132</v>
      </c>
      <c r="AP104" s="31">
        <v>0.22</v>
      </c>
      <c r="AQ104" s="31">
        <v>3.5009999999999999</v>
      </c>
      <c r="AR104" s="31">
        <v>9.0329999999999995</v>
      </c>
      <c r="AS104" s="31">
        <v>76.329639999999998</v>
      </c>
      <c r="AT104" s="31">
        <v>0.29599999999999999</v>
      </c>
      <c r="AU104" s="31">
        <v>13.539</v>
      </c>
      <c r="AV104" s="31">
        <v>4.9560000000000004</v>
      </c>
      <c r="AW104" s="31">
        <v>14.183</v>
      </c>
      <c r="AX104" s="31">
        <v>0.193</v>
      </c>
      <c r="AY104" s="31">
        <v>3.4870000000000001</v>
      </c>
      <c r="AZ104" s="31">
        <v>8.9909999999999997</v>
      </c>
      <c r="BA104" s="31">
        <v>76.560919999999996</v>
      </c>
      <c r="BB104" s="31">
        <v>0.30099999999999999</v>
      </c>
      <c r="BC104" s="31">
        <v>13.597</v>
      </c>
    </row>
    <row r="105" spans="3:55">
      <c r="C105" s="30">
        <v>177000000</v>
      </c>
      <c r="D105" s="31">
        <v>1600000</v>
      </c>
      <c r="E105" s="31">
        <v>1200000</v>
      </c>
      <c r="F105" s="31">
        <v>633</v>
      </c>
      <c r="G105" s="40">
        <f t="shared" si="146"/>
        <v>122.17635999999999</v>
      </c>
      <c r="H105" s="33">
        <f t="shared" ref="H105:K105" si="171">AVERAGE(P105,X105,BH105, BP105, BX105)</f>
        <v>6.1920000000000002</v>
      </c>
      <c r="I105" s="31">
        <f t="shared" si="171"/>
        <v>10.6615</v>
      </c>
      <c r="J105" s="31">
        <f t="shared" si="171"/>
        <v>0.1525</v>
      </c>
      <c r="K105" s="31">
        <f t="shared" si="171"/>
        <v>3.4065000000000003</v>
      </c>
      <c r="L105" s="31">
        <f t="shared" ref="L105:O105" si="172">AVERAGE(T105,BD105,BL105, BT105, CB105)</f>
        <v>9.5980000000000008</v>
      </c>
      <c r="M105" s="31">
        <f t="shared" si="172"/>
        <v>96.369860000000003</v>
      </c>
      <c r="N105" s="31">
        <f t="shared" si="172"/>
        <v>0.374</v>
      </c>
      <c r="O105" s="34">
        <f t="shared" si="172"/>
        <v>12.428000000000001</v>
      </c>
      <c r="P105" s="31">
        <v>5.952</v>
      </c>
      <c r="Q105" s="31">
        <v>10.657999999999999</v>
      </c>
      <c r="R105" s="31">
        <v>0.152</v>
      </c>
      <c r="S105" s="31">
        <v>3.3580000000000001</v>
      </c>
      <c r="T105" s="31">
        <v>9.5980000000000008</v>
      </c>
      <c r="U105" s="31">
        <v>96.369860000000003</v>
      </c>
      <c r="V105" s="31">
        <v>0.374</v>
      </c>
      <c r="W105" s="31">
        <v>12.428000000000001</v>
      </c>
      <c r="X105" s="31">
        <v>6.4320000000000004</v>
      </c>
      <c r="Y105" s="31">
        <v>10.664999999999999</v>
      </c>
      <c r="Z105" s="31">
        <v>0.153</v>
      </c>
      <c r="AA105" s="31">
        <v>3.4550000000000001</v>
      </c>
      <c r="AB105" s="31">
        <v>9.843</v>
      </c>
      <c r="AC105" s="31">
        <v>102.33150000000001</v>
      </c>
      <c r="AD105" s="31">
        <v>0.35199999999999998</v>
      </c>
      <c r="AE105" s="31">
        <v>12.782</v>
      </c>
      <c r="AF105" s="31">
        <v>6.4560000000000004</v>
      </c>
      <c r="AG105" s="31">
        <v>10.683</v>
      </c>
      <c r="AH105" s="31">
        <v>0.153</v>
      </c>
      <c r="AI105" s="31">
        <v>3.33</v>
      </c>
      <c r="AJ105" s="31">
        <v>9.4359999999999999</v>
      </c>
      <c r="AK105" s="31">
        <v>101.8321</v>
      </c>
      <c r="AL105" s="31">
        <v>0.41899999999999998</v>
      </c>
      <c r="AM105" s="31">
        <v>12.548</v>
      </c>
      <c r="AN105" s="31">
        <v>6.8559999999999999</v>
      </c>
      <c r="AO105" s="31">
        <v>10.670999999999999</v>
      </c>
      <c r="AP105" s="31">
        <v>0.161</v>
      </c>
      <c r="AQ105" s="31">
        <v>3.448</v>
      </c>
      <c r="AR105" s="31">
        <v>9.4039999999999999</v>
      </c>
      <c r="AS105" s="31">
        <v>113.2843</v>
      </c>
      <c r="AT105" s="31">
        <v>0.30499999999999999</v>
      </c>
      <c r="AU105" s="31">
        <v>12.792999999999999</v>
      </c>
      <c r="AV105" s="31">
        <v>6.9560000000000004</v>
      </c>
      <c r="AW105" s="31">
        <v>10.933</v>
      </c>
      <c r="AX105" s="31">
        <v>0.16700000000000001</v>
      </c>
      <c r="AY105" s="31">
        <v>3.4060000000000001</v>
      </c>
      <c r="AZ105" s="31">
        <v>9.6140000000000008</v>
      </c>
      <c r="BA105" s="31">
        <v>112.7808</v>
      </c>
      <c r="BB105" s="31">
        <v>0.40699999999999997</v>
      </c>
      <c r="BC105" s="31">
        <v>12.771000000000001</v>
      </c>
    </row>
    <row r="106" spans="3:55">
      <c r="C106" s="30">
        <v>177000000</v>
      </c>
      <c r="D106" s="31">
        <v>1600000</v>
      </c>
      <c r="E106" s="31">
        <v>1200000</v>
      </c>
      <c r="F106" s="31">
        <v>728</v>
      </c>
      <c r="G106" s="40">
        <f t="shared" si="146"/>
        <v>122.62618000000001</v>
      </c>
      <c r="H106" s="33">
        <f t="shared" ref="H106:K106" si="173">AVERAGE(P106,X106,BH106, BP106, BX106)</f>
        <v>6.0030000000000001</v>
      </c>
      <c r="I106" s="31">
        <f t="shared" si="173"/>
        <v>10.529500000000001</v>
      </c>
      <c r="J106" s="31">
        <f t="shared" si="173"/>
        <v>0.13950000000000001</v>
      </c>
      <c r="K106" s="31">
        <f t="shared" si="173"/>
        <v>3.173</v>
      </c>
      <c r="L106" s="31">
        <f t="shared" ref="L106:O106" si="174">AVERAGE(T106,BD106,BL106, BT106, CB106)</f>
        <v>8.7509999999999994</v>
      </c>
      <c r="M106" s="31">
        <f t="shared" si="174"/>
        <v>98.385180000000005</v>
      </c>
      <c r="N106" s="31">
        <f t="shared" si="174"/>
        <v>0.28999999999999998</v>
      </c>
      <c r="O106" s="34">
        <f t="shared" si="174"/>
        <v>12.026999999999999</v>
      </c>
      <c r="P106" s="31">
        <v>6.1529999999999996</v>
      </c>
      <c r="Q106" s="31">
        <v>10.631</v>
      </c>
      <c r="R106" s="31">
        <v>0.122</v>
      </c>
      <c r="S106" s="31">
        <v>3.181</v>
      </c>
      <c r="T106" s="31">
        <v>8.7509999999999994</v>
      </c>
      <c r="U106" s="31">
        <v>98.385180000000005</v>
      </c>
      <c r="V106" s="31">
        <v>0.28999999999999998</v>
      </c>
      <c r="W106" s="31">
        <v>12.026999999999999</v>
      </c>
      <c r="X106" s="31">
        <v>5.8529999999999998</v>
      </c>
      <c r="Y106" s="31">
        <v>10.428000000000001</v>
      </c>
      <c r="Z106" s="31">
        <v>0.157</v>
      </c>
      <c r="AA106" s="31">
        <v>3.165</v>
      </c>
      <c r="AB106" s="31">
        <v>8.6910000000000007</v>
      </c>
      <c r="AC106" s="31">
        <v>93.933639999999997</v>
      </c>
      <c r="AD106" s="31">
        <v>0.28299999999999997</v>
      </c>
      <c r="AE106" s="31">
        <v>12.084</v>
      </c>
      <c r="AF106" s="31">
        <v>6.6609999999999996</v>
      </c>
      <c r="AG106" s="31">
        <v>10.372</v>
      </c>
      <c r="AH106" s="31">
        <v>0.156</v>
      </c>
      <c r="AI106" s="31">
        <v>3.2149999999999999</v>
      </c>
      <c r="AJ106" s="31">
        <v>8.6940000000000008</v>
      </c>
      <c r="AK106" s="31">
        <v>105.4136</v>
      </c>
      <c r="AL106" s="31">
        <v>0.30099999999999999</v>
      </c>
      <c r="AM106" s="31">
        <v>11.981999999999999</v>
      </c>
      <c r="AN106" s="31">
        <v>6.2530000000000001</v>
      </c>
      <c r="AO106" s="31">
        <v>10.904999999999999</v>
      </c>
      <c r="AP106" s="31">
        <v>0.107</v>
      </c>
      <c r="AQ106" s="31">
        <v>3.1909999999999998</v>
      </c>
      <c r="AR106" s="31">
        <v>8.6850000000000005</v>
      </c>
      <c r="AS106" s="31">
        <v>103.5288</v>
      </c>
      <c r="AT106" s="31">
        <v>0.25</v>
      </c>
      <c r="AU106" s="31">
        <v>11.936</v>
      </c>
      <c r="AV106" s="31">
        <v>6.9569999999999999</v>
      </c>
      <c r="AW106" s="31">
        <v>10.409000000000001</v>
      </c>
      <c r="AX106" s="31">
        <v>0.152</v>
      </c>
      <c r="AY106" s="31">
        <v>3.157</v>
      </c>
      <c r="AZ106" s="31">
        <v>8.6839999999999993</v>
      </c>
      <c r="BA106" s="31">
        <v>112.0949</v>
      </c>
      <c r="BB106" s="31">
        <v>0.34499999999999997</v>
      </c>
      <c r="BC106" s="31">
        <v>12.103999999999999</v>
      </c>
    </row>
    <row r="107" spans="3:55">
      <c r="C107" s="30">
        <v>177000000</v>
      </c>
      <c r="D107" s="31">
        <v>1600000</v>
      </c>
      <c r="E107" s="31">
        <v>1200000</v>
      </c>
      <c r="F107" s="31">
        <v>825</v>
      </c>
      <c r="G107" s="40">
        <f t="shared" si="146"/>
        <v>107.14354000000002</v>
      </c>
      <c r="H107" s="33">
        <f t="shared" ref="H107:K107" si="175">AVERAGE(P107,X107,BH107, BP107, BX107)</f>
        <v>5.8550000000000004</v>
      </c>
      <c r="I107" s="31">
        <f t="shared" si="175"/>
        <v>10.458500000000001</v>
      </c>
      <c r="J107" s="31">
        <f t="shared" si="175"/>
        <v>0.129</v>
      </c>
      <c r="K107" s="31">
        <f t="shared" si="175"/>
        <v>3.0065</v>
      </c>
      <c r="L107" s="31">
        <f t="shared" ref="L107:O107" si="176">AVERAGE(T107,BD107,BL107, BT107, CB107)</f>
        <v>8.2409999999999997</v>
      </c>
      <c r="M107" s="31">
        <f t="shared" si="176"/>
        <v>84.088040000000007</v>
      </c>
      <c r="N107" s="31">
        <f t="shared" si="176"/>
        <v>0.30199999999999999</v>
      </c>
      <c r="O107" s="34">
        <f t="shared" si="176"/>
        <v>11.506</v>
      </c>
      <c r="P107" s="31">
        <v>5.2530000000000001</v>
      </c>
      <c r="Q107" s="31">
        <v>10.618</v>
      </c>
      <c r="R107" s="31">
        <v>0.125</v>
      </c>
      <c r="S107" s="31">
        <v>3.0110000000000001</v>
      </c>
      <c r="T107" s="31">
        <v>8.2409999999999997</v>
      </c>
      <c r="U107" s="31">
        <v>84.088040000000007</v>
      </c>
      <c r="V107" s="31">
        <v>0.30199999999999999</v>
      </c>
      <c r="W107" s="31">
        <v>11.506</v>
      </c>
      <c r="X107" s="31">
        <v>6.4569999999999999</v>
      </c>
      <c r="Y107" s="31">
        <v>10.298999999999999</v>
      </c>
      <c r="Z107" s="31">
        <v>0.13300000000000001</v>
      </c>
      <c r="AA107" s="31">
        <v>3.0019999999999998</v>
      </c>
      <c r="AB107" s="31">
        <v>8.2240000000000002</v>
      </c>
      <c r="AC107" s="31">
        <v>108.6433</v>
      </c>
      <c r="AD107" s="31">
        <v>0.26200000000000001</v>
      </c>
      <c r="AE107" s="31">
        <v>11.519</v>
      </c>
      <c r="AF107" s="31">
        <v>6.2530000000000001</v>
      </c>
      <c r="AG107" s="31">
        <v>10.567</v>
      </c>
      <c r="AH107" s="31">
        <v>0.153</v>
      </c>
      <c r="AI107" s="31">
        <v>3.004</v>
      </c>
      <c r="AJ107" s="31">
        <v>8.2759999999999998</v>
      </c>
      <c r="AK107" s="31">
        <v>101.431</v>
      </c>
      <c r="AL107" s="31">
        <v>0.27</v>
      </c>
      <c r="AM107" s="31">
        <v>11.625999999999999</v>
      </c>
      <c r="AN107" s="31">
        <v>6.9580000000000002</v>
      </c>
      <c r="AO107" s="31">
        <v>10.342000000000001</v>
      </c>
      <c r="AP107" s="31">
        <v>0.106</v>
      </c>
      <c r="AQ107" s="31">
        <v>3.0339999999999998</v>
      </c>
      <c r="AR107" s="31">
        <v>8.25</v>
      </c>
      <c r="AS107" s="31">
        <v>114.9684</v>
      </c>
      <c r="AT107" s="31">
        <v>0.33800000000000002</v>
      </c>
      <c r="AU107" s="31">
        <v>11.429</v>
      </c>
      <c r="AV107" s="31">
        <v>6.2619999999999996</v>
      </c>
      <c r="AW107" s="31">
        <v>10.301</v>
      </c>
      <c r="AX107" s="31">
        <v>0.16700000000000001</v>
      </c>
      <c r="AY107" s="31">
        <v>3.0139999999999998</v>
      </c>
      <c r="AZ107" s="31">
        <v>8.24</v>
      </c>
      <c r="BA107" s="31">
        <v>103.5946</v>
      </c>
      <c r="BB107" s="31">
        <v>0.25700000000000001</v>
      </c>
      <c r="BC107" s="31">
        <v>11.515000000000001</v>
      </c>
    </row>
    <row r="108" spans="3:55">
      <c r="C108" s="30">
        <v>177000000</v>
      </c>
      <c r="D108" s="31">
        <v>1600000</v>
      </c>
      <c r="E108" s="31">
        <v>1200000</v>
      </c>
      <c r="F108" s="31">
        <v>933</v>
      </c>
      <c r="G108" s="40">
        <f t="shared" si="146"/>
        <v>106.61335999999999</v>
      </c>
      <c r="H108" s="33">
        <f t="shared" ref="H108:K108" si="177">AVERAGE(P108,X108,BH108, BP108, BX108)</f>
        <v>5.5969999999999995</v>
      </c>
      <c r="I108" s="31">
        <f t="shared" si="177"/>
        <v>9.9855</v>
      </c>
      <c r="J108" s="31">
        <f t="shared" si="177"/>
        <v>0.12</v>
      </c>
      <c r="K108" s="31">
        <f t="shared" si="177"/>
        <v>2.9805000000000001</v>
      </c>
      <c r="L108" s="31">
        <f t="shared" ref="L108:O108" si="178">AVERAGE(T108,BD108,BL108, BT108, CB108)</f>
        <v>8.0009999999999994</v>
      </c>
      <c r="M108" s="31">
        <f t="shared" si="178"/>
        <v>84.314859999999996</v>
      </c>
      <c r="N108" s="31">
        <f t="shared" si="178"/>
        <v>0.32900000000000001</v>
      </c>
      <c r="O108" s="34">
        <f t="shared" si="178"/>
        <v>10.988</v>
      </c>
      <c r="P108" s="31">
        <v>5.4489999999999998</v>
      </c>
      <c r="Q108" s="31">
        <v>9.9390000000000001</v>
      </c>
      <c r="R108" s="31">
        <v>0.13300000000000001</v>
      </c>
      <c r="S108" s="31">
        <v>2.9809999999999999</v>
      </c>
      <c r="T108" s="31">
        <v>8.0009999999999994</v>
      </c>
      <c r="U108" s="31">
        <v>84.314859999999996</v>
      </c>
      <c r="V108" s="31">
        <v>0.32900000000000001</v>
      </c>
      <c r="W108" s="31">
        <v>10.988</v>
      </c>
      <c r="X108" s="31">
        <v>5.7450000000000001</v>
      </c>
      <c r="Y108" s="31">
        <v>10.032</v>
      </c>
      <c r="Z108" s="31">
        <v>0.107</v>
      </c>
      <c r="AA108" s="31">
        <v>2.98</v>
      </c>
      <c r="AB108" s="31">
        <v>7.8730000000000002</v>
      </c>
      <c r="AC108" s="31">
        <v>92.756659999999997</v>
      </c>
      <c r="AD108" s="31">
        <v>0.25700000000000001</v>
      </c>
      <c r="AE108" s="31">
        <v>11.305999999999999</v>
      </c>
      <c r="AF108" s="31">
        <v>6.2569999999999997</v>
      </c>
      <c r="AG108" s="31">
        <v>10.154999999999999</v>
      </c>
      <c r="AH108" s="31">
        <v>0.122</v>
      </c>
      <c r="AI108" s="31">
        <v>2.9590000000000001</v>
      </c>
      <c r="AJ108" s="31">
        <v>7.7850000000000001</v>
      </c>
      <c r="AK108" s="31">
        <v>104.4863</v>
      </c>
      <c r="AL108" s="31">
        <v>0.26400000000000001</v>
      </c>
      <c r="AM108" s="31">
        <v>11.186999999999999</v>
      </c>
      <c r="AN108" s="31">
        <v>6.4569999999999999</v>
      </c>
      <c r="AO108" s="31">
        <v>10.198</v>
      </c>
      <c r="AP108" s="31">
        <v>9.9000000000000005E-2</v>
      </c>
      <c r="AQ108" s="31">
        <v>3.0630000000000002</v>
      </c>
      <c r="AR108" s="31">
        <v>7.9219999999999997</v>
      </c>
      <c r="AS108" s="31">
        <v>106.43389999999999</v>
      </c>
      <c r="AT108" s="31">
        <v>0.249</v>
      </c>
      <c r="AU108" s="31">
        <v>11.281000000000001</v>
      </c>
      <c r="AV108" s="31">
        <v>6.5529999999999999</v>
      </c>
      <c r="AW108" s="31">
        <v>10.035</v>
      </c>
      <c r="AX108" s="31">
        <v>0.121</v>
      </c>
      <c r="AY108" s="31">
        <v>2.9769999999999999</v>
      </c>
      <c r="AZ108" s="31">
        <v>7.8769999999999998</v>
      </c>
      <c r="BA108" s="31">
        <v>110.6778</v>
      </c>
      <c r="BB108" s="31">
        <v>0.28699999999999998</v>
      </c>
      <c r="BC108" s="31">
        <v>11.215999999999999</v>
      </c>
    </row>
    <row r="109" spans="3:55">
      <c r="C109" s="30">
        <v>420000000</v>
      </c>
      <c r="D109" s="31">
        <v>1600000</v>
      </c>
      <c r="E109" s="31">
        <v>1200000</v>
      </c>
      <c r="F109" s="31">
        <v>633</v>
      </c>
      <c r="G109" s="40">
        <f t="shared" si="146"/>
        <v>94.568099999999987</v>
      </c>
      <c r="H109" s="33">
        <f t="shared" ref="H109:K109" si="179">AVERAGE(P109,X109,BH109, BP109, BX109)</f>
        <v>4.59</v>
      </c>
      <c r="I109" s="31">
        <f t="shared" si="179"/>
        <v>11.969999999999999</v>
      </c>
      <c r="J109" s="31">
        <f t="shared" si="179"/>
        <v>0.1825</v>
      </c>
      <c r="K109" s="31">
        <f t="shared" si="179"/>
        <v>3.4059999999999997</v>
      </c>
      <c r="L109" s="31">
        <f t="shared" ref="L109:O109" si="180">AVERAGE(T109,BD109,BL109, BT109, CB109)</f>
        <v>9.9789999999999992</v>
      </c>
      <c r="M109" s="31">
        <f t="shared" si="180"/>
        <v>68.334100000000007</v>
      </c>
      <c r="N109" s="31">
        <f t="shared" si="180"/>
        <v>0.26400000000000001</v>
      </c>
      <c r="O109" s="34">
        <f t="shared" si="180"/>
        <v>12.585000000000001</v>
      </c>
      <c r="P109" s="31">
        <v>4.6239999999999997</v>
      </c>
      <c r="Q109" s="31">
        <v>11.946</v>
      </c>
      <c r="R109" s="31">
        <v>0.14599999999999999</v>
      </c>
      <c r="S109" s="31">
        <v>3.464</v>
      </c>
      <c r="T109" s="31">
        <v>9.9789999999999992</v>
      </c>
      <c r="U109" s="31">
        <v>68.334100000000007</v>
      </c>
      <c r="V109" s="31">
        <v>0.26400000000000001</v>
      </c>
      <c r="W109" s="31">
        <v>12.585000000000001</v>
      </c>
      <c r="X109" s="31">
        <v>4.556</v>
      </c>
      <c r="Y109" s="31">
        <v>11.994</v>
      </c>
      <c r="Z109" s="31">
        <v>0.219</v>
      </c>
      <c r="AA109" s="31">
        <v>3.3479999999999999</v>
      </c>
      <c r="AB109" s="31">
        <v>9.42</v>
      </c>
      <c r="AC109" s="31">
        <v>69.803219999999996</v>
      </c>
      <c r="AD109" s="31">
        <v>0.28699999999999998</v>
      </c>
      <c r="AE109" s="31">
        <v>12.643000000000001</v>
      </c>
      <c r="AF109" s="31">
        <v>4.66</v>
      </c>
      <c r="AG109" s="31">
        <v>12.026</v>
      </c>
      <c r="AH109" s="31">
        <v>0.18</v>
      </c>
      <c r="AI109" s="31">
        <v>3.3239999999999998</v>
      </c>
      <c r="AJ109" s="31">
        <v>9.3759999999999994</v>
      </c>
      <c r="AK109" s="31">
        <v>72.32544</v>
      </c>
      <c r="AL109" s="31">
        <v>0.29399999999999998</v>
      </c>
      <c r="AM109" s="31">
        <v>12.551</v>
      </c>
      <c r="AN109" s="31">
        <v>4.6609999999999996</v>
      </c>
      <c r="AO109" s="31">
        <v>11.833</v>
      </c>
      <c r="AP109" s="31">
        <v>0.14299999999999999</v>
      </c>
      <c r="AQ109" s="31">
        <v>3.3660000000000001</v>
      </c>
      <c r="AR109" s="31">
        <v>9.5609999999999999</v>
      </c>
      <c r="AS109" s="31">
        <v>70.986699999999999</v>
      </c>
      <c r="AT109" s="31">
        <v>0.26200000000000001</v>
      </c>
      <c r="AU109" s="31">
        <v>12.443</v>
      </c>
      <c r="AV109" s="31">
        <v>4.6639999999999997</v>
      </c>
      <c r="AW109" s="31">
        <v>12.044</v>
      </c>
      <c r="AX109" s="31">
        <v>0.16900000000000001</v>
      </c>
      <c r="AY109" s="31">
        <v>3.4049999999999998</v>
      </c>
      <c r="AZ109" s="31">
        <v>9.6430000000000007</v>
      </c>
      <c r="BA109" s="31">
        <v>72.178439999999995</v>
      </c>
      <c r="BB109" s="31">
        <v>0.33400000000000002</v>
      </c>
      <c r="BC109" s="31">
        <v>12.494</v>
      </c>
    </row>
    <row r="110" spans="3:55">
      <c r="C110" s="30">
        <v>420000000</v>
      </c>
      <c r="D110" s="31">
        <v>1600000</v>
      </c>
      <c r="E110" s="31">
        <v>1200000</v>
      </c>
      <c r="F110" s="31">
        <v>728</v>
      </c>
      <c r="G110" s="40">
        <f t="shared" si="146"/>
        <v>94.427119999999988</v>
      </c>
      <c r="H110" s="33">
        <f t="shared" ref="H110:K110" si="181">AVERAGE(P110,X110,BH110, BP110, BX110)</f>
        <v>4.5009999999999994</v>
      </c>
      <c r="I110" s="31">
        <f t="shared" si="181"/>
        <v>11.905000000000001</v>
      </c>
      <c r="J110" s="31">
        <f t="shared" si="181"/>
        <v>0.16499999999999998</v>
      </c>
      <c r="K110" s="31">
        <f t="shared" si="181"/>
        <v>3.1615000000000002</v>
      </c>
      <c r="L110" s="31">
        <f t="shared" ref="L110:O110" si="182">AVERAGE(T110,BD110,BL110, BT110, CB110)</f>
        <v>8.6980000000000004</v>
      </c>
      <c r="M110" s="31">
        <f t="shared" si="182"/>
        <v>70.143619999999999</v>
      </c>
      <c r="N110" s="31">
        <f t="shared" si="182"/>
        <v>0.35899999999999999</v>
      </c>
      <c r="O110" s="34">
        <f t="shared" si="182"/>
        <v>12.065</v>
      </c>
      <c r="P110" s="31">
        <v>4.5529999999999999</v>
      </c>
      <c r="Q110" s="31">
        <v>11.84</v>
      </c>
      <c r="R110" s="31">
        <v>0.14599999999999999</v>
      </c>
      <c r="S110" s="31">
        <v>3.16</v>
      </c>
      <c r="T110" s="31">
        <v>8.6980000000000004</v>
      </c>
      <c r="U110" s="31">
        <v>70.143619999999999</v>
      </c>
      <c r="V110" s="31">
        <v>0.35899999999999999</v>
      </c>
      <c r="W110" s="31">
        <v>12.065</v>
      </c>
      <c r="X110" s="31">
        <v>4.4489999999999998</v>
      </c>
      <c r="Y110" s="31">
        <v>11.97</v>
      </c>
      <c r="Z110" s="31">
        <v>0.184</v>
      </c>
      <c r="AA110" s="31">
        <v>3.1629999999999998</v>
      </c>
      <c r="AB110" s="31">
        <v>8.73</v>
      </c>
      <c r="AC110" s="31">
        <v>68.714280000000002</v>
      </c>
      <c r="AD110" s="31">
        <v>0.312</v>
      </c>
      <c r="AE110" s="31">
        <v>12.047000000000001</v>
      </c>
      <c r="AF110" s="31">
        <v>4.3570000000000002</v>
      </c>
      <c r="AG110" s="31">
        <v>11.865</v>
      </c>
      <c r="AH110" s="31">
        <v>0.19600000000000001</v>
      </c>
      <c r="AI110" s="31">
        <v>3.13</v>
      </c>
      <c r="AJ110" s="31">
        <v>8.7219999999999995</v>
      </c>
      <c r="AK110" s="31">
        <v>67.896019999999993</v>
      </c>
      <c r="AL110" s="31">
        <v>0.24099999999999999</v>
      </c>
      <c r="AM110" s="31">
        <v>12.157</v>
      </c>
      <c r="AN110" s="31">
        <v>4.4530000000000003</v>
      </c>
      <c r="AO110" s="31">
        <v>12.086</v>
      </c>
      <c r="AP110" s="31">
        <v>0.154</v>
      </c>
      <c r="AQ110" s="31">
        <v>3.234</v>
      </c>
      <c r="AR110" s="31">
        <v>8.798</v>
      </c>
      <c r="AS110" s="31">
        <v>68.960239999999999</v>
      </c>
      <c r="AT110" s="31">
        <v>0.25</v>
      </c>
      <c r="AU110" s="31">
        <v>12.422000000000001</v>
      </c>
      <c r="AV110" s="31">
        <v>4.6529999999999996</v>
      </c>
      <c r="AW110" s="31">
        <v>11.771000000000001</v>
      </c>
      <c r="AX110" s="31">
        <v>0.18</v>
      </c>
      <c r="AY110" s="31">
        <v>3.1720000000000002</v>
      </c>
      <c r="AZ110" s="31">
        <v>8.7200000000000006</v>
      </c>
      <c r="BA110" s="31">
        <v>71.770939999999996</v>
      </c>
      <c r="BB110" s="31">
        <v>0.27100000000000002</v>
      </c>
      <c r="BC110" s="31">
        <v>11.972</v>
      </c>
    </row>
    <row r="111" spans="3:55">
      <c r="C111" s="30">
        <v>420000000</v>
      </c>
      <c r="D111" s="31">
        <v>1600000</v>
      </c>
      <c r="E111" s="31">
        <v>1200000</v>
      </c>
      <c r="F111" s="31">
        <v>825</v>
      </c>
      <c r="G111" s="40">
        <f t="shared" si="146"/>
        <v>92.31219999999999</v>
      </c>
      <c r="H111" s="33">
        <f t="shared" ref="H111:K111" si="183">AVERAGE(P111,X111,BH111, BP111, BX111)</f>
        <v>4.4555000000000007</v>
      </c>
      <c r="I111" s="31">
        <f t="shared" si="183"/>
        <v>11.718</v>
      </c>
      <c r="J111" s="31">
        <f t="shared" si="183"/>
        <v>0.115</v>
      </c>
      <c r="K111" s="31">
        <f t="shared" si="183"/>
        <v>3.0305</v>
      </c>
      <c r="L111" s="31">
        <f t="shared" ref="L111:O111" si="184">AVERAGE(T111,BD111,BL111, BT111, CB111)</f>
        <v>8.3379999999999992</v>
      </c>
      <c r="M111" s="31">
        <f t="shared" si="184"/>
        <v>69.194699999999997</v>
      </c>
      <c r="N111" s="31">
        <f t="shared" si="184"/>
        <v>0.29399999999999998</v>
      </c>
      <c r="O111" s="34">
        <f t="shared" si="184"/>
        <v>11.455</v>
      </c>
      <c r="P111" s="31">
        <v>4.4530000000000003</v>
      </c>
      <c r="Q111" s="31">
        <v>11.755000000000001</v>
      </c>
      <c r="R111" s="31">
        <v>9.1999999999999998E-2</v>
      </c>
      <c r="S111" s="31">
        <v>3.056</v>
      </c>
      <c r="T111" s="31">
        <v>8.3379999999999992</v>
      </c>
      <c r="U111" s="31">
        <v>69.194699999999997</v>
      </c>
      <c r="V111" s="31">
        <v>0.29399999999999998</v>
      </c>
      <c r="W111" s="31">
        <v>11.455</v>
      </c>
      <c r="X111" s="31">
        <v>4.4580000000000002</v>
      </c>
      <c r="Y111" s="31">
        <v>11.680999999999999</v>
      </c>
      <c r="Z111" s="31">
        <v>0.13800000000000001</v>
      </c>
      <c r="AA111" s="31">
        <v>3.0049999999999999</v>
      </c>
      <c r="AB111" s="31">
        <v>8.327</v>
      </c>
      <c r="AC111" s="31">
        <v>68.650480000000002</v>
      </c>
      <c r="AD111" s="31">
        <v>0.26300000000000001</v>
      </c>
      <c r="AE111" s="31">
        <v>11.374000000000001</v>
      </c>
      <c r="AF111" s="31">
        <v>4.4539999999999997</v>
      </c>
      <c r="AG111" s="31">
        <v>11.583</v>
      </c>
      <c r="AH111" s="31">
        <v>0.10299999999999999</v>
      </c>
      <c r="AI111" s="31">
        <v>3</v>
      </c>
      <c r="AJ111" s="31">
        <v>8.2129999999999992</v>
      </c>
      <c r="AK111" s="31">
        <v>69.001080000000002</v>
      </c>
      <c r="AL111" s="31">
        <v>0.23599999999999999</v>
      </c>
      <c r="AM111" s="31">
        <v>11.468</v>
      </c>
      <c r="AN111" s="31">
        <v>4.4530000000000003</v>
      </c>
      <c r="AO111" s="31">
        <v>11.484</v>
      </c>
      <c r="AP111" s="31">
        <v>0.19500000000000001</v>
      </c>
      <c r="AQ111" s="31">
        <v>3.05</v>
      </c>
      <c r="AR111" s="31">
        <v>8.3520000000000003</v>
      </c>
      <c r="AS111" s="31">
        <v>70.022080000000003</v>
      </c>
      <c r="AT111" s="31">
        <v>0.23599999999999999</v>
      </c>
      <c r="AU111" s="31">
        <v>11.551</v>
      </c>
      <c r="AV111" s="31">
        <v>4.5490000000000004</v>
      </c>
      <c r="AW111" s="31">
        <v>11.356</v>
      </c>
      <c r="AX111" s="31">
        <v>0.15</v>
      </c>
      <c r="AY111" s="31">
        <v>3.0710000000000002</v>
      </c>
      <c r="AZ111" s="31">
        <v>8.3439999999999994</v>
      </c>
      <c r="BA111" s="31">
        <v>70.355760000000004</v>
      </c>
      <c r="BB111" s="31">
        <v>0.23400000000000001</v>
      </c>
      <c r="BC111" s="31">
        <v>11.473000000000001</v>
      </c>
    </row>
    <row r="112" spans="3:55">
      <c r="C112" s="30">
        <v>420000000</v>
      </c>
      <c r="D112" s="31">
        <v>1600000</v>
      </c>
      <c r="E112" s="31">
        <v>1200000</v>
      </c>
      <c r="F112" s="31">
        <v>933</v>
      </c>
      <c r="G112" s="40">
        <f t="shared" si="146"/>
        <v>88.877639999999985</v>
      </c>
      <c r="H112" s="33">
        <f t="shared" ref="H112:K112" si="185">AVERAGE(P112,X112,BH112, BP112, BX112)</f>
        <v>4.3490000000000002</v>
      </c>
      <c r="I112" s="31">
        <f t="shared" si="185"/>
        <v>11.263500000000001</v>
      </c>
      <c r="J112" s="31">
        <f t="shared" si="185"/>
        <v>0.14150000000000001</v>
      </c>
      <c r="K112" s="31">
        <f t="shared" si="185"/>
        <v>2.9815</v>
      </c>
      <c r="L112" s="31">
        <f t="shared" ref="L112:O112" si="186">AVERAGE(T112,BD112,BL112, BT112, CB112)</f>
        <v>7.875</v>
      </c>
      <c r="M112" s="31">
        <f t="shared" si="186"/>
        <v>66.817139999999995</v>
      </c>
      <c r="N112" s="31">
        <f t="shared" si="186"/>
        <v>0.252</v>
      </c>
      <c r="O112" s="34">
        <f t="shared" si="186"/>
        <v>10.952</v>
      </c>
      <c r="P112" s="31">
        <v>4.3490000000000002</v>
      </c>
      <c r="Q112" s="31">
        <v>11.209</v>
      </c>
      <c r="R112" s="31">
        <v>0.16</v>
      </c>
      <c r="S112" s="31">
        <v>2.9790000000000001</v>
      </c>
      <c r="T112" s="31">
        <v>7.875</v>
      </c>
      <c r="U112" s="31">
        <v>66.817139999999995</v>
      </c>
      <c r="V112" s="31">
        <v>0.252</v>
      </c>
      <c r="W112" s="31">
        <v>10.952</v>
      </c>
      <c r="X112" s="31">
        <v>4.3490000000000002</v>
      </c>
      <c r="Y112" s="31">
        <v>11.318</v>
      </c>
      <c r="Z112" s="31">
        <v>0.123</v>
      </c>
      <c r="AA112" s="31">
        <v>2.984</v>
      </c>
      <c r="AB112" s="31">
        <v>7.8710000000000004</v>
      </c>
      <c r="AC112" s="31">
        <v>68.603260000000006</v>
      </c>
      <c r="AD112" s="31">
        <v>0.34499999999999997</v>
      </c>
      <c r="AE112" s="31">
        <v>11.154</v>
      </c>
      <c r="AF112" s="31">
        <v>4.3449999999999998</v>
      </c>
      <c r="AG112" s="31">
        <v>11.214</v>
      </c>
      <c r="AH112" s="31">
        <v>0.107</v>
      </c>
      <c r="AI112" s="31">
        <v>2.976</v>
      </c>
      <c r="AJ112" s="31">
        <v>7.8879999999999999</v>
      </c>
      <c r="AK112" s="31">
        <v>68.040859999999995</v>
      </c>
      <c r="AL112" s="31">
        <v>0.28100000000000003</v>
      </c>
      <c r="AM112" s="31">
        <v>11.089</v>
      </c>
      <c r="AN112" s="31">
        <v>4.5490000000000004</v>
      </c>
      <c r="AO112" s="31">
        <v>10.99</v>
      </c>
      <c r="AP112" s="31">
        <v>0.17100000000000001</v>
      </c>
      <c r="AQ112" s="31">
        <v>2.9870000000000001</v>
      </c>
      <c r="AR112" s="31">
        <v>7.7809999999999997</v>
      </c>
      <c r="AS112" s="31">
        <v>71.714020000000005</v>
      </c>
      <c r="AT112" s="31">
        <v>0.26900000000000002</v>
      </c>
      <c r="AU112" s="31">
        <v>11.101000000000001</v>
      </c>
      <c r="AV112" s="31">
        <v>4.3490000000000002</v>
      </c>
      <c r="AW112" s="31">
        <v>11.478999999999999</v>
      </c>
      <c r="AX112" s="31">
        <v>0.13800000000000001</v>
      </c>
      <c r="AY112" s="31">
        <v>2.9849999999999999</v>
      </c>
      <c r="AZ112" s="31">
        <v>7.798</v>
      </c>
      <c r="BA112" s="31">
        <v>67.594099999999997</v>
      </c>
      <c r="BB112" s="31">
        <v>0.25</v>
      </c>
      <c r="BC112" s="31">
        <v>11.167999999999999</v>
      </c>
    </row>
    <row r="113" spans="3:55">
      <c r="C113" s="30">
        <v>600000000</v>
      </c>
      <c r="D113" s="31">
        <v>1600000</v>
      </c>
      <c r="E113" s="31">
        <v>1200000</v>
      </c>
      <c r="F113" s="31">
        <v>633</v>
      </c>
      <c r="G113" s="40">
        <f t="shared" si="146"/>
        <v>94.382840000000002</v>
      </c>
      <c r="H113" s="33">
        <f t="shared" ref="H113:K113" si="187">AVERAGE(P113,X113,BH113, BP113, BX113)</f>
        <v>4.4560000000000004</v>
      </c>
      <c r="I113" s="31">
        <f t="shared" si="187"/>
        <v>12.103999999999999</v>
      </c>
      <c r="J113" s="31">
        <f t="shared" si="187"/>
        <v>0.17049999999999998</v>
      </c>
      <c r="K113" s="31">
        <f t="shared" si="187"/>
        <v>3.3855</v>
      </c>
      <c r="L113" s="31">
        <f t="shared" ref="L113:O113" si="188">AVERAGE(T113,BD113,BL113, BT113, CB113)</f>
        <v>9.4949999999999992</v>
      </c>
      <c r="M113" s="31">
        <f t="shared" si="188"/>
        <v>68.852339999999998</v>
      </c>
      <c r="N113" s="31">
        <f t="shared" si="188"/>
        <v>0.28000000000000003</v>
      </c>
      <c r="O113" s="34">
        <f t="shared" si="188"/>
        <v>12.37</v>
      </c>
      <c r="P113" s="31">
        <v>4.4560000000000004</v>
      </c>
      <c r="Q113" s="31">
        <v>12.089</v>
      </c>
      <c r="R113" s="31">
        <v>0.183</v>
      </c>
      <c r="S113" s="31">
        <v>3.3639999999999999</v>
      </c>
      <c r="T113" s="31">
        <v>9.4949999999999992</v>
      </c>
      <c r="U113" s="31">
        <v>68.852339999999998</v>
      </c>
      <c r="V113" s="31">
        <v>0.28000000000000003</v>
      </c>
      <c r="W113" s="31">
        <v>12.37</v>
      </c>
      <c r="X113" s="31">
        <v>4.4560000000000004</v>
      </c>
      <c r="Y113" s="31">
        <v>12.119</v>
      </c>
      <c r="Z113" s="31">
        <v>0.158</v>
      </c>
      <c r="AA113" s="31">
        <v>3.407</v>
      </c>
      <c r="AB113" s="31">
        <v>9.3559999999999999</v>
      </c>
      <c r="AC113" s="31">
        <v>68.891779999999997</v>
      </c>
      <c r="AD113" s="31">
        <v>0.32</v>
      </c>
      <c r="AE113" s="31">
        <v>12.532999999999999</v>
      </c>
      <c r="AF113" s="31">
        <v>4.5570000000000004</v>
      </c>
      <c r="AG113" s="31">
        <v>12.269</v>
      </c>
      <c r="AH113" s="31">
        <v>0.17699999999999999</v>
      </c>
      <c r="AI113" s="31">
        <v>3.343</v>
      </c>
      <c r="AJ113" s="31">
        <v>9.4789999999999992</v>
      </c>
      <c r="AK113" s="31">
        <v>70.756360000000001</v>
      </c>
      <c r="AL113" s="31">
        <v>0.27200000000000002</v>
      </c>
      <c r="AM113" s="31">
        <v>12.662000000000001</v>
      </c>
      <c r="AN113" s="31">
        <v>4.556</v>
      </c>
      <c r="AO113" s="31">
        <v>12.295999999999999</v>
      </c>
      <c r="AP113" s="31">
        <v>0.17799999999999999</v>
      </c>
      <c r="AQ113" s="31">
        <v>3.4430000000000001</v>
      </c>
      <c r="AR113" s="31">
        <v>9.6150000000000002</v>
      </c>
      <c r="AS113" s="31">
        <v>69.421300000000002</v>
      </c>
      <c r="AT113" s="31">
        <v>0.31900000000000001</v>
      </c>
      <c r="AU113" s="31">
        <v>12.727</v>
      </c>
      <c r="AV113" s="31">
        <v>4.556</v>
      </c>
      <c r="AW113" s="31">
        <v>12.196999999999999</v>
      </c>
      <c r="AX113" s="31">
        <v>0.21199999999999999</v>
      </c>
      <c r="AY113" s="31">
        <v>3.4060000000000001</v>
      </c>
      <c r="AZ113" s="31">
        <v>9.7799999999999994</v>
      </c>
      <c r="BA113" s="31">
        <v>70.359399999999994</v>
      </c>
      <c r="BB113" s="31">
        <v>0.443</v>
      </c>
      <c r="BC113" s="31">
        <v>12.481999999999999</v>
      </c>
    </row>
    <row r="114" spans="3:55">
      <c r="C114" s="30">
        <v>600000000</v>
      </c>
      <c r="D114" s="31">
        <v>1600000</v>
      </c>
      <c r="E114" s="31">
        <v>1200000</v>
      </c>
      <c r="F114" s="31">
        <v>728</v>
      </c>
      <c r="G114" s="40">
        <f t="shared" si="146"/>
        <v>90.989699999999999</v>
      </c>
      <c r="H114" s="33">
        <f t="shared" ref="H114:K114" si="189">AVERAGE(P114,X114,BH114, BP114, BX114)</f>
        <v>4.351</v>
      </c>
      <c r="I114" s="31">
        <f t="shared" si="189"/>
        <v>12.228</v>
      </c>
      <c r="J114" s="31">
        <f t="shared" si="189"/>
        <v>0.14600000000000002</v>
      </c>
      <c r="K114" s="31">
        <f t="shared" si="189"/>
        <v>3.161</v>
      </c>
      <c r="L114" s="31">
        <f t="shared" ref="L114:O114" si="190">AVERAGE(T114,BD114,BL114, BT114, CB114)</f>
        <v>8.6760000000000002</v>
      </c>
      <c r="M114" s="31">
        <f t="shared" si="190"/>
        <v>66.982699999999994</v>
      </c>
      <c r="N114" s="31">
        <f t="shared" si="190"/>
        <v>0.30299999999999999</v>
      </c>
      <c r="O114" s="34">
        <f t="shared" si="190"/>
        <v>11.867000000000001</v>
      </c>
      <c r="P114" s="31">
        <v>4.3490000000000002</v>
      </c>
      <c r="Q114" s="31">
        <v>12.275</v>
      </c>
      <c r="R114" s="31">
        <v>0.13500000000000001</v>
      </c>
      <c r="S114" s="31">
        <v>3.157</v>
      </c>
      <c r="T114" s="31">
        <v>8.6760000000000002</v>
      </c>
      <c r="U114" s="31">
        <v>66.982699999999994</v>
      </c>
      <c r="V114" s="31">
        <v>0.30299999999999999</v>
      </c>
      <c r="W114" s="31">
        <v>11.867000000000001</v>
      </c>
      <c r="X114" s="31">
        <v>4.3529999999999998</v>
      </c>
      <c r="Y114" s="31">
        <v>12.180999999999999</v>
      </c>
      <c r="Z114" s="31">
        <v>0.157</v>
      </c>
      <c r="AA114" s="31">
        <v>3.165</v>
      </c>
      <c r="AB114" s="31">
        <v>8.7870000000000008</v>
      </c>
      <c r="AC114" s="31">
        <v>67.267120000000006</v>
      </c>
      <c r="AD114" s="31">
        <v>0.245</v>
      </c>
      <c r="AE114" s="31">
        <v>12.048</v>
      </c>
      <c r="AF114" s="31">
        <v>4.3570000000000002</v>
      </c>
      <c r="AG114" s="31">
        <v>12.145</v>
      </c>
      <c r="AH114" s="31">
        <v>0.14599999999999999</v>
      </c>
      <c r="AI114" s="31">
        <v>3.2109999999999999</v>
      </c>
      <c r="AJ114" s="31">
        <v>8.6920000000000002</v>
      </c>
      <c r="AK114" s="31">
        <v>67.330920000000006</v>
      </c>
      <c r="AL114" s="31">
        <v>0.246</v>
      </c>
      <c r="AM114" s="31">
        <v>12.007999999999999</v>
      </c>
      <c r="AN114" s="31">
        <v>4.3520000000000003</v>
      </c>
      <c r="AO114" s="31">
        <v>12.148</v>
      </c>
      <c r="AP114" s="31">
        <v>0.188</v>
      </c>
      <c r="AQ114" s="31">
        <v>3.1280000000000001</v>
      </c>
      <c r="AR114" s="31">
        <v>8.7219999999999995</v>
      </c>
      <c r="AS114" s="31">
        <v>67.219459999999998</v>
      </c>
      <c r="AT114" s="31">
        <v>0.30499999999999999</v>
      </c>
      <c r="AU114" s="31">
        <v>12.124000000000001</v>
      </c>
      <c r="AV114" s="31">
        <v>4.3529999999999998</v>
      </c>
      <c r="AW114" s="31">
        <v>12.189</v>
      </c>
      <c r="AX114" s="31">
        <v>0.13800000000000001</v>
      </c>
      <c r="AY114" s="31">
        <v>3.17</v>
      </c>
      <c r="AZ114" s="31">
        <v>8.7059999999999995</v>
      </c>
      <c r="BA114" s="31">
        <v>67.183700000000002</v>
      </c>
      <c r="BB114" s="31">
        <v>0.27500000000000002</v>
      </c>
      <c r="BC114" s="31">
        <v>11.975</v>
      </c>
    </row>
    <row r="115" spans="3:55">
      <c r="C115" s="30">
        <v>600000000</v>
      </c>
      <c r="D115" s="31">
        <v>1600000</v>
      </c>
      <c r="E115" s="31">
        <v>1200000</v>
      </c>
      <c r="F115" s="31">
        <v>825</v>
      </c>
      <c r="G115" s="40">
        <f t="shared" si="146"/>
        <v>89.21284</v>
      </c>
      <c r="H115" s="33">
        <f t="shared" ref="H115:K115" si="191">AVERAGE(P115,X115,BH115, BP115, BX115)</f>
        <v>4.2554999999999996</v>
      </c>
      <c r="I115" s="31">
        <f t="shared" si="191"/>
        <v>12.089500000000001</v>
      </c>
      <c r="J115" s="31">
        <f t="shared" si="191"/>
        <v>0.16699999999999998</v>
      </c>
      <c r="K115" s="31">
        <f t="shared" si="191"/>
        <v>3.0495000000000001</v>
      </c>
      <c r="L115" s="31">
        <f t="shared" ref="L115:O115" si="192">AVERAGE(T115,BD115,BL115, BT115, CB115)</f>
        <v>8.2349999999999994</v>
      </c>
      <c r="M115" s="31">
        <f t="shared" si="192"/>
        <v>66.089340000000007</v>
      </c>
      <c r="N115" s="31">
        <f t="shared" si="192"/>
        <v>0.23599999999999999</v>
      </c>
      <c r="O115" s="34">
        <f t="shared" si="192"/>
        <v>11.603</v>
      </c>
      <c r="P115" s="31">
        <v>4.2460000000000004</v>
      </c>
      <c r="Q115" s="31">
        <v>12.073</v>
      </c>
      <c r="R115" s="31">
        <v>0.126</v>
      </c>
      <c r="S115" s="31">
        <v>3.0289999999999999</v>
      </c>
      <c r="T115" s="31">
        <v>8.2349999999999994</v>
      </c>
      <c r="U115" s="31">
        <v>66.089340000000007</v>
      </c>
      <c r="V115" s="31">
        <v>0.23599999999999999</v>
      </c>
      <c r="W115" s="31">
        <v>11.603</v>
      </c>
      <c r="X115" s="31">
        <v>4.2649999999999997</v>
      </c>
      <c r="Y115" s="31">
        <v>12.106</v>
      </c>
      <c r="Z115" s="31">
        <v>0.20799999999999999</v>
      </c>
      <c r="AA115" s="31">
        <v>3.07</v>
      </c>
      <c r="AB115" s="31">
        <v>8.2929999999999993</v>
      </c>
      <c r="AC115" s="31">
        <v>66.506420000000006</v>
      </c>
      <c r="AD115" s="31">
        <v>0.26600000000000001</v>
      </c>
      <c r="AE115" s="31">
        <v>11.539</v>
      </c>
      <c r="AF115" s="31">
        <v>4.2450000000000001</v>
      </c>
      <c r="AG115" s="31">
        <v>11.863</v>
      </c>
      <c r="AH115" s="31">
        <v>0.14199999999999999</v>
      </c>
      <c r="AI115" s="31">
        <v>3.0630000000000002</v>
      </c>
      <c r="AJ115" s="31">
        <v>8.2200000000000006</v>
      </c>
      <c r="AK115" s="31">
        <v>66.409580000000005</v>
      </c>
      <c r="AL115" s="31">
        <v>0.25800000000000001</v>
      </c>
      <c r="AM115" s="31">
        <v>11.624000000000001</v>
      </c>
      <c r="AN115" s="31">
        <v>4.2489999999999997</v>
      </c>
      <c r="AO115" s="31">
        <v>12.092000000000001</v>
      </c>
      <c r="AP115" s="31">
        <v>0.15</v>
      </c>
      <c r="AQ115" s="31">
        <v>3.0979999999999999</v>
      </c>
      <c r="AR115" s="31">
        <v>8.2949999999999999</v>
      </c>
      <c r="AS115" s="31">
        <v>66.067160000000001</v>
      </c>
      <c r="AT115" s="31">
        <v>0.29699999999999999</v>
      </c>
      <c r="AU115" s="31">
        <v>11.423999999999999</v>
      </c>
      <c r="AV115" s="31">
        <v>4.2480000000000002</v>
      </c>
      <c r="AW115" s="31">
        <v>11.96</v>
      </c>
      <c r="AX115" s="31">
        <v>0.13800000000000001</v>
      </c>
      <c r="AY115" s="31">
        <v>3.0870000000000002</v>
      </c>
      <c r="AZ115" s="31">
        <v>8.4250000000000007</v>
      </c>
      <c r="BA115" s="31">
        <v>66.509960000000007</v>
      </c>
      <c r="BB115" s="31">
        <v>0.25700000000000001</v>
      </c>
      <c r="BC115" s="31">
        <v>11.567</v>
      </c>
    </row>
    <row r="116" spans="3:55">
      <c r="C116" s="30">
        <v>600000000</v>
      </c>
      <c r="D116" s="31">
        <v>1600000</v>
      </c>
      <c r="E116" s="31">
        <v>1200000</v>
      </c>
      <c r="F116" s="31">
        <v>933</v>
      </c>
      <c r="G116" s="40">
        <f t="shared" si="146"/>
        <v>87.193420000000003</v>
      </c>
      <c r="H116" s="33">
        <f t="shared" ref="H116:K116" si="193">AVERAGE(P116,X116,BH116, BP116, BX116)</f>
        <v>4.1989999999999998</v>
      </c>
      <c r="I116" s="31">
        <f t="shared" si="193"/>
        <v>11.518999999999998</v>
      </c>
      <c r="J116" s="31">
        <f t="shared" si="193"/>
        <v>0.13</v>
      </c>
      <c r="K116" s="31">
        <f t="shared" si="193"/>
        <v>2.9794999999999998</v>
      </c>
      <c r="L116" s="31">
        <f t="shared" ref="L116:O116" si="194">AVERAGE(T116,BD116,BL116, BT116, CB116)</f>
        <v>7.883</v>
      </c>
      <c r="M116" s="31">
        <f t="shared" si="194"/>
        <v>64.846919999999997</v>
      </c>
      <c r="N116" s="31">
        <f t="shared" si="194"/>
        <v>0.23300000000000001</v>
      </c>
      <c r="O116" s="34">
        <f t="shared" si="194"/>
        <v>11.250999999999999</v>
      </c>
      <c r="P116" s="31">
        <v>4.149</v>
      </c>
      <c r="Q116" s="31">
        <v>11.417999999999999</v>
      </c>
      <c r="R116" s="31">
        <v>0.157</v>
      </c>
      <c r="S116" s="31">
        <v>2.9630000000000001</v>
      </c>
      <c r="T116" s="31">
        <v>7.883</v>
      </c>
      <c r="U116" s="31">
        <v>64.846919999999997</v>
      </c>
      <c r="V116" s="31">
        <v>0.23300000000000001</v>
      </c>
      <c r="W116" s="31">
        <v>11.250999999999999</v>
      </c>
      <c r="X116" s="31">
        <v>4.2489999999999997</v>
      </c>
      <c r="Y116" s="31">
        <v>11.62</v>
      </c>
      <c r="Z116" s="31">
        <v>0.10299999999999999</v>
      </c>
      <c r="AA116" s="31">
        <v>2.996</v>
      </c>
      <c r="AB116" s="31">
        <v>7.9560000000000004</v>
      </c>
      <c r="AC116" s="31">
        <v>65.398939999999996</v>
      </c>
      <c r="AD116" s="31">
        <v>0.25700000000000001</v>
      </c>
      <c r="AE116" s="31">
        <v>11.156000000000001</v>
      </c>
      <c r="AF116" s="31">
        <v>4.2489999999999997</v>
      </c>
      <c r="AG116" s="31">
        <v>11.185</v>
      </c>
      <c r="AH116" s="31">
        <v>0.14299999999999999</v>
      </c>
      <c r="AI116" s="31">
        <v>2.9620000000000002</v>
      </c>
      <c r="AJ116" s="31">
        <v>7.8760000000000003</v>
      </c>
      <c r="AK116" s="31">
        <v>65.373440000000002</v>
      </c>
      <c r="AL116" s="31">
        <v>0.28299999999999997</v>
      </c>
      <c r="AM116" s="31">
        <v>11.185</v>
      </c>
      <c r="AN116" s="31">
        <v>4.2489999999999997</v>
      </c>
      <c r="AO116" s="31">
        <v>11.707000000000001</v>
      </c>
      <c r="AP116" s="31">
        <v>0.107</v>
      </c>
      <c r="AQ116" s="31">
        <v>3.004</v>
      </c>
      <c r="AR116" s="31">
        <v>7.9329999999999998</v>
      </c>
      <c r="AS116" s="31">
        <v>65.440020000000004</v>
      </c>
      <c r="AT116" s="31">
        <v>0.28299999999999997</v>
      </c>
      <c r="AU116" s="31">
        <v>11.305999999999999</v>
      </c>
      <c r="AV116" s="31">
        <v>4.2530000000000001</v>
      </c>
      <c r="AW116" s="31">
        <v>11.728999999999999</v>
      </c>
      <c r="AX116" s="31">
        <v>0.16400000000000001</v>
      </c>
      <c r="AY116" s="31">
        <v>2.976</v>
      </c>
      <c r="AZ116" s="31">
        <v>7.8449999999999998</v>
      </c>
      <c r="BA116" s="31">
        <v>65.803179999999998</v>
      </c>
      <c r="BB116" s="31">
        <v>0.254</v>
      </c>
      <c r="BC116" s="31">
        <v>11.298</v>
      </c>
    </row>
    <row r="117" spans="3:55">
      <c r="C117" s="30">
        <v>177000000</v>
      </c>
      <c r="D117" s="31">
        <v>2000000</v>
      </c>
      <c r="E117" s="31">
        <v>1400000</v>
      </c>
      <c r="F117" s="31">
        <v>633</v>
      </c>
      <c r="G117" s="40">
        <f t="shared" si="146"/>
        <v>118.83075999999998</v>
      </c>
      <c r="H117" s="33">
        <f t="shared" ref="H117:K117" si="195">AVERAGE(P117,X117,BH117, BP117, BX117)</f>
        <v>6.41</v>
      </c>
      <c r="I117" s="31">
        <f t="shared" si="195"/>
        <v>9.0815000000000001</v>
      </c>
      <c r="J117" s="31">
        <f t="shared" si="195"/>
        <v>0.13100000000000001</v>
      </c>
      <c r="K117" s="31">
        <f t="shared" si="195"/>
        <v>3.0955000000000004</v>
      </c>
      <c r="L117" s="31">
        <f t="shared" ref="L117:O117" si="196">AVERAGE(T117,BD117,BL117, BT117, CB117)</f>
        <v>8.9550000000000001</v>
      </c>
      <c r="M117" s="31">
        <f t="shared" si="196"/>
        <v>95.419259999999994</v>
      </c>
      <c r="N117" s="31">
        <f t="shared" si="196"/>
        <v>0.26100000000000001</v>
      </c>
      <c r="O117" s="34">
        <f t="shared" si="196"/>
        <v>11.1</v>
      </c>
      <c r="P117" s="31">
        <v>5.8579999999999997</v>
      </c>
      <c r="Q117" s="31">
        <v>8.9770000000000003</v>
      </c>
      <c r="R117" s="31">
        <v>0.13600000000000001</v>
      </c>
      <c r="S117" s="31">
        <v>3.1040000000000001</v>
      </c>
      <c r="T117" s="31">
        <v>8.9550000000000001</v>
      </c>
      <c r="U117" s="31">
        <v>95.419259999999994</v>
      </c>
      <c r="V117" s="31">
        <v>0.26100000000000001</v>
      </c>
      <c r="W117" s="31">
        <v>11.1</v>
      </c>
      <c r="X117" s="31">
        <v>6.9619999999999997</v>
      </c>
      <c r="Y117" s="31">
        <v>9.1859999999999999</v>
      </c>
      <c r="Z117" s="31">
        <v>0.126</v>
      </c>
      <c r="AA117" s="31">
        <v>3.0870000000000002</v>
      </c>
      <c r="AB117" s="31">
        <v>8.8689999999999998</v>
      </c>
      <c r="AC117" s="31">
        <v>108.87350000000001</v>
      </c>
      <c r="AD117" s="31">
        <v>0.32700000000000001</v>
      </c>
      <c r="AE117" s="31">
        <v>11.284000000000001</v>
      </c>
      <c r="AF117" s="31">
        <v>6.3540000000000001</v>
      </c>
      <c r="AG117" s="31">
        <v>9.3970000000000002</v>
      </c>
      <c r="AH117" s="31">
        <v>0.125</v>
      </c>
      <c r="AI117" s="31">
        <v>3.0720000000000001</v>
      </c>
      <c r="AJ117" s="31">
        <v>8.9600000000000009</v>
      </c>
      <c r="AK117" s="31">
        <v>103.26300000000001</v>
      </c>
      <c r="AL117" s="31">
        <v>0.314</v>
      </c>
      <c r="AM117" s="31">
        <v>11.02</v>
      </c>
      <c r="AN117" s="31">
        <v>6.5659999999999998</v>
      </c>
      <c r="AO117" s="31">
        <v>9.2460000000000004</v>
      </c>
      <c r="AP117" s="31">
        <v>0.106</v>
      </c>
      <c r="AQ117" s="31">
        <v>3.1859999999999999</v>
      </c>
      <c r="AR117" s="31">
        <v>8.9459999999999997</v>
      </c>
      <c r="AS117" s="31">
        <v>109.82550000000001</v>
      </c>
      <c r="AT117" s="31">
        <v>0.26200000000000001</v>
      </c>
      <c r="AU117" s="31">
        <v>11.163</v>
      </c>
      <c r="AV117" s="31">
        <v>6.6619999999999999</v>
      </c>
      <c r="AW117" s="31">
        <v>9.3420000000000005</v>
      </c>
      <c r="AX117" s="31">
        <v>0.14499999999999999</v>
      </c>
      <c r="AY117" s="31">
        <v>3.1230000000000002</v>
      </c>
      <c r="AZ117" s="31">
        <v>8.8650000000000002</v>
      </c>
      <c r="BA117" s="31">
        <v>110.8781</v>
      </c>
      <c r="BB117" s="31">
        <v>0.29799999999999999</v>
      </c>
      <c r="BC117" s="31">
        <v>11.067</v>
      </c>
    </row>
    <row r="118" spans="3:55">
      <c r="C118" s="30">
        <v>177000000</v>
      </c>
      <c r="D118" s="31">
        <v>2000000</v>
      </c>
      <c r="E118" s="31">
        <v>1400000</v>
      </c>
      <c r="F118" s="31">
        <v>728</v>
      </c>
      <c r="G118" s="40">
        <f t="shared" si="146"/>
        <v>117.66332</v>
      </c>
      <c r="H118" s="33">
        <f t="shared" ref="H118:K118" si="197">AVERAGE(P118,X118,BH118, BP118, BX118)</f>
        <v>5.8570000000000002</v>
      </c>
      <c r="I118" s="31">
        <f t="shared" si="197"/>
        <v>8.8000000000000007</v>
      </c>
      <c r="J118" s="31">
        <f t="shared" si="197"/>
        <v>0.1145</v>
      </c>
      <c r="K118" s="31">
        <f t="shared" si="197"/>
        <v>2.923</v>
      </c>
      <c r="L118" s="31">
        <f t="shared" ref="L118:O118" si="198">AVERAGE(T118,BD118,BL118, BT118, CB118)</f>
        <v>8.1259999999999994</v>
      </c>
      <c r="M118" s="31">
        <f t="shared" si="198"/>
        <v>95.893320000000003</v>
      </c>
      <c r="N118" s="31">
        <f t="shared" si="198"/>
        <v>0.28799999999999998</v>
      </c>
      <c r="O118" s="34">
        <f t="shared" si="198"/>
        <v>10.433</v>
      </c>
      <c r="P118" s="31">
        <v>5.9550000000000001</v>
      </c>
      <c r="Q118" s="31">
        <v>8.8859999999999992</v>
      </c>
      <c r="R118" s="31">
        <v>0.114</v>
      </c>
      <c r="S118" s="31">
        <v>2.9220000000000002</v>
      </c>
      <c r="T118" s="31">
        <v>8.1259999999999994</v>
      </c>
      <c r="U118" s="31">
        <v>95.893320000000003</v>
      </c>
      <c r="V118" s="31">
        <v>0.28799999999999998</v>
      </c>
      <c r="W118" s="31">
        <v>10.433</v>
      </c>
      <c r="X118" s="31">
        <v>5.7590000000000003</v>
      </c>
      <c r="Y118" s="31">
        <v>8.7140000000000004</v>
      </c>
      <c r="Z118" s="31">
        <v>0.115</v>
      </c>
      <c r="AA118" s="31">
        <v>2.9239999999999999</v>
      </c>
      <c r="AB118" s="31">
        <v>8.2780000000000005</v>
      </c>
      <c r="AC118" s="31">
        <v>91.927459999999996</v>
      </c>
      <c r="AD118" s="31">
        <v>0.30599999999999999</v>
      </c>
      <c r="AE118" s="31">
        <v>10.411</v>
      </c>
      <c r="AF118" s="31">
        <v>6.3460000000000001</v>
      </c>
      <c r="AG118" s="31">
        <v>8.8510000000000009</v>
      </c>
      <c r="AH118" s="31">
        <v>0.09</v>
      </c>
      <c r="AI118" s="31">
        <v>2.899</v>
      </c>
      <c r="AJ118" s="31">
        <v>8.1379999999999999</v>
      </c>
      <c r="AK118" s="31">
        <v>107.94070000000001</v>
      </c>
      <c r="AL118" s="31">
        <v>0.248</v>
      </c>
      <c r="AM118" s="31">
        <v>10.628</v>
      </c>
      <c r="AN118" s="31">
        <v>6.4580000000000002</v>
      </c>
      <c r="AO118" s="31">
        <v>8.7170000000000005</v>
      </c>
      <c r="AP118" s="31">
        <v>9.9000000000000005E-2</v>
      </c>
      <c r="AQ118" s="31">
        <v>2.964</v>
      </c>
      <c r="AR118" s="31">
        <v>8.3079999999999998</v>
      </c>
      <c r="AS118" s="31">
        <v>107.5819</v>
      </c>
      <c r="AT118" s="31">
        <v>0.251</v>
      </c>
      <c r="AU118" s="31">
        <v>10.448</v>
      </c>
      <c r="AV118" s="31">
        <v>6.0510000000000002</v>
      </c>
      <c r="AW118" s="31">
        <v>8.9039999999999999</v>
      </c>
      <c r="AX118" s="31">
        <v>0.125</v>
      </c>
      <c r="AY118" s="31">
        <v>2.96</v>
      </c>
      <c r="AZ118" s="31">
        <v>8.3889999999999993</v>
      </c>
      <c r="BA118" s="31">
        <v>97.345100000000002</v>
      </c>
      <c r="BB118" s="31">
        <v>0.255</v>
      </c>
      <c r="BC118" s="31">
        <v>10.488</v>
      </c>
    </row>
    <row r="119" spans="3:55">
      <c r="C119" s="30">
        <v>177000000</v>
      </c>
      <c r="D119" s="31">
        <v>2000000</v>
      </c>
      <c r="E119" s="31">
        <v>1400000</v>
      </c>
      <c r="F119" s="31">
        <v>825</v>
      </c>
      <c r="G119" s="40">
        <f t="shared" si="146"/>
        <v>111.17504</v>
      </c>
      <c r="H119" s="33">
        <f t="shared" ref="H119:K119" si="199">AVERAGE(P119,X119,BH119, BP119, BX119)</f>
        <v>5.601</v>
      </c>
      <c r="I119" s="31">
        <f t="shared" si="199"/>
        <v>8.6920000000000002</v>
      </c>
      <c r="J119" s="31">
        <f t="shared" si="199"/>
        <v>0.14250000000000002</v>
      </c>
      <c r="K119" s="31">
        <f t="shared" si="199"/>
        <v>2.7919999999999998</v>
      </c>
      <c r="L119" s="31">
        <f t="shared" ref="L119:O119" si="200">AVERAGE(T119,BD119,BL119, BT119, CB119)</f>
        <v>7.6550000000000002</v>
      </c>
      <c r="M119" s="31">
        <f t="shared" si="200"/>
        <v>90.502039999999994</v>
      </c>
      <c r="N119" s="31">
        <f t="shared" si="200"/>
        <v>0.23799999999999999</v>
      </c>
      <c r="O119" s="34">
        <f t="shared" si="200"/>
        <v>9.9879999999999995</v>
      </c>
      <c r="P119" s="31">
        <v>5.6509999999999998</v>
      </c>
      <c r="Q119" s="31">
        <v>8.7430000000000003</v>
      </c>
      <c r="R119" s="31">
        <v>0.122</v>
      </c>
      <c r="S119" s="31">
        <v>2.7669999999999999</v>
      </c>
      <c r="T119" s="31">
        <v>7.6550000000000002</v>
      </c>
      <c r="U119" s="31">
        <v>90.502039999999994</v>
      </c>
      <c r="V119" s="31">
        <v>0.23799999999999999</v>
      </c>
      <c r="W119" s="31">
        <v>9.9879999999999995</v>
      </c>
      <c r="X119" s="31">
        <v>5.5510000000000002</v>
      </c>
      <c r="Y119" s="31">
        <v>8.641</v>
      </c>
      <c r="Z119" s="31">
        <v>0.16300000000000001</v>
      </c>
      <c r="AA119" s="31">
        <v>2.8170000000000002</v>
      </c>
      <c r="AB119" s="31">
        <v>7.6449999999999996</v>
      </c>
      <c r="AC119" s="31">
        <v>91.600639999999999</v>
      </c>
      <c r="AD119" s="31">
        <v>0.39</v>
      </c>
      <c r="AE119" s="31">
        <v>10.021000000000001</v>
      </c>
      <c r="AF119" s="31">
        <v>6.5549999999999997</v>
      </c>
      <c r="AG119" s="31">
        <v>8.91</v>
      </c>
      <c r="AH119" s="31">
        <v>0.14799999999999999</v>
      </c>
      <c r="AI119" s="31">
        <v>2.7669999999999999</v>
      </c>
      <c r="AJ119" s="31">
        <v>7.7080000000000002</v>
      </c>
      <c r="AK119" s="31">
        <v>108.26179999999999</v>
      </c>
      <c r="AL119" s="31">
        <v>0.46</v>
      </c>
      <c r="AM119" s="31">
        <v>10.007</v>
      </c>
      <c r="AN119" s="31">
        <v>6.0510000000000002</v>
      </c>
      <c r="AO119" s="31">
        <v>8.5950000000000006</v>
      </c>
      <c r="AP119" s="31">
        <v>0.125</v>
      </c>
      <c r="AQ119" s="31">
        <v>2.7919999999999998</v>
      </c>
      <c r="AR119" s="31">
        <v>7.7590000000000003</v>
      </c>
      <c r="AS119" s="31">
        <v>98.8459</v>
      </c>
      <c r="AT119" s="31">
        <v>0.32100000000000001</v>
      </c>
      <c r="AU119" s="31">
        <v>10.097</v>
      </c>
      <c r="AV119" s="31">
        <v>5.9509999999999996</v>
      </c>
      <c r="AW119" s="31">
        <v>8.7469999999999999</v>
      </c>
      <c r="AX119" s="31">
        <v>0.114</v>
      </c>
      <c r="AY119" s="31">
        <v>2.79</v>
      </c>
      <c r="AZ119" s="31">
        <v>7.742</v>
      </c>
      <c r="BA119" s="31">
        <v>97.795320000000004</v>
      </c>
      <c r="BB119" s="31">
        <v>0.23200000000000001</v>
      </c>
      <c r="BC119" s="31">
        <v>10.268000000000001</v>
      </c>
    </row>
    <row r="120" spans="3:55">
      <c r="C120" s="30">
        <v>177000000</v>
      </c>
      <c r="D120" s="31">
        <v>2000000</v>
      </c>
      <c r="E120" s="31">
        <v>1400000</v>
      </c>
      <c r="F120" s="31">
        <v>933</v>
      </c>
      <c r="G120" s="40">
        <f t="shared" si="146"/>
        <v>101.51476</v>
      </c>
      <c r="H120" s="33">
        <f t="shared" ref="H120:K120" si="201">AVERAGE(P120,X120,BH120, BP120, BX120)</f>
        <v>5.5455000000000005</v>
      </c>
      <c r="I120" s="31">
        <f t="shared" si="201"/>
        <v>8.4720000000000013</v>
      </c>
      <c r="J120" s="31">
        <f t="shared" si="201"/>
        <v>0.121</v>
      </c>
      <c r="K120" s="31">
        <f t="shared" si="201"/>
        <v>2.6349999999999998</v>
      </c>
      <c r="L120" s="31">
        <f t="shared" ref="L120:O120" si="202">AVERAGE(T120,BD120,BL120, BT120, CB120)</f>
        <v>7.5</v>
      </c>
      <c r="M120" s="31">
        <f t="shared" si="202"/>
        <v>81.545760000000001</v>
      </c>
      <c r="N120" s="31">
        <f t="shared" si="202"/>
        <v>0.22800000000000001</v>
      </c>
      <c r="O120" s="34">
        <f t="shared" si="202"/>
        <v>9.6059999999999999</v>
      </c>
      <c r="P120" s="31">
        <v>5.048</v>
      </c>
      <c r="Q120" s="31">
        <v>8.3870000000000005</v>
      </c>
      <c r="R120" s="31">
        <v>0.13600000000000001</v>
      </c>
      <c r="S120" s="31">
        <v>2.625</v>
      </c>
      <c r="T120" s="31">
        <v>7.5</v>
      </c>
      <c r="U120" s="31">
        <v>81.545760000000001</v>
      </c>
      <c r="V120" s="31">
        <v>0.22800000000000001</v>
      </c>
      <c r="W120" s="31">
        <v>9.6059999999999999</v>
      </c>
      <c r="X120" s="31">
        <v>6.0430000000000001</v>
      </c>
      <c r="Y120" s="31">
        <v>8.5570000000000004</v>
      </c>
      <c r="Z120" s="31">
        <v>0.106</v>
      </c>
      <c r="AA120" s="31">
        <v>2.645</v>
      </c>
      <c r="AB120" s="31">
        <v>7.4119999999999999</v>
      </c>
      <c r="AC120" s="31">
        <v>96.979560000000006</v>
      </c>
      <c r="AD120" s="31">
        <v>0.23300000000000001</v>
      </c>
      <c r="AE120" s="31">
        <v>9.8019999999999996</v>
      </c>
      <c r="AF120" s="31">
        <v>6.2469999999999999</v>
      </c>
      <c r="AG120" s="31">
        <v>8.6280000000000001</v>
      </c>
      <c r="AH120" s="31">
        <v>0.121</v>
      </c>
      <c r="AI120" s="31">
        <v>2.6760000000000002</v>
      </c>
      <c r="AJ120" s="31">
        <v>7.48</v>
      </c>
      <c r="AK120" s="31">
        <v>100.9991</v>
      </c>
      <c r="AL120" s="31">
        <v>0.27</v>
      </c>
      <c r="AM120" s="31">
        <v>9.5850000000000009</v>
      </c>
      <c r="AN120" s="31">
        <v>6.6429999999999998</v>
      </c>
      <c r="AO120" s="31">
        <v>8.6999999999999993</v>
      </c>
      <c r="AP120" s="31">
        <v>0.106</v>
      </c>
      <c r="AQ120" s="31">
        <v>2.6720000000000002</v>
      </c>
      <c r="AR120" s="31">
        <v>7.3949999999999996</v>
      </c>
      <c r="AS120" s="31">
        <v>113.09399999999999</v>
      </c>
      <c r="AT120" s="31">
        <v>0.23200000000000001</v>
      </c>
      <c r="AU120" s="31">
        <v>9.7270000000000003</v>
      </c>
      <c r="AV120" s="31">
        <v>6.7430000000000003</v>
      </c>
      <c r="AW120" s="31">
        <v>8.6820000000000004</v>
      </c>
      <c r="AX120" s="31">
        <v>0.114</v>
      </c>
      <c r="AY120" s="31">
        <v>2.6880000000000002</v>
      </c>
      <c r="AZ120" s="31">
        <v>7.4059999999999997</v>
      </c>
      <c r="BA120" s="31">
        <v>111.99299999999999</v>
      </c>
      <c r="BB120" s="31">
        <v>0.22800000000000001</v>
      </c>
      <c r="BC120" s="31">
        <v>9.6679999999999993</v>
      </c>
    </row>
    <row r="121" spans="3:55">
      <c r="C121" s="30">
        <v>420000000</v>
      </c>
      <c r="D121" s="31">
        <v>2000000</v>
      </c>
      <c r="E121" s="31">
        <v>1400000</v>
      </c>
      <c r="F121" s="31">
        <v>633</v>
      </c>
      <c r="G121" s="40">
        <f t="shared" si="146"/>
        <v>86.253920000000008</v>
      </c>
      <c r="H121" s="33">
        <f t="shared" ref="H121:K121" si="203">AVERAGE(P121,X121,BH121, BP121, BX121)</f>
        <v>4.1020000000000003</v>
      </c>
      <c r="I121" s="31">
        <f t="shared" si="203"/>
        <v>10.304500000000001</v>
      </c>
      <c r="J121" s="31">
        <f t="shared" si="203"/>
        <v>0.13550000000000001</v>
      </c>
      <c r="K121" s="31">
        <f t="shared" si="203"/>
        <v>3.0785</v>
      </c>
      <c r="L121" s="31">
        <f t="shared" ref="L121:O121" si="204">AVERAGE(T121,BD121,BL121, BT121, CB121)</f>
        <v>8.9860000000000007</v>
      </c>
      <c r="M121" s="31">
        <f t="shared" si="204"/>
        <v>62.861420000000003</v>
      </c>
      <c r="N121" s="31">
        <f t="shared" si="204"/>
        <v>0.33600000000000002</v>
      </c>
      <c r="O121" s="34">
        <f t="shared" si="204"/>
        <v>10.992000000000001</v>
      </c>
      <c r="P121" s="31">
        <v>4.1580000000000004</v>
      </c>
      <c r="Q121" s="31">
        <v>10.122</v>
      </c>
      <c r="R121" s="31">
        <v>0.14099999999999999</v>
      </c>
      <c r="S121" s="31">
        <v>3.0790000000000002</v>
      </c>
      <c r="T121" s="31">
        <v>8.9860000000000007</v>
      </c>
      <c r="U121" s="31">
        <v>62.861420000000003</v>
      </c>
      <c r="V121" s="31">
        <v>0.33600000000000002</v>
      </c>
      <c r="W121" s="31">
        <v>10.992000000000001</v>
      </c>
      <c r="X121" s="31">
        <v>4.0460000000000003</v>
      </c>
      <c r="Y121" s="31">
        <v>10.487</v>
      </c>
      <c r="Z121" s="31">
        <v>0.13</v>
      </c>
      <c r="AA121" s="31">
        <v>3.0779999999999998</v>
      </c>
      <c r="AB121" s="31">
        <v>9.0280000000000005</v>
      </c>
      <c r="AC121" s="31">
        <v>62.473399999999998</v>
      </c>
      <c r="AD121" s="31">
        <v>0.23699999999999999</v>
      </c>
      <c r="AE121" s="31">
        <v>11.243</v>
      </c>
      <c r="AF121" s="31">
        <v>4.2510000000000003</v>
      </c>
      <c r="AG121" s="31">
        <v>10.303000000000001</v>
      </c>
      <c r="AH121" s="31">
        <v>0.16600000000000001</v>
      </c>
      <c r="AI121" s="31">
        <v>3.1179999999999999</v>
      </c>
      <c r="AJ121" s="31">
        <v>8.9600000000000009</v>
      </c>
      <c r="AK121" s="31">
        <v>65.84854</v>
      </c>
      <c r="AL121" s="31">
        <v>0.26200000000000001</v>
      </c>
      <c r="AM121" s="31">
        <v>11.183</v>
      </c>
      <c r="AN121" s="31">
        <v>4.25</v>
      </c>
      <c r="AO121" s="31">
        <v>10.214</v>
      </c>
      <c r="AP121" s="31">
        <v>0.157</v>
      </c>
      <c r="AQ121" s="31">
        <v>3.121</v>
      </c>
      <c r="AR121" s="31">
        <v>8.9390000000000001</v>
      </c>
      <c r="AS121" s="31">
        <v>66.377859999999998</v>
      </c>
      <c r="AT121" s="31">
        <v>0.28999999999999998</v>
      </c>
      <c r="AU121" s="31">
        <v>11.167999999999999</v>
      </c>
      <c r="AV121" s="31">
        <v>4.3579999999999997</v>
      </c>
      <c r="AW121" s="31">
        <v>10.170999999999999</v>
      </c>
      <c r="AX121" s="31">
        <v>0.122</v>
      </c>
      <c r="AY121" s="31">
        <v>3.1629999999999998</v>
      </c>
      <c r="AZ121" s="31">
        <v>8.9410000000000007</v>
      </c>
      <c r="BA121" s="31">
        <v>69.116299999999995</v>
      </c>
      <c r="BB121" s="31">
        <v>0.24099999999999999</v>
      </c>
      <c r="BC121" s="31">
        <v>11.250999999999999</v>
      </c>
    </row>
    <row r="122" spans="3:55">
      <c r="C122" s="30">
        <v>420000000</v>
      </c>
      <c r="D122" s="31">
        <v>2000000</v>
      </c>
      <c r="E122" s="31">
        <v>1400000</v>
      </c>
      <c r="F122" s="31">
        <v>728</v>
      </c>
      <c r="G122" s="40">
        <f t="shared" si="146"/>
        <v>85.050399999999996</v>
      </c>
      <c r="H122" s="33">
        <f t="shared" ref="H122:K122" si="205">AVERAGE(P122,X122,BH122, BP122, BX122)</f>
        <v>4.0005000000000006</v>
      </c>
      <c r="I122" s="31">
        <f t="shared" si="205"/>
        <v>10.250499999999999</v>
      </c>
      <c r="J122" s="31">
        <f t="shared" si="205"/>
        <v>0.16199999999999998</v>
      </c>
      <c r="K122" s="31">
        <f t="shared" si="205"/>
        <v>2.9584999999999999</v>
      </c>
      <c r="L122" s="31">
        <f t="shared" ref="L122:O122" si="206">AVERAGE(T122,BD122,BL122, BT122, CB122)</f>
        <v>8.4079999999999995</v>
      </c>
      <c r="M122" s="31">
        <f t="shared" si="206"/>
        <v>62.859900000000003</v>
      </c>
      <c r="N122" s="31">
        <f t="shared" si="206"/>
        <v>0.218</v>
      </c>
      <c r="O122" s="34">
        <f t="shared" si="206"/>
        <v>10.606</v>
      </c>
      <c r="P122" s="31">
        <v>4.0540000000000003</v>
      </c>
      <c r="Q122" s="31">
        <v>10.272</v>
      </c>
      <c r="R122" s="31">
        <v>0.14099999999999999</v>
      </c>
      <c r="S122" s="31">
        <v>3.0110000000000001</v>
      </c>
      <c r="T122" s="31">
        <v>8.4079999999999995</v>
      </c>
      <c r="U122" s="31">
        <v>62.859900000000003</v>
      </c>
      <c r="V122" s="31">
        <v>0.218</v>
      </c>
      <c r="W122" s="31">
        <v>10.606</v>
      </c>
      <c r="X122" s="31">
        <v>3.9470000000000001</v>
      </c>
      <c r="Y122" s="31">
        <v>10.228999999999999</v>
      </c>
      <c r="Z122" s="31">
        <v>0.183</v>
      </c>
      <c r="AA122" s="31">
        <v>2.9060000000000001</v>
      </c>
      <c r="AB122" s="31">
        <v>8.1690000000000005</v>
      </c>
      <c r="AC122" s="31">
        <v>61.00864</v>
      </c>
      <c r="AD122" s="31">
        <v>0.32900000000000001</v>
      </c>
      <c r="AE122" s="31">
        <v>10.606999999999999</v>
      </c>
      <c r="AF122" s="31">
        <v>4.25</v>
      </c>
      <c r="AG122" s="31">
        <v>9.8989999999999991</v>
      </c>
      <c r="AH122" s="31">
        <v>0.13800000000000001</v>
      </c>
      <c r="AI122" s="31">
        <v>2.907</v>
      </c>
      <c r="AJ122" s="31">
        <v>8.2620000000000005</v>
      </c>
      <c r="AK122" s="31">
        <v>65.899659999999997</v>
      </c>
      <c r="AL122" s="31">
        <v>0.36099999999999999</v>
      </c>
      <c r="AM122" s="31">
        <v>10.461</v>
      </c>
      <c r="AN122" s="31">
        <v>4.1500000000000004</v>
      </c>
      <c r="AO122" s="31">
        <v>10.14</v>
      </c>
      <c r="AP122" s="31">
        <v>0.15</v>
      </c>
      <c r="AQ122" s="31">
        <v>2.952</v>
      </c>
      <c r="AR122" s="31">
        <v>8.2620000000000005</v>
      </c>
      <c r="AS122" s="31">
        <v>65.217659999999995</v>
      </c>
      <c r="AT122" s="31">
        <v>0.221</v>
      </c>
      <c r="AU122" s="31">
        <v>10.542999999999999</v>
      </c>
      <c r="AV122" s="31">
        <v>4.1500000000000004</v>
      </c>
      <c r="AW122" s="31">
        <v>9.8390000000000004</v>
      </c>
      <c r="AX122" s="31">
        <v>0.107</v>
      </c>
      <c r="AY122" s="31">
        <v>2.8969999999999998</v>
      </c>
      <c r="AZ122" s="31">
        <v>8.2059999999999995</v>
      </c>
      <c r="BA122" s="31">
        <v>64.68526</v>
      </c>
      <c r="BB122" s="31">
        <v>0.25</v>
      </c>
      <c r="BC122" s="31">
        <v>10.707000000000001</v>
      </c>
    </row>
    <row r="123" spans="3:55">
      <c r="C123" s="30">
        <v>420000000</v>
      </c>
      <c r="D123" s="31">
        <v>2000000</v>
      </c>
      <c r="E123" s="31">
        <v>1400000</v>
      </c>
      <c r="F123" s="31">
        <v>825</v>
      </c>
      <c r="G123" s="40">
        <f t="shared" si="146"/>
        <v>82.969800000000006</v>
      </c>
      <c r="H123" s="33">
        <f t="shared" ref="H123:K123" si="207">AVERAGE(P123,X123,BH123, BP123, BX123)</f>
        <v>4.0990000000000002</v>
      </c>
      <c r="I123" s="31">
        <f t="shared" si="207"/>
        <v>9.8010000000000002</v>
      </c>
      <c r="J123" s="31">
        <f t="shared" si="207"/>
        <v>0.11399999999999999</v>
      </c>
      <c r="K123" s="31">
        <f t="shared" si="207"/>
        <v>2.7679999999999998</v>
      </c>
      <c r="L123" s="31">
        <f t="shared" ref="L123:O123" si="208">AVERAGE(T123,BD123,BL123, BT123, CB123)</f>
        <v>7.702</v>
      </c>
      <c r="M123" s="31">
        <f t="shared" si="208"/>
        <v>62.122799999999998</v>
      </c>
      <c r="N123" s="31">
        <f t="shared" si="208"/>
        <v>0.23899999999999999</v>
      </c>
      <c r="O123" s="34">
        <f t="shared" si="208"/>
        <v>10.138</v>
      </c>
      <c r="P123" s="31">
        <v>4.0510000000000002</v>
      </c>
      <c r="Q123" s="31">
        <v>9.8680000000000003</v>
      </c>
      <c r="R123" s="31">
        <v>0.125</v>
      </c>
      <c r="S123" s="31">
        <v>2.7730000000000001</v>
      </c>
      <c r="T123" s="31">
        <v>7.702</v>
      </c>
      <c r="U123" s="31">
        <v>62.122799999999998</v>
      </c>
      <c r="V123" s="31">
        <v>0.23899999999999999</v>
      </c>
      <c r="W123" s="31">
        <v>10.138</v>
      </c>
      <c r="X123" s="31">
        <v>4.1470000000000002</v>
      </c>
      <c r="Y123" s="31">
        <v>9.734</v>
      </c>
      <c r="Z123" s="31">
        <v>0.10299999999999999</v>
      </c>
      <c r="AA123" s="31">
        <v>2.7629999999999999</v>
      </c>
      <c r="AB123" s="31">
        <v>7.6870000000000003</v>
      </c>
      <c r="AC123" s="31">
        <v>65.477879999999999</v>
      </c>
      <c r="AD123" s="31">
        <v>0.20899999999999999</v>
      </c>
      <c r="AE123" s="31">
        <v>9.9969999999999999</v>
      </c>
      <c r="AF123" s="31">
        <v>4.1470000000000002</v>
      </c>
      <c r="AG123" s="31">
        <v>9.5559999999999992</v>
      </c>
      <c r="AH123" s="31">
        <v>0.122</v>
      </c>
      <c r="AI123" s="31">
        <v>2.7589999999999999</v>
      </c>
      <c r="AJ123" s="31">
        <v>7.7939999999999996</v>
      </c>
      <c r="AK123" s="31">
        <v>65.440200000000004</v>
      </c>
      <c r="AL123" s="31">
        <v>0.23599999999999999</v>
      </c>
      <c r="AM123" s="31">
        <v>10.122999999999999</v>
      </c>
      <c r="AN123" s="31">
        <v>4.0510000000000002</v>
      </c>
      <c r="AO123" s="31">
        <v>10.01</v>
      </c>
      <c r="AP123" s="31">
        <v>0.10299999999999999</v>
      </c>
      <c r="AQ123" s="31">
        <v>2.8159999999999998</v>
      </c>
      <c r="AR123" s="31">
        <v>7.6769999999999996</v>
      </c>
      <c r="AS123" s="31">
        <v>63.066220000000001</v>
      </c>
      <c r="AT123" s="31">
        <v>0.27100000000000002</v>
      </c>
      <c r="AU123" s="31">
        <v>10.125</v>
      </c>
      <c r="AV123" s="31">
        <v>4.1470000000000002</v>
      </c>
      <c r="AW123" s="31">
        <v>9.6760000000000002</v>
      </c>
      <c r="AX123" s="31">
        <v>0.107</v>
      </c>
      <c r="AY123" s="31">
        <v>2.859</v>
      </c>
      <c r="AZ123" s="31">
        <v>7.7149999999999999</v>
      </c>
      <c r="BA123" s="31">
        <v>65.960999999999999</v>
      </c>
      <c r="BB123" s="31">
        <v>0.217</v>
      </c>
      <c r="BC123" s="31">
        <v>10.162000000000001</v>
      </c>
    </row>
    <row r="124" spans="3:55">
      <c r="C124" s="30">
        <v>420000000</v>
      </c>
      <c r="D124" s="31">
        <v>2000000</v>
      </c>
      <c r="E124" s="31">
        <v>1400000</v>
      </c>
      <c r="F124" s="31">
        <v>933</v>
      </c>
      <c r="G124" s="40">
        <f t="shared" si="146"/>
        <v>82.471159999999998</v>
      </c>
      <c r="H124" s="33">
        <f t="shared" ref="H124:K124" si="209">AVERAGE(P124,X124,BH124, BP124, BX124)</f>
        <v>4.0969999999999995</v>
      </c>
      <c r="I124" s="31">
        <f t="shared" si="209"/>
        <v>9.4024999999999999</v>
      </c>
      <c r="J124" s="31">
        <f t="shared" si="209"/>
        <v>0.13450000000000001</v>
      </c>
      <c r="K124" s="31">
        <f t="shared" si="209"/>
        <v>2.6494999999999997</v>
      </c>
      <c r="L124" s="31">
        <f t="shared" ref="L124:O124" si="210">AVERAGE(T124,BD124,BL124, BT124, CB124)</f>
        <v>7.3220000000000001</v>
      </c>
      <c r="M124" s="31">
        <f t="shared" si="210"/>
        <v>62.508659999999999</v>
      </c>
      <c r="N124" s="31">
        <f t="shared" si="210"/>
        <v>0.20100000000000001</v>
      </c>
      <c r="O124" s="34">
        <f t="shared" si="210"/>
        <v>9.7899999999999991</v>
      </c>
      <c r="P124" s="31">
        <v>3.9470000000000001</v>
      </c>
      <c r="Q124" s="31">
        <v>9.5429999999999993</v>
      </c>
      <c r="R124" s="31">
        <v>0.13300000000000001</v>
      </c>
      <c r="S124" s="31">
        <v>2.6669999999999998</v>
      </c>
      <c r="T124" s="31">
        <v>7.3220000000000001</v>
      </c>
      <c r="U124" s="31">
        <v>62.508659999999999</v>
      </c>
      <c r="V124" s="31">
        <v>0.20100000000000001</v>
      </c>
      <c r="W124" s="31">
        <v>9.7899999999999991</v>
      </c>
      <c r="X124" s="31">
        <v>4.2469999999999999</v>
      </c>
      <c r="Y124" s="31">
        <v>9.2620000000000005</v>
      </c>
      <c r="Z124" s="31">
        <v>0.13600000000000001</v>
      </c>
      <c r="AA124" s="31">
        <v>2.6320000000000001</v>
      </c>
      <c r="AB124" s="31">
        <v>7.3369999999999997</v>
      </c>
      <c r="AC124" s="31">
        <v>66.572519999999997</v>
      </c>
      <c r="AD124" s="31">
        <v>0.23100000000000001</v>
      </c>
      <c r="AE124" s="31">
        <v>9.7219999999999995</v>
      </c>
      <c r="AF124" s="31">
        <v>4.1509999999999998</v>
      </c>
      <c r="AG124" s="31">
        <v>9.5570000000000004</v>
      </c>
      <c r="AH124" s="31">
        <v>0.122</v>
      </c>
      <c r="AI124" s="31">
        <v>2.6779999999999999</v>
      </c>
      <c r="AJ124" s="31">
        <v>7.2919999999999998</v>
      </c>
      <c r="AK124" s="31">
        <v>64.999799999999993</v>
      </c>
      <c r="AL124" s="31">
        <v>0.23599999999999999</v>
      </c>
      <c r="AM124" s="31">
        <v>9.6</v>
      </c>
      <c r="AN124" s="31">
        <v>4.1470000000000002</v>
      </c>
      <c r="AO124" s="31">
        <v>9.4109999999999996</v>
      </c>
      <c r="AP124" s="31">
        <v>9.0999999999999998E-2</v>
      </c>
      <c r="AQ124" s="31">
        <v>2.6709999999999998</v>
      </c>
      <c r="AR124" s="31">
        <v>7.3929999999999998</v>
      </c>
      <c r="AS124" s="31">
        <v>65.473960000000005</v>
      </c>
      <c r="AT124" s="31">
        <v>0.27300000000000002</v>
      </c>
      <c r="AU124" s="31">
        <v>9.7870000000000008</v>
      </c>
      <c r="AV124" s="31">
        <v>4.1470000000000002</v>
      </c>
      <c r="AW124" s="31">
        <v>9.3339999999999996</v>
      </c>
      <c r="AX124" s="31">
        <v>0.126</v>
      </c>
      <c r="AY124" s="31">
        <v>2.6549999999999998</v>
      </c>
      <c r="AZ124" s="31">
        <v>7.3520000000000003</v>
      </c>
      <c r="BA124" s="31">
        <v>65.577479999999994</v>
      </c>
      <c r="BB124" s="31">
        <v>0.32</v>
      </c>
      <c r="BC124" s="31">
        <v>9.7680000000000007</v>
      </c>
    </row>
    <row r="125" spans="3:55">
      <c r="C125" s="30">
        <v>600000000</v>
      </c>
      <c r="D125" s="31">
        <v>2000000</v>
      </c>
      <c r="E125" s="31">
        <v>1400000</v>
      </c>
      <c r="F125" s="31">
        <v>633</v>
      </c>
      <c r="G125" s="40">
        <f t="shared" si="146"/>
        <v>85.850580000000008</v>
      </c>
      <c r="H125" s="33">
        <f t="shared" ref="H125:K125" si="211">AVERAGE(P125,X125,BH125, BP125, BX125)</f>
        <v>4.05</v>
      </c>
      <c r="I125" s="31">
        <f t="shared" si="211"/>
        <v>10.7615</v>
      </c>
      <c r="J125" s="31">
        <f t="shared" si="211"/>
        <v>0.14000000000000001</v>
      </c>
      <c r="K125" s="31">
        <f t="shared" si="211"/>
        <v>3.0949999999999998</v>
      </c>
      <c r="L125" s="31">
        <f t="shared" ref="L125:O125" si="212">AVERAGE(T125,BD125,BL125, BT125, CB125)</f>
        <v>9.0039999999999996</v>
      </c>
      <c r="M125" s="31">
        <f t="shared" si="212"/>
        <v>62.485579999999999</v>
      </c>
      <c r="N125" s="31">
        <f t="shared" si="212"/>
        <v>0.23300000000000001</v>
      </c>
      <c r="O125" s="34">
        <f t="shared" si="212"/>
        <v>11.032999999999999</v>
      </c>
      <c r="P125" s="31">
        <v>4.05</v>
      </c>
      <c r="Q125" s="31">
        <v>10.712999999999999</v>
      </c>
      <c r="R125" s="31">
        <v>0.111</v>
      </c>
      <c r="S125" s="31">
        <v>3.0819999999999999</v>
      </c>
      <c r="T125" s="31">
        <v>9.0039999999999996</v>
      </c>
      <c r="U125" s="31">
        <v>62.485579999999999</v>
      </c>
      <c r="V125" s="31">
        <v>0.23300000000000001</v>
      </c>
      <c r="W125" s="31">
        <v>11.032999999999999</v>
      </c>
      <c r="X125" s="31">
        <v>4.05</v>
      </c>
      <c r="Y125" s="31">
        <v>10.81</v>
      </c>
      <c r="Z125" s="31">
        <v>0.16900000000000001</v>
      </c>
      <c r="AA125" s="31">
        <v>3.1080000000000001</v>
      </c>
      <c r="AB125" s="31">
        <v>8.9949999999999992</v>
      </c>
      <c r="AC125" s="31">
        <v>62.273960000000002</v>
      </c>
      <c r="AD125" s="31">
        <v>0.23899999999999999</v>
      </c>
      <c r="AE125" s="31">
        <v>11.125999999999999</v>
      </c>
      <c r="AF125" s="31">
        <v>4.1500000000000004</v>
      </c>
      <c r="AG125" s="31">
        <v>10.407999999999999</v>
      </c>
      <c r="AH125" s="31">
        <v>0.13</v>
      </c>
      <c r="AI125" s="31">
        <v>3.09</v>
      </c>
      <c r="AJ125" s="31">
        <v>8.7919999999999998</v>
      </c>
      <c r="AK125" s="31">
        <v>63.307679999999998</v>
      </c>
      <c r="AL125" s="31">
        <v>0.25</v>
      </c>
      <c r="AM125" s="31">
        <v>11.118</v>
      </c>
      <c r="AN125" s="31">
        <v>4.1500000000000004</v>
      </c>
      <c r="AO125" s="31">
        <v>10.715</v>
      </c>
      <c r="AP125" s="31">
        <v>0.14899999999999999</v>
      </c>
      <c r="AQ125" s="31">
        <v>3.13</v>
      </c>
      <c r="AR125" s="31">
        <v>8.9949999999999992</v>
      </c>
      <c r="AS125" s="31">
        <v>63.06176</v>
      </c>
      <c r="AT125" s="31">
        <v>0.23499999999999999</v>
      </c>
      <c r="AU125" s="31">
        <v>11.29</v>
      </c>
      <c r="AV125" s="31">
        <v>4.25</v>
      </c>
      <c r="AW125" s="31">
        <v>10.497</v>
      </c>
      <c r="AX125" s="31">
        <v>0.13700000000000001</v>
      </c>
      <c r="AY125" s="31">
        <v>3.1379999999999999</v>
      </c>
      <c r="AZ125" s="31">
        <v>8.9440000000000008</v>
      </c>
      <c r="BA125" s="31">
        <v>65.688059999999993</v>
      </c>
      <c r="BB125" s="31">
        <v>0.27</v>
      </c>
      <c r="BC125" s="31">
        <v>11.321999999999999</v>
      </c>
    </row>
    <row r="126" spans="3:55">
      <c r="C126" s="30">
        <v>600000000</v>
      </c>
      <c r="D126" s="31">
        <v>2000000</v>
      </c>
      <c r="E126" s="31">
        <v>1400000</v>
      </c>
      <c r="F126" s="31">
        <v>728</v>
      </c>
      <c r="G126" s="40">
        <f t="shared" si="146"/>
        <v>81.269980000000004</v>
      </c>
      <c r="H126" s="33">
        <f t="shared" ref="H126:K126" si="213">AVERAGE(P126,X126,BH126, BP126, BX126)</f>
        <v>3.8505000000000003</v>
      </c>
      <c r="I126" s="31">
        <f t="shared" si="213"/>
        <v>10.541499999999999</v>
      </c>
      <c r="J126" s="31">
        <f t="shared" si="213"/>
        <v>0.14750000000000002</v>
      </c>
      <c r="K126" s="31">
        <f t="shared" si="213"/>
        <v>2.9390000000000001</v>
      </c>
      <c r="L126" s="31">
        <f t="shared" ref="L126:O126" si="214">AVERAGE(T126,BD126,BL126, BT126, CB126)</f>
        <v>8.2119999999999997</v>
      </c>
      <c r="M126" s="31">
        <f t="shared" si="214"/>
        <v>59.493980000000001</v>
      </c>
      <c r="N126" s="31">
        <f t="shared" si="214"/>
        <v>0.22700000000000001</v>
      </c>
      <c r="O126" s="34">
        <f t="shared" si="214"/>
        <v>10.398</v>
      </c>
      <c r="P126" s="31">
        <v>3.851</v>
      </c>
      <c r="Q126" s="31">
        <v>10.592000000000001</v>
      </c>
      <c r="R126" s="31">
        <v>0.13800000000000001</v>
      </c>
      <c r="S126" s="31">
        <v>2.9489999999999998</v>
      </c>
      <c r="T126" s="31">
        <v>8.2119999999999997</v>
      </c>
      <c r="U126" s="31">
        <v>59.493980000000001</v>
      </c>
      <c r="V126" s="31">
        <v>0.22700000000000001</v>
      </c>
      <c r="W126" s="31">
        <v>10.398</v>
      </c>
      <c r="X126" s="31">
        <v>3.85</v>
      </c>
      <c r="Y126" s="31">
        <v>10.491</v>
      </c>
      <c r="Z126" s="31">
        <v>0.157</v>
      </c>
      <c r="AA126" s="31">
        <v>2.9289999999999998</v>
      </c>
      <c r="AB126" s="31">
        <v>8.1790000000000003</v>
      </c>
      <c r="AC126" s="31">
        <v>59.816319999999997</v>
      </c>
      <c r="AD126" s="31">
        <v>0.246</v>
      </c>
      <c r="AE126" s="31">
        <v>10.558</v>
      </c>
      <c r="AF126" s="31">
        <v>3.851</v>
      </c>
      <c r="AG126" s="31">
        <v>10.598000000000001</v>
      </c>
      <c r="AH126" s="31">
        <v>0.126</v>
      </c>
      <c r="AI126" s="31">
        <v>2.95</v>
      </c>
      <c r="AJ126" s="31">
        <v>8.3350000000000009</v>
      </c>
      <c r="AK126" s="31">
        <v>59.916820000000001</v>
      </c>
      <c r="AL126" s="31">
        <v>0.223</v>
      </c>
      <c r="AM126" s="31">
        <v>10.592000000000001</v>
      </c>
      <c r="AN126" s="31">
        <v>3.85</v>
      </c>
      <c r="AO126" s="31">
        <v>10.776999999999999</v>
      </c>
      <c r="AP126" s="31">
        <v>8.5000000000000006E-2</v>
      </c>
      <c r="AQ126" s="31">
        <v>2.8519999999999999</v>
      </c>
      <c r="AR126" s="31">
        <v>8.06</v>
      </c>
      <c r="AS126" s="31">
        <v>60.033999999999999</v>
      </c>
      <c r="AT126" s="31">
        <v>0.249</v>
      </c>
      <c r="AU126" s="31">
        <v>10.698</v>
      </c>
      <c r="AV126" s="31">
        <v>3.95</v>
      </c>
      <c r="AW126" s="31">
        <v>10.582000000000001</v>
      </c>
      <c r="AX126" s="31">
        <v>0.13800000000000001</v>
      </c>
      <c r="AY126" s="31">
        <v>2.9420000000000002</v>
      </c>
      <c r="AZ126" s="31">
        <v>8.4280000000000008</v>
      </c>
      <c r="BA126" s="31">
        <v>60.647559999999999</v>
      </c>
      <c r="BB126" s="31">
        <v>0.248</v>
      </c>
      <c r="BC126" s="31">
        <v>10.499000000000001</v>
      </c>
    </row>
    <row r="127" spans="3:55">
      <c r="C127" s="30">
        <v>600000000</v>
      </c>
      <c r="D127" s="31">
        <v>2000000</v>
      </c>
      <c r="E127" s="31">
        <v>1400000</v>
      </c>
      <c r="F127" s="31">
        <v>825</v>
      </c>
      <c r="G127" s="40">
        <f t="shared" si="146"/>
        <v>79.564859999999996</v>
      </c>
      <c r="H127" s="33">
        <f t="shared" ref="H127:K127" si="215">AVERAGE(P127,X127,BH127, BP127, BX127)</f>
        <v>3.8479999999999999</v>
      </c>
      <c r="I127" s="31">
        <f t="shared" si="215"/>
        <v>10.378</v>
      </c>
      <c r="J127" s="31">
        <f t="shared" si="215"/>
        <v>0.13250000000000001</v>
      </c>
      <c r="K127" s="31">
        <f t="shared" si="215"/>
        <v>2.7515000000000001</v>
      </c>
      <c r="L127" s="31">
        <f t="shared" ref="L127:O127" si="216">AVERAGE(T127,BD127,BL127, BT127, CB127)</f>
        <v>7.6310000000000002</v>
      </c>
      <c r="M127" s="31">
        <f t="shared" si="216"/>
        <v>58.951360000000001</v>
      </c>
      <c r="N127" s="31">
        <f t="shared" si="216"/>
        <v>0.23699999999999999</v>
      </c>
      <c r="O127" s="34">
        <f t="shared" si="216"/>
        <v>9.9939999999999998</v>
      </c>
      <c r="P127" s="31">
        <v>3.8490000000000002</v>
      </c>
      <c r="Q127" s="31">
        <v>10.413</v>
      </c>
      <c r="R127" s="31">
        <v>0.107</v>
      </c>
      <c r="S127" s="31">
        <v>2.7170000000000001</v>
      </c>
      <c r="T127" s="31">
        <v>7.6310000000000002</v>
      </c>
      <c r="U127" s="31">
        <v>58.951360000000001</v>
      </c>
      <c r="V127" s="31">
        <v>0.23699999999999999</v>
      </c>
      <c r="W127" s="31">
        <v>9.9939999999999998</v>
      </c>
      <c r="X127" s="31">
        <v>3.847</v>
      </c>
      <c r="Y127" s="31">
        <v>10.343</v>
      </c>
      <c r="Z127" s="31">
        <v>0.158</v>
      </c>
      <c r="AA127" s="31">
        <v>2.786</v>
      </c>
      <c r="AB127" s="31">
        <v>7.7149999999999999</v>
      </c>
      <c r="AC127" s="31">
        <v>59.128520000000002</v>
      </c>
      <c r="AD127" s="31">
        <v>0.23699999999999999</v>
      </c>
      <c r="AE127" s="31">
        <v>10.097</v>
      </c>
      <c r="AF127" s="31">
        <v>3.847</v>
      </c>
      <c r="AG127" s="31">
        <v>10.438000000000001</v>
      </c>
      <c r="AH127" s="31">
        <v>9.1999999999999998E-2</v>
      </c>
      <c r="AI127" s="31">
        <v>2.77</v>
      </c>
      <c r="AJ127" s="31">
        <v>7.8230000000000004</v>
      </c>
      <c r="AK127" s="31">
        <v>59.109900000000003</v>
      </c>
      <c r="AL127" s="31">
        <v>0.23599999999999999</v>
      </c>
      <c r="AM127" s="31">
        <v>10.214</v>
      </c>
      <c r="AN127" s="31">
        <v>3.851</v>
      </c>
      <c r="AO127" s="31">
        <v>10.279</v>
      </c>
      <c r="AP127" s="31">
        <v>0.111</v>
      </c>
      <c r="AQ127" s="31">
        <v>2.79</v>
      </c>
      <c r="AR127" s="31">
        <v>7.7869999999999999</v>
      </c>
      <c r="AS127" s="31">
        <v>59.126820000000002</v>
      </c>
      <c r="AT127" s="31">
        <v>0.27</v>
      </c>
      <c r="AU127" s="31">
        <v>10.023</v>
      </c>
      <c r="AV127" s="31">
        <v>3.8479999999999999</v>
      </c>
      <c r="AW127" s="31">
        <v>10.223000000000001</v>
      </c>
      <c r="AX127" s="31">
        <v>0.13</v>
      </c>
      <c r="AY127" s="31">
        <v>2.8149999999999999</v>
      </c>
      <c r="AZ127" s="31">
        <v>7.7220000000000004</v>
      </c>
      <c r="BA127" s="31">
        <v>60.548340000000003</v>
      </c>
      <c r="BB127" s="31">
        <v>0.21099999999999999</v>
      </c>
      <c r="BC127" s="31">
        <v>10.124000000000001</v>
      </c>
    </row>
    <row r="128" spans="3:55">
      <c r="C128" s="30">
        <v>600000000</v>
      </c>
      <c r="D128" s="31">
        <v>2000000</v>
      </c>
      <c r="E128" s="31">
        <v>1400000</v>
      </c>
      <c r="F128" s="31">
        <v>933</v>
      </c>
      <c r="G128" s="40">
        <f t="shared" si="146"/>
        <v>77.627959999999987</v>
      </c>
      <c r="H128" s="37">
        <f t="shared" ref="H128:K128" si="217">AVERAGE(P128,X128,BH128, BP128, BX128)</f>
        <v>3.7450000000000001</v>
      </c>
      <c r="I128" s="38">
        <f t="shared" si="217"/>
        <v>10.0365</v>
      </c>
      <c r="J128" s="38">
        <f t="shared" si="217"/>
        <v>0.15</v>
      </c>
      <c r="K128" s="38">
        <f t="shared" si="217"/>
        <v>2.6414999999999997</v>
      </c>
      <c r="L128" s="38">
        <f t="shared" ref="L128:O128" si="218">AVERAGE(T128,BD128,BL128, BT128, CB128)</f>
        <v>7.4329999999999998</v>
      </c>
      <c r="M128" s="38">
        <f t="shared" si="218"/>
        <v>57.742460000000001</v>
      </c>
      <c r="N128" s="38">
        <f t="shared" si="218"/>
        <v>0.20200000000000001</v>
      </c>
      <c r="O128" s="39">
        <f t="shared" si="218"/>
        <v>9.609</v>
      </c>
      <c r="P128" s="31">
        <v>3.7429999999999999</v>
      </c>
      <c r="Q128" s="31">
        <v>9.9149999999999991</v>
      </c>
      <c r="R128" s="31">
        <v>0.106</v>
      </c>
      <c r="S128" s="31">
        <v>2.6419999999999999</v>
      </c>
      <c r="T128" s="31">
        <v>7.4329999999999998</v>
      </c>
      <c r="U128" s="31">
        <v>57.742460000000001</v>
      </c>
      <c r="V128" s="31">
        <v>0.20200000000000001</v>
      </c>
      <c r="W128" s="31">
        <v>9.609</v>
      </c>
      <c r="X128" s="31">
        <v>3.7469999999999999</v>
      </c>
      <c r="Y128" s="31">
        <v>10.157999999999999</v>
      </c>
      <c r="Z128" s="31">
        <v>0.19400000000000001</v>
      </c>
      <c r="AA128" s="31">
        <v>2.641</v>
      </c>
      <c r="AB128" s="31">
        <v>7.3970000000000002</v>
      </c>
      <c r="AC128" s="31">
        <v>58.142299999999999</v>
      </c>
      <c r="AD128" s="31">
        <v>0.25900000000000001</v>
      </c>
      <c r="AE128" s="31">
        <v>9.7680000000000007</v>
      </c>
      <c r="AF128" s="31">
        <v>3.7469999999999999</v>
      </c>
      <c r="AG128" s="31">
        <v>9.7420000000000009</v>
      </c>
      <c r="AH128" s="31">
        <v>0.11700000000000001</v>
      </c>
      <c r="AI128" s="31">
        <v>2.649</v>
      </c>
      <c r="AJ128" s="31">
        <v>7.4029999999999996</v>
      </c>
      <c r="AK128" s="31">
        <v>58.379339999999999</v>
      </c>
      <c r="AL128" s="31">
        <v>0.25900000000000001</v>
      </c>
      <c r="AM128" s="31">
        <v>9.7370000000000001</v>
      </c>
      <c r="AN128" s="31">
        <v>3.7429999999999999</v>
      </c>
      <c r="AO128" s="31">
        <v>9.9120000000000008</v>
      </c>
      <c r="AP128" s="31">
        <v>0.14099999999999999</v>
      </c>
      <c r="AQ128" s="31">
        <v>2.6680000000000001</v>
      </c>
      <c r="AR128" s="31">
        <v>7.4130000000000003</v>
      </c>
      <c r="AS128" s="31">
        <v>58.659759999999999</v>
      </c>
      <c r="AT128" s="31">
        <v>0.22900000000000001</v>
      </c>
      <c r="AU128" s="31">
        <v>9.6579999999999995</v>
      </c>
      <c r="AV128" s="31">
        <v>3.7450000000000001</v>
      </c>
      <c r="AW128" s="31">
        <v>10.206</v>
      </c>
      <c r="AX128" s="31">
        <v>0.13700000000000001</v>
      </c>
      <c r="AY128" s="31">
        <v>2.6469999999999998</v>
      </c>
      <c r="AZ128" s="31">
        <v>7.3780000000000001</v>
      </c>
      <c r="BA128" s="31">
        <v>58.528379999999999</v>
      </c>
      <c r="BB128" s="31">
        <v>0.23799999999999999</v>
      </c>
      <c r="BC128" s="31">
        <v>9.6440000000000001</v>
      </c>
    </row>
    <row r="134" spans="3:55">
      <c r="C134" s="5" t="s">
        <v>97</v>
      </c>
    </row>
    <row r="135" spans="3:55">
      <c r="C135" s="26" t="s">
        <v>83</v>
      </c>
      <c r="D135" s="26" t="s">
        <v>84</v>
      </c>
      <c r="E135" s="26" t="s">
        <v>85</v>
      </c>
      <c r="F135" s="26" t="s">
        <v>99</v>
      </c>
      <c r="G135" s="26" t="s">
        <v>100</v>
      </c>
      <c r="H135" s="26" t="s">
        <v>47</v>
      </c>
      <c r="I135" s="26" t="s">
        <v>48</v>
      </c>
      <c r="J135" s="26" t="s">
        <v>49</v>
      </c>
      <c r="K135" s="26" t="s">
        <v>88</v>
      </c>
      <c r="L135" s="26" t="s">
        <v>89</v>
      </c>
      <c r="M135" s="26" t="s">
        <v>90</v>
      </c>
      <c r="N135" s="26" t="s">
        <v>91</v>
      </c>
      <c r="O135" s="26" t="s">
        <v>92</v>
      </c>
      <c r="P135" s="26" t="s">
        <v>47</v>
      </c>
      <c r="Q135" s="26" t="s">
        <v>48</v>
      </c>
      <c r="R135" s="26" t="s">
        <v>49</v>
      </c>
      <c r="S135" s="26" t="s">
        <v>88</v>
      </c>
      <c r="T135" s="26" t="s">
        <v>89</v>
      </c>
      <c r="U135" s="26" t="s">
        <v>90</v>
      </c>
      <c r="V135" s="26" t="s">
        <v>91</v>
      </c>
      <c r="W135" s="26" t="s">
        <v>92</v>
      </c>
      <c r="X135" s="26" t="s">
        <v>47</v>
      </c>
      <c r="Y135" s="26" t="s">
        <v>48</v>
      </c>
      <c r="Z135" s="26" t="s">
        <v>49</v>
      </c>
      <c r="AA135" s="26" t="s">
        <v>88</v>
      </c>
      <c r="AB135" s="26" t="s">
        <v>89</v>
      </c>
      <c r="AC135" s="26" t="s">
        <v>90</v>
      </c>
      <c r="AD135" s="26" t="s">
        <v>91</v>
      </c>
      <c r="AE135" s="26" t="s">
        <v>92</v>
      </c>
      <c r="AF135" s="26" t="s">
        <v>47</v>
      </c>
      <c r="AG135" s="26" t="s">
        <v>48</v>
      </c>
      <c r="AH135" s="26" t="s">
        <v>49</v>
      </c>
      <c r="AI135" s="26" t="s">
        <v>88</v>
      </c>
      <c r="AJ135" s="26" t="s">
        <v>89</v>
      </c>
      <c r="AK135" s="26" t="s">
        <v>90</v>
      </c>
      <c r="AL135" s="26" t="s">
        <v>91</v>
      </c>
      <c r="AM135" s="26" t="s">
        <v>92</v>
      </c>
      <c r="AN135" s="26" t="s">
        <v>47</v>
      </c>
      <c r="AO135" s="26" t="s">
        <v>48</v>
      </c>
      <c r="AP135" s="26" t="s">
        <v>49</v>
      </c>
      <c r="AQ135" s="26" t="s">
        <v>88</v>
      </c>
      <c r="AR135" s="26" t="s">
        <v>89</v>
      </c>
      <c r="AS135" s="26" t="s">
        <v>90</v>
      </c>
      <c r="AT135" s="26" t="s">
        <v>91</v>
      </c>
      <c r="AU135" s="26" t="s">
        <v>92</v>
      </c>
      <c r="AV135" s="26" t="s">
        <v>47</v>
      </c>
      <c r="AW135" s="26" t="s">
        <v>48</v>
      </c>
      <c r="AX135" s="26" t="s">
        <v>49</v>
      </c>
      <c r="AY135" s="26" t="s">
        <v>88</v>
      </c>
      <c r="AZ135" s="26" t="s">
        <v>89</v>
      </c>
      <c r="BA135" s="26" t="s">
        <v>90</v>
      </c>
      <c r="BB135" s="26" t="s">
        <v>91</v>
      </c>
      <c r="BC135" s="26" t="s">
        <v>92</v>
      </c>
    </row>
    <row r="136" spans="3:55">
      <c r="C136" s="30">
        <v>177000000</v>
      </c>
      <c r="D136" s="31">
        <v>1200000</v>
      </c>
      <c r="E136" s="31">
        <v>1000000</v>
      </c>
      <c r="F136" s="31">
        <v>633</v>
      </c>
      <c r="G136" s="40">
        <f t="shared" ref="G136:G171" si="219">SUM(K136:O136)</f>
        <v>5792.1600000000008</v>
      </c>
      <c r="H136" s="41">
        <f t="shared" ref="H136:K136" si="220">AVERAGE(P136,X136,BH136, BP136, BX136)</f>
        <v>14.601500000000001</v>
      </c>
      <c r="I136" s="42">
        <f t="shared" si="220"/>
        <v>5.0579999999999998</v>
      </c>
      <c r="J136" s="42">
        <f t="shared" si="220"/>
        <v>2.371</v>
      </c>
      <c r="K136" s="42">
        <f t="shared" si="220"/>
        <v>7.7690000000000001</v>
      </c>
      <c r="L136" s="42">
        <f t="shared" ref="L136:O136" si="221">AVERAGE(T136,BD136,BL136, BT136, CB136)</f>
        <v>954.71500000000003</v>
      </c>
      <c r="M136" s="42">
        <f t="shared" si="221"/>
        <v>4307.16</v>
      </c>
      <c r="N136" s="42">
        <f t="shared" si="221"/>
        <v>505.63600000000002</v>
      </c>
      <c r="O136" s="43">
        <f t="shared" si="221"/>
        <v>16.88</v>
      </c>
      <c r="P136" s="31">
        <v>15.175000000000001</v>
      </c>
      <c r="Q136" s="31">
        <v>5.6669999999999998</v>
      </c>
      <c r="R136" s="31">
        <v>2.3530000000000002</v>
      </c>
      <c r="S136" s="31">
        <v>7.8410000000000002</v>
      </c>
      <c r="T136" s="31">
        <v>954.71500000000003</v>
      </c>
      <c r="U136" s="31">
        <v>4307.16</v>
      </c>
      <c r="V136" s="31">
        <v>505.63600000000002</v>
      </c>
      <c r="W136" s="31">
        <v>16.88</v>
      </c>
      <c r="X136" s="31">
        <v>14.028</v>
      </c>
      <c r="Y136" s="31">
        <v>4.4489999999999998</v>
      </c>
      <c r="Z136" s="31">
        <v>2.3889999999999998</v>
      </c>
      <c r="AA136" s="31">
        <v>7.6970000000000001</v>
      </c>
      <c r="AB136" s="31">
        <v>966.17600000000004</v>
      </c>
      <c r="AC136" s="31">
        <v>4326.0460000000003</v>
      </c>
      <c r="AD136" s="31">
        <v>512.48299999999995</v>
      </c>
      <c r="AE136" s="31">
        <v>16.835000000000001</v>
      </c>
      <c r="AF136" s="31">
        <v>14.02</v>
      </c>
      <c r="AG136" s="31">
        <v>4.476</v>
      </c>
      <c r="AH136" s="31">
        <v>2.3050000000000002</v>
      </c>
      <c r="AI136" s="31">
        <v>7.7119999999999997</v>
      </c>
      <c r="AJ136" s="31">
        <v>966.64400000000001</v>
      </c>
      <c r="AK136" s="31">
        <v>4334.777</v>
      </c>
      <c r="AL136" s="31">
        <v>508.25799999999998</v>
      </c>
      <c r="AM136" s="31">
        <v>17.045999999999999</v>
      </c>
      <c r="AN136" s="31">
        <v>14.284000000000001</v>
      </c>
      <c r="AO136" s="31">
        <v>4.5640000000000001</v>
      </c>
      <c r="AP136" s="31">
        <v>2.343</v>
      </c>
      <c r="AQ136" s="31">
        <v>7.7690000000000001</v>
      </c>
      <c r="AR136" s="31">
        <v>981.61500000000001</v>
      </c>
      <c r="AS136" s="31">
        <v>4371.9080000000004</v>
      </c>
      <c r="AT136" s="31">
        <v>520.94600000000003</v>
      </c>
      <c r="AU136" s="31">
        <v>17.140999999999998</v>
      </c>
      <c r="AV136" s="31">
        <v>14.12</v>
      </c>
      <c r="AW136" s="31">
        <v>4.5209999999999999</v>
      </c>
      <c r="AX136" s="31">
        <v>2.2959999999999998</v>
      </c>
      <c r="AY136" s="31">
        <v>7.7149999999999999</v>
      </c>
      <c r="AZ136" s="31">
        <v>966.197</v>
      </c>
      <c r="BA136" s="31">
        <v>4429.0619999999999</v>
      </c>
      <c r="BB136" s="31">
        <v>514.89400000000001</v>
      </c>
      <c r="BC136" s="31">
        <v>16.963999999999999</v>
      </c>
    </row>
    <row r="137" spans="3:55">
      <c r="C137" s="30">
        <v>177000000</v>
      </c>
      <c r="D137" s="31">
        <v>1200000</v>
      </c>
      <c r="E137" s="31">
        <v>1000000</v>
      </c>
      <c r="F137" s="31">
        <v>728</v>
      </c>
      <c r="G137" s="40">
        <f t="shared" si="219"/>
        <v>5765.0185000000001</v>
      </c>
      <c r="H137" s="33">
        <f t="shared" ref="H137:K137" si="222">AVERAGE(P137,X137,BH137, BP137, BX137)</f>
        <v>13.996500000000001</v>
      </c>
      <c r="I137" s="31">
        <f t="shared" si="222"/>
        <v>4.4610000000000003</v>
      </c>
      <c r="J137" s="31">
        <f t="shared" si="222"/>
        <v>2.2595000000000001</v>
      </c>
      <c r="K137" s="31">
        <f t="shared" si="222"/>
        <v>7.5274999999999999</v>
      </c>
      <c r="L137" s="31">
        <f t="shared" ref="L137:O137" si="223">AVERAGE(T137,BD137,BL137, BT137, CB137)</f>
        <v>970.69</v>
      </c>
      <c r="M137" s="31">
        <f t="shared" si="223"/>
        <v>4267.5240000000003</v>
      </c>
      <c r="N137" s="31">
        <f t="shared" si="223"/>
        <v>502.99599999999998</v>
      </c>
      <c r="O137" s="34">
        <f t="shared" si="223"/>
        <v>16.280999999999999</v>
      </c>
      <c r="P137" s="31">
        <v>13.894</v>
      </c>
      <c r="Q137" s="31">
        <v>4.4850000000000003</v>
      </c>
      <c r="R137" s="31">
        <v>2.2519999999999998</v>
      </c>
      <c r="S137" s="31">
        <v>7.673</v>
      </c>
      <c r="T137" s="31">
        <v>970.69</v>
      </c>
      <c r="U137" s="31">
        <v>4267.5240000000003</v>
      </c>
      <c r="V137" s="31">
        <v>502.99599999999998</v>
      </c>
      <c r="W137" s="31">
        <v>16.280999999999999</v>
      </c>
      <c r="X137" s="31">
        <v>14.099</v>
      </c>
      <c r="Y137" s="31">
        <v>4.4370000000000003</v>
      </c>
      <c r="Z137" s="31">
        <v>2.2669999999999999</v>
      </c>
      <c r="AA137" s="31">
        <v>7.3819999999999997</v>
      </c>
      <c r="AB137" s="31">
        <v>961.73299999999995</v>
      </c>
      <c r="AC137" s="31">
        <v>4451.3100000000004</v>
      </c>
      <c r="AD137" s="31">
        <v>500.14100000000002</v>
      </c>
      <c r="AE137" s="31">
        <v>16.212</v>
      </c>
      <c r="AF137" s="31">
        <v>13.882999999999999</v>
      </c>
      <c r="AG137" s="31">
        <v>4.3319999999999999</v>
      </c>
      <c r="AH137" s="31">
        <v>2.3109999999999999</v>
      </c>
      <c r="AI137" s="31">
        <v>7.3789999999999996</v>
      </c>
      <c r="AJ137" s="31">
        <v>964.476</v>
      </c>
      <c r="AK137" s="31">
        <v>4326.0540000000001</v>
      </c>
      <c r="AL137" s="31">
        <v>501.42599999999999</v>
      </c>
      <c r="AM137" s="31">
        <v>16.539000000000001</v>
      </c>
      <c r="AN137" s="31">
        <v>13.896000000000001</v>
      </c>
      <c r="AO137" s="31">
        <v>4.4459999999999997</v>
      </c>
      <c r="AP137" s="31">
        <v>2.282</v>
      </c>
      <c r="AQ137" s="31">
        <v>7.3049999999999997</v>
      </c>
      <c r="AR137" s="31">
        <v>961.46199999999999</v>
      </c>
      <c r="AS137" s="31">
        <v>4311.1559999999999</v>
      </c>
      <c r="AT137" s="31">
        <v>498.80799999999999</v>
      </c>
      <c r="AU137" s="31">
        <v>16.422999999999998</v>
      </c>
      <c r="AV137" s="31">
        <v>13.879</v>
      </c>
      <c r="AW137" s="31">
        <v>4.2080000000000002</v>
      </c>
      <c r="AX137" s="31">
        <v>2.375</v>
      </c>
      <c r="AY137" s="31">
        <v>7.3120000000000003</v>
      </c>
      <c r="AZ137" s="31">
        <v>943.70899999999995</v>
      </c>
      <c r="BA137" s="31">
        <v>4305.6180000000004</v>
      </c>
      <c r="BB137" s="31">
        <v>495.04300000000001</v>
      </c>
      <c r="BC137" s="31">
        <v>16.312999999999999</v>
      </c>
    </row>
    <row r="138" spans="3:55">
      <c r="C138" s="30">
        <v>177000000</v>
      </c>
      <c r="D138" s="31">
        <v>1200000</v>
      </c>
      <c r="E138" s="31">
        <v>1000000</v>
      </c>
      <c r="F138" s="31">
        <v>825</v>
      </c>
      <c r="G138" s="40">
        <f t="shared" si="219"/>
        <v>5783.49</v>
      </c>
      <c r="H138" s="33">
        <f t="shared" ref="H138:K138" si="224">AVERAGE(P138,X138,BH138, BP138, BX138)</f>
        <v>13.864999999999998</v>
      </c>
      <c r="I138" s="31">
        <f t="shared" si="224"/>
        <v>4.3029999999999999</v>
      </c>
      <c r="J138" s="31">
        <f t="shared" si="224"/>
        <v>2.1719999999999997</v>
      </c>
      <c r="K138" s="31">
        <f t="shared" si="224"/>
        <v>7.0120000000000005</v>
      </c>
      <c r="L138" s="31">
        <f t="shared" ref="L138:O138" si="225">AVERAGE(T138,BD138,BL138, BT138, CB138)</f>
        <v>909.66300000000001</v>
      </c>
      <c r="M138" s="31">
        <f t="shared" si="225"/>
        <v>4370.7420000000002</v>
      </c>
      <c r="N138" s="31">
        <f t="shared" si="225"/>
        <v>480.16800000000001</v>
      </c>
      <c r="O138" s="34">
        <f t="shared" si="225"/>
        <v>15.904999999999999</v>
      </c>
      <c r="P138" s="31">
        <v>13.882999999999999</v>
      </c>
      <c r="Q138" s="31">
        <v>4.1950000000000003</v>
      </c>
      <c r="R138" s="31">
        <v>2.2829999999999999</v>
      </c>
      <c r="S138" s="31">
        <v>7.008</v>
      </c>
      <c r="T138" s="31">
        <v>909.66300000000001</v>
      </c>
      <c r="U138" s="31">
        <v>4370.7420000000002</v>
      </c>
      <c r="V138" s="31">
        <v>480.16800000000001</v>
      </c>
      <c r="W138" s="31">
        <v>15.904999999999999</v>
      </c>
      <c r="X138" s="31">
        <v>13.847</v>
      </c>
      <c r="Y138" s="31">
        <v>4.4109999999999996</v>
      </c>
      <c r="Z138" s="31">
        <v>2.0609999999999999</v>
      </c>
      <c r="AA138" s="31">
        <v>7.016</v>
      </c>
      <c r="AB138" s="31">
        <v>924.59299999999996</v>
      </c>
      <c r="AC138" s="31">
        <v>4355.8230000000003</v>
      </c>
      <c r="AD138" s="31">
        <v>481.53</v>
      </c>
      <c r="AE138" s="31">
        <v>15.657999999999999</v>
      </c>
      <c r="AF138" s="31">
        <v>13.659000000000001</v>
      </c>
      <c r="AG138" s="31">
        <v>4.319</v>
      </c>
      <c r="AH138" s="31">
        <v>2.133</v>
      </c>
      <c r="AI138" s="31">
        <v>7.133</v>
      </c>
      <c r="AJ138" s="31">
        <v>923.26099999999997</v>
      </c>
      <c r="AK138" s="31">
        <v>4280.0119999999997</v>
      </c>
      <c r="AL138" s="31">
        <v>486.15699999999998</v>
      </c>
      <c r="AM138" s="31">
        <v>15.803000000000001</v>
      </c>
      <c r="AN138" s="31">
        <v>13.855</v>
      </c>
      <c r="AO138" s="31">
        <v>4.2469999999999999</v>
      </c>
      <c r="AP138" s="31">
        <v>2.2829999999999999</v>
      </c>
      <c r="AQ138" s="31">
        <v>7.1180000000000003</v>
      </c>
      <c r="AR138" s="31">
        <v>944.67700000000002</v>
      </c>
      <c r="AS138" s="31">
        <v>4252.3779999999997</v>
      </c>
      <c r="AT138" s="31">
        <v>493.44299999999998</v>
      </c>
      <c r="AU138" s="31">
        <v>15.833</v>
      </c>
      <c r="AV138" s="31">
        <v>13.859</v>
      </c>
      <c r="AW138" s="31">
        <v>4.2190000000000003</v>
      </c>
      <c r="AX138" s="31">
        <v>2.238</v>
      </c>
      <c r="AY138" s="31">
        <v>7.0380000000000003</v>
      </c>
      <c r="AZ138" s="31">
        <v>931.02800000000002</v>
      </c>
      <c r="BA138" s="31">
        <v>4399.7610000000004</v>
      </c>
      <c r="BB138" s="31">
        <v>489.834</v>
      </c>
      <c r="BC138" s="31">
        <v>15.739000000000001</v>
      </c>
    </row>
    <row r="139" spans="3:55">
      <c r="C139" s="30">
        <v>177000000</v>
      </c>
      <c r="D139" s="31">
        <v>1200000</v>
      </c>
      <c r="E139" s="31">
        <v>1000000</v>
      </c>
      <c r="F139" s="31">
        <v>933</v>
      </c>
      <c r="G139" s="40">
        <f t="shared" si="219"/>
        <v>5568.1150000000007</v>
      </c>
      <c r="H139" s="33">
        <f t="shared" ref="H139:K139" si="226">AVERAGE(P139,X139,BH139, BP139, BX139)</f>
        <v>13.387499999999999</v>
      </c>
      <c r="I139" s="31">
        <f t="shared" si="226"/>
        <v>4.1564999999999994</v>
      </c>
      <c r="J139" s="31">
        <f t="shared" si="226"/>
        <v>2.1260000000000003</v>
      </c>
      <c r="K139" s="31">
        <f t="shared" si="226"/>
        <v>6.8810000000000002</v>
      </c>
      <c r="L139" s="31">
        <f t="shared" ref="L139:O139" si="227">AVERAGE(T139,BD139,BL139, BT139, CB139)</f>
        <v>884.92</v>
      </c>
      <c r="M139" s="31">
        <f t="shared" si="227"/>
        <v>4201.317</v>
      </c>
      <c r="N139" s="31">
        <f t="shared" si="227"/>
        <v>459.60700000000003</v>
      </c>
      <c r="O139" s="34">
        <f t="shared" si="227"/>
        <v>15.39</v>
      </c>
      <c r="P139" s="31">
        <v>13.347</v>
      </c>
      <c r="Q139" s="31">
        <v>4.1449999999999996</v>
      </c>
      <c r="R139" s="31">
        <v>2.161</v>
      </c>
      <c r="S139" s="31">
        <v>6.8760000000000003</v>
      </c>
      <c r="T139" s="31">
        <v>884.92</v>
      </c>
      <c r="U139" s="31">
        <v>4201.317</v>
      </c>
      <c r="V139" s="31">
        <v>459.60700000000003</v>
      </c>
      <c r="W139" s="31">
        <v>15.39</v>
      </c>
      <c r="X139" s="31">
        <v>13.428000000000001</v>
      </c>
      <c r="Y139" s="31">
        <v>4.1680000000000001</v>
      </c>
      <c r="Z139" s="31">
        <v>2.0910000000000002</v>
      </c>
      <c r="AA139" s="31">
        <v>6.8860000000000001</v>
      </c>
      <c r="AB139" s="31">
        <v>900.08100000000002</v>
      </c>
      <c r="AC139" s="31">
        <v>4324.2579999999998</v>
      </c>
      <c r="AD139" s="31">
        <v>472.53899999999999</v>
      </c>
      <c r="AE139" s="31">
        <v>15.366</v>
      </c>
      <c r="AF139" s="31">
        <v>13.430999999999999</v>
      </c>
      <c r="AG139" s="31">
        <v>4.2290000000000001</v>
      </c>
      <c r="AH139" s="31">
        <v>2.0630000000000002</v>
      </c>
      <c r="AI139" s="31">
        <v>6.8609999999999998</v>
      </c>
      <c r="AJ139" s="31">
        <v>915.81799999999998</v>
      </c>
      <c r="AK139" s="31">
        <v>4331.6459999999997</v>
      </c>
      <c r="AL139" s="31">
        <v>470.20299999999997</v>
      </c>
      <c r="AM139" s="31">
        <v>15.449</v>
      </c>
      <c r="AN139" s="31">
        <v>13.526999999999999</v>
      </c>
      <c r="AO139" s="31">
        <v>4.1059999999999999</v>
      </c>
      <c r="AP139" s="31">
        <v>2.1019999999999999</v>
      </c>
      <c r="AQ139" s="31">
        <v>6.8650000000000002</v>
      </c>
      <c r="AR139" s="31">
        <v>869.85699999999997</v>
      </c>
      <c r="AS139" s="31">
        <v>4233.6090000000004</v>
      </c>
      <c r="AT139" s="31">
        <v>454.93599999999998</v>
      </c>
      <c r="AU139" s="31">
        <v>15.361000000000001</v>
      </c>
      <c r="AV139" s="31">
        <v>13.644</v>
      </c>
      <c r="AW139" s="31">
        <v>4.1769999999999996</v>
      </c>
      <c r="AX139" s="31">
        <v>2.089</v>
      </c>
      <c r="AY139" s="31">
        <v>6.8639999999999999</v>
      </c>
      <c r="AZ139" s="31">
        <v>887.08100000000002</v>
      </c>
      <c r="BA139" s="31">
        <v>4305.2929999999997</v>
      </c>
      <c r="BB139" s="31">
        <v>466.322</v>
      </c>
      <c r="BC139" s="31">
        <v>15.425000000000001</v>
      </c>
    </row>
    <row r="140" spans="3:55">
      <c r="C140" s="30">
        <v>420000000</v>
      </c>
      <c r="D140" s="31">
        <v>1200000</v>
      </c>
      <c r="E140" s="31">
        <v>1000000</v>
      </c>
      <c r="F140" s="31">
        <v>633</v>
      </c>
      <c r="G140" s="40">
        <f t="shared" si="219"/>
        <v>3947.1464999999998</v>
      </c>
      <c r="H140" s="33">
        <f t="shared" ref="H140:K140" si="228">AVERAGE(P140,X140,BH140, BP140, BX140)</f>
        <v>10.323</v>
      </c>
      <c r="I140" s="31">
        <f t="shared" si="228"/>
        <v>4.4504999999999999</v>
      </c>
      <c r="J140" s="31">
        <f t="shared" si="228"/>
        <v>2.3040000000000003</v>
      </c>
      <c r="K140" s="31">
        <f t="shared" si="228"/>
        <v>7.6315</v>
      </c>
      <c r="L140" s="31">
        <f t="shared" ref="L140:O140" si="229">AVERAGE(T140,BD140,BL140, BT140, CB140)</f>
        <v>962.197</v>
      </c>
      <c r="M140" s="31">
        <f t="shared" si="229"/>
        <v>2455.8319999999999</v>
      </c>
      <c r="N140" s="31">
        <f t="shared" si="229"/>
        <v>504.45</v>
      </c>
      <c r="O140" s="34">
        <f t="shared" si="229"/>
        <v>17.036000000000001</v>
      </c>
      <c r="P140" s="31">
        <v>10.324999999999999</v>
      </c>
      <c r="Q140" s="31">
        <v>4.492</v>
      </c>
      <c r="R140" s="31">
        <v>2.254</v>
      </c>
      <c r="S140" s="31">
        <v>7.5679999999999996</v>
      </c>
      <c r="T140" s="31">
        <v>962.197</v>
      </c>
      <c r="U140" s="31">
        <v>2455.8319999999999</v>
      </c>
      <c r="V140" s="31">
        <v>504.45</v>
      </c>
      <c r="W140" s="31">
        <v>17.036000000000001</v>
      </c>
      <c r="X140" s="31">
        <v>10.321</v>
      </c>
      <c r="Y140" s="31">
        <v>4.4089999999999998</v>
      </c>
      <c r="Z140" s="31">
        <v>2.3540000000000001</v>
      </c>
      <c r="AA140" s="31">
        <v>7.6950000000000003</v>
      </c>
      <c r="AB140" s="31">
        <v>967.56799999999998</v>
      </c>
      <c r="AC140" s="31">
        <v>2419.0210000000002</v>
      </c>
      <c r="AD140" s="31">
        <v>507.90100000000001</v>
      </c>
      <c r="AE140" s="31">
        <v>16.77</v>
      </c>
      <c r="AF140" s="31">
        <v>10.164999999999999</v>
      </c>
      <c r="AG140" s="31">
        <v>4.6079999999999997</v>
      </c>
      <c r="AH140" s="31">
        <v>2.16</v>
      </c>
      <c r="AI140" s="31">
        <v>7.6769999999999996</v>
      </c>
      <c r="AJ140" s="31">
        <v>944.96500000000003</v>
      </c>
      <c r="AK140" s="31">
        <v>2383.5709999999999</v>
      </c>
      <c r="AL140" s="31">
        <v>493.96100000000001</v>
      </c>
      <c r="AM140" s="31">
        <v>16.922000000000001</v>
      </c>
      <c r="AN140" s="31">
        <v>10.313000000000001</v>
      </c>
      <c r="AO140" s="31">
        <v>4.5430000000000001</v>
      </c>
      <c r="AP140" s="31">
        <v>2.2989999999999999</v>
      </c>
      <c r="AQ140" s="31">
        <v>7.64</v>
      </c>
      <c r="AR140" s="31">
        <v>989.22500000000002</v>
      </c>
      <c r="AS140" s="31">
        <v>2463.4960000000001</v>
      </c>
      <c r="AT140" s="31">
        <v>520.91999999999996</v>
      </c>
      <c r="AU140" s="31">
        <v>16.827999999999999</v>
      </c>
      <c r="AV140" s="31">
        <v>10.220000000000001</v>
      </c>
      <c r="AW140" s="31">
        <v>4.5270000000000001</v>
      </c>
      <c r="AX140" s="31">
        <v>2.214</v>
      </c>
      <c r="AY140" s="31">
        <v>7.7169999999999996</v>
      </c>
      <c r="AZ140" s="31">
        <v>955.77599999999995</v>
      </c>
      <c r="BA140" s="31">
        <v>2457.7060000000001</v>
      </c>
      <c r="BB140" s="31">
        <v>505.45699999999999</v>
      </c>
      <c r="BC140" s="31">
        <v>17.059999999999999</v>
      </c>
    </row>
    <row r="141" spans="3:55">
      <c r="C141" s="30">
        <v>420000000</v>
      </c>
      <c r="D141" s="31">
        <v>1200000</v>
      </c>
      <c r="E141" s="31">
        <v>1000000</v>
      </c>
      <c r="F141" s="31">
        <v>728</v>
      </c>
      <c r="G141" s="40">
        <f t="shared" si="219"/>
        <v>3720.9274999999998</v>
      </c>
      <c r="H141" s="33">
        <f t="shared" ref="H141:K141" si="230">AVERAGE(P141,X141,BH141, BP141, BX141)</f>
        <v>9.7850000000000001</v>
      </c>
      <c r="I141" s="31">
        <f t="shared" si="230"/>
        <v>4.319</v>
      </c>
      <c r="J141" s="31">
        <f t="shared" si="230"/>
        <v>2.2835000000000001</v>
      </c>
      <c r="K141" s="31">
        <f t="shared" si="230"/>
        <v>7.3105000000000002</v>
      </c>
      <c r="L141" s="31">
        <f t="shared" ref="L141:O141" si="231">AVERAGE(T141,BD141,BL141, BT141, CB141)</f>
        <v>966.71400000000006</v>
      </c>
      <c r="M141" s="31">
        <f t="shared" si="231"/>
        <v>2228.047</v>
      </c>
      <c r="N141" s="31">
        <f t="shared" si="231"/>
        <v>502.334</v>
      </c>
      <c r="O141" s="34">
        <f t="shared" si="231"/>
        <v>16.521999999999998</v>
      </c>
      <c r="P141" s="31">
        <v>9.7769999999999992</v>
      </c>
      <c r="Q141" s="31">
        <v>4.3609999999999998</v>
      </c>
      <c r="R141" s="31">
        <v>2.2709999999999999</v>
      </c>
      <c r="S141" s="31">
        <v>7.2370000000000001</v>
      </c>
      <c r="T141" s="31">
        <v>966.71400000000006</v>
      </c>
      <c r="U141" s="31">
        <v>2228.047</v>
      </c>
      <c r="V141" s="31">
        <v>502.334</v>
      </c>
      <c r="W141" s="31">
        <v>16.521999999999998</v>
      </c>
      <c r="X141" s="31">
        <v>9.7929999999999993</v>
      </c>
      <c r="Y141" s="31">
        <v>4.2770000000000001</v>
      </c>
      <c r="Z141" s="31">
        <v>2.2959999999999998</v>
      </c>
      <c r="AA141" s="31">
        <v>7.3840000000000003</v>
      </c>
      <c r="AB141" s="31">
        <v>956.41899999999998</v>
      </c>
      <c r="AC141" s="31">
        <v>2336.3209999999999</v>
      </c>
      <c r="AD141" s="31">
        <v>496.48700000000002</v>
      </c>
      <c r="AE141" s="31">
        <v>16.427</v>
      </c>
      <c r="AF141" s="31">
        <v>9.7769999999999992</v>
      </c>
      <c r="AG141" s="31">
        <v>4.2510000000000003</v>
      </c>
      <c r="AH141" s="31">
        <v>2.266</v>
      </c>
      <c r="AI141" s="31">
        <v>7.3659999999999997</v>
      </c>
      <c r="AJ141" s="31">
        <v>937.83900000000006</v>
      </c>
      <c r="AK141" s="31">
        <v>2272.7809999999999</v>
      </c>
      <c r="AL141" s="31">
        <v>490.113</v>
      </c>
      <c r="AM141" s="31">
        <v>16.489000000000001</v>
      </c>
      <c r="AN141" s="31">
        <v>9.8729999999999993</v>
      </c>
      <c r="AO141" s="31">
        <v>4.2460000000000004</v>
      </c>
      <c r="AP141" s="31">
        <v>2.3959999999999999</v>
      </c>
      <c r="AQ141" s="31">
        <v>7.343</v>
      </c>
      <c r="AR141" s="31">
        <v>968.33399999999995</v>
      </c>
      <c r="AS141" s="31">
        <v>2349.6869999999999</v>
      </c>
      <c r="AT141" s="31">
        <v>497.69099999999997</v>
      </c>
      <c r="AU141" s="31">
        <v>16.286999999999999</v>
      </c>
      <c r="AV141" s="31">
        <v>9.8260000000000005</v>
      </c>
      <c r="AW141" s="31">
        <v>4.4820000000000002</v>
      </c>
      <c r="AX141" s="31">
        <v>2.1589999999999998</v>
      </c>
      <c r="AY141" s="31">
        <v>7.3289999999999997</v>
      </c>
      <c r="AZ141" s="31">
        <v>952.24599999999998</v>
      </c>
      <c r="BA141" s="31">
        <v>2263.5219999999999</v>
      </c>
      <c r="BB141" s="31">
        <v>492.30599999999998</v>
      </c>
      <c r="BC141" s="31">
        <v>16.46</v>
      </c>
    </row>
    <row r="142" spans="3:55">
      <c r="C142" s="30">
        <v>420000000</v>
      </c>
      <c r="D142" s="31">
        <v>1200000</v>
      </c>
      <c r="E142" s="31">
        <v>1000000</v>
      </c>
      <c r="F142" s="31">
        <v>825</v>
      </c>
      <c r="G142" s="40">
        <f t="shared" si="219"/>
        <v>3607.7840000000001</v>
      </c>
      <c r="H142" s="33">
        <f t="shared" ref="H142:K142" si="232">AVERAGE(P142,X142,BH142, BP142, BX142)</f>
        <v>9.4559999999999995</v>
      </c>
      <c r="I142" s="31">
        <f t="shared" si="232"/>
        <v>4.2755000000000001</v>
      </c>
      <c r="J142" s="31">
        <f t="shared" si="232"/>
        <v>2.0779999999999998</v>
      </c>
      <c r="K142" s="31">
        <f t="shared" si="232"/>
        <v>7.0310000000000006</v>
      </c>
      <c r="L142" s="31">
        <f t="shared" ref="L142:O142" si="233">AVERAGE(T142,BD142,BL142, BT142, CB142)</f>
        <v>901.43799999999999</v>
      </c>
      <c r="M142" s="31">
        <f t="shared" si="233"/>
        <v>2212.498</v>
      </c>
      <c r="N142" s="31">
        <f t="shared" si="233"/>
        <v>470.95699999999999</v>
      </c>
      <c r="O142" s="34">
        <f t="shared" si="233"/>
        <v>15.86</v>
      </c>
      <c r="P142" s="31">
        <v>9.4659999999999993</v>
      </c>
      <c r="Q142" s="31">
        <v>4.2610000000000001</v>
      </c>
      <c r="R142" s="31">
        <v>2.0739999999999998</v>
      </c>
      <c r="S142" s="31">
        <v>7.0129999999999999</v>
      </c>
      <c r="T142" s="31">
        <v>901.43799999999999</v>
      </c>
      <c r="U142" s="31">
        <v>2212.498</v>
      </c>
      <c r="V142" s="31">
        <v>470.95699999999999</v>
      </c>
      <c r="W142" s="31">
        <v>15.86</v>
      </c>
      <c r="X142" s="31">
        <v>9.4459999999999997</v>
      </c>
      <c r="Y142" s="31">
        <v>4.29</v>
      </c>
      <c r="Z142" s="31">
        <v>2.0819999999999999</v>
      </c>
      <c r="AA142" s="31">
        <v>7.0490000000000004</v>
      </c>
      <c r="AB142" s="31">
        <v>905.34199999999998</v>
      </c>
      <c r="AC142" s="31">
        <v>2167.1010000000001</v>
      </c>
      <c r="AD142" s="31">
        <v>466.86399999999998</v>
      </c>
      <c r="AE142" s="31">
        <v>15.811999999999999</v>
      </c>
      <c r="AF142" s="31">
        <v>9.3580000000000005</v>
      </c>
      <c r="AG142" s="31">
        <v>4.2510000000000003</v>
      </c>
      <c r="AH142" s="31">
        <v>2.1139999999999999</v>
      </c>
      <c r="AI142" s="31">
        <v>7.093</v>
      </c>
      <c r="AJ142" s="31">
        <v>904.57500000000005</v>
      </c>
      <c r="AK142" s="31">
        <v>2183.576</v>
      </c>
      <c r="AL142" s="31">
        <v>472.16199999999998</v>
      </c>
      <c r="AM142" s="31">
        <v>15.907999999999999</v>
      </c>
      <c r="AN142" s="31">
        <v>9.4540000000000006</v>
      </c>
      <c r="AO142" s="31">
        <v>4.351</v>
      </c>
      <c r="AP142" s="31">
        <v>2.0339999999999998</v>
      </c>
      <c r="AQ142" s="31">
        <v>7.0410000000000004</v>
      </c>
      <c r="AR142" s="31">
        <v>922.21100000000001</v>
      </c>
      <c r="AS142" s="31">
        <v>2193.29</v>
      </c>
      <c r="AT142" s="31">
        <v>475.589</v>
      </c>
      <c r="AU142" s="31">
        <v>15.755000000000001</v>
      </c>
      <c r="AV142" s="31">
        <v>9.4540000000000006</v>
      </c>
      <c r="AW142" s="31">
        <v>4.1050000000000004</v>
      </c>
      <c r="AX142" s="31">
        <v>2.278</v>
      </c>
      <c r="AY142" s="31">
        <v>7.1029999999999998</v>
      </c>
      <c r="AZ142" s="31">
        <v>909.29100000000005</v>
      </c>
      <c r="BA142" s="31">
        <v>2180.1779999999999</v>
      </c>
      <c r="BB142" s="31">
        <v>475.04</v>
      </c>
      <c r="BC142" s="31">
        <v>15.869</v>
      </c>
    </row>
    <row r="143" spans="3:55">
      <c r="C143" s="30">
        <v>420000000</v>
      </c>
      <c r="D143" s="31">
        <v>1200000</v>
      </c>
      <c r="E143" s="31">
        <v>1000000</v>
      </c>
      <c r="F143" s="31">
        <v>933</v>
      </c>
      <c r="G143" s="40">
        <f t="shared" si="219"/>
        <v>3550.6729999999998</v>
      </c>
      <c r="H143" s="33">
        <f t="shared" ref="H143:K143" si="234">AVERAGE(P143,X143,BH143, BP143, BX143)</f>
        <v>9.282</v>
      </c>
      <c r="I143" s="31">
        <f t="shared" si="234"/>
        <v>4.2014999999999993</v>
      </c>
      <c r="J143" s="31">
        <f t="shared" si="234"/>
        <v>2.0289999999999999</v>
      </c>
      <c r="K143" s="31">
        <f t="shared" si="234"/>
        <v>6.8480000000000008</v>
      </c>
      <c r="L143" s="31">
        <f t="shared" ref="L143:O143" si="235">AVERAGE(T143,BD143,BL143, BT143, CB143)</f>
        <v>904.81500000000005</v>
      </c>
      <c r="M143" s="31">
        <f t="shared" si="235"/>
        <v>2159.1129999999998</v>
      </c>
      <c r="N143" s="31">
        <f t="shared" si="235"/>
        <v>464.48899999999998</v>
      </c>
      <c r="O143" s="34">
        <f t="shared" si="235"/>
        <v>15.407999999999999</v>
      </c>
      <c r="P143" s="31">
        <v>9.3379999999999992</v>
      </c>
      <c r="Q143" s="31">
        <v>4.1379999999999999</v>
      </c>
      <c r="R143" s="31">
        <v>2.109</v>
      </c>
      <c r="S143" s="31">
        <v>6.8230000000000004</v>
      </c>
      <c r="T143" s="31">
        <v>904.81500000000005</v>
      </c>
      <c r="U143" s="31">
        <v>2159.1129999999998</v>
      </c>
      <c r="V143" s="31">
        <v>464.48899999999998</v>
      </c>
      <c r="W143" s="31">
        <v>15.407999999999999</v>
      </c>
      <c r="X143" s="31">
        <v>9.2260000000000009</v>
      </c>
      <c r="Y143" s="31">
        <v>4.2649999999999997</v>
      </c>
      <c r="Z143" s="31">
        <v>1.9490000000000001</v>
      </c>
      <c r="AA143" s="31">
        <v>6.8730000000000002</v>
      </c>
      <c r="AB143" s="31">
        <v>890.74099999999999</v>
      </c>
      <c r="AC143" s="31">
        <v>2157.0439999999999</v>
      </c>
      <c r="AD143" s="31">
        <v>458.30500000000001</v>
      </c>
      <c r="AE143" s="31">
        <v>15.381</v>
      </c>
      <c r="AF143" s="31">
        <v>9.33</v>
      </c>
      <c r="AG143" s="31">
        <v>4.0410000000000004</v>
      </c>
      <c r="AH143" s="31">
        <v>2.2160000000000002</v>
      </c>
      <c r="AI143" s="31">
        <v>6.843</v>
      </c>
      <c r="AJ143" s="31">
        <v>874.49900000000002</v>
      </c>
      <c r="AK143" s="31">
        <v>2232.3229999999999</v>
      </c>
      <c r="AL143" s="31">
        <v>456.221</v>
      </c>
      <c r="AM143" s="31">
        <v>15.644</v>
      </c>
      <c r="AN143" s="31">
        <v>9.3379999999999992</v>
      </c>
      <c r="AO143" s="31">
        <v>4.0430000000000001</v>
      </c>
      <c r="AP143" s="31">
        <v>2.2389999999999999</v>
      </c>
      <c r="AQ143" s="31">
        <v>7.1470000000000002</v>
      </c>
      <c r="AR143" s="31">
        <v>907.32399999999996</v>
      </c>
      <c r="AS143" s="31">
        <v>2176.9299999999998</v>
      </c>
      <c r="AT143" s="31">
        <v>460.99299999999999</v>
      </c>
      <c r="AU143" s="31">
        <v>15.423999999999999</v>
      </c>
      <c r="AV143" s="31">
        <v>9.3339999999999996</v>
      </c>
      <c r="AW143" s="31">
        <v>4.1909999999999998</v>
      </c>
      <c r="AX143" s="31">
        <v>2.0659999999999998</v>
      </c>
      <c r="AY143" s="31">
        <v>6.95</v>
      </c>
      <c r="AZ143" s="31">
        <v>887.81899999999996</v>
      </c>
      <c r="BA143" s="31">
        <v>2188.9859999999999</v>
      </c>
      <c r="BB143" s="31">
        <v>460.47</v>
      </c>
      <c r="BC143" s="31">
        <v>15.347</v>
      </c>
    </row>
    <row r="144" spans="3:55">
      <c r="C144" s="30">
        <v>600000000</v>
      </c>
      <c r="D144" s="31">
        <v>1200000</v>
      </c>
      <c r="E144" s="31">
        <v>1000000</v>
      </c>
      <c r="F144" s="31">
        <v>633</v>
      </c>
      <c r="G144" s="40">
        <f t="shared" si="219"/>
        <v>3806.6975000000007</v>
      </c>
      <c r="H144" s="33">
        <f t="shared" ref="H144:K144" si="236">AVERAGE(P144,X144,BH144, BP144, BX144)</f>
        <v>10.064500000000001</v>
      </c>
      <c r="I144" s="31">
        <f t="shared" si="236"/>
        <v>4.4399999999999995</v>
      </c>
      <c r="J144" s="31">
        <f t="shared" si="236"/>
        <v>2.2965</v>
      </c>
      <c r="K144" s="31">
        <f t="shared" si="236"/>
        <v>7.7175000000000002</v>
      </c>
      <c r="L144" s="31">
        <f t="shared" ref="L144:O144" si="237">AVERAGE(T144,BD144,BL144, BT144, CB144)</f>
        <v>955.43499999999995</v>
      </c>
      <c r="M144" s="31">
        <f t="shared" si="237"/>
        <v>2332.0360000000001</v>
      </c>
      <c r="N144" s="31">
        <f t="shared" si="237"/>
        <v>494.59500000000003</v>
      </c>
      <c r="O144" s="34">
        <f t="shared" si="237"/>
        <v>16.914000000000001</v>
      </c>
      <c r="P144" s="31">
        <v>10.108000000000001</v>
      </c>
      <c r="Q144" s="31">
        <v>4.4729999999999999</v>
      </c>
      <c r="R144" s="31">
        <v>2.2829999999999999</v>
      </c>
      <c r="S144" s="31">
        <v>7.6230000000000002</v>
      </c>
      <c r="T144" s="31">
        <v>955.43499999999995</v>
      </c>
      <c r="U144" s="31">
        <v>2332.0360000000001</v>
      </c>
      <c r="V144" s="31">
        <v>494.59500000000003</v>
      </c>
      <c r="W144" s="31">
        <v>16.914000000000001</v>
      </c>
      <c r="X144" s="31">
        <v>10.021000000000001</v>
      </c>
      <c r="Y144" s="31">
        <v>4.407</v>
      </c>
      <c r="Z144" s="31">
        <v>2.31</v>
      </c>
      <c r="AA144" s="31">
        <v>7.8120000000000003</v>
      </c>
      <c r="AB144" s="31">
        <v>980.76599999999996</v>
      </c>
      <c r="AC144" s="31">
        <v>2378.61</v>
      </c>
      <c r="AD144" s="31">
        <v>507.077</v>
      </c>
      <c r="AE144" s="31">
        <v>16.977</v>
      </c>
      <c r="AF144" s="31">
        <v>10.169</v>
      </c>
      <c r="AG144" s="31">
        <v>4.4240000000000004</v>
      </c>
      <c r="AH144" s="31">
        <v>2.3660000000000001</v>
      </c>
      <c r="AI144" s="31">
        <v>7.8070000000000004</v>
      </c>
      <c r="AJ144" s="31">
        <v>962.99199999999996</v>
      </c>
      <c r="AK144" s="31">
        <v>2426.607</v>
      </c>
      <c r="AL144" s="31">
        <v>499.66</v>
      </c>
      <c r="AM144" s="31">
        <v>17.097000000000001</v>
      </c>
      <c r="AN144" s="31">
        <v>10.125</v>
      </c>
      <c r="AO144" s="31">
        <v>4.5380000000000003</v>
      </c>
      <c r="AP144" s="31">
        <v>2.2530000000000001</v>
      </c>
      <c r="AQ144" s="31">
        <v>7.7060000000000004</v>
      </c>
      <c r="AR144" s="31">
        <v>972.38900000000001</v>
      </c>
      <c r="AS144" s="31">
        <v>2427.239</v>
      </c>
      <c r="AT144" s="31">
        <v>500.54899999999998</v>
      </c>
      <c r="AU144" s="31">
        <v>17.016999999999999</v>
      </c>
      <c r="AV144" s="31">
        <v>10.132999999999999</v>
      </c>
      <c r="AW144" s="31">
        <v>4.4649999999999999</v>
      </c>
      <c r="AX144" s="31">
        <v>2.2810000000000001</v>
      </c>
      <c r="AY144" s="31">
        <v>7.8380000000000001</v>
      </c>
      <c r="AZ144" s="31">
        <v>972.61</v>
      </c>
      <c r="BA144" s="31">
        <v>2427.5920000000001</v>
      </c>
      <c r="BB144" s="31">
        <v>510.69499999999999</v>
      </c>
      <c r="BC144" s="31">
        <v>17.12</v>
      </c>
    </row>
    <row r="145" spans="3:55">
      <c r="C145" s="30">
        <v>600000000</v>
      </c>
      <c r="D145" s="31">
        <v>1200000</v>
      </c>
      <c r="E145" s="31">
        <v>1000000</v>
      </c>
      <c r="F145" s="31">
        <v>728</v>
      </c>
      <c r="G145" s="40">
        <f t="shared" si="219"/>
        <v>3570.5504999999998</v>
      </c>
      <c r="H145" s="33">
        <f t="shared" ref="H145:K145" si="238">AVERAGE(P145,X145,BH145, BP145, BX145)</f>
        <v>9.5229999999999997</v>
      </c>
      <c r="I145" s="31">
        <f t="shared" si="238"/>
        <v>4.3094999999999999</v>
      </c>
      <c r="J145" s="31">
        <f t="shared" si="238"/>
        <v>2.2635000000000001</v>
      </c>
      <c r="K145" s="31">
        <f t="shared" si="238"/>
        <v>7.3875000000000002</v>
      </c>
      <c r="L145" s="31">
        <f t="shared" ref="L145:O145" si="239">AVERAGE(T145,BD145,BL145, BT145, CB145)</f>
        <v>910.31799999999998</v>
      </c>
      <c r="M145" s="31">
        <f t="shared" si="239"/>
        <v>2162.3939999999998</v>
      </c>
      <c r="N145" s="31">
        <f t="shared" si="239"/>
        <v>474.09399999999999</v>
      </c>
      <c r="O145" s="34">
        <f t="shared" si="239"/>
        <v>16.356999999999999</v>
      </c>
      <c r="P145" s="31">
        <v>9.4730000000000008</v>
      </c>
      <c r="Q145" s="31">
        <v>4.2679999999999998</v>
      </c>
      <c r="R145" s="31">
        <v>2.2690000000000001</v>
      </c>
      <c r="S145" s="31">
        <v>7.351</v>
      </c>
      <c r="T145" s="31">
        <v>910.31799999999998</v>
      </c>
      <c r="U145" s="31">
        <v>2162.3939999999998</v>
      </c>
      <c r="V145" s="31">
        <v>474.09399999999999</v>
      </c>
      <c r="W145" s="31">
        <v>16.356999999999999</v>
      </c>
      <c r="X145" s="31">
        <v>9.5730000000000004</v>
      </c>
      <c r="Y145" s="31">
        <v>4.351</v>
      </c>
      <c r="Z145" s="31">
        <v>2.258</v>
      </c>
      <c r="AA145" s="31">
        <v>7.4240000000000004</v>
      </c>
      <c r="AB145" s="31">
        <v>948.14200000000005</v>
      </c>
      <c r="AC145" s="31">
        <v>2189.0100000000002</v>
      </c>
      <c r="AD145" s="31">
        <v>486.84199999999998</v>
      </c>
      <c r="AE145" s="31">
        <v>16.353999999999999</v>
      </c>
      <c r="AF145" s="31">
        <v>9.3810000000000002</v>
      </c>
      <c r="AG145" s="31">
        <v>4.4729999999999999</v>
      </c>
      <c r="AH145" s="31">
        <v>2.0289999999999999</v>
      </c>
      <c r="AI145" s="31">
        <v>7.3609999999999998</v>
      </c>
      <c r="AJ145" s="31">
        <v>922.37400000000002</v>
      </c>
      <c r="AK145" s="31">
        <v>2093.7620000000002</v>
      </c>
      <c r="AL145" s="31">
        <v>475.39</v>
      </c>
      <c r="AM145" s="31">
        <v>16.236999999999998</v>
      </c>
      <c r="AN145" s="31">
        <v>9.5299999999999994</v>
      </c>
      <c r="AO145" s="31">
        <v>4.4539999999999997</v>
      </c>
      <c r="AP145" s="31">
        <v>2.181</v>
      </c>
      <c r="AQ145" s="31">
        <v>7.3079999999999998</v>
      </c>
      <c r="AR145" s="31">
        <v>922.31200000000001</v>
      </c>
      <c r="AS145" s="31">
        <v>2122.328</v>
      </c>
      <c r="AT145" s="31">
        <v>471.60199999999998</v>
      </c>
      <c r="AU145" s="31">
        <v>16.297999999999998</v>
      </c>
      <c r="AV145" s="31">
        <v>9.5809999999999995</v>
      </c>
      <c r="AW145" s="31">
        <v>4.3550000000000004</v>
      </c>
      <c r="AX145" s="31">
        <v>2.2389999999999999</v>
      </c>
      <c r="AY145" s="31">
        <v>7.3879999999999999</v>
      </c>
      <c r="AZ145" s="31">
        <v>936.00800000000004</v>
      </c>
      <c r="BA145" s="31">
        <v>2148.424</v>
      </c>
      <c r="BB145" s="31">
        <v>485.28199999999998</v>
      </c>
      <c r="BC145" s="31">
        <v>16.244</v>
      </c>
    </row>
    <row r="146" spans="3:55">
      <c r="C146" s="30">
        <v>600000000</v>
      </c>
      <c r="D146" s="31">
        <v>1200000</v>
      </c>
      <c r="E146" s="31">
        <v>1000000</v>
      </c>
      <c r="F146" s="31">
        <v>825</v>
      </c>
      <c r="G146" s="40">
        <f t="shared" si="219"/>
        <v>3429.2420000000002</v>
      </c>
      <c r="H146" s="33">
        <f t="shared" ref="H146:K146" si="240">AVERAGE(P146,X146,BH146, BP146, BX146)</f>
        <v>8.9959999999999987</v>
      </c>
      <c r="I146" s="31">
        <f t="shared" si="240"/>
        <v>4.2759999999999998</v>
      </c>
      <c r="J146" s="31">
        <f t="shared" si="240"/>
        <v>2.0970000000000004</v>
      </c>
      <c r="K146" s="31">
        <f t="shared" si="240"/>
        <v>7.0549999999999997</v>
      </c>
      <c r="L146" s="31">
        <f t="shared" ref="L146:O146" si="241">AVERAGE(T146,BD146,BL146, BT146, CB146)</f>
        <v>914.35599999999999</v>
      </c>
      <c r="M146" s="31">
        <f t="shared" si="241"/>
        <v>2022.8140000000001</v>
      </c>
      <c r="N146" s="31">
        <f t="shared" si="241"/>
        <v>469.09699999999998</v>
      </c>
      <c r="O146" s="34">
        <f t="shared" si="241"/>
        <v>15.92</v>
      </c>
      <c r="P146" s="31">
        <v>9.0459999999999994</v>
      </c>
      <c r="Q146" s="31">
        <v>4.2779999999999996</v>
      </c>
      <c r="R146" s="31">
        <v>2.1110000000000002</v>
      </c>
      <c r="S146" s="31">
        <v>7.0170000000000003</v>
      </c>
      <c r="T146" s="31">
        <v>914.35599999999999</v>
      </c>
      <c r="U146" s="31">
        <v>2022.8140000000001</v>
      </c>
      <c r="V146" s="31">
        <v>469.09699999999998</v>
      </c>
      <c r="W146" s="31">
        <v>15.92</v>
      </c>
      <c r="X146" s="31">
        <v>8.9459999999999997</v>
      </c>
      <c r="Y146" s="31">
        <v>4.274</v>
      </c>
      <c r="Z146" s="31">
        <v>2.0830000000000002</v>
      </c>
      <c r="AA146" s="31">
        <v>7.093</v>
      </c>
      <c r="AB146" s="31">
        <v>894.31200000000001</v>
      </c>
      <c r="AC146" s="31">
        <v>1961.377</v>
      </c>
      <c r="AD146" s="31">
        <v>456.04599999999999</v>
      </c>
      <c r="AE146" s="31">
        <v>15.965999999999999</v>
      </c>
      <c r="AF146" s="31">
        <v>9.0540000000000003</v>
      </c>
      <c r="AG146" s="31">
        <v>4.1959999999999997</v>
      </c>
      <c r="AH146" s="31">
        <v>2.1110000000000002</v>
      </c>
      <c r="AI146" s="31">
        <v>7.0970000000000004</v>
      </c>
      <c r="AJ146" s="31">
        <v>878.50900000000001</v>
      </c>
      <c r="AK146" s="31">
        <v>2010.049</v>
      </c>
      <c r="AL146" s="31">
        <v>449.68299999999999</v>
      </c>
      <c r="AM146" s="31">
        <v>15.942</v>
      </c>
      <c r="AN146" s="31">
        <v>9.1660000000000004</v>
      </c>
      <c r="AO146" s="31">
        <v>4.1680000000000001</v>
      </c>
      <c r="AP146" s="31">
        <v>2.31</v>
      </c>
      <c r="AQ146" s="31">
        <v>7.0730000000000004</v>
      </c>
      <c r="AR146" s="31">
        <v>934.60799999999995</v>
      </c>
      <c r="AS146" s="31">
        <v>2023.155</v>
      </c>
      <c r="AT146" s="31">
        <v>473.04</v>
      </c>
      <c r="AU146" s="31">
        <v>15.773</v>
      </c>
      <c r="AV146" s="31">
        <v>9.0459999999999994</v>
      </c>
      <c r="AW146" s="31">
        <v>4.2009999999999996</v>
      </c>
      <c r="AX146" s="31">
        <v>2.1840000000000002</v>
      </c>
      <c r="AY146" s="31">
        <v>7.0049999999999999</v>
      </c>
      <c r="AZ146" s="31">
        <v>887.72</v>
      </c>
      <c r="BA146" s="31">
        <v>2002.9690000000001</v>
      </c>
      <c r="BB146" s="31">
        <v>463.35</v>
      </c>
      <c r="BC146" s="31">
        <v>15.92</v>
      </c>
    </row>
    <row r="147" spans="3:55">
      <c r="C147" s="30">
        <v>600000000</v>
      </c>
      <c r="D147" s="31">
        <v>1200000</v>
      </c>
      <c r="E147" s="31">
        <v>1000000</v>
      </c>
      <c r="F147" s="31">
        <v>933</v>
      </c>
      <c r="G147" s="40">
        <f t="shared" si="219"/>
        <v>3268.0750000000003</v>
      </c>
      <c r="H147" s="33">
        <f t="shared" ref="H147:K147" si="242">AVERAGE(P147,X147,BH147, BP147, BX147)</f>
        <v>8.7304999999999993</v>
      </c>
      <c r="I147" s="31">
        <f t="shared" si="242"/>
        <v>4.1195000000000004</v>
      </c>
      <c r="J147" s="31">
        <f t="shared" si="242"/>
        <v>2.1180000000000003</v>
      </c>
      <c r="K147" s="31">
        <f t="shared" si="242"/>
        <v>6.84</v>
      </c>
      <c r="L147" s="31">
        <f t="shared" ref="L147:O147" si="243">AVERAGE(T147,BD147,BL147, BT147, CB147)</f>
        <v>884.61</v>
      </c>
      <c r="M147" s="31">
        <f t="shared" si="243"/>
        <v>1908.7329999999999</v>
      </c>
      <c r="N147" s="31">
        <f t="shared" si="243"/>
        <v>452.42700000000002</v>
      </c>
      <c r="O147" s="34">
        <f t="shared" si="243"/>
        <v>15.465</v>
      </c>
      <c r="P147" s="31">
        <v>8.718</v>
      </c>
      <c r="Q147" s="31">
        <v>4.2069999999999999</v>
      </c>
      <c r="R147" s="31">
        <v>2.0150000000000001</v>
      </c>
      <c r="S147" s="31">
        <v>6.819</v>
      </c>
      <c r="T147" s="31">
        <v>884.61</v>
      </c>
      <c r="U147" s="31">
        <v>1908.7329999999999</v>
      </c>
      <c r="V147" s="31">
        <v>452.42700000000002</v>
      </c>
      <c r="W147" s="31">
        <v>15.465</v>
      </c>
      <c r="X147" s="31">
        <v>8.7430000000000003</v>
      </c>
      <c r="Y147" s="31">
        <v>4.032</v>
      </c>
      <c r="Z147" s="31">
        <v>2.2210000000000001</v>
      </c>
      <c r="AA147" s="31">
        <v>6.8609999999999998</v>
      </c>
      <c r="AB147" s="31">
        <v>889.47299999999996</v>
      </c>
      <c r="AC147" s="31">
        <v>1850.771</v>
      </c>
      <c r="AD147" s="31">
        <v>458.553</v>
      </c>
      <c r="AE147" s="31">
        <v>15.398999999999999</v>
      </c>
      <c r="AF147" s="31">
        <v>8.718</v>
      </c>
      <c r="AG147" s="31">
        <v>3.9239999999999999</v>
      </c>
      <c r="AH147" s="31">
        <v>2.3460000000000001</v>
      </c>
      <c r="AI147" s="31">
        <v>6.819</v>
      </c>
      <c r="AJ147" s="31">
        <v>899.774</v>
      </c>
      <c r="AK147" s="31">
        <v>1876.14</v>
      </c>
      <c r="AL147" s="31">
        <v>457.12799999999999</v>
      </c>
      <c r="AM147" s="31">
        <v>15.444000000000001</v>
      </c>
      <c r="AN147" s="31">
        <v>8.7219999999999995</v>
      </c>
      <c r="AO147" s="31">
        <v>4.2089999999999996</v>
      </c>
      <c r="AP147" s="31">
        <v>2.0030000000000001</v>
      </c>
      <c r="AQ147" s="31">
        <v>6.8579999999999997</v>
      </c>
      <c r="AR147" s="31">
        <v>894.303</v>
      </c>
      <c r="AS147" s="31">
        <v>1880.3409999999999</v>
      </c>
      <c r="AT147" s="31">
        <v>455.07100000000003</v>
      </c>
      <c r="AU147" s="31">
        <v>15.595000000000001</v>
      </c>
      <c r="AV147" s="31">
        <v>8.8179999999999996</v>
      </c>
      <c r="AW147" s="31">
        <v>4.21</v>
      </c>
      <c r="AX147" s="31">
        <v>2.0870000000000002</v>
      </c>
      <c r="AY147" s="31">
        <v>6.9139999999999997</v>
      </c>
      <c r="AZ147" s="31">
        <v>908.99599999999998</v>
      </c>
      <c r="BA147" s="31">
        <v>1923.2570000000001</v>
      </c>
      <c r="BB147" s="31">
        <v>463.6</v>
      </c>
      <c r="BC147" s="31">
        <v>15.472</v>
      </c>
    </row>
    <row r="148" spans="3:55">
      <c r="C148" s="30">
        <v>177000000</v>
      </c>
      <c r="D148" s="31">
        <v>1600000</v>
      </c>
      <c r="E148" s="31">
        <v>1200000</v>
      </c>
      <c r="F148" s="31">
        <v>633</v>
      </c>
      <c r="G148" s="40">
        <f t="shared" si="219"/>
        <v>5629.96</v>
      </c>
      <c r="H148" s="33">
        <f t="shared" ref="H148:K148" si="244">AVERAGE(P148,X148,BH148, BP148, BX148)</f>
        <v>13.077999999999999</v>
      </c>
      <c r="I148" s="31">
        <f t="shared" si="244"/>
        <v>3.7115</v>
      </c>
      <c r="J148" s="31">
        <f t="shared" si="244"/>
        <v>2.0599999999999996</v>
      </c>
      <c r="K148" s="31">
        <f t="shared" si="244"/>
        <v>6.6850000000000005</v>
      </c>
      <c r="L148" s="31">
        <f t="shared" ref="L148:O148" si="245">AVERAGE(T148,BD148,BL148, BT148, CB148)</f>
        <v>873.91200000000003</v>
      </c>
      <c r="M148" s="31">
        <f t="shared" si="245"/>
        <v>4300.9040000000005</v>
      </c>
      <c r="N148" s="31">
        <f t="shared" si="245"/>
        <v>434.30599999999998</v>
      </c>
      <c r="O148" s="34">
        <f t="shared" si="245"/>
        <v>14.153</v>
      </c>
      <c r="P148" s="31">
        <v>13.076000000000001</v>
      </c>
      <c r="Q148" s="31">
        <v>3.677</v>
      </c>
      <c r="R148" s="31">
        <v>2.0659999999999998</v>
      </c>
      <c r="S148" s="31">
        <v>6.6349999999999998</v>
      </c>
      <c r="T148" s="31">
        <v>873.91200000000003</v>
      </c>
      <c r="U148" s="31">
        <v>4300.9040000000005</v>
      </c>
      <c r="V148" s="31">
        <v>434.30599999999998</v>
      </c>
      <c r="W148" s="31">
        <v>14.153</v>
      </c>
      <c r="X148" s="31">
        <v>13.08</v>
      </c>
      <c r="Y148" s="31">
        <v>3.746</v>
      </c>
      <c r="Z148" s="31">
        <v>2.0539999999999998</v>
      </c>
      <c r="AA148" s="31">
        <v>6.7350000000000003</v>
      </c>
      <c r="AB148" s="31">
        <v>864.00900000000001</v>
      </c>
      <c r="AC148" s="31">
        <v>4292.902</v>
      </c>
      <c r="AD148" s="31">
        <v>428.15800000000002</v>
      </c>
      <c r="AE148" s="31">
        <v>14.419</v>
      </c>
      <c r="AF148" s="31">
        <v>12.884</v>
      </c>
      <c r="AG148" s="31">
        <v>3.71</v>
      </c>
      <c r="AH148" s="31">
        <v>1.9850000000000001</v>
      </c>
      <c r="AI148" s="31">
        <v>6.7030000000000003</v>
      </c>
      <c r="AJ148" s="31">
        <v>845.02300000000002</v>
      </c>
      <c r="AK148" s="31">
        <v>4237.5</v>
      </c>
      <c r="AL148" s="31">
        <v>418.75</v>
      </c>
      <c r="AM148" s="31">
        <v>14.305999999999999</v>
      </c>
      <c r="AN148" s="31">
        <v>12.992000000000001</v>
      </c>
      <c r="AO148" s="31">
        <v>3.7280000000000002</v>
      </c>
      <c r="AP148" s="31">
        <v>2.0419999999999998</v>
      </c>
      <c r="AQ148" s="31">
        <v>6.9580000000000002</v>
      </c>
      <c r="AR148" s="31">
        <v>840.69500000000005</v>
      </c>
      <c r="AS148" s="31">
        <v>4248.5990000000002</v>
      </c>
      <c r="AT148" s="31">
        <v>419.29899999999998</v>
      </c>
      <c r="AU148" s="31">
        <v>14.340999999999999</v>
      </c>
      <c r="AV148" s="31">
        <v>12.983000000000001</v>
      </c>
      <c r="AW148" s="31">
        <v>3.8210000000000002</v>
      </c>
      <c r="AX148" s="31">
        <v>1.9830000000000001</v>
      </c>
      <c r="AY148" s="31">
        <v>6.7380000000000004</v>
      </c>
      <c r="AZ148" s="31">
        <v>869.99599999999998</v>
      </c>
      <c r="BA148" s="31">
        <v>4204.08</v>
      </c>
      <c r="BB148" s="31">
        <v>433.70100000000002</v>
      </c>
      <c r="BC148" s="31">
        <v>14.268000000000001</v>
      </c>
    </row>
    <row r="149" spans="3:55">
      <c r="C149" s="30">
        <v>177000000</v>
      </c>
      <c r="D149" s="31">
        <v>1600000</v>
      </c>
      <c r="E149" s="31">
        <v>1200000</v>
      </c>
      <c r="F149" s="31">
        <v>728</v>
      </c>
      <c r="G149" s="40">
        <f t="shared" si="219"/>
        <v>5498.8994999999995</v>
      </c>
      <c r="H149" s="33">
        <f t="shared" ref="H149:K149" si="246">AVERAGE(P149,X149,BH149, BP149, BX149)</f>
        <v>12.794</v>
      </c>
      <c r="I149" s="31">
        <f t="shared" si="246"/>
        <v>3.653</v>
      </c>
      <c r="J149" s="31">
        <f t="shared" si="246"/>
        <v>1.8474999999999999</v>
      </c>
      <c r="K149" s="31">
        <f t="shared" si="246"/>
        <v>6.2755000000000001</v>
      </c>
      <c r="L149" s="31">
        <f t="shared" ref="L149:O149" si="247">AVERAGE(T149,BD149,BL149, BT149, CB149)</f>
        <v>795.82100000000003</v>
      </c>
      <c r="M149" s="31">
        <f t="shared" si="247"/>
        <v>4285.3860000000004</v>
      </c>
      <c r="N149" s="31">
        <f t="shared" si="247"/>
        <v>397.96199999999999</v>
      </c>
      <c r="O149" s="34">
        <f t="shared" si="247"/>
        <v>13.455</v>
      </c>
      <c r="P149" s="31">
        <v>12.74</v>
      </c>
      <c r="Q149" s="31">
        <v>3.605</v>
      </c>
      <c r="R149" s="31">
        <v>1.8149999999999999</v>
      </c>
      <c r="S149" s="31">
        <v>6.2370000000000001</v>
      </c>
      <c r="T149" s="31">
        <v>795.82100000000003</v>
      </c>
      <c r="U149" s="31">
        <v>4285.3860000000004</v>
      </c>
      <c r="V149" s="31">
        <v>397.96199999999999</v>
      </c>
      <c r="W149" s="31">
        <v>13.455</v>
      </c>
      <c r="X149" s="31">
        <v>12.848000000000001</v>
      </c>
      <c r="Y149" s="31">
        <v>3.7010000000000001</v>
      </c>
      <c r="Z149" s="31">
        <v>1.88</v>
      </c>
      <c r="AA149" s="31">
        <v>6.3140000000000001</v>
      </c>
      <c r="AB149" s="31">
        <v>814.43600000000004</v>
      </c>
      <c r="AC149" s="31">
        <v>4219.1229999999996</v>
      </c>
      <c r="AD149" s="31">
        <v>412.40499999999997</v>
      </c>
      <c r="AE149" s="31">
        <v>13.587</v>
      </c>
      <c r="AF149" s="31">
        <v>12.834</v>
      </c>
      <c r="AG149" s="31">
        <v>3.5249999999999999</v>
      </c>
      <c r="AH149" s="31">
        <v>2.0670000000000002</v>
      </c>
      <c r="AI149" s="31">
        <v>6.35</v>
      </c>
      <c r="AJ149" s="31">
        <v>835.79200000000003</v>
      </c>
      <c r="AK149" s="31">
        <v>4171.5569999999998</v>
      </c>
      <c r="AL149" s="31">
        <v>420.12400000000002</v>
      </c>
      <c r="AM149" s="31">
        <v>13.494999999999999</v>
      </c>
      <c r="AN149" s="31">
        <v>13.151999999999999</v>
      </c>
      <c r="AO149" s="31">
        <v>3.6520000000000001</v>
      </c>
      <c r="AP149" s="31">
        <v>1.893</v>
      </c>
      <c r="AQ149" s="31">
        <v>6.2350000000000003</v>
      </c>
      <c r="AR149" s="31">
        <v>824.19600000000003</v>
      </c>
      <c r="AS149" s="31">
        <v>4406.0410000000002</v>
      </c>
      <c r="AT149" s="31">
        <v>406.74400000000003</v>
      </c>
      <c r="AU149" s="31">
        <v>13.843</v>
      </c>
      <c r="AV149" s="31">
        <v>12.843999999999999</v>
      </c>
      <c r="AW149" s="31">
        <v>3.577</v>
      </c>
      <c r="AX149" s="31">
        <v>1.9830000000000001</v>
      </c>
      <c r="AY149" s="31">
        <v>6.3520000000000003</v>
      </c>
      <c r="AZ149" s="31">
        <v>832.70600000000002</v>
      </c>
      <c r="BA149" s="31">
        <v>4302.1750000000002</v>
      </c>
      <c r="BB149" s="31">
        <v>414.71</v>
      </c>
      <c r="BC149" s="31">
        <v>13.708</v>
      </c>
    </row>
    <row r="150" spans="3:55">
      <c r="C150" s="30">
        <v>177000000</v>
      </c>
      <c r="D150" s="31">
        <v>1600000</v>
      </c>
      <c r="E150" s="31">
        <v>1200000</v>
      </c>
      <c r="F150" s="31">
        <v>825</v>
      </c>
      <c r="G150" s="40">
        <f t="shared" si="219"/>
        <v>5380.6165000000001</v>
      </c>
      <c r="H150" s="33">
        <f t="shared" ref="H150:K150" si="248">AVERAGE(P150,X150,BH150, BP150, BX150)</f>
        <v>12.684000000000001</v>
      </c>
      <c r="I150" s="31">
        <f t="shared" si="248"/>
        <v>3.5125000000000002</v>
      </c>
      <c r="J150" s="31">
        <f t="shared" si="248"/>
        <v>1.8180000000000001</v>
      </c>
      <c r="K150" s="31">
        <f t="shared" si="248"/>
        <v>6.0514999999999999</v>
      </c>
      <c r="L150" s="31">
        <f t="shared" ref="L150:O150" si="249">AVERAGE(T150,BD150,BL150, BT150, CB150)</f>
        <v>770.45899999999995</v>
      </c>
      <c r="M150" s="31">
        <f t="shared" si="249"/>
        <v>4203.3019999999997</v>
      </c>
      <c r="N150" s="31">
        <f t="shared" si="249"/>
        <v>387.779</v>
      </c>
      <c r="O150" s="34">
        <f t="shared" si="249"/>
        <v>13.025</v>
      </c>
      <c r="P150" s="31">
        <v>12.66</v>
      </c>
      <c r="Q150" s="31">
        <v>3.4940000000000002</v>
      </c>
      <c r="R150" s="31">
        <v>1.8560000000000001</v>
      </c>
      <c r="S150" s="31">
        <v>6.0670000000000002</v>
      </c>
      <c r="T150" s="31">
        <v>770.45899999999995</v>
      </c>
      <c r="U150" s="31">
        <v>4203.3019999999997</v>
      </c>
      <c r="V150" s="31">
        <v>387.779</v>
      </c>
      <c r="W150" s="31">
        <v>13.025</v>
      </c>
      <c r="X150" s="31">
        <v>12.708</v>
      </c>
      <c r="Y150" s="31">
        <v>3.5310000000000001</v>
      </c>
      <c r="Z150" s="31">
        <v>1.78</v>
      </c>
      <c r="AA150" s="31">
        <v>6.0359999999999996</v>
      </c>
      <c r="AB150" s="31">
        <v>775.54200000000003</v>
      </c>
      <c r="AC150" s="31">
        <v>4278.5739999999996</v>
      </c>
      <c r="AD150" s="31">
        <v>387.48099999999999</v>
      </c>
      <c r="AE150" s="31">
        <v>12.987</v>
      </c>
      <c r="AF150" s="31">
        <v>12.407999999999999</v>
      </c>
      <c r="AG150" s="31">
        <v>3.4119999999999999</v>
      </c>
      <c r="AH150" s="31">
        <v>1.9139999999999999</v>
      </c>
      <c r="AI150" s="31">
        <v>6</v>
      </c>
      <c r="AJ150" s="31">
        <v>786.16899999999998</v>
      </c>
      <c r="AK150" s="31">
        <v>4078.12</v>
      </c>
      <c r="AL150" s="31">
        <v>391.90800000000002</v>
      </c>
      <c r="AM150" s="31">
        <v>13.135999999999999</v>
      </c>
      <c r="AN150" s="31">
        <v>12.416</v>
      </c>
      <c r="AO150" s="31">
        <v>3.444</v>
      </c>
      <c r="AP150" s="31">
        <v>1.853</v>
      </c>
      <c r="AQ150" s="31">
        <v>5.9560000000000004</v>
      </c>
      <c r="AR150" s="31">
        <v>773.86900000000003</v>
      </c>
      <c r="AS150" s="31">
        <v>4103.4840000000004</v>
      </c>
      <c r="AT150" s="31">
        <v>387.613</v>
      </c>
      <c r="AU150" s="31">
        <v>13.116</v>
      </c>
      <c r="AV150" s="31">
        <v>12.516</v>
      </c>
      <c r="AW150" s="31">
        <v>3.3769999999999998</v>
      </c>
      <c r="AX150" s="31">
        <v>1.986</v>
      </c>
      <c r="AY150" s="31">
        <v>6.04</v>
      </c>
      <c r="AZ150" s="31">
        <v>799.601</v>
      </c>
      <c r="BA150" s="31">
        <v>4067.529</v>
      </c>
      <c r="BB150" s="31">
        <v>403.726</v>
      </c>
      <c r="BC150" s="31">
        <v>13.321</v>
      </c>
    </row>
    <row r="151" spans="3:55">
      <c r="C151" s="30">
        <v>177000000</v>
      </c>
      <c r="D151" s="31">
        <v>1600000</v>
      </c>
      <c r="E151" s="31">
        <v>1200000</v>
      </c>
      <c r="F151" s="31">
        <v>933</v>
      </c>
      <c r="G151" s="40">
        <f t="shared" si="219"/>
        <v>5280.0549999999994</v>
      </c>
      <c r="H151" s="33">
        <f t="shared" ref="H151:K151" si="250">AVERAGE(P151,X151,BH151, BP151, BX151)</f>
        <v>12.446000000000002</v>
      </c>
      <c r="I151" s="31">
        <f t="shared" si="250"/>
        <v>3.4095</v>
      </c>
      <c r="J151" s="31">
        <f t="shared" si="250"/>
        <v>1.8534999999999999</v>
      </c>
      <c r="K151" s="31">
        <f t="shared" si="250"/>
        <v>5.8280000000000003</v>
      </c>
      <c r="L151" s="31">
        <f t="shared" ref="L151:O151" si="251">AVERAGE(T151,BD151,BL151, BT151, CB151)</f>
        <v>771.87099999999998</v>
      </c>
      <c r="M151" s="31">
        <f t="shared" si="251"/>
        <v>4104.8360000000002</v>
      </c>
      <c r="N151" s="31">
        <f t="shared" si="251"/>
        <v>384.964</v>
      </c>
      <c r="O151" s="34">
        <f t="shared" si="251"/>
        <v>12.555999999999999</v>
      </c>
      <c r="P151" s="31">
        <v>12.496</v>
      </c>
      <c r="Q151" s="31">
        <v>3.4140000000000001</v>
      </c>
      <c r="R151" s="31">
        <v>1.825</v>
      </c>
      <c r="S151" s="31">
        <v>5.8310000000000004</v>
      </c>
      <c r="T151" s="31">
        <v>771.87099999999998</v>
      </c>
      <c r="U151" s="31">
        <v>4104.8360000000002</v>
      </c>
      <c r="V151" s="31">
        <v>384.964</v>
      </c>
      <c r="W151" s="31">
        <v>12.555999999999999</v>
      </c>
      <c r="X151" s="31">
        <v>12.396000000000001</v>
      </c>
      <c r="Y151" s="31">
        <v>3.4049999999999998</v>
      </c>
      <c r="Z151" s="31">
        <v>1.8819999999999999</v>
      </c>
      <c r="AA151" s="31">
        <v>5.8250000000000002</v>
      </c>
      <c r="AB151" s="31">
        <v>804.22900000000004</v>
      </c>
      <c r="AC151" s="31">
        <v>4037.4070000000002</v>
      </c>
      <c r="AD151" s="31">
        <v>399.113</v>
      </c>
      <c r="AE151" s="31">
        <v>12.565</v>
      </c>
      <c r="AF151" s="31">
        <v>12.489000000000001</v>
      </c>
      <c r="AG151" s="31">
        <v>3.4340000000000002</v>
      </c>
      <c r="AH151" s="31">
        <v>1.8069999999999999</v>
      </c>
      <c r="AI151" s="31">
        <v>5.843</v>
      </c>
      <c r="AJ151" s="31">
        <v>781.06299999999999</v>
      </c>
      <c r="AK151" s="31">
        <v>4222.8289999999997</v>
      </c>
      <c r="AL151" s="31">
        <v>388.50700000000001</v>
      </c>
      <c r="AM151" s="31">
        <v>12.680999999999999</v>
      </c>
      <c r="AN151" s="31">
        <v>12.504</v>
      </c>
      <c r="AO151" s="31">
        <v>3.355</v>
      </c>
      <c r="AP151" s="31">
        <v>1.83</v>
      </c>
      <c r="AQ151" s="31">
        <v>5.9950000000000001</v>
      </c>
      <c r="AR151" s="31">
        <v>760.84199999999998</v>
      </c>
      <c r="AS151" s="31">
        <v>4184.2849999999999</v>
      </c>
      <c r="AT151" s="31">
        <v>382.68599999999998</v>
      </c>
      <c r="AU151" s="31">
        <v>12.718</v>
      </c>
      <c r="AV151" s="31">
        <v>12.584</v>
      </c>
      <c r="AW151" s="31">
        <v>3.4630000000000001</v>
      </c>
      <c r="AX151" s="31">
        <v>1.8280000000000001</v>
      </c>
      <c r="AY151" s="31">
        <v>5.83</v>
      </c>
      <c r="AZ151" s="31">
        <v>780.90700000000004</v>
      </c>
      <c r="BA151" s="31">
        <v>4177.0590000000002</v>
      </c>
      <c r="BB151" s="31">
        <v>390.17599999999999</v>
      </c>
      <c r="BC151" s="31">
        <v>12.622999999999999</v>
      </c>
    </row>
    <row r="152" spans="3:55">
      <c r="C152" s="30">
        <v>420000000</v>
      </c>
      <c r="D152" s="31">
        <v>1600000</v>
      </c>
      <c r="E152" s="31">
        <v>1200000</v>
      </c>
      <c r="F152" s="31">
        <v>633</v>
      </c>
      <c r="G152" s="40">
        <f t="shared" si="219"/>
        <v>3718.9359999999997</v>
      </c>
      <c r="H152" s="33">
        <f t="shared" ref="H152:K152" si="252">AVERAGE(P152,X152,BH152, BP152, BX152)</f>
        <v>9.2830000000000013</v>
      </c>
      <c r="I152" s="31">
        <f t="shared" si="252"/>
        <v>3.8045</v>
      </c>
      <c r="J152" s="31">
        <f t="shared" si="252"/>
        <v>1.931</v>
      </c>
      <c r="K152" s="31">
        <f t="shared" si="252"/>
        <v>6.7130000000000001</v>
      </c>
      <c r="L152" s="31">
        <f t="shared" ref="L152:O152" si="253">AVERAGE(T152,BD152,BL152, BT152, CB152)</f>
        <v>867.726</v>
      </c>
      <c r="M152" s="31">
        <f t="shared" si="253"/>
        <v>2405.431</v>
      </c>
      <c r="N152" s="31">
        <f t="shared" si="253"/>
        <v>424.82299999999998</v>
      </c>
      <c r="O152" s="34">
        <f t="shared" si="253"/>
        <v>14.243</v>
      </c>
      <c r="P152" s="31">
        <v>9.2949999999999999</v>
      </c>
      <c r="Q152" s="31">
        <v>3.8279999999999998</v>
      </c>
      <c r="R152" s="31">
        <v>1.9450000000000001</v>
      </c>
      <c r="S152" s="31">
        <v>6.6840000000000002</v>
      </c>
      <c r="T152" s="31">
        <v>867.726</v>
      </c>
      <c r="U152" s="31">
        <v>2405.431</v>
      </c>
      <c r="V152" s="31">
        <v>424.82299999999998</v>
      </c>
      <c r="W152" s="31">
        <v>14.243</v>
      </c>
      <c r="X152" s="31">
        <v>9.2710000000000008</v>
      </c>
      <c r="Y152" s="31">
        <v>3.7810000000000001</v>
      </c>
      <c r="Z152" s="31">
        <v>1.917</v>
      </c>
      <c r="AA152" s="31">
        <v>6.742</v>
      </c>
      <c r="AB152" s="31">
        <v>832.01700000000005</v>
      </c>
      <c r="AC152" s="31">
        <v>2375.0909999999999</v>
      </c>
      <c r="AD152" s="31">
        <v>407.08</v>
      </c>
      <c r="AE152" s="31">
        <v>14.379</v>
      </c>
      <c r="AF152" s="31">
        <v>9.2720000000000002</v>
      </c>
      <c r="AG152" s="31">
        <v>3.746</v>
      </c>
      <c r="AH152" s="31">
        <v>2.0019999999999998</v>
      </c>
      <c r="AI152" s="31">
        <v>6.766</v>
      </c>
      <c r="AJ152" s="31">
        <v>850.31799999999998</v>
      </c>
      <c r="AK152" s="31">
        <v>2340.0459999999998</v>
      </c>
      <c r="AL152" s="31">
        <v>419.19</v>
      </c>
      <c r="AM152" s="31">
        <v>14.169</v>
      </c>
      <c r="AN152" s="31">
        <v>9.2680000000000007</v>
      </c>
      <c r="AO152" s="31">
        <v>3.661</v>
      </c>
      <c r="AP152" s="31">
        <v>2.105</v>
      </c>
      <c r="AQ152" s="31">
        <v>6.6580000000000004</v>
      </c>
      <c r="AR152" s="31">
        <v>849.08799999999997</v>
      </c>
      <c r="AS152" s="31">
        <v>2379.8119999999999</v>
      </c>
      <c r="AT152" s="31">
        <v>422.67899999999997</v>
      </c>
      <c r="AU152" s="31">
        <v>14.395</v>
      </c>
      <c r="AV152" s="31">
        <v>9.3109999999999999</v>
      </c>
      <c r="AW152" s="31">
        <v>3.7719999999999998</v>
      </c>
      <c r="AX152" s="31">
        <v>1.9370000000000001</v>
      </c>
      <c r="AY152" s="31">
        <v>6.7190000000000003</v>
      </c>
      <c r="AZ152" s="31">
        <v>844.26199999999994</v>
      </c>
      <c r="BA152" s="31">
        <v>2396.038</v>
      </c>
      <c r="BB152" s="31">
        <v>419.05799999999999</v>
      </c>
      <c r="BC152" s="31">
        <v>14.304</v>
      </c>
    </row>
    <row r="153" spans="3:55">
      <c r="C153" s="30">
        <v>420000000</v>
      </c>
      <c r="D153" s="31">
        <v>1600000</v>
      </c>
      <c r="E153" s="31">
        <v>1200000</v>
      </c>
      <c r="F153" s="31">
        <v>728</v>
      </c>
      <c r="G153" s="40">
        <f t="shared" si="219"/>
        <v>3362.6804999999999</v>
      </c>
      <c r="H153" s="33">
        <f t="shared" ref="H153:K153" si="254">AVERAGE(P153,X153,BH153, BP153, BX153)</f>
        <v>8.6939999999999991</v>
      </c>
      <c r="I153" s="31">
        <f t="shared" si="254"/>
        <v>3.5024999999999999</v>
      </c>
      <c r="J153" s="31">
        <f t="shared" si="254"/>
        <v>1.9415</v>
      </c>
      <c r="K153" s="31">
        <f t="shared" si="254"/>
        <v>6.3075000000000001</v>
      </c>
      <c r="L153" s="31">
        <f t="shared" ref="L153:O153" si="255">AVERAGE(T153,BD153,BL153, BT153, CB153)</f>
        <v>786.21699999999998</v>
      </c>
      <c r="M153" s="31">
        <f t="shared" si="255"/>
        <v>2168.1190000000001</v>
      </c>
      <c r="N153" s="31">
        <f t="shared" si="255"/>
        <v>388.55799999999999</v>
      </c>
      <c r="O153" s="34">
        <f t="shared" si="255"/>
        <v>13.478999999999999</v>
      </c>
      <c r="P153" s="31">
        <v>8.6479999999999997</v>
      </c>
      <c r="Q153" s="31">
        <v>3.524</v>
      </c>
      <c r="R153" s="31">
        <v>1.897</v>
      </c>
      <c r="S153" s="31">
        <v>6.2789999999999999</v>
      </c>
      <c r="T153" s="31">
        <v>786.21699999999998</v>
      </c>
      <c r="U153" s="31">
        <v>2168.1190000000001</v>
      </c>
      <c r="V153" s="31">
        <v>388.55799999999999</v>
      </c>
      <c r="W153" s="31">
        <v>13.478999999999999</v>
      </c>
      <c r="X153" s="31">
        <v>8.74</v>
      </c>
      <c r="Y153" s="31">
        <v>3.4809999999999999</v>
      </c>
      <c r="Z153" s="31">
        <v>1.986</v>
      </c>
      <c r="AA153" s="31">
        <v>6.3360000000000003</v>
      </c>
      <c r="AB153" s="31">
        <v>822.01700000000005</v>
      </c>
      <c r="AC153" s="31">
        <v>2219.3609999999999</v>
      </c>
      <c r="AD153" s="31">
        <v>409.71</v>
      </c>
      <c r="AE153" s="31">
        <v>13.478</v>
      </c>
      <c r="AF153" s="31">
        <v>8.7319999999999993</v>
      </c>
      <c r="AG153" s="31">
        <v>3.649</v>
      </c>
      <c r="AH153" s="31">
        <v>1.7909999999999999</v>
      </c>
      <c r="AI153" s="31">
        <v>6.3570000000000002</v>
      </c>
      <c r="AJ153" s="31">
        <v>795.976</v>
      </c>
      <c r="AK153" s="31">
        <v>2203.067</v>
      </c>
      <c r="AL153" s="31">
        <v>395.42500000000001</v>
      </c>
      <c r="AM153" s="31">
        <v>13.663</v>
      </c>
      <c r="AN153" s="31">
        <v>8.74</v>
      </c>
      <c r="AO153" s="31">
        <v>3.62</v>
      </c>
      <c r="AP153" s="31">
        <v>1.8859999999999999</v>
      </c>
      <c r="AQ153" s="31">
        <v>6.35</v>
      </c>
      <c r="AR153" s="31">
        <v>799.03800000000001</v>
      </c>
      <c r="AS153" s="31">
        <v>2210.5010000000002</v>
      </c>
      <c r="AT153" s="31">
        <v>396.863</v>
      </c>
      <c r="AU153" s="31">
        <v>13.493</v>
      </c>
      <c r="AV153" s="31">
        <v>8.8520000000000003</v>
      </c>
      <c r="AW153" s="31">
        <v>3.5419999999999998</v>
      </c>
      <c r="AX153" s="31">
        <v>1.9610000000000001</v>
      </c>
      <c r="AY153" s="31">
        <v>6.4359999999999999</v>
      </c>
      <c r="AZ153" s="31">
        <v>821.28099999999995</v>
      </c>
      <c r="BA153" s="31">
        <v>2219.4369999999999</v>
      </c>
      <c r="BB153" s="31">
        <v>402.67099999999999</v>
      </c>
      <c r="BC153" s="31">
        <v>13.542</v>
      </c>
    </row>
    <row r="154" spans="3:55">
      <c r="C154" s="30">
        <v>420000000</v>
      </c>
      <c r="D154" s="31">
        <v>1600000</v>
      </c>
      <c r="E154" s="31">
        <v>1200000</v>
      </c>
      <c r="F154" s="31">
        <v>825</v>
      </c>
      <c r="G154" s="40">
        <f t="shared" si="219"/>
        <v>3285.4794999999999</v>
      </c>
      <c r="H154" s="33">
        <f t="shared" ref="H154:K154" si="256">AVERAGE(P154,X154,BH154, BP154, BX154)</f>
        <v>8.3620000000000001</v>
      </c>
      <c r="I154" s="31">
        <f t="shared" si="256"/>
        <v>3.4649999999999999</v>
      </c>
      <c r="J154" s="31">
        <f t="shared" si="256"/>
        <v>1.823</v>
      </c>
      <c r="K154" s="31">
        <f t="shared" si="256"/>
        <v>6.0004999999999997</v>
      </c>
      <c r="L154" s="31">
        <f t="shared" ref="L154:O154" si="257">AVERAGE(T154,BD154,BL154, BT154, CB154)</f>
        <v>777.904</v>
      </c>
      <c r="M154" s="31">
        <f t="shared" si="257"/>
        <v>2105.9229999999998</v>
      </c>
      <c r="N154" s="31">
        <f t="shared" si="257"/>
        <v>382.70299999999997</v>
      </c>
      <c r="O154" s="34">
        <f t="shared" si="257"/>
        <v>12.949</v>
      </c>
      <c r="P154" s="31">
        <v>8.4160000000000004</v>
      </c>
      <c r="Q154" s="31">
        <v>3.488</v>
      </c>
      <c r="R154" s="31">
        <v>1.8069999999999999</v>
      </c>
      <c r="S154" s="31">
        <v>5.9509999999999996</v>
      </c>
      <c r="T154" s="31">
        <v>777.904</v>
      </c>
      <c r="U154" s="31">
        <v>2105.9229999999998</v>
      </c>
      <c r="V154" s="31">
        <v>382.70299999999997</v>
      </c>
      <c r="W154" s="31">
        <v>12.949</v>
      </c>
      <c r="X154" s="31">
        <v>8.3079999999999998</v>
      </c>
      <c r="Y154" s="31">
        <v>3.4420000000000002</v>
      </c>
      <c r="Z154" s="31">
        <v>1.839</v>
      </c>
      <c r="AA154" s="31">
        <v>6.05</v>
      </c>
      <c r="AB154" s="31">
        <v>790.35</v>
      </c>
      <c r="AC154" s="31">
        <v>2174.4360000000001</v>
      </c>
      <c r="AD154" s="31">
        <v>391.63799999999998</v>
      </c>
      <c r="AE154" s="31">
        <v>13.02</v>
      </c>
      <c r="AF154" s="31">
        <v>8.52</v>
      </c>
      <c r="AG154" s="31">
        <v>3.4350000000000001</v>
      </c>
      <c r="AH154" s="31">
        <v>1.8680000000000001</v>
      </c>
      <c r="AI154" s="31">
        <v>6.069</v>
      </c>
      <c r="AJ154" s="31">
        <v>774.05</v>
      </c>
      <c r="AK154" s="31">
        <v>2162.8620000000001</v>
      </c>
      <c r="AL154" s="31">
        <v>386.90800000000002</v>
      </c>
      <c r="AM154" s="31">
        <v>13.02</v>
      </c>
      <c r="AN154" s="31">
        <v>8.4120000000000008</v>
      </c>
      <c r="AO154" s="31">
        <v>3.4169999999999998</v>
      </c>
      <c r="AP154" s="31">
        <v>1.9239999999999999</v>
      </c>
      <c r="AQ154" s="31">
        <v>5.9820000000000002</v>
      </c>
      <c r="AR154" s="31">
        <v>771.92200000000003</v>
      </c>
      <c r="AS154" s="31">
        <v>2130.6950000000002</v>
      </c>
      <c r="AT154" s="31">
        <v>382.78300000000002</v>
      </c>
      <c r="AU154" s="31">
        <v>13.089</v>
      </c>
      <c r="AV154" s="31">
        <v>8.4120000000000008</v>
      </c>
      <c r="AW154" s="31">
        <v>3.3130000000000002</v>
      </c>
      <c r="AX154" s="31">
        <v>1.9510000000000001</v>
      </c>
      <c r="AY154" s="31">
        <v>6.0010000000000003</v>
      </c>
      <c r="AZ154" s="31">
        <v>759.41499999999996</v>
      </c>
      <c r="BA154" s="31">
        <v>2112.2049999999999</v>
      </c>
      <c r="BB154" s="31">
        <v>378.625</v>
      </c>
      <c r="BC154" s="31">
        <v>13.102</v>
      </c>
    </row>
    <row r="155" spans="3:55">
      <c r="C155" s="30">
        <v>420000000</v>
      </c>
      <c r="D155" s="31">
        <v>1600000</v>
      </c>
      <c r="E155" s="31">
        <v>1200000</v>
      </c>
      <c r="F155" s="31">
        <v>933</v>
      </c>
      <c r="G155" s="40">
        <f t="shared" si="219"/>
        <v>3303.6644999999999</v>
      </c>
      <c r="H155" s="33">
        <f t="shared" ref="H155:K155" si="258">AVERAGE(P155,X155,BH155, BP155, BX155)</f>
        <v>8.2895000000000003</v>
      </c>
      <c r="I155" s="31">
        <f t="shared" si="258"/>
        <v>3.3440000000000003</v>
      </c>
      <c r="J155" s="31">
        <f t="shared" si="258"/>
        <v>1.8584999999999998</v>
      </c>
      <c r="K155" s="31">
        <f t="shared" si="258"/>
        <v>5.8144999999999998</v>
      </c>
      <c r="L155" s="31">
        <f t="shared" ref="L155:O155" si="259">AVERAGE(T155,BD155,BL155, BT155, CB155)</f>
        <v>762.75800000000004</v>
      </c>
      <c r="M155" s="31">
        <f t="shared" si="259"/>
        <v>2143.1579999999999</v>
      </c>
      <c r="N155" s="31">
        <f t="shared" si="259"/>
        <v>379.18799999999999</v>
      </c>
      <c r="O155" s="34">
        <f t="shared" si="259"/>
        <v>12.746</v>
      </c>
      <c r="P155" s="31">
        <v>8.2889999999999997</v>
      </c>
      <c r="Q155" s="31">
        <v>3.2330000000000001</v>
      </c>
      <c r="R155" s="31">
        <v>1.946</v>
      </c>
      <c r="S155" s="31">
        <v>5.7649999999999997</v>
      </c>
      <c r="T155" s="31">
        <v>762.75800000000004</v>
      </c>
      <c r="U155" s="31">
        <v>2143.1579999999999</v>
      </c>
      <c r="V155" s="31">
        <v>379.18799999999999</v>
      </c>
      <c r="W155" s="31">
        <v>12.746</v>
      </c>
      <c r="X155" s="31">
        <v>8.2899999999999991</v>
      </c>
      <c r="Y155" s="31">
        <v>3.4550000000000001</v>
      </c>
      <c r="Z155" s="31">
        <v>1.7709999999999999</v>
      </c>
      <c r="AA155" s="31">
        <v>5.8639999999999999</v>
      </c>
      <c r="AB155" s="31">
        <v>766.38800000000003</v>
      </c>
      <c r="AC155" s="31">
        <v>2108.9</v>
      </c>
      <c r="AD155" s="31">
        <v>378.13400000000001</v>
      </c>
      <c r="AE155" s="31">
        <v>12.545999999999999</v>
      </c>
      <c r="AF155" s="31">
        <v>8.4849999999999994</v>
      </c>
      <c r="AG155" s="31">
        <v>3.3839999999999999</v>
      </c>
      <c r="AH155" s="31">
        <v>1.8580000000000001</v>
      </c>
      <c r="AI155" s="31">
        <v>5.8959999999999999</v>
      </c>
      <c r="AJ155" s="31">
        <v>789.78099999999995</v>
      </c>
      <c r="AK155" s="31">
        <v>2164.2919999999999</v>
      </c>
      <c r="AL155" s="31">
        <v>388.73599999999999</v>
      </c>
      <c r="AM155" s="31">
        <v>12.667</v>
      </c>
      <c r="AN155" s="31">
        <v>8.3879999999999999</v>
      </c>
      <c r="AO155" s="31">
        <v>3.3719999999999999</v>
      </c>
      <c r="AP155" s="31">
        <v>1.8160000000000001</v>
      </c>
      <c r="AQ155" s="31">
        <v>5.7869999999999999</v>
      </c>
      <c r="AR155" s="31">
        <v>776.03</v>
      </c>
      <c r="AS155" s="31">
        <v>2156.6210000000001</v>
      </c>
      <c r="AT155" s="31">
        <v>383.81400000000002</v>
      </c>
      <c r="AU155" s="31">
        <v>12.819000000000001</v>
      </c>
      <c r="AV155" s="31">
        <v>8.3170000000000002</v>
      </c>
      <c r="AW155" s="31">
        <v>3.3570000000000002</v>
      </c>
      <c r="AX155" s="31">
        <v>1.8879999999999999</v>
      </c>
      <c r="AY155" s="31">
        <v>5.907</v>
      </c>
      <c r="AZ155" s="31">
        <v>775.78499999999997</v>
      </c>
      <c r="BA155" s="31">
        <v>2090.75</v>
      </c>
      <c r="BB155" s="31">
        <v>382.178</v>
      </c>
      <c r="BC155" s="31">
        <v>12.728</v>
      </c>
    </row>
    <row r="156" spans="3:55">
      <c r="C156" s="30">
        <v>600000000</v>
      </c>
      <c r="D156" s="31">
        <v>1600000</v>
      </c>
      <c r="E156" s="31">
        <v>1200000</v>
      </c>
      <c r="F156" s="31">
        <v>633</v>
      </c>
      <c r="G156" s="40">
        <f t="shared" si="219"/>
        <v>3568.8279999999995</v>
      </c>
      <c r="H156" s="33">
        <f t="shared" ref="H156:K156" si="260">AVERAGE(P156,X156,BH156, BP156, BX156)</f>
        <v>9.125</v>
      </c>
      <c r="I156" s="31">
        <f t="shared" si="260"/>
        <v>3.6950000000000003</v>
      </c>
      <c r="J156" s="31">
        <f t="shared" si="260"/>
        <v>2.0089999999999999</v>
      </c>
      <c r="K156" s="31">
        <f t="shared" si="260"/>
        <v>6.6549999999999994</v>
      </c>
      <c r="L156" s="31">
        <f t="shared" ref="L156:O156" si="261">AVERAGE(T156,BD156,BL156, BT156, CB156)</f>
        <v>828.01400000000001</v>
      </c>
      <c r="M156" s="31">
        <f t="shared" si="261"/>
        <v>2312.2269999999999</v>
      </c>
      <c r="N156" s="31">
        <f t="shared" si="261"/>
        <v>407.59300000000002</v>
      </c>
      <c r="O156" s="34">
        <f t="shared" si="261"/>
        <v>14.339</v>
      </c>
      <c r="P156" s="31">
        <v>9.0749999999999993</v>
      </c>
      <c r="Q156" s="31">
        <v>3.5760000000000001</v>
      </c>
      <c r="R156" s="31">
        <v>2.101</v>
      </c>
      <c r="S156" s="31">
        <v>6.64</v>
      </c>
      <c r="T156" s="31">
        <v>828.01400000000001</v>
      </c>
      <c r="U156" s="31">
        <v>2312.2269999999999</v>
      </c>
      <c r="V156" s="31">
        <v>407.59300000000002</v>
      </c>
      <c r="W156" s="31">
        <v>14.339</v>
      </c>
      <c r="X156" s="31">
        <v>9.1750000000000007</v>
      </c>
      <c r="Y156" s="31">
        <v>3.8140000000000001</v>
      </c>
      <c r="Z156" s="31">
        <v>1.917</v>
      </c>
      <c r="AA156" s="31">
        <v>6.67</v>
      </c>
      <c r="AB156" s="31">
        <v>863.37099999999998</v>
      </c>
      <c r="AC156" s="31">
        <v>2322.7640000000001</v>
      </c>
      <c r="AD156" s="31">
        <v>424.60899999999998</v>
      </c>
      <c r="AE156" s="31">
        <v>14.307</v>
      </c>
      <c r="AF156" s="31">
        <v>9.1829999999999998</v>
      </c>
      <c r="AG156" s="31">
        <v>3.6619999999999999</v>
      </c>
      <c r="AH156" s="31">
        <v>2.073</v>
      </c>
      <c r="AI156" s="31">
        <v>6.8280000000000003</v>
      </c>
      <c r="AJ156" s="31">
        <v>855.80600000000004</v>
      </c>
      <c r="AK156" s="31">
        <v>2332.6750000000002</v>
      </c>
      <c r="AL156" s="31">
        <v>428.48</v>
      </c>
      <c r="AM156" s="31">
        <v>14.58</v>
      </c>
      <c r="AN156" s="31">
        <v>8.984</v>
      </c>
      <c r="AO156" s="31">
        <v>3.573</v>
      </c>
      <c r="AP156" s="31">
        <v>2.0129999999999999</v>
      </c>
      <c r="AQ156" s="31">
        <v>6.73</v>
      </c>
      <c r="AR156" s="31">
        <v>828.30100000000004</v>
      </c>
      <c r="AS156" s="31">
        <v>2318.413</v>
      </c>
      <c r="AT156" s="31">
        <v>407.553</v>
      </c>
      <c r="AU156" s="31">
        <v>14.298</v>
      </c>
      <c r="AV156" s="31">
        <v>9.0830000000000002</v>
      </c>
      <c r="AW156" s="31">
        <v>3.7559999999999998</v>
      </c>
      <c r="AX156" s="31">
        <v>1.8979999999999999</v>
      </c>
      <c r="AY156" s="31">
        <v>6.7389999999999999</v>
      </c>
      <c r="AZ156" s="31">
        <v>831.49300000000005</v>
      </c>
      <c r="BA156" s="31">
        <v>2327.3020000000001</v>
      </c>
      <c r="BB156" s="31">
        <v>413.58100000000002</v>
      </c>
      <c r="BC156" s="31">
        <v>14.263</v>
      </c>
    </row>
    <row r="157" spans="3:55">
      <c r="C157" s="30">
        <v>600000000</v>
      </c>
      <c r="D157" s="31">
        <v>1600000</v>
      </c>
      <c r="E157" s="31">
        <v>1200000</v>
      </c>
      <c r="F157" s="31">
        <v>728</v>
      </c>
      <c r="G157" s="40">
        <f t="shared" si="219"/>
        <v>3272.2860000000001</v>
      </c>
      <c r="H157" s="33">
        <f t="shared" ref="H157:K157" si="262">AVERAGE(P157,X157,BH157, BP157, BX157)</f>
        <v>8.3885000000000005</v>
      </c>
      <c r="I157" s="31">
        <f t="shared" si="262"/>
        <v>3.4470000000000001</v>
      </c>
      <c r="J157" s="31">
        <f t="shared" si="262"/>
        <v>1.9475</v>
      </c>
      <c r="K157" s="31">
        <f t="shared" si="262"/>
        <v>6.3449999999999998</v>
      </c>
      <c r="L157" s="31">
        <f t="shared" ref="L157:O157" si="263">AVERAGE(T157,BD157,BL157, BT157, CB157)</f>
        <v>787.61300000000006</v>
      </c>
      <c r="M157" s="31">
        <f t="shared" si="263"/>
        <v>2074.2750000000001</v>
      </c>
      <c r="N157" s="31">
        <f t="shared" si="263"/>
        <v>390.51299999999998</v>
      </c>
      <c r="O157" s="34">
        <f t="shared" si="263"/>
        <v>13.54</v>
      </c>
      <c r="P157" s="31">
        <v>8.3320000000000007</v>
      </c>
      <c r="Q157" s="31">
        <v>3.411</v>
      </c>
      <c r="R157" s="31">
        <v>1.9690000000000001</v>
      </c>
      <c r="S157" s="31">
        <v>6.3</v>
      </c>
      <c r="T157" s="31">
        <v>787.61300000000006</v>
      </c>
      <c r="U157" s="31">
        <v>2074.2750000000001</v>
      </c>
      <c r="V157" s="31">
        <v>390.51299999999998</v>
      </c>
      <c r="W157" s="31">
        <v>13.54</v>
      </c>
      <c r="X157" s="31">
        <v>8.4450000000000003</v>
      </c>
      <c r="Y157" s="31">
        <v>3.4830000000000001</v>
      </c>
      <c r="Z157" s="31">
        <v>1.9259999999999999</v>
      </c>
      <c r="AA157" s="31">
        <v>6.39</v>
      </c>
      <c r="AB157" s="31">
        <v>780.64499999999998</v>
      </c>
      <c r="AC157" s="31">
        <v>2047.902</v>
      </c>
      <c r="AD157" s="31">
        <v>387.01499999999999</v>
      </c>
      <c r="AE157" s="31">
        <v>13.579000000000001</v>
      </c>
      <c r="AF157" s="31">
        <v>8.532</v>
      </c>
      <c r="AG157" s="31">
        <v>3.5539999999999998</v>
      </c>
      <c r="AH157" s="31">
        <v>1.905</v>
      </c>
      <c r="AI157" s="31">
        <v>6.3319999999999999</v>
      </c>
      <c r="AJ157" s="31">
        <v>824.51300000000003</v>
      </c>
      <c r="AK157" s="31">
        <v>2127.1550000000002</v>
      </c>
      <c r="AL157" s="31">
        <v>404.31400000000002</v>
      </c>
      <c r="AM157" s="31">
        <v>13.547000000000001</v>
      </c>
      <c r="AN157" s="31">
        <v>8.6430000000000007</v>
      </c>
      <c r="AO157" s="31">
        <v>3.6720000000000002</v>
      </c>
      <c r="AP157" s="31">
        <v>1.83</v>
      </c>
      <c r="AQ157" s="31">
        <v>6.3419999999999996</v>
      </c>
      <c r="AR157" s="31">
        <v>822.62300000000005</v>
      </c>
      <c r="AS157" s="31">
        <v>2160.3580000000002</v>
      </c>
      <c r="AT157" s="31">
        <v>404.642</v>
      </c>
      <c r="AU157" s="31">
        <v>13.456</v>
      </c>
      <c r="AV157" s="31">
        <v>8.577</v>
      </c>
      <c r="AW157" s="31">
        <v>3.6669999999999998</v>
      </c>
      <c r="AX157" s="31">
        <v>1.8260000000000001</v>
      </c>
      <c r="AY157" s="31">
        <v>6.4530000000000003</v>
      </c>
      <c r="AZ157" s="31">
        <v>816.78700000000003</v>
      </c>
      <c r="BA157" s="31">
        <v>2132.3440000000001</v>
      </c>
      <c r="BB157" s="31">
        <v>403.77</v>
      </c>
      <c r="BC157" s="31">
        <v>13.795999999999999</v>
      </c>
    </row>
    <row r="158" spans="3:55">
      <c r="C158" s="30">
        <v>600000000</v>
      </c>
      <c r="D158" s="31">
        <v>1600000</v>
      </c>
      <c r="E158" s="31">
        <v>1200000</v>
      </c>
      <c r="F158" s="31">
        <v>825</v>
      </c>
      <c r="G158" s="40">
        <f t="shared" si="219"/>
        <v>3101.3019999999997</v>
      </c>
      <c r="H158" s="33">
        <f t="shared" ref="H158:K158" si="264">AVERAGE(P158,X158,BH158, BP158, BX158)</f>
        <v>8.07</v>
      </c>
      <c r="I158" s="31">
        <f t="shared" si="264"/>
        <v>3.4124999999999996</v>
      </c>
      <c r="J158" s="31">
        <f t="shared" si="264"/>
        <v>1.88</v>
      </c>
      <c r="K158" s="31">
        <f t="shared" si="264"/>
        <v>5.976</v>
      </c>
      <c r="L158" s="31">
        <f t="shared" ref="L158:O158" si="265">AVERAGE(T158,BD158,BL158, BT158, CB158)</f>
        <v>759.21900000000005</v>
      </c>
      <c r="M158" s="31">
        <f t="shared" si="265"/>
        <v>1938.385</v>
      </c>
      <c r="N158" s="31">
        <f t="shared" si="265"/>
        <v>384.59699999999998</v>
      </c>
      <c r="O158" s="34">
        <f t="shared" si="265"/>
        <v>13.125</v>
      </c>
      <c r="P158" s="31">
        <v>8.016</v>
      </c>
      <c r="Q158" s="31">
        <v>3.4209999999999998</v>
      </c>
      <c r="R158" s="31">
        <v>1.8520000000000001</v>
      </c>
      <c r="S158" s="31">
        <v>5.9379999999999997</v>
      </c>
      <c r="T158" s="31">
        <v>759.21900000000005</v>
      </c>
      <c r="U158" s="31">
        <v>1938.385</v>
      </c>
      <c r="V158" s="31">
        <v>384.59699999999998</v>
      </c>
      <c r="W158" s="31">
        <v>13.125</v>
      </c>
      <c r="X158" s="31">
        <v>8.1240000000000006</v>
      </c>
      <c r="Y158" s="31">
        <v>3.4039999999999999</v>
      </c>
      <c r="Z158" s="31">
        <v>1.9079999999999999</v>
      </c>
      <c r="AA158" s="31">
        <v>6.0140000000000002</v>
      </c>
      <c r="AB158" s="31">
        <v>769.60699999999997</v>
      </c>
      <c r="AC158" s="31">
        <v>1985.748</v>
      </c>
      <c r="AD158" s="31">
        <v>384.38299999999998</v>
      </c>
      <c r="AE158" s="31">
        <v>12.941000000000001</v>
      </c>
      <c r="AF158" s="31">
        <v>8.1199999999999992</v>
      </c>
      <c r="AG158" s="31">
        <v>3.4009999999999998</v>
      </c>
      <c r="AH158" s="31">
        <v>1.8759999999999999</v>
      </c>
      <c r="AI158" s="31">
        <v>6.06</v>
      </c>
      <c r="AJ158" s="31">
        <v>767.39599999999996</v>
      </c>
      <c r="AK158" s="31">
        <v>1981.6369999999999</v>
      </c>
      <c r="AL158" s="31">
        <v>384.51400000000001</v>
      </c>
      <c r="AM158" s="31">
        <v>13.099</v>
      </c>
      <c r="AN158" s="31">
        <v>8.1440000000000001</v>
      </c>
      <c r="AO158" s="31">
        <v>3.5209999999999999</v>
      </c>
      <c r="AP158" s="31">
        <v>1.8340000000000001</v>
      </c>
      <c r="AQ158" s="31">
        <v>6.0289999999999999</v>
      </c>
      <c r="AR158" s="31">
        <v>795.39800000000002</v>
      </c>
      <c r="AS158" s="31">
        <v>1973.4159999999999</v>
      </c>
      <c r="AT158" s="31">
        <v>394.50099999999998</v>
      </c>
      <c r="AU158" s="31">
        <v>13.048999999999999</v>
      </c>
      <c r="AV158" s="31">
        <v>8.1159999999999997</v>
      </c>
      <c r="AW158" s="31">
        <v>3.37</v>
      </c>
      <c r="AX158" s="31">
        <v>1.95</v>
      </c>
      <c r="AY158" s="31">
        <v>6.0970000000000004</v>
      </c>
      <c r="AZ158" s="31">
        <v>778.49400000000003</v>
      </c>
      <c r="BA158" s="31">
        <v>1962.2750000000001</v>
      </c>
      <c r="BB158" s="31">
        <v>384.66199999999998</v>
      </c>
      <c r="BC158" s="31">
        <v>13.141999999999999</v>
      </c>
    </row>
    <row r="159" spans="3:55">
      <c r="C159" s="30">
        <v>600000000</v>
      </c>
      <c r="D159" s="31">
        <v>1600000</v>
      </c>
      <c r="E159" s="31">
        <v>1200000</v>
      </c>
      <c r="F159" s="31">
        <v>933</v>
      </c>
      <c r="G159" s="40">
        <f t="shared" si="219"/>
        <v>3012.3115000000003</v>
      </c>
      <c r="H159" s="33">
        <f t="shared" ref="H159:K159" si="266">AVERAGE(P159,X159,BH159, BP159, BX159)</f>
        <v>7.8405000000000005</v>
      </c>
      <c r="I159" s="31">
        <f t="shared" si="266"/>
        <v>3.5045000000000002</v>
      </c>
      <c r="J159" s="31">
        <f t="shared" si="266"/>
        <v>1.7484999999999999</v>
      </c>
      <c r="K159" s="31">
        <f t="shared" si="266"/>
        <v>5.8324999999999996</v>
      </c>
      <c r="L159" s="31">
        <f t="shared" ref="L159:O159" si="267">AVERAGE(T159,BD159,BL159, BT159, CB159)</f>
        <v>750.99800000000005</v>
      </c>
      <c r="M159" s="31">
        <f t="shared" si="267"/>
        <v>1864.962</v>
      </c>
      <c r="N159" s="31">
        <f t="shared" si="267"/>
        <v>377.88900000000001</v>
      </c>
      <c r="O159" s="34">
        <f t="shared" si="267"/>
        <v>12.63</v>
      </c>
      <c r="P159" s="31">
        <v>7.7889999999999997</v>
      </c>
      <c r="Q159" s="31">
        <v>3.544</v>
      </c>
      <c r="R159" s="31">
        <v>1.679</v>
      </c>
      <c r="S159" s="31">
        <v>5.8689999999999998</v>
      </c>
      <c r="T159" s="31">
        <v>750.99800000000005</v>
      </c>
      <c r="U159" s="31">
        <v>1864.962</v>
      </c>
      <c r="V159" s="31">
        <v>377.88900000000001</v>
      </c>
      <c r="W159" s="31">
        <v>12.63</v>
      </c>
      <c r="X159" s="31">
        <v>7.8920000000000003</v>
      </c>
      <c r="Y159" s="31">
        <v>3.4649999999999999</v>
      </c>
      <c r="Z159" s="31">
        <v>1.8180000000000001</v>
      </c>
      <c r="AA159" s="31">
        <v>5.7960000000000003</v>
      </c>
      <c r="AB159" s="31">
        <v>781.44799999999998</v>
      </c>
      <c r="AC159" s="31">
        <v>1836.644</v>
      </c>
      <c r="AD159" s="31">
        <v>388.50900000000001</v>
      </c>
      <c r="AE159" s="31">
        <v>12.641999999999999</v>
      </c>
      <c r="AF159" s="31">
        <v>7.7850000000000001</v>
      </c>
      <c r="AG159" s="31">
        <v>3.516</v>
      </c>
      <c r="AH159" s="31">
        <v>1.73</v>
      </c>
      <c r="AI159" s="31">
        <v>5.8810000000000002</v>
      </c>
      <c r="AJ159" s="31">
        <v>779.12800000000004</v>
      </c>
      <c r="AK159" s="31">
        <v>1842.932</v>
      </c>
      <c r="AL159" s="31">
        <v>384.08199999999999</v>
      </c>
      <c r="AM159" s="31">
        <v>12.688000000000001</v>
      </c>
      <c r="AN159" s="31">
        <v>7.82</v>
      </c>
      <c r="AO159" s="31">
        <v>3.4239999999999999</v>
      </c>
      <c r="AP159" s="31">
        <v>1.7929999999999999</v>
      </c>
      <c r="AQ159" s="31">
        <v>5.8010000000000002</v>
      </c>
      <c r="AR159" s="31">
        <v>752.74800000000005</v>
      </c>
      <c r="AS159" s="31">
        <v>1853.4780000000001</v>
      </c>
      <c r="AT159" s="31">
        <v>375.89400000000001</v>
      </c>
      <c r="AU159" s="31">
        <v>12.72</v>
      </c>
      <c r="AV159" s="31">
        <v>7.68</v>
      </c>
      <c r="AW159" s="31">
        <v>3.423</v>
      </c>
      <c r="AX159" s="31">
        <v>1.718</v>
      </c>
      <c r="AY159" s="31">
        <v>5.7850000000000001</v>
      </c>
      <c r="AZ159" s="31">
        <v>739.32500000000005</v>
      </c>
      <c r="BA159" s="31">
        <v>1832.4549999999999</v>
      </c>
      <c r="BB159" s="31">
        <v>369.65199999999999</v>
      </c>
      <c r="BC159" s="31">
        <v>12.737</v>
      </c>
    </row>
    <row r="160" spans="3:55">
      <c r="C160" s="30">
        <v>177000000</v>
      </c>
      <c r="D160" s="31">
        <v>2000000</v>
      </c>
      <c r="E160" s="31">
        <v>1400000</v>
      </c>
      <c r="F160" s="31">
        <v>633</v>
      </c>
      <c r="G160" s="40">
        <f t="shared" si="219"/>
        <v>5317.0144999999993</v>
      </c>
      <c r="H160" s="33">
        <f t="shared" ref="H160:K160" si="268">AVERAGE(P160,X160,BH160, BP160, BX160)</f>
        <v>12.283000000000001</v>
      </c>
      <c r="I160" s="31">
        <f t="shared" si="268"/>
        <v>3.2845</v>
      </c>
      <c r="J160" s="31">
        <f t="shared" si="268"/>
        <v>1.7669999999999999</v>
      </c>
      <c r="K160" s="31">
        <f t="shared" si="268"/>
        <v>6.1124999999999998</v>
      </c>
      <c r="L160" s="31">
        <f t="shared" ref="L160:O160" si="269">AVERAGE(T160,BD160,BL160, BT160, CB160)</f>
        <v>739.36099999999999</v>
      </c>
      <c r="M160" s="31">
        <f t="shared" si="269"/>
        <v>4192.7879999999996</v>
      </c>
      <c r="N160" s="31">
        <f t="shared" si="269"/>
        <v>366.11599999999999</v>
      </c>
      <c r="O160" s="34">
        <f t="shared" si="269"/>
        <v>12.637</v>
      </c>
      <c r="P160" s="31">
        <v>12.285</v>
      </c>
      <c r="Q160" s="31">
        <v>3.343</v>
      </c>
      <c r="R160" s="31">
        <v>1.6679999999999999</v>
      </c>
      <c r="S160" s="31">
        <v>6.0389999999999997</v>
      </c>
      <c r="T160" s="31">
        <v>739.36099999999999</v>
      </c>
      <c r="U160" s="31">
        <v>4192.7879999999996</v>
      </c>
      <c r="V160" s="31">
        <v>366.11599999999999</v>
      </c>
      <c r="W160" s="31">
        <v>12.637</v>
      </c>
      <c r="X160" s="31">
        <v>12.281000000000001</v>
      </c>
      <c r="Y160" s="31">
        <v>3.226</v>
      </c>
      <c r="Z160" s="31">
        <v>1.8660000000000001</v>
      </c>
      <c r="AA160" s="31">
        <v>6.1859999999999999</v>
      </c>
      <c r="AB160" s="31">
        <v>774.39700000000005</v>
      </c>
      <c r="AC160" s="31">
        <v>4182.7269999999999</v>
      </c>
      <c r="AD160" s="31">
        <v>381.48700000000002</v>
      </c>
      <c r="AE160" s="31">
        <v>12.53</v>
      </c>
      <c r="AF160" s="31">
        <v>12.305</v>
      </c>
      <c r="AG160" s="31">
        <v>3.2549999999999999</v>
      </c>
      <c r="AH160" s="31">
        <v>1.93</v>
      </c>
      <c r="AI160" s="31">
        <v>6.133</v>
      </c>
      <c r="AJ160" s="31">
        <v>803.96</v>
      </c>
      <c r="AK160" s="31">
        <v>4138.8729999999996</v>
      </c>
      <c r="AL160" s="31">
        <v>398.142</v>
      </c>
      <c r="AM160" s="31">
        <v>12.542</v>
      </c>
      <c r="AN160" s="31">
        <v>12.477</v>
      </c>
      <c r="AO160" s="31">
        <v>3.2869999999999999</v>
      </c>
      <c r="AP160" s="31">
        <v>1.8280000000000001</v>
      </c>
      <c r="AQ160" s="31">
        <v>6.07</v>
      </c>
      <c r="AR160" s="31">
        <v>790.82500000000005</v>
      </c>
      <c r="AS160" s="31">
        <v>4118.0519999999997</v>
      </c>
      <c r="AT160" s="31">
        <v>387.59300000000002</v>
      </c>
      <c r="AU160" s="31">
        <v>12.715</v>
      </c>
      <c r="AV160" s="31">
        <v>12.086</v>
      </c>
      <c r="AW160" s="31">
        <v>3.1640000000000001</v>
      </c>
      <c r="AX160" s="31">
        <v>1.8520000000000001</v>
      </c>
      <c r="AY160" s="31">
        <v>6.1070000000000002</v>
      </c>
      <c r="AZ160" s="31">
        <v>754.49400000000003</v>
      </c>
      <c r="BA160" s="31">
        <v>4037.9229999999998</v>
      </c>
      <c r="BB160" s="31">
        <v>371.964</v>
      </c>
      <c r="BC160" s="31">
        <v>12.608000000000001</v>
      </c>
    </row>
    <row r="161" spans="3:55">
      <c r="C161" s="30">
        <v>177000000</v>
      </c>
      <c r="D161" s="31">
        <v>2000000</v>
      </c>
      <c r="E161" s="31">
        <v>1400000</v>
      </c>
      <c r="F161" s="31">
        <v>728</v>
      </c>
      <c r="G161" s="40">
        <f t="shared" si="219"/>
        <v>5316.8469999999998</v>
      </c>
      <c r="H161" s="33">
        <f t="shared" ref="H161:K161" si="270">AVERAGE(P161,X161,BH161, BP161, BX161)</f>
        <v>12.29</v>
      </c>
      <c r="I161" s="31">
        <f t="shared" si="270"/>
        <v>3.0774999999999997</v>
      </c>
      <c r="J161" s="31">
        <f t="shared" si="270"/>
        <v>1.7815000000000001</v>
      </c>
      <c r="K161" s="31">
        <f t="shared" si="270"/>
        <v>5.7169999999999996</v>
      </c>
      <c r="L161" s="31">
        <f t="shared" ref="L161:O161" si="271">AVERAGE(T161,BD161,BL161, BT161, CB161)</f>
        <v>743.47799999999995</v>
      </c>
      <c r="M161" s="31">
        <f t="shared" si="271"/>
        <v>4190.4889999999996</v>
      </c>
      <c r="N161" s="31">
        <f t="shared" si="271"/>
        <v>365.38499999999999</v>
      </c>
      <c r="O161" s="34">
        <f t="shared" si="271"/>
        <v>11.778</v>
      </c>
      <c r="P161" s="31">
        <v>12.337999999999999</v>
      </c>
      <c r="Q161" s="31">
        <v>3.01</v>
      </c>
      <c r="R161" s="31">
        <v>1.8520000000000001</v>
      </c>
      <c r="S161" s="31">
        <v>5.6529999999999996</v>
      </c>
      <c r="T161" s="31">
        <v>743.47799999999995</v>
      </c>
      <c r="U161" s="31">
        <v>4190.4889999999996</v>
      </c>
      <c r="V161" s="31">
        <v>365.38499999999999</v>
      </c>
      <c r="W161" s="31">
        <v>11.778</v>
      </c>
      <c r="X161" s="31">
        <v>12.242000000000001</v>
      </c>
      <c r="Y161" s="31">
        <v>3.145</v>
      </c>
      <c r="Z161" s="31">
        <v>1.7110000000000001</v>
      </c>
      <c r="AA161" s="31">
        <v>5.7809999999999997</v>
      </c>
      <c r="AB161" s="31">
        <v>741.40899999999999</v>
      </c>
      <c r="AC161" s="31">
        <v>4215.8869999999997</v>
      </c>
      <c r="AD161" s="31">
        <v>360.75700000000001</v>
      </c>
      <c r="AE161" s="31">
        <v>12.079000000000001</v>
      </c>
      <c r="AF161" s="31">
        <v>12.146000000000001</v>
      </c>
      <c r="AG161" s="31">
        <v>3.0310000000000001</v>
      </c>
      <c r="AH161" s="31">
        <v>1.8120000000000001</v>
      </c>
      <c r="AI161" s="31">
        <v>5.8109999999999999</v>
      </c>
      <c r="AJ161" s="31">
        <v>730.54600000000005</v>
      </c>
      <c r="AK161" s="31">
        <v>4201.7700000000004</v>
      </c>
      <c r="AL161" s="31">
        <v>359.77</v>
      </c>
      <c r="AM161" s="31">
        <v>11.865</v>
      </c>
      <c r="AN161" s="31">
        <v>12.438000000000001</v>
      </c>
      <c r="AO161" s="31">
        <v>3.0579999999999998</v>
      </c>
      <c r="AP161" s="31">
        <v>1.885</v>
      </c>
      <c r="AQ161" s="31">
        <v>5.7190000000000003</v>
      </c>
      <c r="AR161" s="31">
        <v>761.42600000000004</v>
      </c>
      <c r="AS161" s="31">
        <v>4195.799</v>
      </c>
      <c r="AT161" s="31">
        <v>374.88299999999998</v>
      </c>
      <c r="AU161" s="31">
        <v>11.845000000000001</v>
      </c>
      <c r="AV161" s="31">
        <v>12.342000000000001</v>
      </c>
      <c r="AW161" s="31">
        <v>3.2280000000000002</v>
      </c>
      <c r="AX161" s="31">
        <v>1.738</v>
      </c>
      <c r="AY161" s="31">
        <v>5.76</v>
      </c>
      <c r="AZ161" s="31">
        <v>766.40499999999997</v>
      </c>
      <c r="BA161" s="31">
        <v>4310.7340000000004</v>
      </c>
      <c r="BB161" s="31">
        <v>379.14</v>
      </c>
      <c r="BC161" s="31">
        <v>11.879</v>
      </c>
    </row>
    <row r="162" spans="3:55">
      <c r="C162" s="30">
        <v>177000000</v>
      </c>
      <c r="D162" s="31">
        <v>2000000</v>
      </c>
      <c r="E162" s="31">
        <v>1400000</v>
      </c>
      <c r="F162" s="31">
        <v>825</v>
      </c>
      <c r="G162" s="40">
        <f t="shared" si="219"/>
        <v>5204.6854999999996</v>
      </c>
      <c r="H162" s="33">
        <f t="shared" ref="H162:K162" si="272">AVERAGE(P162,X162,BH162, BP162, BX162)</f>
        <v>12.024000000000001</v>
      </c>
      <c r="I162" s="31">
        <f t="shared" si="272"/>
        <v>3.0650000000000004</v>
      </c>
      <c r="J162" s="31">
        <f t="shared" si="272"/>
        <v>1.599</v>
      </c>
      <c r="K162" s="31">
        <f t="shared" si="272"/>
        <v>5.4184999999999999</v>
      </c>
      <c r="L162" s="31">
        <f t="shared" ref="L162:O162" si="273">AVERAGE(T162,BD162,BL162, BT162, CB162)</f>
        <v>692.22400000000005</v>
      </c>
      <c r="M162" s="31">
        <f t="shared" si="273"/>
        <v>4154.3689999999997</v>
      </c>
      <c r="N162" s="31">
        <f t="shared" si="273"/>
        <v>341.17099999999999</v>
      </c>
      <c r="O162" s="34">
        <f t="shared" si="273"/>
        <v>11.503</v>
      </c>
      <c r="P162" s="31">
        <v>12.022</v>
      </c>
      <c r="Q162" s="31">
        <v>3.0990000000000002</v>
      </c>
      <c r="R162" s="31">
        <v>1.5489999999999999</v>
      </c>
      <c r="S162" s="31">
        <v>5.367</v>
      </c>
      <c r="T162" s="31">
        <v>692.22400000000005</v>
      </c>
      <c r="U162" s="31">
        <v>4154.3689999999997</v>
      </c>
      <c r="V162" s="31">
        <v>341.17099999999999</v>
      </c>
      <c r="W162" s="31">
        <v>11.503</v>
      </c>
      <c r="X162" s="31">
        <v>12.026</v>
      </c>
      <c r="Y162" s="31">
        <v>3.0310000000000001</v>
      </c>
      <c r="Z162" s="31">
        <v>1.649</v>
      </c>
      <c r="AA162" s="31">
        <v>5.47</v>
      </c>
      <c r="AB162" s="31">
        <v>714.94600000000003</v>
      </c>
      <c r="AC162" s="31">
        <v>4259.8900000000003</v>
      </c>
      <c r="AD162" s="31">
        <v>348.96300000000002</v>
      </c>
      <c r="AE162" s="31">
        <v>11.433999999999999</v>
      </c>
      <c r="AF162" s="31">
        <v>12.013999999999999</v>
      </c>
      <c r="AG162" s="31">
        <v>2.9079999999999999</v>
      </c>
      <c r="AH162" s="31">
        <v>1.7450000000000001</v>
      </c>
      <c r="AI162" s="31">
        <v>5.4189999999999996</v>
      </c>
      <c r="AJ162" s="31">
        <v>701.46</v>
      </c>
      <c r="AK162" s="31">
        <v>4166.1890000000003</v>
      </c>
      <c r="AL162" s="31">
        <v>343.26100000000002</v>
      </c>
      <c r="AM162" s="31">
        <v>11.368</v>
      </c>
      <c r="AN162" s="31">
        <v>12.211</v>
      </c>
      <c r="AO162" s="31">
        <v>2.96</v>
      </c>
      <c r="AP162" s="31">
        <v>1.758</v>
      </c>
      <c r="AQ162" s="31">
        <v>5.4180000000000001</v>
      </c>
      <c r="AR162" s="31">
        <v>710.92899999999997</v>
      </c>
      <c r="AS162" s="31">
        <v>4141.2299999999996</v>
      </c>
      <c r="AT162" s="31">
        <v>347.19600000000003</v>
      </c>
      <c r="AU162" s="31">
        <v>11.474</v>
      </c>
      <c r="AV162" s="31">
        <v>11.819000000000001</v>
      </c>
      <c r="AW162" s="31">
        <v>2.9119999999999999</v>
      </c>
      <c r="AX162" s="31">
        <v>1.698</v>
      </c>
      <c r="AY162" s="31">
        <v>5.4189999999999996</v>
      </c>
      <c r="AZ162" s="31">
        <v>688.55100000000004</v>
      </c>
      <c r="BA162" s="31">
        <v>4179.9080000000004</v>
      </c>
      <c r="BB162" s="31">
        <v>339.36599999999999</v>
      </c>
      <c r="BC162" s="31">
        <v>11.535</v>
      </c>
    </row>
    <row r="163" spans="3:55">
      <c r="C163" s="30">
        <v>177000000</v>
      </c>
      <c r="D163" s="31">
        <v>2000000</v>
      </c>
      <c r="E163" s="31">
        <v>1400000</v>
      </c>
      <c r="F163" s="31">
        <v>933</v>
      </c>
      <c r="G163" s="40">
        <f t="shared" si="219"/>
        <v>5204.6655000000001</v>
      </c>
      <c r="H163" s="33">
        <f t="shared" ref="H163:K163" si="274">AVERAGE(P163,X163,BH163, BP163, BX163)</f>
        <v>11.938499999999999</v>
      </c>
      <c r="I163" s="31">
        <f t="shared" si="274"/>
        <v>2.8849999999999998</v>
      </c>
      <c r="J163" s="31">
        <f t="shared" si="274"/>
        <v>1.6265000000000001</v>
      </c>
      <c r="K163" s="31">
        <f t="shared" si="274"/>
        <v>5.2095000000000002</v>
      </c>
      <c r="L163" s="31">
        <f t="shared" ref="L163:O163" si="275">AVERAGE(T163,BD163,BL163, BT163, CB163)</f>
        <v>667.74400000000003</v>
      </c>
      <c r="M163" s="31">
        <f t="shared" si="275"/>
        <v>4190.2420000000002</v>
      </c>
      <c r="N163" s="31">
        <f t="shared" si="275"/>
        <v>330.46899999999999</v>
      </c>
      <c r="O163" s="34">
        <f t="shared" si="275"/>
        <v>11.000999999999999</v>
      </c>
      <c r="P163" s="31">
        <v>11.994</v>
      </c>
      <c r="Q163" s="31">
        <v>2.83</v>
      </c>
      <c r="R163" s="31">
        <v>1.671</v>
      </c>
      <c r="S163" s="31">
        <v>5.19</v>
      </c>
      <c r="T163" s="31">
        <v>667.74400000000003</v>
      </c>
      <c r="U163" s="31">
        <v>4190.2420000000002</v>
      </c>
      <c r="V163" s="31">
        <v>330.46899999999999</v>
      </c>
      <c r="W163" s="31">
        <v>11.000999999999999</v>
      </c>
      <c r="X163" s="31">
        <v>11.882999999999999</v>
      </c>
      <c r="Y163" s="31">
        <v>2.94</v>
      </c>
      <c r="Z163" s="31">
        <v>1.5820000000000001</v>
      </c>
      <c r="AA163" s="31">
        <v>5.2290000000000001</v>
      </c>
      <c r="AB163" s="31">
        <v>683.48</v>
      </c>
      <c r="AC163" s="31">
        <v>4120.4930000000004</v>
      </c>
      <c r="AD163" s="31">
        <v>339.53199999999998</v>
      </c>
      <c r="AE163" s="31">
        <v>10.991</v>
      </c>
      <c r="AF163" s="31">
        <v>12.087999999999999</v>
      </c>
      <c r="AG163" s="31">
        <v>2.9780000000000002</v>
      </c>
      <c r="AH163" s="31">
        <v>1.65</v>
      </c>
      <c r="AI163" s="31">
        <v>5.1849999999999996</v>
      </c>
      <c r="AJ163" s="31">
        <v>704.92100000000005</v>
      </c>
      <c r="AK163" s="31">
        <v>4106.2910000000002</v>
      </c>
      <c r="AL163" s="31">
        <v>349.49200000000002</v>
      </c>
      <c r="AM163" s="31">
        <v>10.824</v>
      </c>
      <c r="AN163" s="31">
        <v>11.887</v>
      </c>
      <c r="AO163" s="31">
        <v>2.9220000000000002</v>
      </c>
      <c r="AP163" s="31">
        <v>1.6040000000000001</v>
      </c>
      <c r="AQ163" s="31">
        <v>5.2220000000000004</v>
      </c>
      <c r="AR163" s="31">
        <v>680.00599999999997</v>
      </c>
      <c r="AS163" s="31">
        <v>4171.1660000000002</v>
      </c>
      <c r="AT163" s="31">
        <v>336.70299999999997</v>
      </c>
      <c r="AU163" s="31">
        <v>10.959</v>
      </c>
      <c r="AV163" s="31">
        <v>11.987</v>
      </c>
      <c r="AW163" s="31">
        <v>2.88</v>
      </c>
      <c r="AX163" s="31">
        <v>1.623</v>
      </c>
      <c r="AY163" s="31">
        <v>5.2480000000000002</v>
      </c>
      <c r="AZ163" s="31">
        <v>662.53700000000003</v>
      </c>
      <c r="BA163" s="31">
        <v>4182.5709999999999</v>
      </c>
      <c r="BB163" s="31">
        <v>331.10700000000003</v>
      </c>
      <c r="BC163" s="31">
        <v>11.015000000000001</v>
      </c>
    </row>
    <row r="164" spans="3:55">
      <c r="C164" s="30">
        <v>420000000</v>
      </c>
      <c r="D164" s="31">
        <v>2000000</v>
      </c>
      <c r="E164" s="31">
        <v>1400000</v>
      </c>
      <c r="F164" s="31">
        <v>633</v>
      </c>
      <c r="G164" s="40">
        <f t="shared" si="219"/>
        <v>3565.239</v>
      </c>
      <c r="H164" s="33">
        <f t="shared" ref="H164:K164" si="276">AVERAGE(P164,X164,BH164, BP164, BX164)</f>
        <v>8.5820000000000007</v>
      </c>
      <c r="I164" s="31">
        <f t="shared" si="276"/>
        <v>3.1444999999999999</v>
      </c>
      <c r="J164" s="31">
        <f t="shared" si="276"/>
        <v>1.849</v>
      </c>
      <c r="K164" s="31">
        <f t="shared" si="276"/>
        <v>6.0939999999999994</v>
      </c>
      <c r="L164" s="31">
        <f t="shared" ref="L164:O164" si="277">AVERAGE(T164,BD164,BL164, BT164, CB164)</f>
        <v>768.52099999999996</v>
      </c>
      <c r="M164" s="31">
        <f t="shared" si="277"/>
        <v>2402.893</v>
      </c>
      <c r="N164" s="31">
        <f t="shared" si="277"/>
        <v>375.01900000000001</v>
      </c>
      <c r="O164" s="34">
        <f t="shared" si="277"/>
        <v>12.712</v>
      </c>
      <c r="P164" s="31">
        <v>8.5779999999999994</v>
      </c>
      <c r="Q164" s="31">
        <v>3.08</v>
      </c>
      <c r="R164" s="31">
        <v>1.9259999999999999</v>
      </c>
      <c r="S164" s="31">
        <v>6.0359999999999996</v>
      </c>
      <c r="T164" s="31">
        <v>768.52099999999996</v>
      </c>
      <c r="U164" s="31">
        <v>2402.893</v>
      </c>
      <c r="V164" s="31">
        <v>375.01900000000001</v>
      </c>
      <c r="W164" s="31">
        <v>12.712</v>
      </c>
      <c r="X164" s="31">
        <v>8.5860000000000003</v>
      </c>
      <c r="Y164" s="31">
        <v>3.2090000000000001</v>
      </c>
      <c r="Z164" s="31">
        <v>1.772</v>
      </c>
      <c r="AA164" s="31">
        <v>6.1520000000000001</v>
      </c>
      <c r="AB164" s="31">
        <v>744.73699999999997</v>
      </c>
      <c r="AC164" s="31">
        <v>2317.4609999999998</v>
      </c>
      <c r="AD164" s="31">
        <v>367.36200000000002</v>
      </c>
      <c r="AE164" s="31">
        <v>12.826000000000001</v>
      </c>
      <c r="AF164" s="31">
        <v>8.4969999999999999</v>
      </c>
      <c r="AG164" s="31">
        <v>3.2330000000000001</v>
      </c>
      <c r="AH164" s="31">
        <v>1.7909999999999999</v>
      </c>
      <c r="AI164" s="31">
        <v>6.141</v>
      </c>
      <c r="AJ164" s="31">
        <v>754.05200000000002</v>
      </c>
      <c r="AK164" s="31">
        <v>2324.8150000000001</v>
      </c>
      <c r="AL164" s="31">
        <v>365.21899999999999</v>
      </c>
      <c r="AM164" s="31">
        <v>12.651999999999999</v>
      </c>
      <c r="AN164" s="31">
        <v>8.5850000000000009</v>
      </c>
      <c r="AO164" s="31">
        <v>3.214</v>
      </c>
      <c r="AP164" s="31">
        <v>1.7889999999999999</v>
      </c>
      <c r="AQ164" s="31">
        <v>6.0960000000000001</v>
      </c>
      <c r="AR164" s="31">
        <v>739.44399999999996</v>
      </c>
      <c r="AS164" s="31">
        <v>2381.9670000000001</v>
      </c>
      <c r="AT164" s="31">
        <v>363.83800000000002</v>
      </c>
      <c r="AU164" s="31">
        <v>12.506</v>
      </c>
      <c r="AV164" s="31">
        <v>8.5820000000000007</v>
      </c>
      <c r="AW164" s="31">
        <v>3.2389999999999999</v>
      </c>
      <c r="AX164" s="31">
        <v>1.708</v>
      </c>
      <c r="AY164" s="31">
        <v>6.1210000000000004</v>
      </c>
      <c r="AZ164" s="31">
        <v>737.52800000000002</v>
      </c>
      <c r="BA164" s="31">
        <v>2373.21</v>
      </c>
      <c r="BB164" s="31">
        <v>361.68400000000003</v>
      </c>
      <c r="BC164" s="31">
        <v>12.567</v>
      </c>
    </row>
    <row r="165" spans="3:55">
      <c r="C165" s="30">
        <v>420000000</v>
      </c>
      <c r="D165" s="31">
        <v>2000000</v>
      </c>
      <c r="E165" s="31">
        <v>1400000</v>
      </c>
      <c r="F165" s="31">
        <v>728</v>
      </c>
      <c r="G165" s="40">
        <f t="shared" si="219"/>
        <v>3277.2115000000003</v>
      </c>
      <c r="H165" s="33">
        <f t="shared" ref="H165:K165" si="278">AVERAGE(P165,X165,BH165, BP165, BX165)</f>
        <v>8.2860000000000014</v>
      </c>
      <c r="I165" s="31">
        <f t="shared" si="278"/>
        <v>3.0049999999999999</v>
      </c>
      <c r="J165" s="31">
        <f t="shared" si="278"/>
        <v>1.819</v>
      </c>
      <c r="K165" s="31">
        <f t="shared" si="278"/>
        <v>5.6995000000000005</v>
      </c>
      <c r="L165" s="31">
        <f t="shared" ref="L165:O165" si="279">AVERAGE(T165,BD165,BL165, BT165, CB165)</f>
        <v>731.32899999999995</v>
      </c>
      <c r="M165" s="31">
        <f t="shared" si="279"/>
        <v>2172.2710000000002</v>
      </c>
      <c r="N165" s="31">
        <f t="shared" si="279"/>
        <v>356.00099999999998</v>
      </c>
      <c r="O165" s="34">
        <f t="shared" si="279"/>
        <v>11.911</v>
      </c>
      <c r="P165" s="31">
        <v>8.2420000000000009</v>
      </c>
      <c r="Q165" s="31">
        <v>3.02</v>
      </c>
      <c r="R165" s="31">
        <v>1.7849999999999999</v>
      </c>
      <c r="S165" s="31">
        <v>5.6310000000000002</v>
      </c>
      <c r="T165" s="31">
        <v>731.32899999999995</v>
      </c>
      <c r="U165" s="31">
        <v>2172.2710000000002</v>
      </c>
      <c r="V165" s="31">
        <v>356.00099999999998</v>
      </c>
      <c r="W165" s="31">
        <v>11.911</v>
      </c>
      <c r="X165" s="31">
        <v>8.33</v>
      </c>
      <c r="Y165" s="31">
        <v>2.99</v>
      </c>
      <c r="Z165" s="31">
        <v>1.853</v>
      </c>
      <c r="AA165" s="31">
        <v>5.7679999999999998</v>
      </c>
      <c r="AB165" s="31">
        <v>736.47900000000004</v>
      </c>
      <c r="AC165" s="31">
        <v>2214.9250000000002</v>
      </c>
      <c r="AD165" s="31">
        <v>360.88</v>
      </c>
      <c r="AE165" s="31">
        <v>12.06</v>
      </c>
      <c r="AF165" s="31">
        <v>8.0540000000000003</v>
      </c>
      <c r="AG165" s="31">
        <v>3.0449999999999999</v>
      </c>
      <c r="AH165" s="31">
        <v>1.708</v>
      </c>
      <c r="AI165" s="31">
        <v>5.7270000000000003</v>
      </c>
      <c r="AJ165" s="31">
        <v>716.077</v>
      </c>
      <c r="AK165" s="31">
        <v>2151.4630000000002</v>
      </c>
      <c r="AL165" s="31">
        <v>349.99099999999999</v>
      </c>
      <c r="AM165" s="31">
        <v>12.087999999999999</v>
      </c>
      <c r="AN165" s="31">
        <v>8.2379999999999995</v>
      </c>
      <c r="AO165" s="31">
        <v>3.0950000000000002</v>
      </c>
      <c r="AP165" s="31">
        <v>1.782</v>
      </c>
      <c r="AQ165" s="31">
        <v>5.6890000000000001</v>
      </c>
      <c r="AR165" s="31">
        <v>747.02099999999996</v>
      </c>
      <c r="AS165" s="31">
        <v>2195.616</v>
      </c>
      <c r="AT165" s="31">
        <v>362.84500000000003</v>
      </c>
      <c r="AU165" s="31">
        <v>11.916</v>
      </c>
      <c r="AV165" s="31">
        <v>8.1349999999999998</v>
      </c>
      <c r="AW165" s="31">
        <v>2.9510000000000001</v>
      </c>
      <c r="AX165" s="31">
        <v>1.8360000000000001</v>
      </c>
      <c r="AY165" s="31">
        <v>5.7389999999999999</v>
      </c>
      <c r="AZ165" s="31">
        <v>730.06899999999996</v>
      </c>
      <c r="BA165" s="31">
        <v>2206.8049999999998</v>
      </c>
      <c r="BB165" s="31">
        <v>353.74599999999998</v>
      </c>
      <c r="BC165" s="31">
        <v>12.031000000000001</v>
      </c>
    </row>
    <row r="166" spans="3:55">
      <c r="C166" s="30">
        <v>420000000</v>
      </c>
      <c r="D166" s="31">
        <v>2000000</v>
      </c>
      <c r="E166" s="31">
        <v>1400000</v>
      </c>
      <c r="F166" s="31">
        <v>825</v>
      </c>
      <c r="G166" s="40">
        <f t="shared" si="219"/>
        <v>3182.3335000000002</v>
      </c>
      <c r="H166" s="33">
        <f t="shared" ref="H166:K166" si="280">AVERAGE(P166,X166,BH166, BP166, BX166)</f>
        <v>7.8685</v>
      </c>
      <c r="I166" s="31">
        <f t="shared" si="280"/>
        <v>3.0164999999999997</v>
      </c>
      <c r="J166" s="31">
        <f t="shared" si="280"/>
        <v>1.6339999999999999</v>
      </c>
      <c r="K166" s="31">
        <f t="shared" si="280"/>
        <v>5.4264999999999999</v>
      </c>
      <c r="L166" s="31">
        <f t="shared" ref="L166:O166" si="281">AVERAGE(T166,BD166,BL166, BT166, CB166)</f>
        <v>695.47699999999998</v>
      </c>
      <c r="M166" s="31">
        <f t="shared" si="281"/>
        <v>2130.4259999999999</v>
      </c>
      <c r="N166" s="31">
        <f t="shared" si="281"/>
        <v>339.62799999999999</v>
      </c>
      <c r="O166" s="34">
        <f t="shared" si="281"/>
        <v>11.375999999999999</v>
      </c>
      <c r="P166" s="31">
        <v>7.91</v>
      </c>
      <c r="Q166" s="31">
        <v>2.9649999999999999</v>
      </c>
      <c r="R166" s="31">
        <v>1.665</v>
      </c>
      <c r="S166" s="31">
        <v>5.4139999999999997</v>
      </c>
      <c r="T166" s="31">
        <v>695.47699999999998</v>
      </c>
      <c r="U166" s="31">
        <v>2130.4259999999999</v>
      </c>
      <c r="V166" s="31">
        <v>339.62799999999999</v>
      </c>
      <c r="W166" s="31">
        <v>11.375999999999999</v>
      </c>
      <c r="X166" s="31">
        <v>7.827</v>
      </c>
      <c r="Y166" s="31">
        <v>3.0680000000000001</v>
      </c>
      <c r="Z166" s="31">
        <v>1.603</v>
      </c>
      <c r="AA166" s="31">
        <v>5.4390000000000001</v>
      </c>
      <c r="AB166" s="31">
        <v>689.48199999999997</v>
      </c>
      <c r="AC166" s="31">
        <v>2121.91</v>
      </c>
      <c r="AD166" s="31">
        <v>338.91800000000001</v>
      </c>
      <c r="AE166" s="31">
        <v>11.375999999999999</v>
      </c>
      <c r="AF166" s="31">
        <v>7.8140000000000001</v>
      </c>
      <c r="AG166" s="31">
        <v>2.8519999999999999</v>
      </c>
      <c r="AH166" s="31">
        <v>1.772</v>
      </c>
      <c r="AI166" s="31">
        <v>5.4640000000000004</v>
      </c>
      <c r="AJ166" s="31">
        <v>699.10500000000002</v>
      </c>
      <c r="AK166" s="31">
        <v>2072.5549999999998</v>
      </c>
      <c r="AL166" s="31">
        <v>341.60399999999998</v>
      </c>
      <c r="AM166" s="31">
        <v>11.496</v>
      </c>
      <c r="AN166" s="31">
        <v>7.9020000000000001</v>
      </c>
      <c r="AO166" s="31">
        <v>3.0209999999999999</v>
      </c>
      <c r="AP166" s="31">
        <v>1.635</v>
      </c>
      <c r="AQ166" s="31">
        <v>5.4210000000000003</v>
      </c>
      <c r="AR166" s="31">
        <v>717.97199999999998</v>
      </c>
      <c r="AS166" s="31">
        <v>2121.8989999999999</v>
      </c>
      <c r="AT166" s="31">
        <v>353.99099999999999</v>
      </c>
      <c r="AU166" s="31">
        <v>11.552</v>
      </c>
      <c r="AV166" s="31">
        <v>7.8019999999999996</v>
      </c>
      <c r="AW166" s="31">
        <v>2.915</v>
      </c>
      <c r="AX166" s="31">
        <v>1.6719999999999999</v>
      </c>
      <c r="AY166" s="31">
        <v>5.4450000000000003</v>
      </c>
      <c r="AZ166" s="31">
        <v>694.76599999999996</v>
      </c>
      <c r="BA166" s="31">
        <v>2063.8040000000001</v>
      </c>
      <c r="BB166" s="31">
        <v>340.65</v>
      </c>
      <c r="BC166" s="31">
        <v>11.509</v>
      </c>
    </row>
    <row r="167" spans="3:55">
      <c r="C167" s="30">
        <v>420000000</v>
      </c>
      <c r="D167" s="31">
        <v>2000000</v>
      </c>
      <c r="E167" s="31">
        <v>1400000</v>
      </c>
      <c r="F167" s="31">
        <v>933</v>
      </c>
      <c r="G167" s="40">
        <f t="shared" si="219"/>
        <v>3117.9274999999998</v>
      </c>
      <c r="H167" s="33">
        <f t="shared" ref="H167:K167" si="282">AVERAGE(P167,X167,BH167, BP167, BX167)</f>
        <v>7.6430000000000007</v>
      </c>
      <c r="I167" s="31">
        <f t="shared" si="282"/>
        <v>2.9005000000000001</v>
      </c>
      <c r="J167" s="31">
        <f t="shared" si="282"/>
        <v>1.5605</v>
      </c>
      <c r="K167" s="31">
        <f t="shared" si="282"/>
        <v>5.1865000000000006</v>
      </c>
      <c r="L167" s="31">
        <f t="shared" ref="L167:O167" si="283">AVERAGE(T167,BD167,BL167, BT167, CB167)</f>
        <v>659.54200000000003</v>
      </c>
      <c r="M167" s="31">
        <f t="shared" si="283"/>
        <v>2109.8919999999998</v>
      </c>
      <c r="N167" s="31">
        <f t="shared" si="283"/>
        <v>332.33699999999999</v>
      </c>
      <c r="O167" s="34">
        <f t="shared" si="283"/>
        <v>10.97</v>
      </c>
      <c r="P167" s="31">
        <v>7.6950000000000003</v>
      </c>
      <c r="Q167" s="31">
        <v>2.976</v>
      </c>
      <c r="R167" s="31">
        <v>1.51</v>
      </c>
      <c r="S167" s="31">
        <v>5.173</v>
      </c>
      <c r="T167" s="31">
        <v>659.54200000000003</v>
      </c>
      <c r="U167" s="31">
        <v>2109.8919999999998</v>
      </c>
      <c r="V167" s="31">
        <v>332.33699999999999</v>
      </c>
      <c r="W167" s="31">
        <v>10.97</v>
      </c>
      <c r="X167" s="31">
        <v>7.5910000000000002</v>
      </c>
      <c r="Y167" s="31">
        <v>2.8250000000000002</v>
      </c>
      <c r="Z167" s="31">
        <v>1.611</v>
      </c>
      <c r="AA167" s="31">
        <v>5.2</v>
      </c>
      <c r="AB167" s="31">
        <v>654.529</v>
      </c>
      <c r="AC167" s="31">
        <v>2062.4050000000002</v>
      </c>
      <c r="AD167" s="31">
        <v>323.036</v>
      </c>
      <c r="AE167" s="31">
        <v>11.009</v>
      </c>
      <c r="AF167" s="31">
        <v>7.6829999999999998</v>
      </c>
      <c r="AG167" s="31">
        <v>2.8260000000000001</v>
      </c>
      <c r="AH167" s="31">
        <v>1.617</v>
      </c>
      <c r="AI167" s="31">
        <v>5.2089999999999996</v>
      </c>
      <c r="AJ167" s="31">
        <v>658.31899999999996</v>
      </c>
      <c r="AK167" s="31">
        <v>2077.587</v>
      </c>
      <c r="AL167" s="31">
        <v>326.69799999999998</v>
      </c>
      <c r="AM167" s="31">
        <v>11.052</v>
      </c>
      <c r="AN167" s="31">
        <v>7.5789999999999997</v>
      </c>
      <c r="AO167" s="31">
        <v>2.86</v>
      </c>
      <c r="AP167" s="31">
        <v>1.5720000000000001</v>
      </c>
      <c r="AQ167" s="31">
        <v>5.1710000000000003</v>
      </c>
      <c r="AR167" s="31">
        <v>657.697</v>
      </c>
      <c r="AS167" s="31">
        <v>2084.598</v>
      </c>
      <c r="AT167" s="31">
        <v>326.39100000000002</v>
      </c>
      <c r="AU167" s="31">
        <v>10.951000000000001</v>
      </c>
      <c r="AV167" s="31">
        <v>7.6909999999999998</v>
      </c>
      <c r="AW167" s="31">
        <v>2.9369999999999998</v>
      </c>
      <c r="AX167" s="31">
        <v>1.514</v>
      </c>
      <c r="AY167" s="31">
        <v>5.2169999999999996</v>
      </c>
      <c r="AZ167" s="31">
        <v>664.08900000000006</v>
      </c>
      <c r="BA167" s="31">
        <v>2049.5430000000001</v>
      </c>
      <c r="BB167" s="31">
        <v>329.00799999999998</v>
      </c>
      <c r="BC167" s="31">
        <v>11.161</v>
      </c>
    </row>
    <row r="168" spans="3:55">
      <c r="C168" s="30">
        <v>600000000</v>
      </c>
      <c r="D168" s="31">
        <v>2000000</v>
      </c>
      <c r="E168" s="31">
        <v>1400000</v>
      </c>
      <c r="F168" s="31">
        <v>633</v>
      </c>
      <c r="G168" s="40">
        <f t="shared" si="219"/>
        <v>3476.4909999999995</v>
      </c>
      <c r="H168" s="33">
        <f t="shared" ref="H168:K168" si="284">AVERAGE(P168,X168,BH168, BP168, BX168)</f>
        <v>8.5289999999999999</v>
      </c>
      <c r="I168" s="31">
        <f t="shared" si="284"/>
        <v>3.2214999999999998</v>
      </c>
      <c r="J168" s="31">
        <f t="shared" si="284"/>
        <v>1.7605</v>
      </c>
      <c r="K168" s="31">
        <f t="shared" si="284"/>
        <v>6.1020000000000003</v>
      </c>
      <c r="L168" s="31">
        <f t="shared" ref="L168:O168" si="285">AVERAGE(T168,BD168,BL168, BT168, CB168)</f>
        <v>746.77</v>
      </c>
      <c r="M168" s="31">
        <f t="shared" si="285"/>
        <v>2342.8150000000001</v>
      </c>
      <c r="N168" s="31">
        <f t="shared" si="285"/>
        <v>368.27600000000001</v>
      </c>
      <c r="O168" s="34">
        <f t="shared" si="285"/>
        <v>12.528</v>
      </c>
      <c r="P168" s="31">
        <v>8.5839999999999996</v>
      </c>
      <c r="Q168" s="31">
        <v>3.177</v>
      </c>
      <c r="R168" s="31">
        <v>1.821</v>
      </c>
      <c r="S168" s="31">
        <v>6.0860000000000003</v>
      </c>
      <c r="T168" s="31">
        <v>746.77</v>
      </c>
      <c r="U168" s="31">
        <v>2342.8150000000001</v>
      </c>
      <c r="V168" s="31">
        <v>368.27600000000001</v>
      </c>
      <c r="W168" s="31">
        <v>12.528</v>
      </c>
      <c r="X168" s="31">
        <v>8.4740000000000002</v>
      </c>
      <c r="Y168" s="31">
        <v>3.266</v>
      </c>
      <c r="Z168" s="31">
        <v>1.7</v>
      </c>
      <c r="AA168" s="31">
        <v>6.1180000000000003</v>
      </c>
      <c r="AB168" s="31">
        <v>740.72400000000005</v>
      </c>
      <c r="AC168" s="31">
        <v>2277.8760000000002</v>
      </c>
      <c r="AD168" s="31">
        <v>363.767</v>
      </c>
      <c r="AE168" s="31">
        <v>12.513999999999999</v>
      </c>
      <c r="AF168" s="31">
        <v>8.6859999999999999</v>
      </c>
      <c r="AG168" s="31">
        <v>3.262</v>
      </c>
      <c r="AH168" s="31">
        <v>1.85</v>
      </c>
      <c r="AI168" s="31">
        <v>6.04</v>
      </c>
      <c r="AJ168" s="31">
        <v>788.13400000000001</v>
      </c>
      <c r="AK168" s="31">
        <v>2354.8919999999998</v>
      </c>
      <c r="AL168" s="31">
        <v>384.52199999999999</v>
      </c>
      <c r="AM168" s="31">
        <v>12.584</v>
      </c>
      <c r="AN168" s="31">
        <v>8.3740000000000006</v>
      </c>
      <c r="AO168" s="31">
        <v>3.3010000000000002</v>
      </c>
      <c r="AP168" s="31">
        <v>1.6830000000000001</v>
      </c>
      <c r="AQ168" s="31">
        <v>6.04</v>
      </c>
      <c r="AR168" s="31">
        <v>727.60799999999995</v>
      </c>
      <c r="AS168" s="31">
        <v>2220.7289999999998</v>
      </c>
      <c r="AT168" s="31">
        <v>360.53199999999998</v>
      </c>
      <c r="AU168" s="31">
        <v>12.621</v>
      </c>
      <c r="AV168" s="31">
        <v>8.5139999999999993</v>
      </c>
      <c r="AW168" s="31">
        <v>3.2730000000000001</v>
      </c>
      <c r="AX168" s="31">
        <v>1.7509999999999999</v>
      </c>
      <c r="AY168" s="31">
        <v>6.0960000000000001</v>
      </c>
      <c r="AZ168" s="31">
        <v>735.58699999999999</v>
      </c>
      <c r="BA168" s="31">
        <v>2310.0590000000002</v>
      </c>
      <c r="BB168" s="31">
        <v>364.07</v>
      </c>
      <c r="BC168" s="31">
        <v>12.727</v>
      </c>
    </row>
    <row r="169" spans="3:55">
      <c r="C169" s="30">
        <v>600000000</v>
      </c>
      <c r="D169" s="31">
        <v>2000000</v>
      </c>
      <c r="E169" s="31">
        <v>1400000</v>
      </c>
      <c r="F169" s="31">
        <v>728</v>
      </c>
      <c r="G169" s="40">
        <f t="shared" si="219"/>
        <v>3267.8499999999995</v>
      </c>
      <c r="H169" s="33">
        <f t="shared" ref="H169:K169" si="286">AVERAGE(P169,X169,BH169, BP169, BX169)</f>
        <v>7.9380000000000006</v>
      </c>
      <c r="I169" s="31">
        <f t="shared" si="286"/>
        <v>3.1464999999999996</v>
      </c>
      <c r="J169" s="31">
        <f t="shared" si="286"/>
        <v>1.6294999999999999</v>
      </c>
      <c r="K169" s="31">
        <f t="shared" si="286"/>
        <v>5.758</v>
      </c>
      <c r="L169" s="31">
        <f t="shared" ref="L169:O169" si="287">AVERAGE(T169,BD169,BL169, BT169, CB169)</f>
        <v>730.26</v>
      </c>
      <c r="M169" s="31">
        <f t="shared" si="287"/>
        <v>2162.6619999999998</v>
      </c>
      <c r="N169" s="31">
        <f t="shared" si="287"/>
        <v>357.142</v>
      </c>
      <c r="O169" s="34">
        <f t="shared" si="287"/>
        <v>12.028</v>
      </c>
      <c r="P169" s="31">
        <v>8.0340000000000007</v>
      </c>
      <c r="Q169" s="31">
        <v>3.1389999999999998</v>
      </c>
      <c r="R169" s="31">
        <v>1.6539999999999999</v>
      </c>
      <c r="S169" s="31">
        <v>5.6840000000000002</v>
      </c>
      <c r="T169" s="31">
        <v>730.26</v>
      </c>
      <c r="U169" s="31">
        <v>2162.6619999999998</v>
      </c>
      <c r="V169" s="31">
        <v>357.142</v>
      </c>
      <c r="W169" s="31">
        <v>12.028</v>
      </c>
      <c r="X169" s="31">
        <v>7.8419999999999996</v>
      </c>
      <c r="Y169" s="31">
        <v>3.1539999999999999</v>
      </c>
      <c r="Z169" s="31">
        <v>1.605</v>
      </c>
      <c r="AA169" s="31">
        <v>5.8319999999999999</v>
      </c>
      <c r="AB169" s="31">
        <v>719.846</v>
      </c>
      <c r="AC169" s="31">
        <v>2047.0619999999999</v>
      </c>
      <c r="AD169" s="31">
        <v>353.21800000000002</v>
      </c>
      <c r="AE169" s="31">
        <v>11.99</v>
      </c>
      <c r="AF169" s="31">
        <v>7.9690000000000003</v>
      </c>
      <c r="AG169" s="31">
        <v>3.1560000000000001</v>
      </c>
      <c r="AH169" s="31">
        <v>1.708</v>
      </c>
      <c r="AI169" s="31">
        <v>5.7889999999999997</v>
      </c>
      <c r="AJ169" s="31">
        <v>724.42399999999998</v>
      </c>
      <c r="AK169" s="31">
        <v>2032.45</v>
      </c>
      <c r="AL169" s="31">
        <v>350.26400000000001</v>
      </c>
      <c r="AM169" s="31">
        <v>11.901</v>
      </c>
      <c r="AN169" s="31">
        <v>8.0419999999999998</v>
      </c>
      <c r="AO169" s="31">
        <v>3.0539999999999998</v>
      </c>
      <c r="AP169" s="31">
        <v>1.8120000000000001</v>
      </c>
      <c r="AQ169" s="31">
        <v>5.742</v>
      </c>
      <c r="AR169" s="31">
        <v>728.08799999999997</v>
      </c>
      <c r="AS169" s="31">
        <v>2108.5639999999999</v>
      </c>
      <c r="AT169" s="31">
        <v>359.983</v>
      </c>
      <c r="AU169" s="31">
        <v>11.909000000000001</v>
      </c>
      <c r="AV169" s="31">
        <v>8.0380000000000003</v>
      </c>
      <c r="AW169" s="31">
        <v>3.145</v>
      </c>
      <c r="AX169" s="31">
        <v>1.6759999999999999</v>
      </c>
      <c r="AY169" s="31">
        <v>5.984</v>
      </c>
      <c r="AZ169" s="31">
        <v>737.45100000000002</v>
      </c>
      <c r="BA169" s="31">
        <v>2093.19</v>
      </c>
      <c r="BB169" s="31">
        <v>357.73200000000003</v>
      </c>
      <c r="BC169" s="31">
        <v>11.839</v>
      </c>
    </row>
    <row r="170" spans="3:55">
      <c r="C170" s="30">
        <v>600000000</v>
      </c>
      <c r="D170" s="31">
        <v>2000000</v>
      </c>
      <c r="E170" s="31">
        <v>1400000</v>
      </c>
      <c r="F170" s="31">
        <v>825</v>
      </c>
      <c r="G170" s="40">
        <f t="shared" si="219"/>
        <v>2966.5675000000001</v>
      </c>
      <c r="H170" s="33">
        <f t="shared" ref="H170:K170" si="288">AVERAGE(P170,X170,BH170, BP170, BX170)</f>
        <v>7.4145000000000003</v>
      </c>
      <c r="I170" s="31">
        <f t="shared" si="288"/>
        <v>2.9725000000000001</v>
      </c>
      <c r="J170" s="31">
        <f t="shared" si="288"/>
        <v>1.649</v>
      </c>
      <c r="K170" s="31">
        <f t="shared" si="288"/>
        <v>5.4485000000000001</v>
      </c>
      <c r="L170" s="31">
        <f t="shared" ref="L170:O170" si="289">AVERAGE(T170,BD170,BL170, BT170, CB170)</f>
        <v>699.97500000000002</v>
      </c>
      <c r="M170" s="31">
        <f t="shared" si="289"/>
        <v>1907.5830000000001</v>
      </c>
      <c r="N170" s="31">
        <f t="shared" si="289"/>
        <v>342.24299999999999</v>
      </c>
      <c r="O170" s="34">
        <f t="shared" si="289"/>
        <v>11.318</v>
      </c>
      <c r="P170" s="31">
        <v>7.407</v>
      </c>
      <c r="Q170" s="31">
        <v>2.9550000000000001</v>
      </c>
      <c r="R170" s="31">
        <v>1.643</v>
      </c>
      <c r="S170" s="31">
        <v>5.399</v>
      </c>
      <c r="T170" s="31">
        <v>699.97500000000002</v>
      </c>
      <c r="U170" s="31">
        <v>1907.5830000000001</v>
      </c>
      <c r="V170" s="31">
        <v>342.24299999999999</v>
      </c>
      <c r="W170" s="31">
        <v>11.318</v>
      </c>
      <c r="X170" s="31">
        <v>7.4219999999999997</v>
      </c>
      <c r="Y170" s="31">
        <v>2.99</v>
      </c>
      <c r="Z170" s="31">
        <v>1.655</v>
      </c>
      <c r="AA170" s="31">
        <v>5.4980000000000002</v>
      </c>
      <c r="AB170" s="31">
        <v>694.84400000000005</v>
      </c>
      <c r="AC170" s="31">
        <v>1840.6210000000001</v>
      </c>
      <c r="AD170" s="31">
        <v>340.79700000000003</v>
      </c>
      <c r="AE170" s="31">
        <v>11.303000000000001</v>
      </c>
      <c r="AF170" s="31">
        <v>7.4059999999999997</v>
      </c>
      <c r="AG170" s="31">
        <v>2.9049999999999998</v>
      </c>
      <c r="AH170" s="31">
        <v>1.6950000000000001</v>
      </c>
      <c r="AI170" s="31">
        <v>5.45</v>
      </c>
      <c r="AJ170" s="31">
        <v>681.72699999999998</v>
      </c>
      <c r="AK170" s="31">
        <v>1861.442</v>
      </c>
      <c r="AL170" s="31">
        <v>334.036</v>
      </c>
      <c r="AM170" s="31">
        <v>11.444000000000001</v>
      </c>
      <c r="AN170" s="31">
        <v>7.4020000000000001</v>
      </c>
      <c r="AO170" s="31">
        <v>2.9849999999999999</v>
      </c>
      <c r="AP170" s="31">
        <v>1.6559999999999999</v>
      </c>
      <c r="AQ170" s="31">
        <v>5.407</v>
      </c>
      <c r="AR170" s="31">
        <v>689.22799999999995</v>
      </c>
      <c r="AS170" s="31">
        <v>1846.3589999999999</v>
      </c>
      <c r="AT170" s="31">
        <v>340.68200000000002</v>
      </c>
      <c r="AU170" s="31">
        <v>11.512</v>
      </c>
      <c r="AV170" s="31">
        <v>7.51</v>
      </c>
      <c r="AW170" s="31">
        <v>2.8109999999999999</v>
      </c>
      <c r="AX170" s="31">
        <v>1.84</v>
      </c>
      <c r="AY170" s="31">
        <v>5.468</v>
      </c>
      <c r="AZ170" s="31">
        <v>695.65599999999995</v>
      </c>
      <c r="BA170" s="31">
        <v>1911.1220000000001</v>
      </c>
      <c r="BB170" s="31">
        <v>344.91699999999997</v>
      </c>
      <c r="BC170" s="31">
        <v>11.565</v>
      </c>
    </row>
    <row r="171" spans="3:55">
      <c r="C171" s="30">
        <v>600000000</v>
      </c>
      <c r="D171" s="31">
        <v>2000000</v>
      </c>
      <c r="E171" s="31">
        <v>1400000</v>
      </c>
      <c r="F171" s="31">
        <v>933</v>
      </c>
      <c r="G171" s="40">
        <f t="shared" si="219"/>
        <v>2843.1589999999997</v>
      </c>
      <c r="H171" s="37">
        <f t="shared" ref="H171:K171" si="290">AVERAGE(P171,X171,BH171, BP171, BX171)</f>
        <v>7.0909999999999993</v>
      </c>
      <c r="I171" s="38">
        <f t="shared" si="290"/>
        <v>2.7875000000000001</v>
      </c>
      <c r="J171" s="38">
        <f t="shared" si="290"/>
        <v>1.6625000000000001</v>
      </c>
      <c r="K171" s="38">
        <f t="shared" si="290"/>
        <v>5.2290000000000001</v>
      </c>
      <c r="L171" s="38">
        <f t="shared" ref="L171:O171" si="291">AVERAGE(T171,BD171,BL171, BT171, CB171)</f>
        <v>668.03300000000002</v>
      </c>
      <c r="M171" s="38">
        <f t="shared" si="291"/>
        <v>1827.55</v>
      </c>
      <c r="N171" s="38">
        <f t="shared" si="291"/>
        <v>331.23099999999999</v>
      </c>
      <c r="O171" s="39">
        <f t="shared" si="291"/>
        <v>11.116</v>
      </c>
      <c r="P171" s="31">
        <v>7.0949999999999998</v>
      </c>
      <c r="Q171" s="31">
        <v>2.7330000000000001</v>
      </c>
      <c r="R171" s="31">
        <v>1.7330000000000001</v>
      </c>
      <c r="S171" s="31">
        <v>5.2229999999999999</v>
      </c>
      <c r="T171" s="31">
        <v>668.03300000000002</v>
      </c>
      <c r="U171" s="31">
        <v>1827.55</v>
      </c>
      <c r="V171" s="31">
        <v>331.23099999999999</v>
      </c>
      <c r="W171" s="31">
        <v>11.116</v>
      </c>
      <c r="X171" s="31">
        <v>7.0869999999999997</v>
      </c>
      <c r="Y171" s="31">
        <v>2.8420000000000001</v>
      </c>
      <c r="Z171" s="31">
        <v>1.5920000000000001</v>
      </c>
      <c r="AA171" s="31">
        <v>5.2350000000000003</v>
      </c>
      <c r="AB171" s="31">
        <v>641.42899999999997</v>
      </c>
      <c r="AC171" s="31">
        <v>1809.05</v>
      </c>
      <c r="AD171" s="31">
        <v>322.32</v>
      </c>
      <c r="AE171" s="31">
        <v>11.058999999999999</v>
      </c>
      <c r="AF171" s="31">
        <v>7.1829999999999998</v>
      </c>
      <c r="AG171" s="31">
        <v>2.8380000000000001</v>
      </c>
      <c r="AH171" s="31">
        <v>1.681</v>
      </c>
      <c r="AI171" s="31">
        <v>5.2309999999999999</v>
      </c>
      <c r="AJ171" s="31">
        <v>669.94600000000003</v>
      </c>
      <c r="AK171" s="31">
        <v>1832.921</v>
      </c>
      <c r="AL171" s="31">
        <v>335.13799999999998</v>
      </c>
      <c r="AM171" s="31">
        <v>11.076000000000001</v>
      </c>
      <c r="AN171" s="31">
        <v>7.0910000000000002</v>
      </c>
      <c r="AO171" s="31">
        <v>2.8639999999999999</v>
      </c>
      <c r="AP171" s="31">
        <v>1.617</v>
      </c>
      <c r="AQ171" s="31">
        <v>5.1820000000000004</v>
      </c>
      <c r="AR171" s="31">
        <v>654.83799999999997</v>
      </c>
      <c r="AS171" s="31">
        <v>1771.9390000000001</v>
      </c>
      <c r="AT171" s="31">
        <v>325.78300000000002</v>
      </c>
      <c r="AU171" s="31">
        <v>11.081</v>
      </c>
      <c r="AV171" s="31">
        <v>7.0869999999999997</v>
      </c>
      <c r="AW171" s="31">
        <v>2.8010000000000002</v>
      </c>
      <c r="AX171" s="31">
        <v>1.639</v>
      </c>
      <c r="AY171" s="31">
        <v>5.24</v>
      </c>
      <c r="AZ171" s="31">
        <v>650.84299999999996</v>
      </c>
      <c r="BA171" s="31">
        <v>1781.587</v>
      </c>
      <c r="BB171" s="31">
        <v>325.95299999999997</v>
      </c>
      <c r="BC171" s="31">
        <v>11.035</v>
      </c>
    </row>
    <row r="179" spans="3:55">
      <c r="C179" s="5" t="s">
        <v>98</v>
      </c>
    </row>
    <row r="180" spans="3:55">
      <c r="C180" s="26" t="s">
        <v>83</v>
      </c>
      <c r="D180" s="26" t="s">
        <v>84</v>
      </c>
      <c r="E180" s="26" t="s">
        <v>85</v>
      </c>
      <c r="F180" s="26" t="s">
        <v>99</v>
      </c>
      <c r="G180" s="26" t="s">
        <v>100</v>
      </c>
      <c r="H180" s="26" t="s">
        <v>47</v>
      </c>
      <c r="I180" s="26" t="s">
        <v>48</v>
      </c>
      <c r="J180" s="26" t="s">
        <v>49</v>
      </c>
      <c r="K180" s="26" t="s">
        <v>88</v>
      </c>
      <c r="L180" s="26" t="s">
        <v>89</v>
      </c>
      <c r="M180" s="26" t="s">
        <v>90</v>
      </c>
      <c r="N180" s="26" t="s">
        <v>91</v>
      </c>
      <c r="O180" s="26" t="s">
        <v>92</v>
      </c>
      <c r="P180" s="26" t="s">
        <v>47</v>
      </c>
      <c r="Q180" s="26" t="s">
        <v>48</v>
      </c>
      <c r="R180" s="26" t="s">
        <v>49</v>
      </c>
      <c r="S180" s="26" t="s">
        <v>88</v>
      </c>
      <c r="T180" s="26" t="s">
        <v>89</v>
      </c>
      <c r="U180" s="26" t="s">
        <v>90</v>
      </c>
      <c r="V180" s="26" t="s">
        <v>91</v>
      </c>
      <c r="W180" s="26" t="s">
        <v>92</v>
      </c>
      <c r="X180" s="26" t="s">
        <v>47</v>
      </c>
      <c r="Y180" s="26" t="s">
        <v>48</v>
      </c>
      <c r="Z180" s="26" t="s">
        <v>49</v>
      </c>
      <c r="AA180" s="26" t="s">
        <v>88</v>
      </c>
      <c r="AB180" s="26" t="s">
        <v>89</v>
      </c>
      <c r="AC180" s="26" t="s">
        <v>90</v>
      </c>
      <c r="AD180" s="26" t="s">
        <v>91</v>
      </c>
      <c r="AE180" s="26" t="s">
        <v>92</v>
      </c>
      <c r="AF180" s="26" t="s">
        <v>47</v>
      </c>
      <c r="AG180" s="26" t="s">
        <v>48</v>
      </c>
      <c r="AH180" s="26" t="s">
        <v>49</v>
      </c>
      <c r="AI180" s="26" t="s">
        <v>88</v>
      </c>
      <c r="AJ180" s="26" t="s">
        <v>89</v>
      </c>
      <c r="AK180" s="26" t="s">
        <v>90</v>
      </c>
      <c r="AL180" s="26" t="s">
        <v>91</v>
      </c>
      <c r="AM180" s="26" t="s">
        <v>92</v>
      </c>
      <c r="AN180" s="26" t="s">
        <v>47</v>
      </c>
      <c r="AO180" s="26" t="s">
        <v>48</v>
      </c>
      <c r="AP180" s="26" t="s">
        <v>49</v>
      </c>
      <c r="AQ180" s="26" t="s">
        <v>88</v>
      </c>
      <c r="AR180" s="26" t="s">
        <v>89</v>
      </c>
      <c r="AS180" s="26" t="s">
        <v>90</v>
      </c>
      <c r="AT180" s="26" t="s">
        <v>91</v>
      </c>
      <c r="AU180" s="26" t="s">
        <v>92</v>
      </c>
      <c r="AV180" s="26" t="s">
        <v>47</v>
      </c>
      <c r="AW180" s="26" t="s">
        <v>48</v>
      </c>
      <c r="AX180" s="26" t="s">
        <v>49</v>
      </c>
      <c r="AY180" s="26" t="s">
        <v>88</v>
      </c>
      <c r="AZ180" s="26" t="s">
        <v>89</v>
      </c>
      <c r="BA180" s="26" t="s">
        <v>90</v>
      </c>
      <c r="BB180" s="26" t="s">
        <v>91</v>
      </c>
      <c r="BC180" s="26" t="s">
        <v>92</v>
      </c>
    </row>
    <row r="181" spans="3:55">
      <c r="C181" s="30">
        <v>177000000</v>
      </c>
      <c r="D181" s="31">
        <v>1200000</v>
      </c>
      <c r="E181" s="31">
        <v>1000000</v>
      </c>
      <c r="F181" s="31">
        <v>633</v>
      </c>
      <c r="G181" s="40">
        <f t="shared" ref="G181:G216" si="292">SUM(K181:O181)</f>
        <v>1584.9384999999997</v>
      </c>
      <c r="H181" s="41">
        <f t="shared" ref="H181:K181" si="293">AVERAGE(P181,X181,BH181, BP181, BX181)</f>
        <v>82.489000000000004</v>
      </c>
      <c r="I181" s="42">
        <f t="shared" si="293"/>
        <v>6.3864999999999998</v>
      </c>
      <c r="J181" s="42">
        <f t="shared" si="293"/>
        <v>4.9619999999999997</v>
      </c>
      <c r="K181" s="42">
        <f t="shared" si="293"/>
        <v>64.591499999999996</v>
      </c>
      <c r="L181" s="42">
        <f t="shared" ref="L181:O181" si="294">AVERAGE(T181,BD181,BL181, BT181, CB181)</f>
        <v>84.858000000000004</v>
      </c>
      <c r="M181" s="42">
        <f t="shared" si="294"/>
        <v>1328.9949999999999</v>
      </c>
      <c r="N181" s="42">
        <f t="shared" si="294"/>
        <v>64.790000000000006</v>
      </c>
      <c r="O181" s="43">
        <f t="shared" si="294"/>
        <v>41.704000000000001</v>
      </c>
      <c r="P181" s="31">
        <v>82.457999999999998</v>
      </c>
      <c r="Q181" s="31">
        <v>6.3929999999999998</v>
      </c>
      <c r="R181" s="31">
        <v>4.9269999999999996</v>
      </c>
      <c r="S181" s="31">
        <v>96.290999999999997</v>
      </c>
      <c r="T181" s="31">
        <v>84.858000000000004</v>
      </c>
      <c r="U181" s="31">
        <v>1328.9949999999999</v>
      </c>
      <c r="V181" s="31">
        <v>64.790000000000006</v>
      </c>
      <c r="W181" s="31">
        <v>41.704000000000001</v>
      </c>
      <c r="X181" s="31">
        <v>82.52</v>
      </c>
      <c r="Y181" s="31">
        <v>6.38</v>
      </c>
      <c r="Z181" s="31">
        <v>4.9969999999999999</v>
      </c>
      <c r="AA181" s="31">
        <v>32.892000000000003</v>
      </c>
      <c r="AB181" s="31">
        <v>86.084000000000003</v>
      </c>
      <c r="AC181" s="31">
        <v>1330.002</v>
      </c>
      <c r="AD181" s="31">
        <v>63.969000000000001</v>
      </c>
      <c r="AE181" s="31">
        <v>41.798999999999999</v>
      </c>
      <c r="AF181" s="31">
        <v>82.888999999999996</v>
      </c>
      <c r="AG181" s="31">
        <v>6.8159999999999998</v>
      </c>
      <c r="AH181" s="31">
        <v>4.9320000000000004</v>
      </c>
      <c r="AI181" s="31">
        <v>32.768999999999998</v>
      </c>
      <c r="AJ181" s="31">
        <v>85.456999999999994</v>
      </c>
      <c r="AK181" s="31">
        <v>1329.596</v>
      </c>
      <c r="AL181" s="31">
        <v>64.076999999999998</v>
      </c>
      <c r="AM181" s="31">
        <v>41.790999999999997</v>
      </c>
      <c r="AN181" s="31">
        <v>82.659000000000006</v>
      </c>
      <c r="AO181" s="31">
        <v>6.5739999999999998</v>
      </c>
      <c r="AP181" s="31">
        <v>4.931</v>
      </c>
      <c r="AQ181" s="31">
        <v>32.715000000000003</v>
      </c>
      <c r="AR181" s="31">
        <v>85.707999999999998</v>
      </c>
      <c r="AS181" s="31">
        <v>1329.5429999999999</v>
      </c>
      <c r="AT181" s="31">
        <v>64.64</v>
      </c>
      <c r="AU181" s="31">
        <v>41.633000000000003</v>
      </c>
      <c r="AV181" s="31">
        <v>82.396000000000001</v>
      </c>
      <c r="AW181" s="31">
        <v>6.2409999999999997</v>
      </c>
      <c r="AX181" s="31">
        <v>5.0019999999999998</v>
      </c>
      <c r="AY181" s="31">
        <v>33.067999999999998</v>
      </c>
      <c r="AZ181" s="31">
        <v>85.18</v>
      </c>
      <c r="BA181" s="31">
        <v>1330.9449999999999</v>
      </c>
      <c r="BB181" s="31">
        <v>65.831000000000003</v>
      </c>
      <c r="BC181" s="31">
        <v>41.569000000000003</v>
      </c>
    </row>
    <row r="182" spans="3:55">
      <c r="C182" s="30">
        <v>177000000</v>
      </c>
      <c r="D182" s="31">
        <v>1200000</v>
      </c>
      <c r="E182" s="31">
        <v>1000000</v>
      </c>
      <c r="F182" s="31">
        <v>728</v>
      </c>
      <c r="G182" s="40">
        <f t="shared" si="292"/>
        <v>1562.8105</v>
      </c>
      <c r="H182" s="33">
        <f t="shared" ref="H182:K182" si="295">AVERAGE(P182,X182,BH182, BP182, BX182)</f>
        <v>81.835499999999996</v>
      </c>
      <c r="I182" s="31">
        <f t="shared" si="295"/>
        <v>6.2169999999999996</v>
      </c>
      <c r="J182" s="31">
        <f t="shared" si="295"/>
        <v>4.6844999999999999</v>
      </c>
      <c r="K182" s="31">
        <f t="shared" si="295"/>
        <v>61.204499999999996</v>
      </c>
      <c r="L182" s="31">
        <f t="shared" ref="L182:O182" si="296">AVERAGE(T182,BD182,BL182, BT182, CB182)</f>
        <v>79.307000000000002</v>
      </c>
      <c r="M182" s="31">
        <f t="shared" si="296"/>
        <v>1323.3</v>
      </c>
      <c r="N182" s="31">
        <f t="shared" si="296"/>
        <v>58.667000000000002</v>
      </c>
      <c r="O182" s="34">
        <f t="shared" si="296"/>
        <v>40.332000000000001</v>
      </c>
      <c r="P182" s="31">
        <v>81.775999999999996</v>
      </c>
      <c r="Q182" s="31">
        <v>6.1529999999999996</v>
      </c>
      <c r="R182" s="31">
        <v>4.6879999999999997</v>
      </c>
      <c r="S182" s="31">
        <v>90.683999999999997</v>
      </c>
      <c r="T182" s="31">
        <v>79.307000000000002</v>
      </c>
      <c r="U182" s="31">
        <v>1323.3</v>
      </c>
      <c r="V182" s="31">
        <v>58.667000000000002</v>
      </c>
      <c r="W182" s="31">
        <v>40.332000000000001</v>
      </c>
      <c r="X182" s="31">
        <v>81.894999999999996</v>
      </c>
      <c r="Y182" s="31">
        <v>6.2809999999999997</v>
      </c>
      <c r="Z182" s="31">
        <v>4.681</v>
      </c>
      <c r="AA182" s="31">
        <v>31.725000000000001</v>
      </c>
      <c r="AB182" s="31">
        <v>80.605000000000004</v>
      </c>
      <c r="AC182" s="31">
        <v>1323.1990000000001</v>
      </c>
      <c r="AD182" s="31">
        <v>63.762999999999998</v>
      </c>
      <c r="AE182" s="31">
        <v>40.564999999999998</v>
      </c>
      <c r="AF182" s="31">
        <v>81.956999999999994</v>
      </c>
      <c r="AG182" s="31">
        <v>6.2779999999999996</v>
      </c>
      <c r="AH182" s="31">
        <v>4.7359999999999998</v>
      </c>
      <c r="AI182" s="31">
        <v>31.361000000000001</v>
      </c>
      <c r="AJ182" s="31">
        <v>81.236000000000004</v>
      </c>
      <c r="AK182" s="31">
        <v>1323.7550000000001</v>
      </c>
      <c r="AL182" s="31">
        <v>61.164999999999999</v>
      </c>
      <c r="AM182" s="31">
        <v>40.515999999999998</v>
      </c>
      <c r="AN182" s="31">
        <v>81.555999999999997</v>
      </c>
      <c r="AO182" s="31">
        <v>5.9470000000000001</v>
      </c>
      <c r="AP182" s="31">
        <v>4.665</v>
      </c>
      <c r="AQ182" s="31">
        <v>31.050999999999998</v>
      </c>
      <c r="AR182" s="31">
        <v>81.433999999999997</v>
      </c>
      <c r="AS182" s="31">
        <v>1323.5830000000001</v>
      </c>
      <c r="AT182" s="31">
        <v>60.718000000000004</v>
      </c>
      <c r="AU182" s="31">
        <v>40.512999999999998</v>
      </c>
      <c r="AV182" s="31">
        <v>82.650999999999996</v>
      </c>
      <c r="AW182" s="31">
        <v>7.1310000000000002</v>
      </c>
      <c r="AX182" s="31">
        <v>4.5679999999999996</v>
      </c>
      <c r="AY182" s="31">
        <v>31.143000000000001</v>
      </c>
      <c r="AZ182" s="31">
        <v>81.081999999999994</v>
      </c>
      <c r="BA182" s="31">
        <v>1323.2750000000001</v>
      </c>
      <c r="BB182" s="31">
        <v>59.76</v>
      </c>
      <c r="BC182" s="31">
        <v>40.610999999999997</v>
      </c>
    </row>
    <row r="183" spans="3:55">
      <c r="C183" s="30">
        <v>177000000</v>
      </c>
      <c r="D183" s="31">
        <v>1200000</v>
      </c>
      <c r="E183" s="31">
        <v>1000000</v>
      </c>
      <c r="F183" s="31">
        <v>825</v>
      </c>
      <c r="G183" s="40">
        <f t="shared" si="292"/>
        <v>1551.3760000000002</v>
      </c>
      <c r="H183" s="33">
        <f t="shared" ref="H183:K183" si="297">AVERAGE(P183,X183,BH183, BP183, BX183)</f>
        <v>81.239000000000004</v>
      </c>
      <c r="I183" s="31">
        <f t="shared" si="297"/>
        <v>5.8304999999999998</v>
      </c>
      <c r="J183" s="31">
        <f t="shared" si="297"/>
        <v>4.5519999999999996</v>
      </c>
      <c r="K183" s="31">
        <f t="shared" si="297"/>
        <v>58.326000000000008</v>
      </c>
      <c r="L183" s="31">
        <f t="shared" ref="L183:O183" si="298">AVERAGE(T183,BD183,BL183, BT183, CB183)</f>
        <v>76.495000000000005</v>
      </c>
      <c r="M183" s="31">
        <f t="shared" si="298"/>
        <v>1320.963</v>
      </c>
      <c r="N183" s="31">
        <f t="shared" si="298"/>
        <v>56.085000000000001</v>
      </c>
      <c r="O183" s="34">
        <f t="shared" si="298"/>
        <v>39.506999999999998</v>
      </c>
      <c r="P183" s="31">
        <v>81.596000000000004</v>
      </c>
      <c r="Q183" s="31">
        <v>6.218</v>
      </c>
      <c r="R183" s="31">
        <v>4.5179999999999998</v>
      </c>
      <c r="S183" s="31">
        <v>86.424000000000007</v>
      </c>
      <c r="T183" s="31">
        <v>76.495000000000005</v>
      </c>
      <c r="U183" s="31">
        <v>1320.963</v>
      </c>
      <c r="V183" s="31">
        <v>56.085000000000001</v>
      </c>
      <c r="W183" s="31">
        <v>39.506999999999998</v>
      </c>
      <c r="X183" s="31">
        <v>80.882000000000005</v>
      </c>
      <c r="Y183" s="31">
        <v>5.4429999999999996</v>
      </c>
      <c r="Z183" s="31">
        <v>4.5860000000000003</v>
      </c>
      <c r="AA183" s="31">
        <v>30.228000000000002</v>
      </c>
      <c r="AB183" s="31">
        <v>77.460999999999999</v>
      </c>
      <c r="AC183" s="31">
        <v>1321.2280000000001</v>
      </c>
      <c r="AD183" s="31">
        <v>57.957000000000001</v>
      </c>
      <c r="AE183" s="31">
        <v>39.530999999999999</v>
      </c>
      <c r="AF183" s="31">
        <v>81.069000000000003</v>
      </c>
      <c r="AG183" s="31">
        <v>5.7220000000000004</v>
      </c>
      <c r="AH183" s="31">
        <v>4.4930000000000003</v>
      </c>
      <c r="AI183" s="31">
        <v>30.120999999999999</v>
      </c>
      <c r="AJ183" s="31">
        <v>78.061999999999998</v>
      </c>
      <c r="AK183" s="31">
        <v>1320.979</v>
      </c>
      <c r="AL183" s="31">
        <v>58.634</v>
      </c>
      <c r="AM183" s="31">
        <v>39.520000000000003</v>
      </c>
      <c r="AN183" s="31">
        <v>81.352999999999994</v>
      </c>
      <c r="AO183" s="31">
        <v>6.032</v>
      </c>
      <c r="AP183" s="31">
        <v>4.4619999999999997</v>
      </c>
      <c r="AQ183" s="31">
        <v>30.129000000000001</v>
      </c>
      <c r="AR183" s="31">
        <v>77.856999999999999</v>
      </c>
      <c r="AS183" s="31">
        <v>1320.616</v>
      </c>
      <c r="AT183" s="31">
        <v>56.48</v>
      </c>
      <c r="AU183" s="31">
        <v>39.414999999999999</v>
      </c>
      <c r="AV183" s="31">
        <v>81.290000000000006</v>
      </c>
      <c r="AW183" s="31">
        <v>5.9009999999999998</v>
      </c>
      <c r="AX183" s="31">
        <v>4.5140000000000002</v>
      </c>
      <c r="AY183" s="31">
        <v>30.199000000000002</v>
      </c>
      <c r="AZ183" s="31">
        <v>78.39</v>
      </c>
      <c r="BA183" s="31">
        <v>1321.4380000000001</v>
      </c>
      <c r="BB183" s="31">
        <v>58.180999999999997</v>
      </c>
      <c r="BC183" s="31">
        <v>39.332000000000001</v>
      </c>
    </row>
    <row r="184" spans="3:55">
      <c r="C184" s="30">
        <v>177000000</v>
      </c>
      <c r="D184" s="31">
        <v>1200000</v>
      </c>
      <c r="E184" s="31">
        <v>1000000</v>
      </c>
      <c r="F184" s="31">
        <v>933</v>
      </c>
      <c r="G184" s="40">
        <f t="shared" si="292"/>
        <v>1540.1714999999999</v>
      </c>
      <c r="H184" s="33">
        <f t="shared" ref="H184:K184" si="299">AVERAGE(P184,X184,BH184, BP184, BX184)</f>
        <v>80.657000000000011</v>
      </c>
      <c r="I184" s="31">
        <f t="shared" si="299"/>
        <v>5.5425000000000004</v>
      </c>
      <c r="J184" s="31">
        <f t="shared" si="299"/>
        <v>4.3550000000000004</v>
      </c>
      <c r="K184" s="31">
        <f t="shared" si="299"/>
        <v>56.275500000000001</v>
      </c>
      <c r="L184" s="31">
        <f t="shared" ref="L184:O184" si="300">AVERAGE(T184,BD184,BL184, BT184, CB184)</f>
        <v>74.173000000000002</v>
      </c>
      <c r="M184" s="31">
        <f t="shared" si="300"/>
        <v>1317.4829999999999</v>
      </c>
      <c r="N184" s="31">
        <f t="shared" si="300"/>
        <v>53.531999999999996</v>
      </c>
      <c r="O184" s="34">
        <f t="shared" si="300"/>
        <v>38.707999999999998</v>
      </c>
      <c r="P184" s="31">
        <v>80.811000000000007</v>
      </c>
      <c r="Q184" s="31">
        <v>5.71</v>
      </c>
      <c r="R184" s="31">
        <v>4.3380000000000001</v>
      </c>
      <c r="S184" s="31">
        <v>83.173000000000002</v>
      </c>
      <c r="T184" s="31">
        <v>74.173000000000002</v>
      </c>
      <c r="U184" s="31">
        <v>1317.4829999999999</v>
      </c>
      <c r="V184" s="31">
        <v>53.531999999999996</v>
      </c>
      <c r="W184" s="31">
        <v>38.707999999999998</v>
      </c>
      <c r="X184" s="31">
        <v>80.503</v>
      </c>
      <c r="Y184" s="31">
        <v>5.375</v>
      </c>
      <c r="Z184" s="31">
        <v>4.3719999999999999</v>
      </c>
      <c r="AA184" s="31">
        <v>29.378</v>
      </c>
      <c r="AB184" s="31">
        <v>75.442999999999998</v>
      </c>
      <c r="AC184" s="31">
        <v>1317.8140000000001</v>
      </c>
      <c r="AD184" s="31">
        <v>54.975999999999999</v>
      </c>
      <c r="AE184" s="31">
        <v>38.521999999999998</v>
      </c>
      <c r="AF184" s="31">
        <v>80.498999999999995</v>
      </c>
      <c r="AG184" s="31">
        <v>5.3550000000000004</v>
      </c>
      <c r="AH184" s="31">
        <v>4.3769999999999998</v>
      </c>
      <c r="AI184" s="31">
        <v>29.100999999999999</v>
      </c>
      <c r="AJ184" s="31">
        <v>74.692999999999998</v>
      </c>
      <c r="AK184" s="31">
        <v>1317.8240000000001</v>
      </c>
      <c r="AL184" s="31">
        <v>54.273000000000003</v>
      </c>
      <c r="AM184" s="31">
        <v>38.557000000000002</v>
      </c>
      <c r="AN184" s="31">
        <v>80.759</v>
      </c>
      <c r="AO184" s="31">
        <v>5.7160000000000002</v>
      </c>
      <c r="AP184" s="31">
        <v>4.2969999999999997</v>
      </c>
      <c r="AQ184" s="31">
        <v>29.164000000000001</v>
      </c>
      <c r="AR184" s="31">
        <v>74.274000000000001</v>
      </c>
      <c r="AS184" s="31">
        <v>1317.402</v>
      </c>
      <c r="AT184" s="31">
        <v>53.723999999999997</v>
      </c>
      <c r="AU184" s="31">
        <v>38.518000000000001</v>
      </c>
      <c r="AV184" s="31">
        <v>80.543000000000006</v>
      </c>
      <c r="AW184" s="31">
        <v>5.4939999999999998</v>
      </c>
      <c r="AX184" s="31">
        <v>4.2919999999999998</v>
      </c>
      <c r="AY184" s="31">
        <v>29.411999999999999</v>
      </c>
      <c r="AZ184" s="31">
        <v>75.3</v>
      </c>
      <c r="BA184" s="31">
        <v>1317.9970000000001</v>
      </c>
      <c r="BB184" s="31">
        <v>55.332999999999998</v>
      </c>
      <c r="BC184" s="31">
        <v>38.639000000000003</v>
      </c>
    </row>
    <row r="185" spans="3:55">
      <c r="C185" s="30">
        <v>420000000</v>
      </c>
      <c r="D185" s="31">
        <v>1200000</v>
      </c>
      <c r="E185" s="31">
        <v>1000000</v>
      </c>
      <c r="F185" s="31">
        <v>633</v>
      </c>
      <c r="G185" s="40">
        <f t="shared" si="292"/>
        <v>827.55110000000002</v>
      </c>
      <c r="H185" s="33">
        <f t="shared" ref="H185:K185" si="301">AVERAGE(P185,X185,BH185, BP185, BX185)</f>
        <v>42.769500000000001</v>
      </c>
      <c r="I185" s="31">
        <f t="shared" si="301"/>
        <v>6.5495000000000001</v>
      </c>
      <c r="J185" s="31">
        <f t="shared" si="301"/>
        <v>4.9365000000000006</v>
      </c>
      <c r="K185" s="31">
        <f t="shared" si="301"/>
        <v>32.5535</v>
      </c>
      <c r="L185" s="31">
        <f t="shared" ref="L185:O185" si="302">AVERAGE(T185,BD185,BL185, BT185, CB185)</f>
        <v>85.373000000000005</v>
      </c>
      <c r="M185" s="31">
        <f t="shared" si="302"/>
        <v>604.66560000000004</v>
      </c>
      <c r="N185" s="31">
        <f t="shared" si="302"/>
        <v>63.404000000000003</v>
      </c>
      <c r="O185" s="34">
        <f t="shared" si="302"/>
        <v>41.555</v>
      </c>
      <c r="P185" s="31">
        <v>42.374000000000002</v>
      </c>
      <c r="Q185" s="31">
        <v>6.1310000000000002</v>
      </c>
      <c r="R185" s="31">
        <v>4.9630000000000001</v>
      </c>
      <c r="S185" s="31">
        <v>32.578000000000003</v>
      </c>
      <c r="T185" s="31">
        <v>85.373000000000005</v>
      </c>
      <c r="U185" s="31">
        <v>604.66560000000004</v>
      </c>
      <c r="V185" s="31">
        <v>63.404000000000003</v>
      </c>
      <c r="W185" s="31">
        <v>41.555</v>
      </c>
      <c r="X185" s="31">
        <v>43.164999999999999</v>
      </c>
      <c r="Y185" s="31">
        <v>6.968</v>
      </c>
      <c r="Z185" s="31">
        <v>4.91</v>
      </c>
      <c r="AA185" s="31">
        <v>32.529000000000003</v>
      </c>
      <c r="AB185" s="31">
        <v>84.382999999999996</v>
      </c>
      <c r="AC185" s="31">
        <v>604.56349999999998</v>
      </c>
      <c r="AD185" s="31">
        <v>66.837000000000003</v>
      </c>
      <c r="AE185" s="31">
        <v>41.862000000000002</v>
      </c>
      <c r="AF185" s="31">
        <v>43.378</v>
      </c>
      <c r="AG185" s="31">
        <v>7.0940000000000003</v>
      </c>
      <c r="AH185" s="31">
        <v>4.9790000000000001</v>
      </c>
      <c r="AI185" s="31">
        <v>32.832000000000001</v>
      </c>
      <c r="AJ185" s="31">
        <v>86.686000000000007</v>
      </c>
      <c r="AK185" s="31">
        <v>605.01580000000001</v>
      </c>
      <c r="AL185" s="31">
        <v>63.988999999999997</v>
      </c>
      <c r="AM185" s="31">
        <v>41.591000000000001</v>
      </c>
      <c r="AN185" s="31">
        <v>42.646000000000001</v>
      </c>
      <c r="AO185" s="31">
        <v>6.4039999999999999</v>
      </c>
      <c r="AP185" s="31">
        <v>4.9370000000000003</v>
      </c>
      <c r="AQ185" s="31">
        <v>32.768999999999998</v>
      </c>
      <c r="AR185" s="31">
        <v>85.900999999999996</v>
      </c>
      <c r="AS185" s="31">
        <v>605.19190000000003</v>
      </c>
      <c r="AT185" s="31">
        <v>65.231999999999999</v>
      </c>
      <c r="AU185" s="31">
        <v>41.719000000000001</v>
      </c>
      <c r="AV185" s="31">
        <v>43.414000000000001</v>
      </c>
      <c r="AW185" s="31">
        <v>7.1680000000000001</v>
      </c>
      <c r="AX185" s="31">
        <v>4.9420000000000002</v>
      </c>
      <c r="AY185" s="31">
        <v>32.718000000000004</v>
      </c>
      <c r="AZ185" s="31">
        <v>84.474999999999994</v>
      </c>
      <c r="BA185" s="31">
        <v>605.08309999999994</v>
      </c>
      <c r="BB185" s="31">
        <v>65.486000000000004</v>
      </c>
      <c r="BC185" s="31">
        <v>41.63</v>
      </c>
    </row>
    <row r="186" spans="3:55">
      <c r="C186" s="30">
        <v>420000000</v>
      </c>
      <c r="D186" s="31">
        <v>1200000</v>
      </c>
      <c r="E186" s="31">
        <v>1000000</v>
      </c>
      <c r="F186" s="31">
        <v>728</v>
      </c>
      <c r="G186" s="40">
        <f t="shared" si="292"/>
        <v>814.8184</v>
      </c>
      <c r="H186" s="33">
        <f t="shared" ref="H186:K186" si="303">AVERAGE(P186,X186,BH186, BP186, BX186)</f>
        <v>42.810500000000005</v>
      </c>
      <c r="I186" s="31">
        <f t="shared" si="303"/>
        <v>7.0600000000000005</v>
      </c>
      <c r="J186" s="31">
        <f t="shared" si="303"/>
        <v>4.649</v>
      </c>
      <c r="K186" s="31">
        <f t="shared" si="303"/>
        <v>31.044</v>
      </c>
      <c r="L186" s="31">
        <f t="shared" ref="L186:O186" si="304">AVERAGE(T186,BD186,BL186, BT186, CB186)</f>
        <v>83.936000000000007</v>
      </c>
      <c r="M186" s="31">
        <f t="shared" si="304"/>
        <v>598.97739999999999</v>
      </c>
      <c r="N186" s="31">
        <f t="shared" si="304"/>
        <v>60.447000000000003</v>
      </c>
      <c r="O186" s="34">
        <f t="shared" si="304"/>
        <v>40.414000000000001</v>
      </c>
      <c r="P186" s="31">
        <v>42.847000000000001</v>
      </c>
      <c r="Q186" s="31">
        <v>7.1429999999999998</v>
      </c>
      <c r="R186" s="31">
        <v>4.6070000000000002</v>
      </c>
      <c r="S186" s="31">
        <v>31.076000000000001</v>
      </c>
      <c r="T186" s="31">
        <v>83.936000000000007</v>
      </c>
      <c r="U186" s="31">
        <v>598.97739999999999</v>
      </c>
      <c r="V186" s="31">
        <v>60.447000000000003</v>
      </c>
      <c r="W186" s="31">
        <v>40.414000000000001</v>
      </c>
      <c r="X186" s="31">
        <v>42.774000000000001</v>
      </c>
      <c r="Y186" s="31">
        <v>6.9770000000000003</v>
      </c>
      <c r="Z186" s="31">
        <v>4.6909999999999998</v>
      </c>
      <c r="AA186" s="31">
        <v>31.012</v>
      </c>
      <c r="AB186" s="31">
        <v>80.700999999999993</v>
      </c>
      <c r="AC186" s="31">
        <v>598.92740000000003</v>
      </c>
      <c r="AD186" s="31">
        <v>60.116</v>
      </c>
      <c r="AE186" s="31">
        <v>40.375</v>
      </c>
      <c r="AF186" s="31">
        <v>42.84</v>
      </c>
      <c r="AG186" s="31">
        <v>7.0529999999999999</v>
      </c>
      <c r="AH186" s="31">
        <v>4.6840000000000002</v>
      </c>
      <c r="AI186" s="31">
        <v>31.332000000000001</v>
      </c>
      <c r="AJ186" s="31">
        <v>80.069999999999993</v>
      </c>
      <c r="AK186" s="31">
        <v>599.39449999999999</v>
      </c>
      <c r="AL186" s="31">
        <v>59.512999999999998</v>
      </c>
      <c r="AM186" s="31">
        <v>40.472999999999999</v>
      </c>
      <c r="AN186" s="31">
        <v>42.143000000000001</v>
      </c>
      <c r="AO186" s="31">
        <v>6.3339999999999996</v>
      </c>
      <c r="AP186" s="31">
        <v>4.7050000000000001</v>
      </c>
      <c r="AQ186" s="31">
        <v>31.23</v>
      </c>
      <c r="AR186" s="31">
        <v>79.897999999999996</v>
      </c>
      <c r="AS186" s="31">
        <v>599.51149999999996</v>
      </c>
      <c r="AT186" s="31">
        <v>60.44</v>
      </c>
      <c r="AU186" s="31">
        <v>40.277999999999999</v>
      </c>
      <c r="AV186" s="31">
        <v>42.448</v>
      </c>
      <c r="AW186" s="31">
        <v>6.6820000000000004</v>
      </c>
      <c r="AX186" s="31">
        <v>4.6619999999999999</v>
      </c>
      <c r="AY186" s="31">
        <v>31.353000000000002</v>
      </c>
      <c r="AZ186" s="31">
        <v>81.111999999999995</v>
      </c>
      <c r="BA186" s="31">
        <v>599.26620000000003</v>
      </c>
      <c r="BB186" s="31">
        <v>60.456000000000003</v>
      </c>
      <c r="BC186" s="31">
        <v>40.274999999999999</v>
      </c>
    </row>
    <row r="187" spans="3:55">
      <c r="C187" s="30">
        <v>420000000</v>
      </c>
      <c r="D187" s="31">
        <v>1200000</v>
      </c>
      <c r="E187" s="31">
        <v>1000000</v>
      </c>
      <c r="F187" s="31">
        <v>825</v>
      </c>
      <c r="G187" s="40">
        <f t="shared" si="292"/>
        <v>799.17179999999996</v>
      </c>
      <c r="H187" s="33">
        <f t="shared" ref="H187:K187" si="305">AVERAGE(P187,X187,BH187, BP187, BX187)</f>
        <v>41.445</v>
      </c>
      <c r="I187" s="31">
        <f t="shared" si="305"/>
        <v>6.0025000000000004</v>
      </c>
      <c r="J187" s="31">
        <f t="shared" si="305"/>
        <v>4.4664999999999999</v>
      </c>
      <c r="K187" s="31">
        <f t="shared" si="305"/>
        <v>29.914999999999999</v>
      </c>
      <c r="L187" s="31">
        <f t="shared" ref="L187:O187" si="306">AVERAGE(T187,BD187,BL187, BT187, CB187)</f>
        <v>77.349000000000004</v>
      </c>
      <c r="M187" s="31">
        <f t="shared" si="306"/>
        <v>595.54480000000001</v>
      </c>
      <c r="N187" s="31">
        <f t="shared" si="306"/>
        <v>57.021000000000001</v>
      </c>
      <c r="O187" s="34">
        <f t="shared" si="306"/>
        <v>39.341999999999999</v>
      </c>
      <c r="P187" s="31">
        <v>41.606999999999999</v>
      </c>
      <c r="Q187" s="31">
        <v>6.23</v>
      </c>
      <c r="R187" s="31">
        <v>4.4059999999999997</v>
      </c>
      <c r="S187" s="31">
        <v>29.876999999999999</v>
      </c>
      <c r="T187" s="31">
        <v>77.349000000000004</v>
      </c>
      <c r="U187" s="31">
        <v>595.54480000000001</v>
      </c>
      <c r="V187" s="31">
        <v>57.021000000000001</v>
      </c>
      <c r="W187" s="31">
        <v>39.341999999999999</v>
      </c>
      <c r="X187" s="31">
        <v>41.283000000000001</v>
      </c>
      <c r="Y187" s="31">
        <v>5.7750000000000004</v>
      </c>
      <c r="Z187" s="31">
        <v>4.5270000000000001</v>
      </c>
      <c r="AA187" s="31">
        <v>29.952999999999999</v>
      </c>
      <c r="AB187" s="31">
        <v>76.260999999999996</v>
      </c>
      <c r="AC187" s="31">
        <v>595.21289999999999</v>
      </c>
      <c r="AD187" s="31">
        <v>57.045000000000002</v>
      </c>
      <c r="AE187" s="31">
        <v>39.32</v>
      </c>
      <c r="AF187" s="31">
        <v>41.987000000000002</v>
      </c>
      <c r="AG187" s="31">
        <v>6.4960000000000004</v>
      </c>
      <c r="AH187" s="31">
        <v>4.516</v>
      </c>
      <c r="AI187" s="31">
        <v>30.138999999999999</v>
      </c>
      <c r="AJ187" s="31">
        <v>77.742999999999995</v>
      </c>
      <c r="AK187" s="31">
        <v>595.84580000000005</v>
      </c>
      <c r="AL187" s="31">
        <v>58.031999999999996</v>
      </c>
      <c r="AM187" s="31">
        <v>39.344000000000001</v>
      </c>
      <c r="AN187" s="31">
        <v>41.674999999999997</v>
      </c>
      <c r="AO187" s="31">
        <v>6.2160000000000002</v>
      </c>
      <c r="AP187" s="31">
        <v>4.4749999999999996</v>
      </c>
      <c r="AQ187" s="31">
        <v>29.998000000000001</v>
      </c>
      <c r="AR187" s="31">
        <v>77.78</v>
      </c>
      <c r="AS187" s="31">
        <v>595.7894</v>
      </c>
      <c r="AT187" s="31">
        <v>57.426000000000002</v>
      </c>
      <c r="AU187" s="31">
        <v>39.337000000000003</v>
      </c>
      <c r="AV187" s="31">
        <v>41.103000000000002</v>
      </c>
      <c r="AW187" s="31">
        <v>5.7080000000000002</v>
      </c>
      <c r="AX187" s="31">
        <v>4.41</v>
      </c>
      <c r="AY187" s="31">
        <v>29.952000000000002</v>
      </c>
      <c r="AZ187" s="31">
        <v>77.557000000000002</v>
      </c>
      <c r="BA187" s="31">
        <v>595.65650000000005</v>
      </c>
      <c r="BB187" s="31">
        <v>58.932000000000002</v>
      </c>
      <c r="BC187" s="31">
        <v>39.468000000000004</v>
      </c>
    </row>
    <row r="188" spans="3:55">
      <c r="C188" s="30">
        <v>420000000</v>
      </c>
      <c r="D188" s="31">
        <v>1200000</v>
      </c>
      <c r="E188" s="31">
        <v>1000000</v>
      </c>
      <c r="F188" s="31">
        <v>933</v>
      </c>
      <c r="G188" s="40">
        <f t="shared" si="292"/>
        <v>787.98879999999986</v>
      </c>
      <c r="H188" s="33">
        <f t="shared" ref="H188:K188" si="307">AVERAGE(P188,X188,BH188, BP188, BX188)</f>
        <v>41.153999999999996</v>
      </c>
      <c r="I188" s="31">
        <f t="shared" si="307"/>
        <v>5.9565000000000001</v>
      </c>
      <c r="J188" s="31">
        <f t="shared" si="307"/>
        <v>4.3040000000000003</v>
      </c>
      <c r="K188" s="31">
        <f t="shared" si="307"/>
        <v>29.076000000000001</v>
      </c>
      <c r="L188" s="31">
        <f t="shared" ref="L188:O188" si="308">AVERAGE(T188,BD188,BL188, BT188, CB188)</f>
        <v>73.680000000000007</v>
      </c>
      <c r="M188" s="31">
        <f t="shared" si="308"/>
        <v>592.98979999999995</v>
      </c>
      <c r="N188" s="31">
        <f t="shared" si="308"/>
        <v>53.793999999999997</v>
      </c>
      <c r="O188" s="34">
        <f t="shared" si="308"/>
        <v>38.448999999999998</v>
      </c>
      <c r="P188" s="31">
        <v>40.628</v>
      </c>
      <c r="Q188" s="31">
        <v>5.4039999999999999</v>
      </c>
      <c r="R188" s="31">
        <v>4.3360000000000003</v>
      </c>
      <c r="S188" s="31">
        <v>29.11</v>
      </c>
      <c r="T188" s="31">
        <v>73.680000000000007</v>
      </c>
      <c r="U188" s="31">
        <v>592.98979999999995</v>
      </c>
      <c r="V188" s="31">
        <v>53.793999999999997</v>
      </c>
      <c r="W188" s="31">
        <v>38.448999999999998</v>
      </c>
      <c r="X188" s="31">
        <v>41.68</v>
      </c>
      <c r="Y188" s="31">
        <v>6.5090000000000003</v>
      </c>
      <c r="Z188" s="31">
        <v>4.2720000000000002</v>
      </c>
      <c r="AA188" s="31">
        <v>29.042000000000002</v>
      </c>
      <c r="AB188" s="31">
        <v>74.180999999999997</v>
      </c>
      <c r="AC188" s="31">
        <v>592.44140000000004</v>
      </c>
      <c r="AD188" s="31">
        <v>53.274000000000001</v>
      </c>
      <c r="AE188" s="31">
        <v>38.485999999999997</v>
      </c>
      <c r="AF188" s="31">
        <v>41.280999999999999</v>
      </c>
      <c r="AG188" s="31">
        <v>6.0279999999999996</v>
      </c>
      <c r="AH188" s="31">
        <v>4.3540000000000001</v>
      </c>
      <c r="AI188" s="31">
        <v>29.196000000000002</v>
      </c>
      <c r="AJ188" s="31">
        <v>73.522999999999996</v>
      </c>
      <c r="AK188" s="31">
        <v>593.33370000000002</v>
      </c>
      <c r="AL188" s="31">
        <v>54.704999999999998</v>
      </c>
      <c r="AM188" s="31">
        <v>38.616999999999997</v>
      </c>
      <c r="AN188" s="31">
        <v>40.299999999999997</v>
      </c>
      <c r="AO188" s="31">
        <v>5.12</v>
      </c>
      <c r="AP188" s="31">
        <v>4.2880000000000003</v>
      </c>
      <c r="AQ188" s="31">
        <v>29.228000000000002</v>
      </c>
      <c r="AR188" s="31">
        <v>74.605000000000004</v>
      </c>
      <c r="AS188" s="31">
        <v>592.90359999999998</v>
      </c>
      <c r="AT188" s="31">
        <v>54.744999999999997</v>
      </c>
      <c r="AU188" s="31">
        <v>38.570999999999998</v>
      </c>
      <c r="AV188" s="31">
        <v>41.384</v>
      </c>
      <c r="AW188" s="31">
        <v>6.234</v>
      </c>
      <c r="AX188" s="31">
        <v>4.2530000000000001</v>
      </c>
      <c r="AY188" s="31">
        <v>29.015999999999998</v>
      </c>
      <c r="AZ188" s="31">
        <v>74.566999999999993</v>
      </c>
      <c r="BA188" s="31">
        <v>592.65800000000002</v>
      </c>
      <c r="BB188" s="31">
        <v>53.51</v>
      </c>
      <c r="BC188" s="31">
        <v>38.417999999999999</v>
      </c>
    </row>
    <row r="189" spans="3:55">
      <c r="C189" s="30">
        <v>600000000</v>
      </c>
      <c r="D189" s="31">
        <v>1200000</v>
      </c>
      <c r="E189" s="31">
        <v>1000000</v>
      </c>
      <c r="F189" s="31">
        <v>633</v>
      </c>
      <c r="G189" s="40">
        <f t="shared" si="292"/>
        <v>676.06229999999994</v>
      </c>
      <c r="H189" s="33">
        <f t="shared" ref="H189:K189" si="309">AVERAGE(P189,X189,BH189, BP189, BX189)</f>
        <v>34.641999999999996</v>
      </c>
      <c r="I189" s="31">
        <f t="shared" si="309"/>
        <v>6.8469999999999995</v>
      </c>
      <c r="J189" s="31">
        <f t="shared" si="309"/>
        <v>4.9390000000000001</v>
      </c>
      <c r="K189" s="31">
        <f t="shared" si="309"/>
        <v>33.037500000000001</v>
      </c>
      <c r="L189" s="31">
        <f t="shared" ref="L189:O189" si="310">AVERAGE(T189,BD189,BL189, BT189, CB189)</f>
        <v>85.932000000000002</v>
      </c>
      <c r="M189" s="31">
        <f t="shared" si="310"/>
        <v>451.75979999999998</v>
      </c>
      <c r="N189" s="31">
        <f t="shared" si="310"/>
        <v>63.664000000000001</v>
      </c>
      <c r="O189" s="34">
        <f t="shared" si="310"/>
        <v>41.668999999999997</v>
      </c>
      <c r="P189" s="31">
        <v>35.35</v>
      </c>
      <c r="Q189" s="31">
        <v>7.5259999999999998</v>
      </c>
      <c r="R189" s="31">
        <v>4.9580000000000002</v>
      </c>
      <c r="S189" s="31">
        <v>33.197000000000003</v>
      </c>
      <c r="T189" s="31">
        <v>85.932000000000002</v>
      </c>
      <c r="U189" s="31">
        <v>451.75979999999998</v>
      </c>
      <c r="V189" s="31">
        <v>63.664000000000001</v>
      </c>
      <c r="W189" s="31">
        <v>41.668999999999997</v>
      </c>
      <c r="X189" s="31">
        <v>33.933999999999997</v>
      </c>
      <c r="Y189" s="31">
        <v>6.1680000000000001</v>
      </c>
      <c r="Z189" s="31">
        <v>4.92</v>
      </c>
      <c r="AA189" s="31">
        <v>32.878</v>
      </c>
      <c r="AB189" s="31">
        <v>85.122</v>
      </c>
      <c r="AC189" s="31">
        <v>451.15800000000002</v>
      </c>
      <c r="AD189" s="31">
        <v>63.976999999999997</v>
      </c>
      <c r="AE189" s="31">
        <v>41.582000000000001</v>
      </c>
      <c r="AF189" s="31">
        <v>34.549999999999997</v>
      </c>
      <c r="AG189" s="31">
        <v>6.7839999999999998</v>
      </c>
      <c r="AH189" s="31">
        <v>4.915</v>
      </c>
      <c r="AI189" s="31">
        <v>32.688000000000002</v>
      </c>
      <c r="AJ189" s="31">
        <v>89.784999999999997</v>
      </c>
      <c r="AK189" s="31">
        <v>451.3938</v>
      </c>
      <c r="AL189" s="31">
        <v>65.290000000000006</v>
      </c>
      <c r="AM189" s="31">
        <v>41.613999999999997</v>
      </c>
      <c r="AN189" s="31">
        <v>33.826000000000001</v>
      </c>
      <c r="AO189" s="31">
        <v>6.0119999999999996</v>
      </c>
      <c r="AP189" s="31">
        <v>4.97</v>
      </c>
      <c r="AQ189" s="31">
        <v>32.746000000000002</v>
      </c>
      <c r="AR189" s="31">
        <v>86.028000000000006</v>
      </c>
      <c r="AS189" s="31">
        <v>451.94499999999999</v>
      </c>
      <c r="AT189" s="31">
        <v>65.040000000000006</v>
      </c>
      <c r="AU189" s="31">
        <v>41.55</v>
      </c>
      <c r="AV189" s="31">
        <v>33.814</v>
      </c>
      <c r="AW189" s="31">
        <v>6.0469999999999997</v>
      </c>
      <c r="AX189" s="31">
        <v>4.9160000000000004</v>
      </c>
      <c r="AY189" s="31">
        <v>33.680999999999997</v>
      </c>
      <c r="AZ189" s="31">
        <v>86.632999999999996</v>
      </c>
      <c r="BA189" s="31">
        <v>451.66109999999998</v>
      </c>
      <c r="BB189" s="31">
        <v>65.369</v>
      </c>
      <c r="BC189" s="31">
        <v>41.543999999999997</v>
      </c>
    </row>
    <row r="190" spans="3:55">
      <c r="C190" s="30">
        <v>600000000</v>
      </c>
      <c r="D190" s="31">
        <v>1200000</v>
      </c>
      <c r="E190" s="31">
        <v>1000000</v>
      </c>
      <c r="F190" s="31">
        <v>728</v>
      </c>
      <c r="G190" s="40">
        <f t="shared" si="292"/>
        <v>657.56880000000001</v>
      </c>
      <c r="H190" s="33">
        <f t="shared" ref="H190:K190" si="311">AVERAGE(P190,X190,BH190, BP190, BX190)</f>
        <v>33.308999999999997</v>
      </c>
      <c r="I190" s="31">
        <f t="shared" si="311"/>
        <v>5.968</v>
      </c>
      <c r="J190" s="31">
        <f t="shared" si="311"/>
        <v>4.6464999999999996</v>
      </c>
      <c r="K190" s="31">
        <f t="shared" si="311"/>
        <v>31.1325</v>
      </c>
      <c r="L190" s="31">
        <f t="shared" ref="L190:O190" si="312">AVERAGE(T190,BD190,BL190, BT190, CB190)</f>
        <v>79.936000000000007</v>
      </c>
      <c r="M190" s="31">
        <f t="shared" si="312"/>
        <v>446.39429999999999</v>
      </c>
      <c r="N190" s="31">
        <f t="shared" si="312"/>
        <v>59.558999999999997</v>
      </c>
      <c r="O190" s="34">
        <f t="shared" si="312"/>
        <v>40.546999999999997</v>
      </c>
      <c r="P190" s="31">
        <v>33.319000000000003</v>
      </c>
      <c r="Q190" s="31">
        <v>5.9539999999999997</v>
      </c>
      <c r="R190" s="31">
        <v>4.6689999999999996</v>
      </c>
      <c r="S190" s="31">
        <v>31.097999999999999</v>
      </c>
      <c r="T190" s="31">
        <v>79.936000000000007</v>
      </c>
      <c r="U190" s="31">
        <v>446.39429999999999</v>
      </c>
      <c r="V190" s="31">
        <v>59.558999999999997</v>
      </c>
      <c r="W190" s="31">
        <v>40.546999999999997</v>
      </c>
      <c r="X190" s="31">
        <v>33.298999999999999</v>
      </c>
      <c r="Y190" s="31">
        <v>5.9820000000000002</v>
      </c>
      <c r="Z190" s="31">
        <v>4.6239999999999997</v>
      </c>
      <c r="AA190" s="31">
        <v>31.167000000000002</v>
      </c>
      <c r="AB190" s="31">
        <v>80.546999999999997</v>
      </c>
      <c r="AC190" s="31">
        <v>446.22620000000001</v>
      </c>
      <c r="AD190" s="31">
        <v>60.606000000000002</v>
      </c>
      <c r="AE190" s="31">
        <v>40.329000000000001</v>
      </c>
      <c r="AF190" s="31">
        <v>33.466999999999999</v>
      </c>
      <c r="AG190" s="31">
        <v>6.1310000000000002</v>
      </c>
      <c r="AH190" s="31">
        <v>4.6459999999999999</v>
      </c>
      <c r="AI190" s="31">
        <v>31.113</v>
      </c>
      <c r="AJ190" s="31">
        <v>81.364999999999995</v>
      </c>
      <c r="AK190" s="31">
        <v>445.97500000000002</v>
      </c>
      <c r="AL190" s="31">
        <v>60.566000000000003</v>
      </c>
      <c r="AM190" s="31">
        <v>40.225000000000001</v>
      </c>
      <c r="AN190" s="31">
        <v>33.395000000000003</v>
      </c>
      <c r="AO190" s="31">
        <v>5.96</v>
      </c>
      <c r="AP190" s="31">
        <v>4.7450000000000001</v>
      </c>
      <c r="AQ190" s="31">
        <v>31.486000000000001</v>
      </c>
      <c r="AR190" s="31">
        <v>82.299000000000007</v>
      </c>
      <c r="AS190" s="31">
        <v>446.62939999999998</v>
      </c>
      <c r="AT190" s="31">
        <v>61.19</v>
      </c>
      <c r="AU190" s="31">
        <v>40.396999999999998</v>
      </c>
      <c r="AV190" s="31">
        <v>33.686</v>
      </c>
      <c r="AW190" s="31">
        <v>6.31</v>
      </c>
      <c r="AX190" s="31">
        <v>4.6890000000000001</v>
      </c>
      <c r="AY190" s="31">
        <v>31.154</v>
      </c>
      <c r="AZ190" s="31">
        <v>80.516000000000005</v>
      </c>
      <c r="BA190" s="31">
        <v>446.39510000000001</v>
      </c>
      <c r="BB190" s="31">
        <v>61.686999999999998</v>
      </c>
      <c r="BC190" s="31">
        <v>40.450000000000003</v>
      </c>
    </row>
    <row r="191" spans="3:55">
      <c r="C191" s="30">
        <v>600000000</v>
      </c>
      <c r="D191" s="31">
        <v>1200000</v>
      </c>
      <c r="E191" s="31">
        <v>1000000</v>
      </c>
      <c r="F191" s="31">
        <v>825</v>
      </c>
      <c r="G191" s="40">
        <f t="shared" si="292"/>
        <v>649.91970000000003</v>
      </c>
      <c r="H191" s="33">
        <f t="shared" ref="H191:K191" si="313">AVERAGE(P191,X191,BH191, BP191, BX191)</f>
        <v>32.865000000000002</v>
      </c>
      <c r="I191" s="31">
        <f t="shared" si="313"/>
        <v>5.8490000000000002</v>
      </c>
      <c r="J191" s="31">
        <f t="shared" si="313"/>
        <v>4.4580000000000002</v>
      </c>
      <c r="K191" s="31">
        <f t="shared" si="313"/>
        <v>29.8995</v>
      </c>
      <c r="L191" s="31">
        <f t="shared" ref="L191:O191" si="314">AVERAGE(T191,BD191,BL191, BT191, CB191)</f>
        <v>80.287999999999997</v>
      </c>
      <c r="M191" s="31">
        <f t="shared" si="314"/>
        <v>442.82119999999998</v>
      </c>
      <c r="N191" s="31">
        <f t="shared" si="314"/>
        <v>57.57</v>
      </c>
      <c r="O191" s="34">
        <f t="shared" si="314"/>
        <v>39.341000000000001</v>
      </c>
      <c r="P191" s="31">
        <v>32.691000000000003</v>
      </c>
      <c r="Q191" s="31">
        <v>5.6520000000000001</v>
      </c>
      <c r="R191" s="31">
        <v>4.484</v>
      </c>
      <c r="S191" s="31">
        <v>29.995999999999999</v>
      </c>
      <c r="T191" s="31">
        <v>80.287999999999997</v>
      </c>
      <c r="U191" s="31">
        <v>442.82119999999998</v>
      </c>
      <c r="V191" s="31">
        <v>57.57</v>
      </c>
      <c r="W191" s="31">
        <v>39.341000000000001</v>
      </c>
      <c r="X191" s="31">
        <v>33.039000000000001</v>
      </c>
      <c r="Y191" s="31">
        <v>6.0460000000000003</v>
      </c>
      <c r="Z191" s="31">
        <v>4.4320000000000004</v>
      </c>
      <c r="AA191" s="31">
        <v>29.803000000000001</v>
      </c>
      <c r="AB191" s="31">
        <v>76.968000000000004</v>
      </c>
      <c r="AC191" s="31">
        <v>442.52510000000001</v>
      </c>
      <c r="AD191" s="31">
        <v>57.162999999999997</v>
      </c>
      <c r="AE191" s="31">
        <v>39.258000000000003</v>
      </c>
      <c r="AF191" s="31">
        <v>32.475000000000001</v>
      </c>
      <c r="AG191" s="31">
        <v>5.4939999999999998</v>
      </c>
      <c r="AH191" s="31">
        <v>4.42</v>
      </c>
      <c r="AI191" s="31">
        <v>29.986999999999998</v>
      </c>
      <c r="AJ191" s="31">
        <v>76.489999999999995</v>
      </c>
      <c r="AK191" s="31">
        <v>442.4289</v>
      </c>
      <c r="AL191" s="31">
        <v>56.347999999999999</v>
      </c>
      <c r="AM191" s="31">
        <v>39.256</v>
      </c>
      <c r="AN191" s="31">
        <v>32.555</v>
      </c>
      <c r="AO191" s="31">
        <v>5.5549999999999997</v>
      </c>
      <c r="AP191" s="31">
        <v>4.4409999999999998</v>
      </c>
      <c r="AQ191" s="31">
        <v>30.094999999999999</v>
      </c>
      <c r="AR191" s="31">
        <v>76.363</v>
      </c>
      <c r="AS191" s="31">
        <v>443.13639999999998</v>
      </c>
      <c r="AT191" s="31">
        <v>57.542999999999999</v>
      </c>
      <c r="AU191" s="31">
        <v>39.488999999999997</v>
      </c>
      <c r="AV191" s="31">
        <v>32.518999999999998</v>
      </c>
      <c r="AW191" s="31">
        <v>5.4690000000000003</v>
      </c>
      <c r="AX191" s="31">
        <v>4.49</v>
      </c>
      <c r="AY191" s="31">
        <v>30.077000000000002</v>
      </c>
      <c r="AZ191" s="31">
        <v>77.036000000000001</v>
      </c>
      <c r="BA191" s="31">
        <v>442.57069999999999</v>
      </c>
      <c r="BB191" s="31">
        <v>57.869</v>
      </c>
      <c r="BC191" s="31">
        <v>39.383000000000003</v>
      </c>
    </row>
    <row r="192" spans="3:55">
      <c r="C192" s="30">
        <v>600000000</v>
      </c>
      <c r="D192" s="31">
        <v>1200000</v>
      </c>
      <c r="E192" s="31">
        <v>1000000</v>
      </c>
      <c r="F192" s="31">
        <v>933</v>
      </c>
      <c r="G192" s="40">
        <f t="shared" si="292"/>
        <v>636.37739999999997</v>
      </c>
      <c r="H192" s="33">
        <f t="shared" ref="H192:K192" si="315">AVERAGE(P192,X192,BH192, BP192, BX192)</f>
        <v>32.432000000000002</v>
      </c>
      <c r="I192" s="31">
        <f t="shared" si="315"/>
        <v>5.7104999999999997</v>
      </c>
      <c r="J192" s="31">
        <f t="shared" si="315"/>
        <v>4.2985000000000007</v>
      </c>
      <c r="K192" s="31">
        <f t="shared" si="315"/>
        <v>29.04</v>
      </c>
      <c r="L192" s="31">
        <f t="shared" ref="L192:O192" si="316">AVERAGE(T192,BD192,BL192, BT192, CB192)</f>
        <v>76.563999999999993</v>
      </c>
      <c r="M192" s="31">
        <f t="shared" si="316"/>
        <v>438.93540000000002</v>
      </c>
      <c r="N192" s="31">
        <f t="shared" si="316"/>
        <v>53.317</v>
      </c>
      <c r="O192" s="34">
        <f t="shared" si="316"/>
        <v>38.521000000000001</v>
      </c>
      <c r="P192" s="31">
        <v>32.427999999999997</v>
      </c>
      <c r="Q192" s="31">
        <v>5.68</v>
      </c>
      <c r="R192" s="31">
        <v>4.3220000000000001</v>
      </c>
      <c r="S192" s="31">
        <v>29.238</v>
      </c>
      <c r="T192" s="31">
        <v>76.563999999999993</v>
      </c>
      <c r="U192" s="31">
        <v>438.93540000000002</v>
      </c>
      <c r="V192" s="31">
        <v>53.317</v>
      </c>
      <c r="W192" s="31">
        <v>38.521000000000001</v>
      </c>
      <c r="X192" s="31">
        <v>32.436</v>
      </c>
      <c r="Y192" s="31">
        <v>5.7409999999999997</v>
      </c>
      <c r="Z192" s="31">
        <v>4.2750000000000004</v>
      </c>
      <c r="AA192" s="31">
        <v>28.841999999999999</v>
      </c>
      <c r="AB192" s="31">
        <v>76.046999999999997</v>
      </c>
      <c r="AC192" s="31">
        <v>438.82260000000002</v>
      </c>
      <c r="AD192" s="31">
        <v>53.201000000000001</v>
      </c>
      <c r="AE192" s="31">
        <v>38.713000000000001</v>
      </c>
      <c r="AF192" s="31">
        <v>32.570999999999998</v>
      </c>
      <c r="AG192" s="31">
        <v>5.9480000000000004</v>
      </c>
      <c r="AH192" s="31">
        <v>4.1959999999999997</v>
      </c>
      <c r="AI192" s="31">
        <v>28.902999999999999</v>
      </c>
      <c r="AJ192" s="31">
        <v>74.457999999999998</v>
      </c>
      <c r="AK192" s="31">
        <v>438.42809999999997</v>
      </c>
      <c r="AL192" s="31">
        <v>53.896999999999998</v>
      </c>
      <c r="AM192" s="31">
        <v>38.515999999999998</v>
      </c>
      <c r="AN192" s="31">
        <v>32.369</v>
      </c>
      <c r="AO192" s="31">
        <v>5.5720000000000001</v>
      </c>
      <c r="AP192" s="31">
        <v>4.375</v>
      </c>
      <c r="AQ192" s="31">
        <v>29.157</v>
      </c>
      <c r="AR192" s="31">
        <v>75.106999999999999</v>
      </c>
      <c r="AS192" s="31">
        <v>439.64980000000003</v>
      </c>
      <c r="AT192" s="31">
        <v>53.661999999999999</v>
      </c>
      <c r="AU192" s="31">
        <v>38.546999999999997</v>
      </c>
      <c r="AV192" s="31">
        <v>32.457000000000001</v>
      </c>
      <c r="AW192" s="31">
        <v>5.7670000000000003</v>
      </c>
      <c r="AX192" s="31">
        <v>4.2649999999999997</v>
      </c>
      <c r="AY192" s="31">
        <v>29.228000000000002</v>
      </c>
      <c r="AZ192" s="31">
        <v>74.572999999999993</v>
      </c>
      <c r="BA192" s="31">
        <v>438.83530000000002</v>
      </c>
      <c r="BB192" s="31">
        <v>53.345999999999997</v>
      </c>
      <c r="BC192" s="31">
        <v>38.521000000000001</v>
      </c>
    </row>
    <row r="193" spans="3:55">
      <c r="C193" s="30">
        <v>177000000</v>
      </c>
      <c r="D193" s="31">
        <v>1600000</v>
      </c>
      <c r="E193" s="31">
        <v>1200000</v>
      </c>
      <c r="F193" s="31">
        <v>633</v>
      </c>
      <c r="G193" s="40">
        <f t="shared" si="292"/>
        <v>1565.5605</v>
      </c>
      <c r="H193" s="33">
        <f t="shared" ref="H193:K193" si="317">AVERAGE(P193,X193,BH193, BP193, BX193)</f>
        <v>81.623500000000007</v>
      </c>
      <c r="I193" s="31">
        <f t="shared" si="317"/>
        <v>6.1745000000000001</v>
      </c>
      <c r="J193" s="31">
        <f t="shared" si="317"/>
        <v>4.2910000000000004</v>
      </c>
      <c r="K193" s="31">
        <f t="shared" si="317"/>
        <v>28.4255</v>
      </c>
      <c r="L193" s="31">
        <f t="shared" ref="L193:O193" si="318">AVERAGE(T193,BD193,BL193, BT193, CB193)</f>
        <v>84.433000000000007</v>
      </c>
      <c r="M193" s="31">
        <f t="shared" si="318"/>
        <v>1324.51</v>
      </c>
      <c r="N193" s="31">
        <f t="shared" si="318"/>
        <v>57.765999999999998</v>
      </c>
      <c r="O193" s="34">
        <f t="shared" si="318"/>
        <v>70.426000000000002</v>
      </c>
      <c r="P193" s="31">
        <v>81.61</v>
      </c>
      <c r="Q193" s="31">
        <v>6.16</v>
      </c>
      <c r="R193" s="31">
        <v>4.2969999999999997</v>
      </c>
      <c r="S193" s="31">
        <v>28.254999999999999</v>
      </c>
      <c r="T193" s="31">
        <v>84.433000000000007</v>
      </c>
      <c r="U193" s="31">
        <v>1324.51</v>
      </c>
      <c r="V193" s="31">
        <v>57.765999999999998</v>
      </c>
      <c r="W193" s="31">
        <v>70.426000000000002</v>
      </c>
      <c r="X193" s="31">
        <v>81.637</v>
      </c>
      <c r="Y193" s="31">
        <v>6.1890000000000001</v>
      </c>
      <c r="Z193" s="31">
        <v>4.2850000000000001</v>
      </c>
      <c r="AA193" s="31">
        <v>28.596</v>
      </c>
      <c r="AB193" s="31">
        <v>77.575999999999993</v>
      </c>
      <c r="AC193" s="31">
        <v>1324.4770000000001</v>
      </c>
      <c r="AD193" s="31">
        <v>58.587000000000003</v>
      </c>
      <c r="AE193" s="31">
        <v>70.197999999999993</v>
      </c>
      <c r="AF193" s="31">
        <v>82.072999999999993</v>
      </c>
      <c r="AG193" s="31">
        <v>6.5919999999999996</v>
      </c>
      <c r="AH193" s="31">
        <v>4.33</v>
      </c>
      <c r="AI193" s="31">
        <v>28.756</v>
      </c>
      <c r="AJ193" s="31">
        <v>76.367999999999995</v>
      </c>
      <c r="AK193" s="31">
        <v>1325.136</v>
      </c>
      <c r="AL193" s="31">
        <v>60.057000000000002</v>
      </c>
      <c r="AM193" s="31">
        <v>82.248000000000005</v>
      </c>
      <c r="AN193" s="31">
        <v>82.061999999999998</v>
      </c>
      <c r="AO193" s="31">
        <v>6.5380000000000003</v>
      </c>
      <c r="AP193" s="31">
        <v>4.3540000000000001</v>
      </c>
      <c r="AQ193" s="31">
        <v>28.504000000000001</v>
      </c>
      <c r="AR193" s="31">
        <v>77.641000000000005</v>
      </c>
      <c r="AS193" s="31">
        <v>1324.7940000000001</v>
      </c>
      <c r="AT193" s="31">
        <v>58.314</v>
      </c>
      <c r="AU193" s="31">
        <v>70.415000000000006</v>
      </c>
      <c r="AV193" s="31">
        <v>81.864999999999995</v>
      </c>
      <c r="AW193" s="31">
        <v>6.4249999999999998</v>
      </c>
      <c r="AX193" s="31">
        <v>4.2750000000000004</v>
      </c>
      <c r="AY193" s="31">
        <v>28.596</v>
      </c>
      <c r="AZ193" s="31">
        <v>76.244</v>
      </c>
      <c r="BA193" s="31">
        <v>1324.655</v>
      </c>
      <c r="BB193" s="31">
        <v>59.606999999999999</v>
      </c>
      <c r="BC193" s="31">
        <v>70.539000000000001</v>
      </c>
    </row>
    <row r="194" spans="3:55">
      <c r="C194" s="30">
        <v>177000000</v>
      </c>
      <c r="D194" s="31">
        <v>1600000</v>
      </c>
      <c r="E194" s="31">
        <v>1200000</v>
      </c>
      <c r="F194" s="31">
        <v>728</v>
      </c>
      <c r="G194" s="40">
        <f t="shared" si="292"/>
        <v>1503.5065000000002</v>
      </c>
      <c r="H194" s="33">
        <f t="shared" ref="H194:K194" si="319">AVERAGE(P194,X194,BH194, BP194, BX194)</f>
        <v>80.498999999999995</v>
      </c>
      <c r="I194" s="31">
        <f t="shared" si="319"/>
        <v>5.5555000000000003</v>
      </c>
      <c r="J194" s="31">
        <f t="shared" si="319"/>
        <v>4.0854999999999997</v>
      </c>
      <c r="K194" s="31">
        <f t="shared" si="319"/>
        <v>26.857500000000002</v>
      </c>
      <c r="L194" s="31">
        <f t="shared" ref="L194:O194" si="320">AVERAGE(T194,BD194,BL194, BT194, CB194)</f>
        <v>71.915999999999997</v>
      </c>
      <c r="M194" s="31">
        <f t="shared" si="320"/>
        <v>1318.6890000000001</v>
      </c>
      <c r="N194" s="31">
        <f t="shared" si="320"/>
        <v>52.988</v>
      </c>
      <c r="O194" s="34">
        <f t="shared" si="320"/>
        <v>33.055999999999997</v>
      </c>
      <c r="P194" s="31">
        <v>80.415000000000006</v>
      </c>
      <c r="Q194" s="31">
        <v>5.45</v>
      </c>
      <c r="R194" s="31">
        <v>4.1130000000000004</v>
      </c>
      <c r="S194" s="31">
        <v>26.951000000000001</v>
      </c>
      <c r="T194" s="31">
        <v>71.915999999999997</v>
      </c>
      <c r="U194" s="31">
        <v>1318.6890000000001</v>
      </c>
      <c r="V194" s="31">
        <v>52.988</v>
      </c>
      <c r="W194" s="31">
        <v>33.055999999999997</v>
      </c>
      <c r="X194" s="31">
        <v>80.582999999999998</v>
      </c>
      <c r="Y194" s="31">
        <v>5.6609999999999996</v>
      </c>
      <c r="Z194" s="31">
        <v>4.0579999999999998</v>
      </c>
      <c r="AA194" s="31">
        <v>26.763999999999999</v>
      </c>
      <c r="AB194" s="31">
        <v>71.840999999999994</v>
      </c>
      <c r="AC194" s="31">
        <v>1318.5530000000001</v>
      </c>
      <c r="AD194" s="31">
        <v>53.970999999999997</v>
      </c>
      <c r="AE194" s="31">
        <v>33.509</v>
      </c>
      <c r="AF194" s="31">
        <v>80.653999999999996</v>
      </c>
      <c r="AG194" s="31">
        <v>5.7839999999999998</v>
      </c>
      <c r="AH194" s="31">
        <v>4.0110000000000001</v>
      </c>
      <c r="AI194" s="31">
        <v>26.943999999999999</v>
      </c>
      <c r="AJ194" s="31">
        <v>71.319000000000003</v>
      </c>
      <c r="AK194" s="31">
        <v>1319.2670000000001</v>
      </c>
      <c r="AL194" s="31">
        <v>54.978999999999999</v>
      </c>
      <c r="AM194" s="31">
        <v>33.133000000000003</v>
      </c>
      <c r="AN194" s="31">
        <v>80.293999999999997</v>
      </c>
      <c r="AO194" s="31">
        <v>5.3970000000000002</v>
      </c>
      <c r="AP194" s="31">
        <v>4.0380000000000003</v>
      </c>
      <c r="AQ194" s="31">
        <v>26.806999999999999</v>
      </c>
      <c r="AR194" s="31">
        <v>72.578000000000003</v>
      </c>
      <c r="AS194" s="31">
        <v>1319.11</v>
      </c>
      <c r="AT194" s="31">
        <v>53.944000000000003</v>
      </c>
      <c r="AU194" s="31">
        <v>33.030999999999999</v>
      </c>
      <c r="AV194" s="31">
        <v>80.126000000000005</v>
      </c>
      <c r="AW194" s="31">
        <v>5.1929999999999996</v>
      </c>
      <c r="AX194" s="31">
        <v>4.0659999999999998</v>
      </c>
      <c r="AY194" s="31">
        <v>26.952999999999999</v>
      </c>
      <c r="AZ194" s="31">
        <v>70.433999999999997</v>
      </c>
      <c r="BA194" s="31">
        <v>1319.221</v>
      </c>
      <c r="BB194" s="31">
        <v>54.698999999999998</v>
      </c>
      <c r="BC194" s="31">
        <v>33.087000000000003</v>
      </c>
    </row>
    <row r="195" spans="3:55">
      <c r="C195" s="30">
        <v>177000000</v>
      </c>
      <c r="D195" s="31">
        <v>1600000</v>
      </c>
      <c r="E195" s="31">
        <v>1200000</v>
      </c>
      <c r="F195" s="31">
        <v>825</v>
      </c>
      <c r="G195" s="40">
        <f t="shared" si="292"/>
        <v>1492.2950000000001</v>
      </c>
      <c r="H195" s="33">
        <f t="shared" ref="H195:K195" si="321">AVERAGE(P195,X195,BH195, BP195, BX195)</f>
        <v>79.831500000000005</v>
      </c>
      <c r="I195" s="31">
        <f t="shared" si="321"/>
        <v>5.1680000000000001</v>
      </c>
      <c r="J195" s="31">
        <f t="shared" si="321"/>
        <v>3.8730000000000002</v>
      </c>
      <c r="K195" s="31">
        <f t="shared" si="321"/>
        <v>25.609000000000002</v>
      </c>
      <c r="L195" s="31">
        <f t="shared" ref="L195:O195" si="322">AVERAGE(T195,BD195,BL195, BT195, CB195)</f>
        <v>67.459999999999994</v>
      </c>
      <c r="M195" s="31">
        <f t="shared" si="322"/>
        <v>1315.9680000000001</v>
      </c>
      <c r="N195" s="31">
        <f t="shared" si="322"/>
        <v>51.232999999999997</v>
      </c>
      <c r="O195" s="34">
        <f t="shared" si="322"/>
        <v>32.024999999999999</v>
      </c>
      <c r="P195" s="31">
        <v>80.010000000000005</v>
      </c>
      <c r="Q195" s="31">
        <v>5.319</v>
      </c>
      <c r="R195" s="31">
        <v>3.899</v>
      </c>
      <c r="S195" s="31">
        <v>25.483000000000001</v>
      </c>
      <c r="T195" s="31">
        <v>67.459999999999994</v>
      </c>
      <c r="U195" s="31">
        <v>1315.9680000000001</v>
      </c>
      <c r="V195" s="31">
        <v>51.232999999999997</v>
      </c>
      <c r="W195" s="31">
        <v>32.024999999999999</v>
      </c>
      <c r="X195" s="31">
        <v>79.653000000000006</v>
      </c>
      <c r="Y195" s="31">
        <v>5.0170000000000003</v>
      </c>
      <c r="Z195" s="31">
        <v>3.847</v>
      </c>
      <c r="AA195" s="31">
        <v>25.734999999999999</v>
      </c>
      <c r="AB195" s="31">
        <v>66.893000000000001</v>
      </c>
      <c r="AC195" s="31">
        <v>1315.6089999999999</v>
      </c>
      <c r="AD195" s="31">
        <v>53.722000000000001</v>
      </c>
      <c r="AE195" s="31">
        <v>31.908999999999999</v>
      </c>
      <c r="AF195" s="31">
        <v>80.018000000000001</v>
      </c>
      <c r="AG195" s="31">
        <v>5.37</v>
      </c>
      <c r="AH195" s="31">
        <v>3.8519999999999999</v>
      </c>
      <c r="AI195" s="31">
        <v>25.588000000000001</v>
      </c>
      <c r="AJ195" s="31">
        <v>68.046000000000006</v>
      </c>
      <c r="AK195" s="31">
        <v>1316.2809999999999</v>
      </c>
      <c r="AL195" s="31">
        <v>51.543999999999997</v>
      </c>
      <c r="AM195" s="31">
        <v>32.216999999999999</v>
      </c>
      <c r="AN195" s="31">
        <v>79.882000000000005</v>
      </c>
      <c r="AO195" s="31">
        <v>5.2370000000000001</v>
      </c>
      <c r="AP195" s="31">
        <v>3.8220000000000001</v>
      </c>
      <c r="AQ195" s="31">
        <v>25.675000000000001</v>
      </c>
      <c r="AR195" s="31">
        <v>68.716999999999999</v>
      </c>
      <c r="AS195" s="31">
        <v>1316.44</v>
      </c>
      <c r="AT195" s="31">
        <v>51.561999999999998</v>
      </c>
      <c r="AU195" s="31">
        <v>32.000999999999998</v>
      </c>
      <c r="AV195" s="31">
        <v>80.028000000000006</v>
      </c>
      <c r="AW195" s="31">
        <v>5.3929999999999998</v>
      </c>
      <c r="AX195" s="31">
        <v>3.8279999999999998</v>
      </c>
      <c r="AY195" s="31">
        <v>25.565999999999999</v>
      </c>
      <c r="AZ195" s="31">
        <v>67.614999999999995</v>
      </c>
      <c r="BA195" s="31">
        <v>1315.9280000000001</v>
      </c>
      <c r="BB195" s="31">
        <v>51.322000000000003</v>
      </c>
      <c r="BC195" s="31">
        <v>32.167000000000002</v>
      </c>
    </row>
    <row r="196" spans="3:55">
      <c r="C196" s="30">
        <v>177000000</v>
      </c>
      <c r="D196" s="31">
        <v>1600000</v>
      </c>
      <c r="E196" s="31">
        <v>1200000</v>
      </c>
      <c r="F196" s="31">
        <v>933</v>
      </c>
      <c r="G196" s="40">
        <f t="shared" si="292"/>
        <v>1480.0314999999998</v>
      </c>
      <c r="H196" s="33">
        <f t="shared" ref="H196:K196" si="323">AVERAGE(P196,X196,BH196, BP196, BX196)</f>
        <v>78.999499999999998</v>
      </c>
      <c r="I196" s="31">
        <f t="shared" si="323"/>
        <v>4.6244999999999994</v>
      </c>
      <c r="J196" s="31">
        <f t="shared" si="323"/>
        <v>3.6734999999999998</v>
      </c>
      <c r="K196" s="31">
        <f t="shared" si="323"/>
        <v>24.7285</v>
      </c>
      <c r="L196" s="31">
        <f t="shared" ref="L196:O196" si="324">AVERAGE(T196,BD196,BL196, BT196, CB196)</f>
        <v>64.242000000000004</v>
      </c>
      <c r="M196" s="31">
        <f t="shared" si="324"/>
        <v>1312.954</v>
      </c>
      <c r="N196" s="31">
        <f t="shared" si="324"/>
        <v>46.856000000000002</v>
      </c>
      <c r="O196" s="34">
        <f t="shared" si="324"/>
        <v>31.251000000000001</v>
      </c>
      <c r="P196" s="31">
        <v>78.989999999999995</v>
      </c>
      <c r="Q196" s="31">
        <v>4.5979999999999999</v>
      </c>
      <c r="R196" s="31">
        <v>3.6850000000000001</v>
      </c>
      <c r="S196" s="31">
        <v>24.547000000000001</v>
      </c>
      <c r="T196" s="31">
        <v>64.242000000000004</v>
      </c>
      <c r="U196" s="31">
        <v>1312.954</v>
      </c>
      <c r="V196" s="31">
        <v>46.856000000000002</v>
      </c>
      <c r="W196" s="31">
        <v>31.251000000000001</v>
      </c>
      <c r="X196" s="31">
        <v>79.009</v>
      </c>
      <c r="Y196" s="31">
        <v>4.6509999999999998</v>
      </c>
      <c r="Z196" s="31">
        <v>3.6619999999999999</v>
      </c>
      <c r="AA196" s="31">
        <v>24.91</v>
      </c>
      <c r="AB196" s="31">
        <v>64.430000000000007</v>
      </c>
      <c r="AC196" s="31">
        <v>1312.723</v>
      </c>
      <c r="AD196" s="31">
        <v>48.561999999999998</v>
      </c>
      <c r="AE196" s="31">
        <v>31.067</v>
      </c>
      <c r="AF196" s="31">
        <v>79.302000000000007</v>
      </c>
      <c r="AG196" s="31">
        <v>4.9290000000000003</v>
      </c>
      <c r="AH196" s="31">
        <v>3.681</v>
      </c>
      <c r="AI196" s="31">
        <v>24.693000000000001</v>
      </c>
      <c r="AJ196" s="31">
        <v>63.526000000000003</v>
      </c>
      <c r="AK196" s="31">
        <v>1312.9010000000001</v>
      </c>
      <c r="AL196" s="31">
        <v>47.225000000000001</v>
      </c>
      <c r="AM196" s="31">
        <v>31.024999999999999</v>
      </c>
      <c r="AN196" s="31">
        <v>79.313999999999993</v>
      </c>
      <c r="AO196" s="31">
        <v>4.8959999999999999</v>
      </c>
      <c r="AP196" s="31">
        <v>3.7170000000000001</v>
      </c>
      <c r="AQ196" s="31">
        <v>24.971</v>
      </c>
      <c r="AR196" s="31">
        <v>64.478999999999999</v>
      </c>
      <c r="AS196" s="31">
        <v>1313.049</v>
      </c>
      <c r="AT196" s="31">
        <v>48.156999999999996</v>
      </c>
      <c r="AU196" s="31">
        <v>31.206</v>
      </c>
      <c r="AV196" s="31">
        <v>79.421000000000006</v>
      </c>
      <c r="AW196" s="31">
        <v>5.0439999999999996</v>
      </c>
      <c r="AX196" s="31">
        <v>3.6739999999999999</v>
      </c>
      <c r="AY196" s="31">
        <v>25.006</v>
      </c>
      <c r="AZ196" s="31">
        <v>66.296000000000006</v>
      </c>
      <c r="BA196" s="31">
        <v>1313.2460000000001</v>
      </c>
      <c r="BB196" s="31">
        <v>48.402000000000001</v>
      </c>
      <c r="BC196" s="31">
        <v>31.183</v>
      </c>
    </row>
    <row r="197" spans="3:55">
      <c r="C197" s="30">
        <v>420000000</v>
      </c>
      <c r="D197" s="31">
        <v>1600000</v>
      </c>
      <c r="E197" s="31">
        <v>1200000</v>
      </c>
      <c r="F197" s="31">
        <v>633</v>
      </c>
      <c r="G197" s="40">
        <f t="shared" si="292"/>
        <v>834.66169999999988</v>
      </c>
      <c r="H197" s="33">
        <f t="shared" ref="H197:K197" si="325">AVERAGE(P197,X197,BH197, BP197, BX197)</f>
        <v>41.702500000000001</v>
      </c>
      <c r="I197" s="31">
        <f t="shared" si="325"/>
        <v>6.0474999999999994</v>
      </c>
      <c r="J197" s="31">
        <f t="shared" si="325"/>
        <v>4.3535000000000004</v>
      </c>
      <c r="K197" s="31">
        <f t="shared" si="325"/>
        <v>28.3705</v>
      </c>
      <c r="L197" s="31">
        <f t="shared" ref="L197:O197" si="326">AVERAGE(T197,BD197,BL197, BT197, CB197)</f>
        <v>76.17</v>
      </c>
      <c r="M197" s="31">
        <f t="shared" si="326"/>
        <v>599.9742</v>
      </c>
      <c r="N197" s="31">
        <f t="shared" si="326"/>
        <v>59.529000000000003</v>
      </c>
      <c r="O197" s="34">
        <f t="shared" si="326"/>
        <v>70.617999999999995</v>
      </c>
      <c r="P197" s="31">
        <v>41.438000000000002</v>
      </c>
      <c r="Q197" s="31">
        <v>5.7080000000000002</v>
      </c>
      <c r="R197" s="31">
        <v>4.4420000000000002</v>
      </c>
      <c r="S197" s="31">
        <v>28.417000000000002</v>
      </c>
      <c r="T197" s="31">
        <v>76.17</v>
      </c>
      <c r="U197" s="31">
        <v>599.9742</v>
      </c>
      <c r="V197" s="31">
        <v>59.529000000000003</v>
      </c>
      <c r="W197" s="31">
        <v>70.617999999999995</v>
      </c>
      <c r="X197" s="31">
        <v>41.966999999999999</v>
      </c>
      <c r="Y197" s="31">
        <v>6.3869999999999996</v>
      </c>
      <c r="Z197" s="31">
        <v>4.2649999999999997</v>
      </c>
      <c r="AA197" s="31">
        <v>28.324000000000002</v>
      </c>
      <c r="AB197" s="31">
        <v>76.733000000000004</v>
      </c>
      <c r="AC197" s="31">
        <v>599.74159999999995</v>
      </c>
      <c r="AD197" s="31">
        <v>58.723999999999997</v>
      </c>
      <c r="AE197" s="31">
        <v>70.447999999999993</v>
      </c>
      <c r="AF197" s="31">
        <v>42.399000000000001</v>
      </c>
      <c r="AG197" s="31">
        <v>6.7140000000000004</v>
      </c>
      <c r="AH197" s="31">
        <v>4.375</v>
      </c>
      <c r="AI197" s="31">
        <v>28.527000000000001</v>
      </c>
      <c r="AJ197" s="31">
        <v>76.150999999999996</v>
      </c>
      <c r="AK197" s="31">
        <v>600.15120000000002</v>
      </c>
      <c r="AL197" s="31">
        <v>59.401000000000003</v>
      </c>
      <c r="AM197" s="31">
        <v>70.790999999999997</v>
      </c>
      <c r="AN197" s="31">
        <v>42.51</v>
      </c>
      <c r="AO197" s="31">
        <v>6.88</v>
      </c>
      <c r="AP197" s="31">
        <v>4.3099999999999996</v>
      </c>
      <c r="AQ197" s="31">
        <v>28.577999999999999</v>
      </c>
      <c r="AR197" s="31">
        <v>78.888999999999996</v>
      </c>
      <c r="AS197" s="31">
        <v>600.24519999999995</v>
      </c>
      <c r="AT197" s="31">
        <v>59.206000000000003</v>
      </c>
      <c r="AU197" s="31">
        <v>70.62</v>
      </c>
      <c r="AV197" s="31">
        <v>41.622</v>
      </c>
      <c r="AW197" s="31">
        <v>5.984</v>
      </c>
      <c r="AX197" s="31">
        <v>4.3339999999999996</v>
      </c>
      <c r="AY197" s="31">
        <v>28.747</v>
      </c>
      <c r="AZ197" s="31">
        <v>77.456999999999994</v>
      </c>
      <c r="BA197" s="31">
        <v>600.02790000000005</v>
      </c>
      <c r="BB197" s="31">
        <v>59.218000000000004</v>
      </c>
      <c r="BC197" s="31">
        <v>70.430999999999997</v>
      </c>
    </row>
    <row r="198" spans="3:55">
      <c r="C198" s="30">
        <v>420000000</v>
      </c>
      <c r="D198" s="31">
        <v>1600000</v>
      </c>
      <c r="E198" s="31">
        <v>1200000</v>
      </c>
      <c r="F198" s="31">
        <v>728</v>
      </c>
      <c r="G198" s="40">
        <f t="shared" si="292"/>
        <v>780.82800000000009</v>
      </c>
      <c r="H198" s="33">
        <f t="shared" ref="H198:K198" si="327">AVERAGE(P198,X198,BH198, BP198, BX198)</f>
        <v>40.814499999999995</v>
      </c>
      <c r="I198" s="31">
        <f t="shared" si="327"/>
        <v>5.7170000000000005</v>
      </c>
      <c r="J198" s="31">
        <f t="shared" si="327"/>
        <v>4.0865</v>
      </c>
      <c r="K198" s="31">
        <f t="shared" si="327"/>
        <v>26.930500000000002</v>
      </c>
      <c r="L198" s="31">
        <f t="shared" ref="L198:O198" si="328">AVERAGE(T198,BD198,BL198, BT198, CB198)</f>
        <v>71.626000000000005</v>
      </c>
      <c r="M198" s="31">
        <f t="shared" si="328"/>
        <v>594.40750000000003</v>
      </c>
      <c r="N198" s="31">
        <f t="shared" si="328"/>
        <v>54.621000000000002</v>
      </c>
      <c r="O198" s="34">
        <f t="shared" si="328"/>
        <v>33.243000000000002</v>
      </c>
      <c r="P198" s="31">
        <v>40.402000000000001</v>
      </c>
      <c r="Q198" s="31">
        <v>5.2720000000000002</v>
      </c>
      <c r="R198" s="31">
        <v>4.1210000000000004</v>
      </c>
      <c r="S198" s="31">
        <v>26.923999999999999</v>
      </c>
      <c r="T198" s="31">
        <v>71.626000000000005</v>
      </c>
      <c r="U198" s="31">
        <v>594.40750000000003</v>
      </c>
      <c r="V198" s="31">
        <v>54.621000000000002</v>
      </c>
      <c r="W198" s="31">
        <v>33.243000000000002</v>
      </c>
      <c r="X198" s="31">
        <v>41.226999999999997</v>
      </c>
      <c r="Y198" s="31">
        <v>6.1619999999999999</v>
      </c>
      <c r="Z198" s="31">
        <v>4.0519999999999996</v>
      </c>
      <c r="AA198" s="31">
        <v>26.937000000000001</v>
      </c>
      <c r="AB198" s="31">
        <v>78.688000000000002</v>
      </c>
      <c r="AC198" s="31">
        <v>594.38909999999998</v>
      </c>
      <c r="AD198" s="31">
        <v>53.405999999999999</v>
      </c>
      <c r="AE198" s="31">
        <v>33.174999999999997</v>
      </c>
      <c r="AF198" s="31">
        <v>40.561</v>
      </c>
      <c r="AG198" s="31">
        <v>5.5330000000000004</v>
      </c>
      <c r="AH198" s="31">
        <v>4.0149999999999997</v>
      </c>
      <c r="AI198" s="31">
        <v>27.047000000000001</v>
      </c>
      <c r="AJ198" s="31">
        <v>71.078000000000003</v>
      </c>
      <c r="AK198" s="31">
        <v>594.30939999999998</v>
      </c>
      <c r="AL198" s="31">
        <v>55.220999999999997</v>
      </c>
      <c r="AM198" s="31">
        <v>33.119</v>
      </c>
      <c r="AN198" s="31">
        <v>40.631</v>
      </c>
      <c r="AO198" s="31">
        <v>5.6239999999999997</v>
      </c>
      <c r="AP198" s="31">
        <v>3.9830000000000001</v>
      </c>
      <c r="AQ198" s="31">
        <v>27.082000000000001</v>
      </c>
      <c r="AR198" s="31">
        <v>71.926000000000002</v>
      </c>
      <c r="AS198" s="31">
        <v>594.59550000000002</v>
      </c>
      <c r="AT198" s="31">
        <v>53.634999999999998</v>
      </c>
      <c r="AU198" s="31">
        <v>33.063000000000002</v>
      </c>
      <c r="AV198" s="31">
        <v>40.265999999999998</v>
      </c>
      <c r="AW198" s="31">
        <v>5.2270000000000003</v>
      </c>
      <c r="AX198" s="31">
        <v>4.0140000000000002</v>
      </c>
      <c r="AY198" s="31">
        <v>27.047000000000001</v>
      </c>
      <c r="AZ198" s="31">
        <v>70.462000000000003</v>
      </c>
      <c r="BA198" s="31">
        <v>594.5421</v>
      </c>
      <c r="BB198" s="31">
        <v>54.252000000000002</v>
      </c>
      <c r="BC198" s="31">
        <v>33.036000000000001</v>
      </c>
    </row>
    <row r="199" spans="3:55">
      <c r="C199" s="30">
        <v>420000000</v>
      </c>
      <c r="D199" s="31">
        <v>1600000</v>
      </c>
      <c r="E199" s="31">
        <v>1200000</v>
      </c>
      <c r="F199" s="31">
        <v>825</v>
      </c>
      <c r="G199" s="40">
        <f t="shared" si="292"/>
        <v>766.09910000000013</v>
      </c>
      <c r="H199" s="33">
        <f t="shared" ref="H199:K199" si="329">AVERAGE(P199,X199,BH199, BP199, BX199)</f>
        <v>39.619999999999997</v>
      </c>
      <c r="I199" s="31">
        <f t="shared" si="329"/>
        <v>4.859</v>
      </c>
      <c r="J199" s="31">
        <f t="shared" si="329"/>
        <v>3.8614999999999999</v>
      </c>
      <c r="K199" s="31">
        <f t="shared" si="329"/>
        <v>25.490000000000002</v>
      </c>
      <c r="L199" s="31">
        <f t="shared" ref="L199:O199" si="330">AVERAGE(T199,BD199,BL199, BT199, CB199)</f>
        <v>66.739000000000004</v>
      </c>
      <c r="M199" s="31">
        <f t="shared" si="330"/>
        <v>591.22810000000004</v>
      </c>
      <c r="N199" s="31">
        <f t="shared" si="330"/>
        <v>50.307000000000002</v>
      </c>
      <c r="O199" s="34">
        <f t="shared" si="330"/>
        <v>32.335000000000001</v>
      </c>
      <c r="P199" s="31">
        <v>39.637999999999998</v>
      </c>
      <c r="Q199" s="31">
        <v>4.875</v>
      </c>
      <c r="R199" s="31">
        <v>3.863</v>
      </c>
      <c r="S199" s="31">
        <v>25.545000000000002</v>
      </c>
      <c r="T199" s="31">
        <v>66.739000000000004</v>
      </c>
      <c r="U199" s="31">
        <v>591.22810000000004</v>
      </c>
      <c r="V199" s="31">
        <v>50.307000000000002</v>
      </c>
      <c r="W199" s="31">
        <v>32.335000000000001</v>
      </c>
      <c r="X199" s="31">
        <v>39.601999999999997</v>
      </c>
      <c r="Y199" s="31">
        <v>4.843</v>
      </c>
      <c r="Z199" s="31">
        <v>3.86</v>
      </c>
      <c r="AA199" s="31">
        <v>25.434999999999999</v>
      </c>
      <c r="AB199" s="31">
        <v>67.653000000000006</v>
      </c>
      <c r="AC199" s="31">
        <v>590.60619999999994</v>
      </c>
      <c r="AD199" s="31">
        <v>50.963000000000001</v>
      </c>
      <c r="AE199" s="31">
        <v>32.253</v>
      </c>
      <c r="AF199" s="31">
        <v>39.866999999999997</v>
      </c>
      <c r="AG199" s="31">
        <v>5.016</v>
      </c>
      <c r="AH199" s="31">
        <v>3.9449999999999998</v>
      </c>
      <c r="AI199" s="31">
        <v>25.664999999999999</v>
      </c>
      <c r="AJ199" s="31">
        <v>66.748000000000005</v>
      </c>
      <c r="AK199" s="31">
        <v>591.43349999999998</v>
      </c>
      <c r="AL199" s="31">
        <v>52.298999999999999</v>
      </c>
      <c r="AM199" s="31">
        <v>32.183</v>
      </c>
      <c r="AN199" s="31">
        <v>40.146000000000001</v>
      </c>
      <c r="AO199" s="31">
        <v>5.34</v>
      </c>
      <c r="AP199" s="31">
        <v>3.89</v>
      </c>
      <c r="AQ199" s="31">
        <v>25.585999999999999</v>
      </c>
      <c r="AR199" s="31">
        <v>67.06</v>
      </c>
      <c r="AS199" s="31">
        <v>591.16369999999995</v>
      </c>
      <c r="AT199" s="31">
        <v>51.701999999999998</v>
      </c>
      <c r="AU199" s="31">
        <v>31.904</v>
      </c>
      <c r="AV199" s="31">
        <v>39.661999999999999</v>
      </c>
      <c r="AW199" s="31">
        <v>4.9539999999999997</v>
      </c>
      <c r="AX199" s="31">
        <v>3.7949999999999999</v>
      </c>
      <c r="AY199" s="31">
        <v>25.664999999999999</v>
      </c>
      <c r="AZ199" s="31">
        <v>68.721999999999994</v>
      </c>
      <c r="BA199" s="31">
        <v>590.84429999999998</v>
      </c>
      <c r="BB199" s="31">
        <v>51.174999999999997</v>
      </c>
      <c r="BC199" s="31">
        <v>32.012</v>
      </c>
    </row>
    <row r="200" spans="3:55">
      <c r="C200" s="30">
        <v>420000000</v>
      </c>
      <c r="D200" s="31">
        <v>1600000</v>
      </c>
      <c r="E200" s="31">
        <v>1200000</v>
      </c>
      <c r="F200" s="31">
        <v>933</v>
      </c>
      <c r="G200" s="40">
        <f t="shared" si="292"/>
        <v>756.9849999999999</v>
      </c>
      <c r="H200" s="33">
        <f t="shared" ref="H200:K200" si="331">AVERAGE(P200,X200,BH200, BP200, BX200)</f>
        <v>39.350499999999997</v>
      </c>
      <c r="I200" s="31">
        <f t="shared" si="331"/>
        <v>4.8019999999999996</v>
      </c>
      <c r="J200" s="31">
        <f t="shared" si="331"/>
        <v>3.7204999999999999</v>
      </c>
      <c r="K200" s="31">
        <f t="shared" si="331"/>
        <v>24.774000000000001</v>
      </c>
      <c r="L200" s="31">
        <f t="shared" ref="L200:O200" si="332">AVERAGE(T200,BD200,BL200, BT200, CB200)</f>
        <v>64.534999999999997</v>
      </c>
      <c r="M200" s="31">
        <f t="shared" si="332"/>
        <v>588.178</v>
      </c>
      <c r="N200" s="31">
        <f t="shared" si="332"/>
        <v>48.256999999999998</v>
      </c>
      <c r="O200" s="34">
        <f t="shared" si="332"/>
        <v>31.241</v>
      </c>
      <c r="P200" s="31">
        <v>39.43</v>
      </c>
      <c r="Q200" s="31">
        <v>4.8730000000000002</v>
      </c>
      <c r="R200" s="31">
        <v>3.7349999999999999</v>
      </c>
      <c r="S200" s="31">
        <v>24.818000000000001</v>
      </c>
      <c r="T200" s="31">
        <v>64.534999999999997</v>
      </c>
      <c r="U200" s="31">
        <v>588.178</v>
      </c>
      <c r="V200" s="31">
        <v>48.256999999999998</v>
      </c>
      <c r="W200" s="31">
        <v>31.241</v>
      </c>
      <c r="X200" s="31">
        <v>39.271000000000001</v>
      </c>
      <c r="Y200" s="31">
        <v>4.7309999999999999</v>
      </c>
      <c r="Z200" s="31">
        <v>3.706</v>
      </c>
      <c r="AA200" s="31">
        <v>24.73</v>
      </c>
      <c r="AB200" s="31">
        <v>63.295999999999999</v>
      </c>
      <c r="AC200" s="31">
        <v>588.03510000000006</v>
      </c>
      <c r="AD200" s="31">
        <v>48.643000000000001</v>
      </c>
      <c r="AE200" s="31">
        <v>31.132999999999999</v>
      </c>
      <c r="AF200" s="31">
        <v>39.924999999999997</v>
      </c>
      <c r="AG200" s="31">
        <v>5.367</v>
      </c>
      <c r="AH200" s="31">
        <v>3.722</v>
      </c>
      <c r="AI200" s="31">
        <v>24.844999999999999</v>
      </c>
      <c r="AJ200" s="31">
        <v>64.957999999999998</v>
      </c>
      <c r="AK200" s="31">
        <v>588.43740000000003</v>
      </c>
      <c r="AL200" s="31">
        <v>48.96</v>
      </c>
      <c r="AM200" s="31">
        <v>31.106000000000002</v>
      </c>
      <c r="AN200" s="31">
        <v>39.630000000000003</v>
      </c>
      <c r="AO200" s="31">
        <v>5.0570000000000004</v>
      </c>
      <c r="AP200" s="31">
        <v>3.7389999999999999</v>
      </c>
      <c r="AQ200" s="31">
        <v>24.914000000000001</v>
      </c>
      <c r="AR200" s="31">
        <v>64.989000000000004</v>
      </c>
      <c r="AS200" s="31">
        <v>588.44269999999995</v>
      </c>
      <c r="AT200" s="31">
        <v>47.878999999999998</v>
      </c>
      <c r="AU200" s="31">
        <v>31.149000000000001</v>
      </c>
      <c r="AV200" s="31">
        <v>39.47</v>
      </c>
      <c r="AW200" s="31">
        <v>4.9989999999999997</v>
      </c>
      <c r="AX200" s="31">
        <v>3.6280000000000001</v>
      </c>
      <c r="AY200" s="31">
        <v>24.919</v>
      </c>
      <c r="AZ200" s="31">
        <v>65.070999999999998</v>
      </c>
      <c r="BA200" s="31">
        <v>588.26710000000003</v>
      </c>
      <c r="BB200" s="31">
        <v>47.982999999999997</v>
      </c>
      <c r="BC200" s="31">
        <v>31.102</v>
      </c>
    </row>
    <row r="201" spans="3:55">
      <c r="C201" s="30">
        <v>600000000</v>
      </c>
      <c r="D201" s="31">
        <v>1600000</v>
      </c>
      <c r="E201" s="31">
        <v>1200000</v>
      </c>
      <c r="F201" s="31">
        <v>633</v>
      </c>
      <c r="G201" s="40">
        <f t="shared" si="292"/>
        <v>681.97609999999997</v>
      </c>
      <c r="H201" s="33">
        <f t="shared" ref="H201:K201" si="333">AVERAGE(P201,X201,BH201, BP201, BX201)</f>
        <v>32.8705</v>
      </c>
      <c r="I201" s="31">
        <f t="shared" si="333"/>
        <v>5.64</v>
      </c>
      <c r="J201" s="31">
        <f t="shared" si="333"/>
        <v>4.3789999999999996</v>
      </c>
      <c r="K201" s="31">
        <f t="shared" si="333"/>
        <v>28.415999999999997</v>
      </c>
      <c r="L201" s="31">
        <f t="shared" ref="L201:O201" si="334">AVERAGE(T201,BD201,BL201, BT201, CB201)</f>
        <v>77.84</v>
      </c>
      <c r="M201" s="31">
        <f t="shared" si="334"/>
        <v>446.49310000000003</v>
      </c>
      <c r="N201" s="31">
        <f t="shared" si="334"/>
        <v>58.457000000000001</v>
      </c>
      <c r="O201" s="34">
        <f t="shared" si="334"/>
        <v>70.77</v>
      </c>
      <c r="P201" s="31">
        <v>32.826999999999998</v>
      </c>
      <c r="Q201" s="31">
        <v>5.5759999999999996</v>
      </c>
      <c r="R201" s="31">
        <v>4.4009999999999998</v>
      </c>
      <c r="S201" s="31">
        <v>28.49</v>
      </c>
      <c r="T201" s="31">
        <v>77.84</v>
      </c>
      <c r="U201" s="31">
        <v>446.49310000000003</v>
      </c>
      <c r="V201" s="31">
        <v>58.457000000000001</v>
      </c>
      <c r="W201" s="31">
        <v>70.77</v>
      </c>
      <c r="X201" s="31">
        <v>32.914000000000001</v>
      </c>
      <c r="Y201" s="31">
        <v>5.7039999999999997</v>
      </c>
      <c r="Z201" s="31">
        <v>4.3570000000000002</v>
      </c>
      <c r="AA201" s="31">
        <v>28.341999999999999</v>
      </c>
      <c r="AB201" s="31">
        <v>76.736999999999995</v>
      </c>
      <c r="AC201" s="31">
        <v>446.37020000000001</v>
      </c>
      <c r="AD201" s="31">
        <v>58.978999999999999</v>
      </c>
      <c r="AE201" s="31">
        <v>70.375</v>
      </c>
      <c r="AF201" s="31">
        <v>33.106999999999999</v>
      </c>
      <c r="AG201" s="31">
        <v>5.8920000000000003</v>
      </c>
      <c r="AH201" s="31">
        <v>4.3440000000000003</v>
      </c>
      <c r="AI201" s="31">
        <v>28.451000000000001</v>
      </c>
      <c r="AJ201" s="31">
        <v>77.385999999999996</v>
      </c>
      <c r="AK201" s="31">
        <v>446.7636</v>
      </c>
      <c r="AL201" s="31">
        <v>58.786999999999999</v>
      </c>
      <c r="AM201" s="31">
        <v>70.370999999999995</v>
      </c>
      <c r="AN201" s="31">
        <v>33.487000000000002</v>
      </c>
      <c r="AO201" s="31">
        <v>6.2759999999999998</v>
      </c>
      <c r="AP201" s="31">
        <v>4.351</v>
      </c>
      <c r="AQ201" s="31">
        <v>28.599</v>
      </c>
      <c r="AR201" s="31">
        <v>79.334999999999994</v>
      </c>
      <c r="AS201" s="31">
        <v>446.6583</v>
      </c>
      <c r="AT201" s="31">
        <v>57.994999999999997</v>
      </c>
      <c r="AU201" s="31">
        <v>71.078999999999994</v>
      </c>
      <c r="AV201" s="31">
        <v>33.387999999999998</v>
      </c>
      <c r="AW201" s="31">
        <v>6.2450000000000001</v>
      </c>
      <c r="AX201" s="31">
        <v>4.2789999999999999</v>
      </c>
      <c r="AY201" s="31">
        <v>28.712</v>
      </c>
      <c r="AZ201" s="31">
        <v>77.716999999999999</v>
      </c>
      <c r="BA201" s="31">
        <v>446.49419999999998</v>
      </c>
      <c r="BB201" s="31">
        <v>59.92</v>
      </c>
      <c r="BC201" s="31">
        <v>70.899000000000001</v>
      </c>
    </row>
    <row r="202" spans="3:55">
      <c r="C202" s="30">
        <v>600000000</v>
      </c>
      <c r="D202" s="31">
        <v>1600000</v>
      </c>
      <c r="E202" s="31">
        <v>1200000</v>
      </c>
      <c r="F202" s="31">
        <v>728</v>
      </c>
      <c r="G202" s="40">
        <f t="shared" si="292"/>
        <v>634.5123000000001</v>
      </c>
      <c r="H202" s="33">
        <f t="shared" ref="H202:K202" si="335">AVERAGE(P202,X202,BH202, BP202, BX202)</f>
        <v>32.352000000000004</v>
      </c>
      <c r="I202" s="31">
        <f t="shared" si="335"/>
        <v>5.6070000000000002</v>
      </c>
      <c r="J202" s="31">
        <f t="shared" si="335"/>
        <v>4.0865</v>
      </c>
      <c r="K202" s="31">
        <f t="shared" si="335"/>
        <v>26.874499999999998</v>
      </c>
      <c r="L202" s="31">
        <f t="shared" ref="L202:O202" si="336">AVERAGE(T202,BD202,BL202, BT202, CB202)</f>
        <v>71.17</v>
      </c>
      <c r="M202" s="31">
        <f t="shared" si="336"/>
        <v>442.06279999999998</v>
      </c>
      <c r="N202" s="31">
        <f t="shared" si="336"/>
        <v>60.920999999999999</v>
      </c>
      <c r="O202" s="34">
        <f t="shared" si="336"/>
        <v>33.484000000000002</v>
      </c>
      <c r="P202" s="31">
        <v>32.305999999999997</v>
      </c>
      <c r="Q202" s="31">
        <v>5.4880000000000004</v>
      </c>
      <c r="R202" s="31">
        <v>4.1100000000000003</v>
      </c>
      <c r="S202" s="31">
        <v>26.844999999999999</v>
      </c>
      <c r="T202" s="31">
        <v>71.17</v>
      </c>
      <c r="U202" s="31">
        <v>442.06279999999998</v>
      </c>
      <c r="V202" s="31">
        <v>60.920999999999999</v>
      </c>
      <c r="W202" s="31">
        <v>33.484000000000002</v>
      </c>
      <c r="X202" s="31">
        <v>32.398000000000003</v>
      </c>
      <c r="Y202" s="31">
        <v>5.726</v>
      </c>
      <c r="Z202" s="31">
        <v>4.0629999999999997</v>
      </c>
      <c r="AA202" s="31">
        <v>26.904</v>
      </c>
      <c r="AB202" s="31">
        <v>71.653000000000006</v>
      </c>
      <c r="AC202" s="31">
        <v>441.54199999999997</v>
      </c>
      <c r="AD202" s="31">
        <v>53.962000000000003</v>
      </c>
      <c r="AE202" s="31">
        <v>32.927999999999997</v>
      </c>
      <c r="AF202" s="31">
        <v>32.734999999999999</v>
      </c>
      <c r="AG202" s="31">
        <v>6.0990000000000002</v>
      </c>
      <c r="AH202" s="31">
        <v>4.0229999999999997</v>
      </c>
      <c r="AI202" s="31">
        <v>26.867999999999999</v>
      </c>
      <c r="AJ202" s="31">
        <v>70.664000000000001</v>
      </c>
      <c r="AK202" s="31">
        <v>441.43049999999999</v>
      </c>
      <c r="AL202" s="31">
        <v>53.427</v>
      </c>
      <c r="AM202" s="31">
        <v>33.228000000000002</v>
      </c>
      <c r="AN202" s="31">
        <v>32.247</v>
      </c>
      <c r="AO202" s="31">
        <v>5.5880000000000001</v>
      </c>
      <c r="AP202" s="31">
        <v>4.0469999999999997</v>
      </c>
      <c r="AQ202" s="31">
        <v>27.148</v>
      </c>
      <c r="AR202" s="31">
        <v>71.164000000000001</v>
      </c>
      <c r="AS202" s="31">
        <v>442.06509999999997</v>
      </c>
      <c r="AT202" s="31">
        <v>54.552</v>
      </c>
      <c r="AU202" s="31">
        <v>33.389000000000003</v>
      </c>
      <c r="AV202" s="31">
        <v>31.882999999999999</v>
      </c>
      <c r="AW202" s="31">
        <v>5.1669999999999998</v>
      </c>
      <c r="AX202" s="31">
        <v>4.1029999999999998</v>
      </c>
      <c r="AY202" s="31">
        <v>26.939</v>
      </c>
      <c r="AZ202" s="31">
        <v>71.95</v>
      </c>
      <c r="BA202" s="31">
        <v>442.00580000000002</v>
      </c>
      <c r="BB202" s="31">
        <v>55.423999999999999</v>
      </c>
      <c r="BC202" s="31">
        <v>32.991</v>
      </c>
    </row>
    <row r="203" spans="3:55">
      <c r="C203" s="30">
        <v>600000000</v>
      </c>
      <c r="D203" s="31">
        <v>1600000</v>
      </c>
      <c r="E203" s="31">
        <v>1200000</v>
      </c>
      <c r="F203" s="31">
        <v>825</v>
      </c>
      <c r="G203" s="40">
        <f t="shared" si="292"/>
        <v>614.17020000000002</v>
      </c>
      <c r="H203" s="33">
        <f t="shared" ref="H203:K203" si="337">AVERAGE(P203,X203,BH203, BP203, BX203)</f>
        <v>31.6435</v>
      </c>
      <c r="I203" s="31">
        <f t="shared" si="337"/>
        <v>5.2595000000000001</v>
      </c>
      <c r="J203" s="31">
        <f t="shared" si="337"/>
        <v>3.879</v>
      </c>
      <c r="K203" s="31">
        <f t="shared" si="337"/>
        <v>25.481000000000002</v>
      </c>
      <c r="L203" s="31">
        <f t="shared" ref="L203:O203" si="338">AVERAGE(T203,BD203,BL203, BT203, CB203)</f>
        <v>67.94</v>
      </c>
      <c r="M203" s="31">
        <f t="shared" si="338"/>
        <v>438.18520000000001</v>
      </c>
      <c r="N203" s="31">
        <f t="shared" si="338"/>
        <v>50.613</v>
      </c>
      <c r="O203" s="34">
        <f t="shared" si="338"/>
        <v>31.951000000000001</v>
      </c>
      <c r="P203" s="31">
        <v>31.393000000000001</v>
      </c>
      <c r="Q203" s="31">
        <v>4.9950000000000001</v>
      </c>
      <c r="R203" s="31">
        <v>3.9</v>
      </c>
      <c r="S203" s="31">
        <v>25.577999999999999</v>
      </c>
      <c r="T203" s="31">
        <v>67.94</v>
      </c>
      <c r="U203" s="31">
        <v>438.18520000000001</v>
      </c>
      <c r="V203" s="31">
        <v>50.613</v>
      </c>
      <c r="W203" s="31">
        <v>31.951000000000001</v>
      </c>
      <c r="X203" s="31">
        <v>31.893999999999998</v>
      </c>
      <c r="Y203" s="31">
        <v>5.524</v>
      </c>
      <c r="Z203" s="31">
        <v>3.8580000000000001</v>
      </c>
      <c r="AA203" s="31">
        <v>25.384</v>
      </c>
      <c r="AB203" s="31">
        <v>67.992999999999995</v>
      </c>
      <c r="AC203" s="31">
        <v>437.95299999999997</v>
      </c>
      <c r="AD203" s="31">
        <v>50.420999999999999</v>
      </c>
      <c r="AE203" s="31">
        <v>32.066000000000003</v>
      </c>
      <c r="AF203" s="31">
        <v>31.358000000000001</v>
      </c>
      <c r="AG203" s="31">
        <v>5.0129999999999999</v>
      </c>
      <c r="AH203" s="31">
        <v>3.8450000000000002</v>
      </c>
      <c r="AI203" s="31">
        <v>25.529</v>
      </c>
      <c r="AJ203" s="31">
        <v>67.897000000000006</v>
      </c>
      <c r="AK203" s="31">
        <v>437.84829999999999</v>
      </c>
      <c r="AL203" s="31">
        <v>50.424999999999997</v>
      </c>
      <c r="AM203" s="31">
        <v>32.06</v>
      </c>
      <c r="AN203" s="31">
        <v>31.414000000000001</v>
      </c>
      <c r="AO203" s="31">
        <v>5.0229999999999997</v>
      </c>
      <c r="AP203" s="31">
        <v>3.8980000000000001</v>
      </c>
      <c r="AQ203" s="31">
        <v>25.667999999999999</v>
      </c>
      <c r="AR203" s="31">
        <v>67.441999999999993</v>
      </c>
      <c r="AS203" s="31">
        <v>438.2509</v>
      </c>
      <c r="AT203" s="31">
        <v>51.634999999999998</v>
      </c>
      <c r="AU203" s="31">
        <v>31.879000000000001</v>
      </c>
      <c r="AV203" s="31">
        <v>31.85</v>
      </c>
      <c r="AW203" s="31">
        <v>5.4770000000000003</v>
      </c>
      <c r="AX203" s="31">
        <v>3.8769999999999998</v>
      </c>
      <c r="AY203" s="31">
        <v>25.600999999999999</v>
      </c>
      <c r="AZ203" s="31">
        <v>68.058999999999997</v>
      </c>
      <c r="BA203" s="31">
        <v>437.93509999999998</v>
      </c>
      <c r="BB203" s="31">
        <v>50.356999999999999</v>
      </c>
      <c r="BC203" s="31">
        <v>32.191000000000003</v>
      </c>
    </row>
    <row r="204" spans="3:55">
      <c r="C204" s="30">
        <v>600000000</v>
      </c>
      <c r="D204" s="31">
        <v>1600000</v>
      </c>
      <c r="E204" s="31">
        <v>1200000</v>
      </c>
      <c r="F204" s="31">
        <v>933</v>
      </c>
      <c r="G204" s="40">
        <f t="shared" si="292"/>
        <v>600.5560999999999</v>
      </c>
      <c r="H204" s="33">
        <f t="shared" ref="H204:K204" si="339">AVERAGE(P204,X204,BH204, BP204, BX204)</f>
        <v>30.976500000000001</v>
      </c>
      <c r="I204" s="31">
        <f t="shared" si="339"/>
        <v>4.8755000000000006</v>
      </c>
      <c r="J204" s="31">
        <f t="shared" si="339"/>
        <v>3.7255000000000003</v>
      </c>
      <c r="K204" s="31">
        <f t="shared" si="339"/>
        <v>24.652999999999999</v>
      </c>
      <c r="L204" s="31">
        <f t="shared" ref="L204:O204" si="340">AVERAGE(T204,BD204,BL204, BT204, CB204)</f>
        <v>63.399000000000001</v>
      </c>
      <c r="M204" s="31">
        <f t="shared" si="340"/>
        <v>434.25209999999998</v>
      </c>
      <c r="N204" s="31">
        <f t="shared" si="340"/>
        <v>47.067</v>
      </c>
      <c r="O204" s="34">
        <f t="shared" si="340"/>
        <v>31.184999999999999</v>
      </c>
      <c r="P204" s="31">
        <v>30.681999999999999</v>
      </c>
      <c r="Q204" s="31">
        <v>4.5540000000000003</v>
      </c>
      <c r="R204" s="31">
        <v>3.7490000000000001</v>
      </c>
      <c r="S204" s="31">
        <v>24.71</v>
      </c>
      <c r="T204" s="31">
        <v>63.399000000000001</v>
      </c>
      <c r="U204" s="31">
        <v>434.25209999999998</v>
      </c>
      <c r="V204" s="31">
        <v>47.067</v>
      </c>
      <c r="W204" s="31">
        <v>31.184999999999999</v>
      </c>
      <c r="X204" s="31">
        <v>31.271000000000001</v>
      </c>
      <c r="Y204" s="31">
        <v>5.1970000000000001</v>
      </c>
      <c r="Z204" s="31">
        <v>3.702</v>
      </c>
      <c r="AA204" s="31">
        <v>24.596</v>
      </c>
      <c r="AB204" s="31">
        <v>64.334999999999994</v>
      </c>
      <c r="AC204" s="31">
        <v>434.2774</v>
      </c>
      <c r="AD204" s="31">
        <v>48.218000000000004</v>
      </c>
      <c r="AE204" s="31">
        <v>31.373999999999999</v>
      </c>
      <c r="AF204" s="31">
        <v>30.81</v>
      </c>
      <c r="AG204" s="31">
        <v>4.734</v>
      </c>
      <c r="AH204" s="31">
        <v>3.714</v>
      </c>
      <c r="AI204" s="31">
        <v>24.606999999999999</v>
      </c>
      <c r="AJ204" s="31">
        <v>63.484000000000002</v>
      </c>
      <c r="AK204" s="31">
        <v>433.9067</v>
      </c>
      <c r="AL204" s="31">
        <v>48.264000000000003</v>
      </c>
      <c r="AM204" s="31">
        <v>31.262</v>
      </c>
      <c r="AN204" s="31">
        <v>31.297999999999998</v>
      </c>
      <c r="AO204" s="31">
        <v>5.2590000000000003</v>
      </c>
      <c r="AP204" s="31">
        <v>3.669</v>
      </c>
      <c r="AQ204" s="31">
        <v>24.85</v>
      </c>
      <c r="AR204" s="31">
        <v>64.465999999999994</v>
      </c>
      <c r="AS204" s="31">
        <v>434.51620000000003</v>
      </c>
      <c r="AT204" s="31">
        <v>48.878</v>
      </c>
      <c r="AU204" s="31">
        <v>31.417999999999999</v>
      </c>
      <c r="AV204" s="31">
        <v>30.838000000000001</v>
      </c>
      <c r="AW204" s="31">
        <v>4.7439999999999998</v>
      </c>
      <c r="AX204" s="31">
        <v>3.7250000000000001</v>
      </c>
      <c r="AY204" s="31">
        <v>24.859000000000002</v>
      </c>
      <c r="AZ204" s="31">
        <v>63.773000000000003</v>
      </c>
      <c r="BA204" s="31">
        <v>434.43869999999998</v>
      </c>
      <c r="BB204" s="31">
        <v>48.51</v>
      </c>
      <c r="BC204" s="31">
        <v>31.135000000000002</v>
      </c>
    </row>
    <row r="205" spans="3:55">
      <c r="C205" s="30">
        <v>177000000</v>
      </c>
      <c r="D205" s="31">
        <v>2000000</v>
      </c>
      <c r="E205" s="31">
        <v>1400000</v>
      </c>
      <c r="F205" s="31">
        <v>633</v>
      </c>
      <c r="G205" s="40">
        <f t="shared" si="292"/>
        <v>1509.3504999999998</v>
      </c>
      <c r="H205" s="33">
        <f t="shared" ref="H205:K205" si="341">AVERAGE(P205,X205,BH205, BP205, BX205)</f>
        <v>81.311499999999995</v>
      </c>
      <c r="I205" s="31">
        <f t="shared" si="341"/>
        <v>6.1530000000000005</v>
      </c>
      <c r="J205" s="31">
        <f t="shared" si="341"/>
        <v>4.0404999999999998</v>
      </c>
      <c r="K205" s="31">
        <f t="shared" si="341"/>
        <v>25.752499999999998</v>
      </c>
      <c r="L205" s="31">
        <f t="shared" ref="L205:O205" si="342">AVERAGE(T205,BD205,BL205, BT205, CB205)</f>
        <v>73.456999999999994</v>
      </c>
      <c r="M205" s="31">
        <f t="shared" si="342"/>
        <v>1322.096</v>
      </c>
      <c r="N205" s="31">
        <f t="shared" si="342"/>
        <v>57.917999999999999</v>
      </c>
      <c r="O205" s="34">
        <f t="shared" si="342"/>
        <v>30.126999999999999</v>
      </c>
      <c r="P205" s="31">
        <v>82.040999999999997</v>
      </c>
      <c r="Q205" s="31">
        <v>6.8810000000000002</v>
      </c>
      <c r="R205" s="31">
        <v>4.0389999999999997</v>
      </c>
      <c r="S205" s="31">
        <v>25.832000000000001</v>
      </c>
      <c r="T205" s="31">
        <v>73.456999999999994</v>
      </c>
      <c r="U205" s="31">
        <v>1322.096</v>
      </c>
      <c r="V205" s="31">
        <v>57.917999999999999</v>
      </c>
      <c r="W205" s="31">
        <v>30.126999999999999</v>
      </c>
      <c r="X205" s="31">
        <v>80.581999999999994</v>
      </c>
      <c r="Y205" s="31">
        <v>5.4249999999999998</v>
      </c>
      <c r="Z205" s="31">
        <v>4.0419999999999998</v>
      </c>
      <c r="AA205" s="31">
        <v>25.672999999999998</v>
      </c>
      <c r="AB205" s="31">
        <v>73.989999999999995</v>
      </c>
      <c r="AC205" s="31">
        <v>1321.953</v>
      </c>
      <c r="AD205" s="31">
        <v>58.143000000000001</v>
      </c>
      <c r="AE205" s="31">
        <v>30.13</v>
      </c>
      <c r="AF205" s="31">
        <v>81.918000000000006</v>
      </c>
      <c r="AG205" s="31">
        <v>6.74</v>
      </c>
      <c r="AH205" s="31">
        <v>4.05</v>
      </c>
      <c r="AI205" s="31">
        <v>26.131</v>
      </c>
      <c r="AJ205" s="31">
        <v>73.245999999999995</v>
      </c>
      <c r="AK205" s="31">
        <v>1322.354</v>
      </c>
      <c r="AL205" s="31">
        <v>59.551000000000002</v>
      </c>
      <c r="AM205" s="31">
        <v>30.416</v>
      </c>
      <c r="AN205" s="31">
        <v>81.37</v>
      </c>
      <c r="AO205" s="31">
        <v>6.226</v>
      </c>
      <c r="AP205" s="31">
        <v>4.01</v>
      </c>
      <c r="AQ205" s="31">
        <v>25.969000000000001</v>
      </c>
      <c r="AR205" s="31">
        <v>73.674999999999997</v>
      </c>
      <c r="AS205" s="31">
        <v>1322.328</v>
      </c>
      <c r="AT205" s="31">
        <v>61.658999999999999</v>
      </c>
      <c r="AU205" s="31">
        <v>30.181999999999999</v>
      </c>
      <c r="AV205" s="31">
        <v>80.954999999999998</v>
      </c>
      <c r="AW205" s="31">
        <v>5.8470000000000004</v>
      </c>
      <c r="AX205" s="31">
        <v>3.9940000000000002</v>
      </c>
      <c r="AY205" s="31">
        <v>25.902000000000001</v>
      </c>
      <c r="AZ205" s="31">
        <v>71.725999999999999</v>
      </c>
      <c r="BA205" s="31">
        <v>1322.203</v>
      </c>
      <c r="BB205" s="31">
        <v>58.482999999999997</v>
      </c>
      <c r="BC205" s="31">
        <v>30.346</v>
      </c>
    </row>
    <row r="206" spans="3:55">
      <c r="C206" s="30">
        <v>177000000</v>
      </c>
      <c r="D206" s="31">
        <v>2000000</v>
      </c>
      <c r="E206" s="31">
        <v>1400000</v>
      </c>
      <c r="F206" s="31">
        <v>728</v>
      </c>
      <c r="G206" s="40">
        <f t="shared" si="292"/>
        <v>1488.7355</v>
      </c>
      <c r="H206" s="33">
        <f t="shared" ref="H206:K206" si="343">AVERAGE(P206,X206,BH206, BP206, BX206)</f>
        <v>80.245000000000005</v>
      </c>
      <c r="I206" s="31">
        <f t="shared" si="343"/>
        <v>5.5760000000000005</v>
      </c>
      <c r="J206" s="31">
        <f t="shared" si="343"/>
        <v>3.7429999999999999</v>
      </c>
      <c r="K206" s="31">
        <f t="shared" si="343"/>
        <v>24.345500000000001</v>
      </c>
      <c r="L206" s="31">
        <f t="shared" ref="L206:O206" si="344">AVERAGE(T206,BD206,BL206, BT206, CB206)</f>
        <v>66.715999999999994</v>
      </c>
      <c r="M206" s="31">
        <f t="shared" si="344"/>
        <v>1317.0070000000001</v>
      </c>
      <c r="N206" s="31">
        <f t="shared" si="344"/>
        <v>51.643999999999998</v>
      </c>
      <c r="O206" s="34">
        <f t="shared" si="344"/>
        <v>29.023</v>
      </c>
      <c r="P206" s="31">
        <v>80.519000000000005</v>
      </c>
      <c r="Q206" s="31">
        <v>5.8250000000000002</v>
      </c>
      <c r="R206" s="31">
        <v>3.7629999999999999</v>
      </c>
      <c r="S206" s="31">
        <v>24.353999999999999</v>
      </c>
      <c r="T206" s="31">
        <v>66.715999999999994</v>
      </c>
      <c r="U206" s="31">
        <v>1317.0070000000001</v>
      </c>
      <c r="V206" s="31">
        <v>51.643999999999998</v>
      </c>
      <c r="W206" s="31">
        <v>29.023</v>
      </c>
      <c r="X206" s="31">
        <v>79.971000000000004</v>
      </c>
      <c r="Y206" s="31">
        <v>5.327</v>
      </c>
      <c r="Z206" s="31">
        <v>3.7229999999999999</v>
      </c>
      <c r="AA206" s="31">
        <v>24.337</v>
      </c>
      <c r="AB206" s="31">
        <v>66.356999999999999</v>
      </c>
      <c r="AC206" s="31">
        <v>1316.742</v>
      </c>
      <c r="AD206" s="31">
        <v>52.682000000000002</v>
      </c>
      <c r="AE206" s="31">
        <v>28.808</v>
      </c>
      <c r="AF206" s="31">
        <v>80.19</v>
      </c>
      <c r="AG206" s="31">
        <v>5.5140000000000002</v>
      </c>
      <c r="AH206" s="31">
        <v>3.754</v>
      </c>
      <c r="AI206" s="31">
        <v>24.311</v>
      </c>
      <c r="AJ206" s="31">
        <v>70.825999999999993</v>
      </c>
      <c r="AK206" s="31">
        <v>1316.951</v>
      </c>
      <c r="AL206" s="31">
        <v>53.128999999999998</v>
      </c>
      <c r="AM206" s="31">
        <v>28.751000000000001</v>
      </c>
      <c r="AN206" s="31">
        <v>80.206000000000003</v>
      </c>
      <c r="AO206" s="31">
        <v>5.532</v>
      </c>
      <c r="AP206" s="31">
        <v>3.742</v>
      </c>
      <c r="AQ206" s="31">
        <v>24.443000000000001</v>
      </c>
      <c r="AR206" s="31">
        <v>67.352999999999994</v>
      </c>
      <c r="AS206" s="31">
        <v>1317.443</v>
      </c>
      <c r="AT206" s="31">
        <v>55.04</v>
      </c>
      <c r="AU206" s="31">
        <v>28.972000000000001</v>
      </c>
      <c r="AV206" s="31">
        <v>80.366</v>
      </c>
      <c r="AW206" s="31">
        <v>5.6550000000000002</v>
      </c>
      <c r="AX206" s="31">
        <v>3.76</v>
      </c>
      <c r="AY206" s="31">
        <v>24.405999999999999</v>
      </c>
      <c r="AZ206" s="31">
        <v>67.462000000000003</v>
      </c>
      <c r="BA206" s="31">
        <v>1317.1669999999999</v>
      </c>
      <c r="BB206" s="31">
        <v>52.262</v>
      </c>
      <c r="BC206" s="31">
        <v>28.74</v>
      </c>
    </row>
    <row r="207" spans="3:55">
      <c r="C207" s="30">
        <v>177000000</v>
      </c>
      <c r="D207" s="31">
        <v>2000000</v>
      </c>
      <c r="E207" s="31">
        <v>1400000</v>
      </c>
      <c r="F207" s="31">
        <v>825</v>
      </c>
      <c r="G207" s="40">
        <f t="shared" si="292"/>
        <v>1514.0620000000001</v>
      </c>
      <c r="H207" s="33">
        <f t="shared" ref="H207:K207" si="345">AVERAGE(P207,X207,BH207, BP207, BX207)</f>
        <v>79.579499999999996</v>
      </c>
      <c r="I207" s="31">
        <f t="shared" si="345"/>
        <v>5.1464999999999996</v>
      </c>
      <c r="J207" s="31">
        <f t="shared" si="345"/>
        <v>3.5659999999999998</v>
      </c>
      <c r="K207" s="31">
        <f t="shared" si="345"/>
        <v>23.009999999999998</v>
      </c>
      <c r="L207" s="31">
        <f t="shared" ref="L207:O207" si="346">AVERAGE(T207,BD207,BL207, BT207, CB207)</f>
        <v>70.254999999999995</v>
      </c>
      <c r="M207" s="31">
        <f t="shared" si="346"/>
        <v>1313.68</v>
      </c>
      <c r="N207" s="31">
        <f t="shared" si="346"/>
        <v>49.164999999999999</v>
      </c>
      <c r="O207" s="34">
        <f t="shared" si="346"/>
        <v>57.951999999999998</v>
      </c>
      <c r="P207" s="31">
        <v>79.814999999999998</v>
      </c>
      <c r="Q207" s="31">
        <v>5.3360000000000003</v>
      </c>
      <c r="R207" s="31">
        <v>3.6120000000000001</v>
      </c>
      <c r="S207" s="31">
        <v>22.963000000000001</v>
      </c>
      <c r="T207" s="31">
        <v>70.254999999999995</v>
      </c>
      <c r="U207" s="31">
        <v>1313.68</v>
      </c>
      <c r="V207" s="31">
        <v>49.164999999999999</v>
      </c>
      <c r="W207" s="31">
        <v>57.951999999999998</v>
      </c>
      <c r="X207" s="31">
        <v>79.343999999999994</v>
      </c>
      <c r="Y207" s="31">
        <v>4.9569999999999999</v>
      </c>
      <c r="Z207" s="31">
        <v>3.52</v>
      </c>
      <c r="AA207" s="31">
        <v>23.056999999999999</v>
      </c>
      <c r="AB207" s="31">
        <v>62.912999999999997</v>
      </c>
      <c r="AC207" s="31">
        <v>1313.663</v>
      </c>
      <c r="AD207" s="31">
        <v>48.695</v>
      </c>
      <c r="AE207" s="31">
        <v>57.69</v>
      </c>
      <c r="AF207" s="31">
        <v>79.731999999999999</v>
      </c>
      <c r="AG207" s="31">
        <v>5.2750000000000004</v>
      </c>
      <c r="AH207" s="31">
        <v>3.5939999999999999</v>
      </c>
      <c r="AI207" s="31">
        <v>23.039000000000001</v>
      </c>
      <c r="AJ207" s="31">
        <v>63.558</v>
      </c>
      <c r="AK207" s="31">
        <v>1313.8620000000001</v>
      </c>
      <c r="AL207" s="31">
        <v>49.533999999999999</v>
      </c>
      <c r="AM207" s="31">
        <v>27.95</v>
      </c>
      <c r="AN207" s="31">
        <v>79.819000000000003</v>
      </c>
      <c r="AO207" s="31">
        <v>5.391</v>
      </c>
      <c r="AP207" s="31">
        <v>3.5720000000000001</v>
      </c>
      <c r="AQ207" s="31">
        <v>23.24</v>
      </c>
      <c r="AR207" s="31">
        <v>62.618000000000002</v>
      </c>
      <c r="AS207" s="31">
        <v>1314.029</v>
      </c>
      <c r="AT207" s="31">
        <v>49.369</v>
      </c>
      <c r="AU207" s="31">
        <v>57.765999999999998</v>
      </c>
      <c r="AV207" s="31">
        <v>79.209000000000003</v>
      </c>
      <c r="AW207" s="31">
        <v>4.8019999999999996</v>
      </c>
      <c r="AX207" s="31">
        <v>3.5419999999999998</v>
      </c>
      <c r="AY207" s="31">
        <v>23.097000000000001</v>
      </c>
      <c r="AZ207" s="31">
        <v>63.015999999999998</v>
      </c>
      <c r="BA207" s="31">
        <v>1313.8030000000001</v>
      </c>
      <c r="BB207" s="31">
        <v>48.006</v>
      </c>
      <c r="BC207" s="31">
        <v>57.93</v>
      </c>
    </row>
    <row r="208" spans="3:55">
      <c r="C208" s="30">
        <v>177000000</v>
      </c>
      <c r="D208" s="31">
        <v>2000000</v>
      </c>
      <c r="E208" s="31">
        <v>1400000</v>
      </c>
      <c r="F208" s="31">
        <v>933</v>
      </c>
      <c r="G208" s="40">
        <f t="shared" si="292"/>
        <v>1468.748</v>
      </c>
      <c r="H208" s="33">
        <f t="shared" ref="H208:K208" si="347">AVERAGE(P208,X208,BH208, BP208, BX208)</f>
        <v>78.9255</v>
      </c>
      <c r="I208" s="31">
        <f t="shared" si="347"/>
        <v>4.7895000000000003</v>
      </c>
      <c r="J208" s="31">
        <f t="shared" si="347"/>
        <v>3.3615000000000004</v>
      </c>
      <c r="K208" s="31">
        <f t="shared" si="347"/>
        <v>21.956</v>
      </c>
      <c r="L208" s="31">
        <f t="shared" ref="L208:O208" si="348">AVERAGE(T208,BD208,BL208, BT208, CB208)</f>
        <v>63.951999999999998</v>
      </c>
      <c r="M208" s="31">
        <f t="shared" si="348"/>
        <v>1310.644</v>
      </c>
      <c r="N208" s="31">
        <f t="shared" si="348"/>
        <v>44.786000000000001</v>
      </c>
      <c r="O208" s="34">
        <f t="shared" si="348"/>
        <v>27.41</v>
      </c>
      <c r="P208" s="31">
        <v>78.843999999999994</v>
      </c>
      <c r="Q208" s="31">
        <v>4.702</v>
      </c>
      <c r="R208" s="31">
        <v>3.3620000000000001</v>
      </c>
      <c r="S208" s="31">
        <v>21.975999999999999</v>
      </c>
      <c r="T208" s="31">
        <v>63.951999999999998</v>
      </c>
      <c r="U208" s="31">
        <v>1310.644</v>
      </c>
      <c r="V208" s="31">
        <v>44.786000000000001</v>
      </c>
      <c r="W208" s="31">
        <v>27.41</v>
      </c>
      <c r="X208" s="31">
        <v>79.007000000000005</v>
      </c>
      <c r="Y208" s="31">
        <v>4.8769999999999998</v>
      </c>
      <c r="Z208" s="31">
        <v>3.3610000000000002</v>
      </c>
      <c r="AA208" s="31">
        <v>21.936</v>
      </c>
      <c r="AB208" s="31">
        <v>58.963000000000001</v>
      </c>
      <c r="AC208" s="31">
        <v>1310.3240000000001</v>
      </c>
      <c r="AD208" s="31">
        <v>46.000999999999998</v>
      </c>
      <c r="AE208" s="31">
        <v>28.007999999999999</v>
      </c>
      <c r="AF208" s="31">
        <v>78.599000000000004</v>
      </c>
      <c r="AG208" s="31">
        <v>4.4870000000000001</v>
      </c>
      <c r="AH208" s="31">
        <v>3.355</v>
      </c>
      <c r="AI208" s="31">
        <v>22.238</v>
      </c>
      <c r="AJ208" s="31">
        <v>59.347000000000001</v>
      </c>
      <c r="AK208" s="31">
        <v>1310.5840000000001</v>
      </c>
      <c r="AL208" s="31">
        <v>44.725999999999999</v>
      </c>
      <c r="AM208" s="31">
        <v>27.478999999999999</v>
      </c>
      <c r="AN208" s="31">
        <v>78.739999999999995</v>
      </c>
      <c r="AO208" s="31">
        <v>4.6219999999999999</v>
      </c>
      <c r="AP208" s="31">
        <v>3.3530000000000002</v>
      </c>
      <c r="AQ208" s="31">
        <v>22.238</v>
      </c>
      <c r="AR208" s="31">
        <v>60.484000000000002</v>
      </c>
      <c r="AS208" s="31">
        <v>1310.5920000000001</v>
      </c>
      <c r="AT208" s="31">
        <v>45.572000000000003</v>
      </c>
      <c r="AU208" s="31">
        <v>27.523</v>
      </c>
      <c r="AV208" s="31">
        <v>78.760000000000005</v>
      </c>
      <c r="AW208" s="31">
        <v>4.59</v>
      </c>
      <c r="AX208" s="31">
        <v>3.3849999999999998</v>
      </c>
      <c r="AY208" s="31">
        <v>22.213000000000001</v>
      </c>
      <c r="AZ208" s="31">
        <v>60.369</v>
      </c>
      <c r="BA208" s="31">
        <v>1310.701</v>
      </c>
      <c r="BB208" s="31">
        <v>44.631</v>
      </c>
      <c r="BC208" s="31">
        <v>27.457000000000001</v>
      </c>
    </row>
    <row r="209" spans="3:55">
      <c r="C209" s="30">
        <v>420000000</v>
      </c>
      <c r="D209" s="31">
        <v>2000000</v>
      </c>
      <c r="E209" s="31">
        <v>1400000</v>
      </c>
      <c r="F209" s="31">
        <v>633</v>
      </c>
      <c r="G209" s="40">
        <f t="shared" si="292"/>
        <v>789.92509999999993</v>
      </c>
      <c r="H209" s="33">
        <f t="shared" ref="H209:K209" si="349">AVERAGE(P209,X209,BH209, BP209, BX209)</f>
        <v>40.851500000000001</v>
      </c>
      <c r="I209" s="31">
        <f t="shared" si="349"/>
        <v>5.5395000000000003</v>
      </c>
      <c r="J209" s="31">
        <f t="shared" si="349"/>
        <v>4.0449999999999999</v>
      </c>
      <c r="K209" s="31">
        <f t="shared" si="349"/>
        <v>25.863999999999997</v>
      </c>
      <c r="L209" s="31">
        <f t="shared" ref="L209:O209" si="350">AVERAGE(T209,BD209,BL209, BT209, CB209)</f>
        <v>72.382000000000005</v>
      </c>
      <c r="M209" s="31">
        <f t="shared" si="350"/>
        <v>597.82809999999995</v>
      </c>
      <c r="N209" s="31">
        <f t="shared" si="350"/>
        <v>63.625999999999998</v>
      </c>
      <c r="O209" s="34">
        <f t="shared" si="350"/>
        <v>30.225000000000001</v>
      </c>
      <c r="P209" s="31">
        <v>40.564999999999998</v>
      </c>
      <c r="Q209" s="31">
        <v>5.2910000000000004</v>
      </c>
      <c r="R209" s="31">
        <v>4.016</v>
      </c>
      <c r="S209" s="31">
        <v>25.885999999999999</v>
      </c>
      <c r="T209" s="31">
        <v>72.382000000000005</v>
      </c>
      <c r="U209" s="31">
        <v>597.82809999999995</v>
      </c>
      <c r="V209" s="31">
        <v>63.625999999999998</v>
      </c>
      <c r="W209" s="31">
        <v>30.225000000000001</v>
      </c>
      <c r="X209" s="31">
        <v>41.137999999999998</v>
      </c>
      <c r="Y209" s="31">
        <v>5.7880000000000003</v>
      </c>
      <c r="Z209" s="31">
        <v>4.0739999999999998</v>
      </c>
      <c r="AA209" s="31">
        <v>25.841999999999999</v>
      </c>
      <c r="AB209" s="31">
        <v>74.180000000000007</v>
      </c>
      <c r="AC209" s="31">
        <v>597.57529999999997</v>
      </c>
      <c r="AD209" s="31">
        <v>57.500999999999998</v>
      </c>
      <c r="AE209" s="31">
        <v>30.241</v>
      </c>
      <c r="AF209" s="31">
        <v>40.723999999999997</v>
      </c>
      <c r="AG209" s="31">
        <v>5.4939999999999998</v>
      </c>
      <c r="AH209" s="31">
        <v>3.972</v>
      </c>
      <c r="AI209" s="31">
        <v>26.106000000000002</v>
      </c>
      <c r="AJ209" s="31">
        <v>72.331999999999994</v>
      </c>
      <c r="AK209" s="31">
        <v>597.4633</v>
      </c>
      <c r="AL209" s="31">
        <v>57.597000000000001</v>
      </c>
      <c r="AM209" s="31">
        <v>30.245999999999999</v>
      </c>
      <c r="AN209" s="31">
        <v>41.398000000000003</v>
      </c>
      <c r="AO209" s="31">
        <v>6.141</v>
      </c>
      <c r="AP209" s="31">
        <v>3.9830000000000001</v>
      </c>
      <c r="AQ209" s="31">
        <v>26.013999999999999</v>
      </c>
      <c r="AR209" s="31">
        <v>75.099999999999994</v>
      </c>
      <c r="AS209" s="31">
        <v>598.18690000000004</v>
      </c>
      <c r="AT209" s="31">
        <v>56.877000000000002</v>
      </c>
      <c r="AU209" s="31">
        <v>30.071999999999999</v>
      </c>
      <c r="AV209" s="31">
        <v>41.241999999999997</v>
      </c>
      <c r="AW209" s="31">
        <v>5.8979999999999997</v>
      </c>
      <c r="AX209" s="31">
        <v>4.0739999999999998</v>
      </c>
      <c r="AY209" s="31">
        <v>25.914000000000001</v>
      </c>
      <c r="AZ209" s="31">
        <v>72.893000000000001</v>
      </c>
      <c r="BA209" s="31">
        <v>598.12909999999999</v>
      </c>
      <c r="BB209" s="31">
        <v>58.953000000000003</v>
      </c>
      <c r="BC209" s="31">
        <v>30.097000000000001</v>
      </c>
    </row>
    <row r="210" spans="3:55">
      <c r="C210" s="30">
        <v>420000000</v>
      </c>
      <c r="D210" s="31">
        <v>2000000</v>
      </c>
      <c r="E210" s="31">
        <v>1400000</v>
      </c>
      <c r="F210" s="31">
        <v>728</v>
      </c>
      <c r="G210" s="40">
        <f t="shared" si="292"/>
        <v>766.83550000000002</v>
      </c>
      <c r="H210" s="33">
        <f t="shared" ref="H210:K210" si="351">AVERAGE(P210,X210,BH210, BP210, BX210)</f>
        <v>39.804000000000002</v>
      </c>
      <c r="I210" s="31">
        <f t="shared" si="351"/>
        <v>4.9264999999999999</v>
      </c>
      <c r="J210" s="31">
        <f t="shared" si="351"/>
        <v>3.7909999999999999</v>
      </c>
      <c r="K210" s="31">
        <f t="shared" si="351"/>
        <v>24.3125</v>
      </c>
      <c r="L210" s="31">
        <f t="shared" ref="L210:O210" si="352">AVERAGE(T210,BD210,BL210, BT210, CB210)</f>
        <v>65.817999999999998</v>
      </c>
      <c r="M210" s="31">
        <f t="shared" si="352"/>
        <v>592.52300000000002</v>
      </c>
      <c r="N210" s="31">
        <f t="shared" si="352"/>
        <v>55.249000000000002</v>
      </c>
      <c r="O210" s="34">
        <f t="shared" si="352"/>
        <v>28.933</v>
      </c>
      <c r="P210" s="31">
        <v>39.786000000000001</v>
      </c>
      <c r="Q210" s="31">
        <v>4.9029999999999996</v>
      </c>
      <c r="R210" s="31">
        <v>3.794</v>
      </c>
      <c r="S210" s="31">
        <v>24.303000000000001</v>
      </c>
      <c r="T210" s="31">
        <v>65.817999999999998</v>
      </c>
      <c r="U210" s="31">
        <v>592.52300000000002</v>
      </c>
      <c r="V210" s="31">
        <v>55.249000000000002</v>
      </c>
      <c r="W210" s="31">
        <v>28.933</v>
      </c>
      <c r="X210" s="31">
        <v>39.822000000000003</v>
      </c>
      <c r="Y210" s="31">
        <v>4.95</v>
      </c>
      <c r="Z210" s="31">
        <v>3.7879999999999998</v>
      </c>
      <c r="AA210" s="31">
        <v>24.321999999999999</v>
      </c>
      <c r="AB210" s="31">
        <v>68.781000000000006</v>
      </c>
      <c r="AC210" s="31">
        <v>592.04100000000005</v>
      </c>
      <c r="AD210" s="31">
        <v>51.829000000000001</v>
      </c>
      <c r="AE210" s="31">
        <v>28.957000000000001</v>
      </c>
      <c r="AF210" s="31">
        <v>40.738999999999997</v>
      </c>
      <c r="AG210" s="31">
        <v>5.891</v>
      </c>
      <c r="AH210" s="31">
        <v>3.7519999999999998</v>
      </c>
      <c r="AI210" s="31">
        <v>24.355</v>
      </c>
      <c r="AJ210" s="31">
        <v>67.707999999999998</v>
      </c>
      <c r="AK210" s="31">
        <v>592.41809999999998</v>
      </c>
      <c r="AL210" s="31">
        <v>52.429000000000002</v>
      </c>
      <c r="AM210" s="31">
        <v>28.867000000000001</v>
      </c>
      <c r="AN210" s="31">
        <v>40.353999999999999</v>
      </c>
      <c r="AO210" s="31">
        <v>5.4489999999999998</v>
      </c>
      <c r="AP210" s="31">
        <v>3.8180000000000001</v>
      </c>
      <c r="AQ210" s="31">
        <v>24.449000000000002</v>
      </c>
      <c r="AR210" s="31">
        <v>67.817999999999998</v>
      </c>
      <c r="AS210" s="31">
        <v>592.77629999999999</v>
      </c>
      <c r="AT210" s="31">
        <v>53.064</v>
      </c>
      <c r="AU210" s="31">
        <v>28.859000000000002</v>
      </c>
      <c r="AV210" s="31">
        <v>40.146999999999998</v>
      </c>
      <c r="AW210" s="31">
        <v>5.3250000000000002</v>
      </c>
      <c r="AX210" s="31">
        <v>3.73</v>
      </c>
      <c r="AY210" s="31">
        <v>24.451000000000001</v>
      </c>
      <c r="AZ210" s="31">
        <v>67.930000000000007</v>
      </c>
      <c r="BA210" s="31">
        <v>592.31600000000003</v>
      </c>
      <c r="BB210" s="31">
        <v>53.036000000000001</v>
      </c>
      <c r="BC210" s="31">
        <v>28.817</v>
      </c>
    </row>
    <row r="211" spans="3:55">
      <c r="C211" s="30">
        <v>420000000</v>
      </c>
      <c r="D211" s="31">
        <v>2000000</v>
      </c>
      <c r="E211" s="31">
        <v>1400000</v>
      </c>
      <c r="F211" s="31">
        <v>825</v>
      </c>
      <c r="G211" s="40">
        <f t="shared" si="292"/>
        <v>778.58519999999999</v>
      </c>
      <c r="H211" s="33">
        <f t="shared" ref="H211:K211" si="353">AVERAGE(P211,X211,BH211, BP211, BX211)</f>
        <v>39.471000000000004</v>
      </c>
      <c r="I211" s="31">
        <f t="shared" si="353"/>
        <v>4.9504999999999999</v>
      </c>
      <c r="J211" s="31">
        <f t="shared" si="353"/>
        <v>3.5430000000000001</v>
      </c>
      <c r="K211" s="31">
        <f t="shared" si="353"/>
        <v>23.058500000000002</v>
      </c>
      <c r="L211" s="31">
        <f t="shared" ref="L211:O211" si="354">AVERAGE(T211,BD211,BL211, BT211, CB211)</f>
        <v>61.747999999999998</v>
      </c>
      <c r="M211" s="31">
        <f t="shared" si="354"/>
        <v>588.61369999999999</v>
      </c>
      <c r="N211" s="31">
        <f t="shared" si="354"/>
        <v>47.390999999999998</v>
      </c>
      <c r="O211" s="34">
        <f t="shared" si="354"/>
        <v>57.774000000000001</v>
      </c>
      <c r="P211" s="31">
        <v>39.615000000000002</v>
      </c>
      <c r="Q211" s="31">
        <v>5.0819999999999999</v>
      </c>
      <c r="R211" s="31">
        <v>3.5640000000000001</v>
      </c>
      <c r="S211" s="31">
        <v>23.116</v>
      </c>
      <c r="T211" s="31">
        <v>61.747999999999998</v>
      </c>
      <c r="U211" s="31">
        <v>588.61369999999999</v>
      </c>
      <c r="V211" s="31">
        <v>47.390999999999998</v>
      </c>
      <c r="W211" s="31">
        <v>57.774000000000001</v>
      </c>
      <c r="X211" s="31">
        <v>39.326999999999998</v>
      </c>
      <c r="Y211" s="31">
        <v>4.819</v>
      </c>
      <c r="Z211" s="31">
        <v>3.5219999999999998</v>
      </c>
      <c r="AA211" s="31">
        <v>23.001000000000001</v>
      </c>
      <c r="AB211" s="31">
        <v>62.621000000000002</v>
      </c>
      <c r="AC211" s="31">
        <v>588.92759999999998</v>
      </c>
      <c r="AD211" s="31">
        <v>48.899000000000001</v>
      </c>
      <c r="AE211" s="31">
        <v>58.069000000000003</v>
      </c>
      <c r="AF211" s="31">
        <v>39.481999999999999</v>
      </c>
      <c r="AG211" s="31">
        <v>4.9400000000000004</v>
      </c>
      <c r="AH211" s="31">
        <v>3.5649999999999999</v>
      </c>
      <c r="AI211" s="31">
        <v>23.327999999999999</v>
      </c>
      <c r="AJ211" s="31">
        <v>62.316000000000003</v>
      </c>
      <c r="AK211" s="31">
        <v>588.37530000000004</v>
      </c>
      <c r="AL211" s="31">
        <v>48.668999999999997</v>
      </c>
      <c r="AM211" s="31">
        <v>57.365000000000002</v>
      </c>
      <c r="AN211" s="31">
        <v>39.390999999999998</v>
      </c>
      <c r="AO211" s="31">
        <v>4.7750000000000004</v>
      </c>
      <c r="AP211" s="31">
        <v>3.6389999999999998</v>
      </c>
      <c r="AQ211" s="31">
        <v>23.119</v>
      </c>
      <c r="AR211" s="31">
        <v>63.283000000000001</v>
      </c>
      <c r="AS211" s="31">
        <v>589.26059999999995</v>
      </c>
      <c r="AT211" s="31">
        <v>48.969000000000001</v>
      </c>
      <c r="AU211" s="31">
        <v>58.204000000000001</v>
      </c>
      <c r="AV211" s="31">
        <v>39.360999999999997</v>
      </c>
      <c r="AW211" s="31">
        <v>4.8129999999999997</v>
      </c>
      <c r="AX211" s="31">
        <v>3.56</v>
      </c>
      <c r="AY211" s="31">
        <v>23.221</v>
      </c>
      <c r="AZ211" s="31">
        <v>62.942999999999998</v>
      </c>
      <c r="BA211" s="31">
        <v>588.70129999999995</v>
      </c>
      <c r="BB211" s="31">
        <v>49.478999999999999</v>
      </c>
      <c r="BC211" s="31">
        <v>57.534999999999997</v>
      </c>
    </row>
    <row r="212" spans="3:55">
      <c r="C212" s="30">
        <v>420000000</v>
      </c>
      <c r="D212" s="31">
        <v>2000000</v>
      </c>
      <c r="E212" s="31">
        <v>1400000</v>
      </c>
      <c r="F212" s="31">
        <v>933</v>
      </c>
      <c r="G212" s="40">
        <f t="shared" si="292"/>
        <v>739.41649999999993</v>
      </c>
      <c r="H212" s="33">
        <f t="shared" ref="H212:K212" si="355">AVERAGE(P212,X212,BH212, BP212, BX212)</f>
        <v>38.802999999999997</v>
      </c>
      <c r="I212" s="31">
        <f t="shared" si="355"/>
        <v>4.4879999999999995</v>
      </c>
      <c r="J212" s="31">
        <f t="shared" si="355"/>
        <v>3.4124999999999996</v>
      </c>
      <c r="K212" s="31">
        <f t="shared" si="355"/>
        <v>22.055500000000002</v>
      </c>
      <c r="L212" s="31">
        <f t="shared" ref="L212:O212" si="356">AVERAGE(T212,BD212,BL212, BT212, CB212)</f>
        <v>58.204999999999998</v>
      </c>
      <c r="M212" s="31">
        <f t="shared" si="356"/>
        <v>585.79899999999998</v>
      </c>
      <c r="N212" s="31">
        <f t="shared" si="356"/>
        <v>45.692999999999998</v>
      </c>
      <c r="O212" s="34">
        <f t="shared" si="356"/>
        <v>27.664000000000001</v>
      </c>
      <c r="P212" s="31">
        <v>38.878999999999998</v>
      </c>
      <c r="Q212" s="31">
        <v>4.5590000000000002</v>
      </c>
      <c r="R212" s="31">
        <v>3.42</v>
      </c>
      <c r="S212" s="31">
        <v>22.119</v>
      </c>
      <c r="T212" s="31">
        <v>58.204999999999998</v>
      </c>
      <c r="U212" s="31">
        <v>585.79899999999998</v>
      </c>
      <c r="V212" s="31">
        <v>45.692999999999998</v>
      </c>
      <c r="W212" s="31">
        <v>27.664000000000001</v>
      </c>
      <c r="X212" s="31">
        <v>38.726999999999997</v>
      </c>
      <c r="Y212" s="31">
        <v>4.4169999999999998</v>
      </c>
      <c r="Z212" s="31">
        <v>3.4049999999999998</v>
      </c>
      <c r="AA212" s="31">
        <v>21.992000000000001</v>
      </c>
      <c r="AB212" s="31">
        <v>59.286999999999999</v>
      </c>
      <c r="AC212" s="31">
        <v>585.85180000000003</v>
      </c>
      <c r="AD212" s="31">
        <v>48.674999999999997</v>
      </c>
      <c r="AE212" s="31">
        <v>28.475000000000001</v>
      </c>
      <c r="AF212" s="31">
        <v>38.9</v>
      </c>
      <c r="AG212" s="31">
        <v>4.6159999999999997</v>
      </c>
      <c r="AH212" s="31">
        <v>3.3849999999999998</v>
      </c>
      <c r="AI212" s="31">
        <v>22.27</v>
      </c>
      <c r="AJ212" s="31">
        <v>59.402000000000001</v>
      </c>
      <c r="AK212" s="31">
        <v>586.07669999999996</v>
      </c>
      <c r="AL212" s="31">
        <v>45.74</v>
      </c>
      <c r="AM212" s="31">
        <v>28.106000000000002</v>
      </c>
      <c r="AN212" s="31">
        <v>38.475000000000001</v>
      </c>
      <c r="AO212" s="31">
        <v>4.1760000000000002</v>
      </c>
      <c r="AP212" s="31">
        <v>3.3919999999999999</v>
      </c>
      <c r="AQ212" s="31">
        <v>22.17</v>
      </c>
      <c r="AR212" s="31">
        <v>58.064</v>
      </c>
      <c r="AS212" s="31">
        <v>585.92529999999999</v>
      </c>
      <c r="AT212" s="31">
        <v>45.817</v>
      </c>
      <c r="AU212" s="31">
        <v>28.13</v>
      </c>
      <c r="AV212" s="31">
        <v>39.063000000000002</v>
      </c>
      <c r="AW212" s="31">
        <v>4.7709999999999999</v>
      </c>
      <c r="AX212" s="31">
        <v>3.38</v>
      </c>
      <c r="AY212" s="31">
        <v>22.201000000000001</v>
      </c>
      <c r="AZ212" s="31">
        <v>58.96</v>
      </c>
      <c r="BA212" s="31">
        <v>585.91179999999997</v>
      </c>
      <c r="BB212" s="31">
        <v>44.895000000000003</v>
      </c>
      <c r="BC212" s="31">
        <v>28.045999999999999</v>
      </c>
    </row>
    <row r="213" spans="3:55">
      <c r="C213" s="30">
        <v>600000000</v>
      </c>
      <c r="D213" s="31">
        <v>2000000</v>
      </c>
      <c r="E213" s="31">
        <v>1400000</v>
      </c>
      <c r="F213" s="31">
        <v>633</v>
      </c>
      <c r="G213" s="40">
        <f t="shared" si="292"/>
        <v>630.9677999999999</v>
      </c>
      <c r="H213" s="33">
        <f t="shared" ref="H213:K213" si="357">AVERAGE(P213,X213,BH213, BP213, BX213)</f>
        <v>32.343000000000004</v>
      </c>
      <c r="I213" s="31">
        <f t="shared" si="357"/>
        <v>5.4565000000000001</v>
      </c>
      <c r="J213" s="31">
        <f t="shared" si="357"/>
        <v>4.0609999999999999</v>
      </c>
      <c r="K213" s="31">
        <f t="shared" si="357"/>
        <v>25.837499999999999</v>
      </c>
      <c r="L213" s="31">
        <f t="shared" ref="L213:O213" si="358">AVERAGE(T213,BD213,BL213, BT213, CB213)</f>
        <v>73.495999999999995</v>
      </c>
      <c r="M213" s="31">
        <f t="shared" si="358"/>
        <v>444.63029999999998</v>
      </c>
      <c r="N213" s="31">
        <f t="shared" si="358"/>
        <v>56.997</v>
      </c>
      <c r="O213" s="34">
        <f t="shared" si="358"/>
        <v>30.007000000000001</v>
      </c>
      <c r="P213" s="31">
        <v>32.36</v>
      </c>
      <c r="Q213" s="31">
        <v>5.47</v>
      </c>
      <c r="R213" s="31">
        <v>4.0570000000000004</v>
      </c>
      <c r="S213" s="31">
        <v>25.88</v>
      </c>
      <c r="T213" s="31">
        <v>73.495999999999995</v>
      </c>
      <c r="U213" s="31">
        <v>444.63029999999998</v>
      </c>
      <c r="V213" s="31">
        <v>56.997</v>
      </c>
      <c r="W213" s="31">
        <v>30.007000000000001</v>
      </c>
      <c r="X213" s="31">
        <v>32.326000000000001</v>
      </c>
      <c r="Y213" s="31">
        <v>5.4429999999999996</v>
      </c>
      <c r="Z213" s="31">
        <v>4.0650000000000004</v>
      </c>
      <c r="AA213" s="31">
        <v>25.795000000000002</v>
      </c>
      <c r="AB213" s="31">
        <v>74.072000000000003</v>
      </c>
      <c r="AC213" s="31">
        <v>444.25360000000001</v>
      </c>
      <c r="AD213" s="31">
        <v>58.219000000000001</v>
      </c>
      <c r="AE213" s="31">
        <v>30.129000000000001</v>
      </c>
      <c r="AF213" s="31">
        <v>32.295000000000002</v>
      </c>
      <c r="AG213" s="31">
        <v>5.4820000000000002</v>
      </c>
      <c r="AH213" s="31">
        <v>3.9929999999999999</v>
      </c>
      <c r="AI213" s="31">
        <v>25.837</v>
      </c>
      <c r="AJ213" s="31">
        <v>73.44</v>
      </c>
      <c r="AK213" s="31">
        <v>444.14190000000002</v>
      </c>
      <c r="AL213" s="31">
        <v>60.756999999999998</v>
      </c>
      <c r="AM213" s="31">
        <v>30.225000000000001</v>
      </c>
      <c r="AN213" s="31">
        <v>32.542000000000002</v>
      </c>
      <c r="AO213" s="31">
        <v>5.6929999999999996</v>
      </c>
      <c r="AP213" s="31">
        <v>4.0259999999999998</v>
      </c>
      <c r="AQ213" s="31">
        <v>25.978000000000002</v>
      </c>
      <c r="AR213" s="31">
        <v>72.763000000000005</v>
      </c>
      <c r="AS213" s="31">
        <v>444.78539999999998</v>
      </c>
      <c r="AT213" s="31">
        <v>56.814999999999998</v>
      </c>
      <c r="AU213" s="31">
        <v>30.26</v>
      </c>
      <c r="AV213" s="31">
        <v>32.39</v>
      </c>
      <c r="AW213" s="31">
        <v>5.5170000000000003</v>
      </c>
      <c r="AX213" s="31">
        <v>4.0490000000000004</v>
      </c>
      <c r="AY213" s="31">
        <v>25.951000000000001</v>
      </c>
      <c r="AZ213" s="31">
        <v>74.763000000000005</v>
      </c>
      <c r="BA213" s="31">
        <v>444.74950000000001</v>
      </c>
      <c r="BB213" s="31">
        <v>59.014000000000003</v>
      </c>
      <c r="BC213" s="31">
        <v>30.082999999999998</v>
      </c>
    </row>
    <row r="214" spans="3:55">
      <c r="C214" s="30">
        <v>600000000</v>
      </c>
      <c r="D214" s="31">
        <v>2000000</v>
      </c>
      <c r="E214" s="31">
        <v>1400000</v>
      </c>
      <c r="F214" s="31">
        <v>728</v>
      </c>
      <c r="G214" s="40">
        <f t="shared" si="292"/>
        <v>612.73839999999996</v>
      </c>
      <c r="H214" s="33">
        <f t="shared" ref="H214:K214" si="359">AVERAGE(P214,X214,BH214, BP214, BX214)</f>
        <v>31.833000000000002</v>
      </c>
      <c r="I214" s="31">
        <f t="shared" si="359"/>
        <v>5.4184999999999999</v>
      </c>
      <c r="J214" s="31">
        <f t="shared" si="359"/>
        <v>3.734</v>
      </c>
      <c r="K214" s="31">
        <f t="shared" si="359"/>
        <v>24.432499999999997</v>
      </c>
      <c r="L214" s="31">
        <f t="shared" ref="L214:O214" si="360">AVERAGE(T214,BD214,BL214, BT214, CB214)</f>
        <v>66.930000000000007</v>
      </c>
      <c r="M214" s="31">
        <f t="shared" si="360"/>
        <v>439.4889</v>
      </c>
      <c r="N214" s="31">
        <f t="shared" si="360"/>
        <v>53.039000000000001</v>
      </c>
      <c r="O214" s="34">
        <f t="shared" si="360"/>
        <v>28.847999999999999</v>
      </c>
      <c r="P214" s="31">
        <v>31.231000000000002</v>
      </c>
      <c r="Q214" s="31">
        <v>4.806</v>
      </c>
      <c r="R214" s="31">
        <v>3.75</v>
      </c>
      <c r="S214" s="31">
        <v>24.459</v>
      </c>
      <c r="T214" s="31">
        <v>66.930000000000007</v>
      </c>
      <c r="U214" s="31">
        <v>439.4889</v>
      </c>
      <c r="V214" s="31">
        <v>53.039000000000001</v>
      </c>
      <c r="W214" s="31">
        <v>28.847999999999999</v>
      </c>
      <c r="X214" s="31">
        <v>32.435000000000002</v>
      </c>
      <c r="Y214" s="31">
        <v>6.0309999999999997</v>
      </c>
      <c r="Z214" s="31">
        <v>3.718</v>
      </c>
      <c r="AA214" s="31">
        <v>24.405999999999999</v>
      </c>
      <c r="AB214" s="31">
        <v>68.337000000000003</v>
      </c>
      <c r="AC214" s="31">
        <v>439.32069999999999</v>
      </c>
      <c r="AD214" s="31">
        <v>53.396999999999998</v>
      </c>
      <c r="AE214" s="31">
        <v>28.913</v>
      </c>
      <c r="AF214" s="31">
        <v>31.370999999999999</v>
      </c>
      <c r="AG214" s="31">
        <v>4.9880000000000004</v>
      </c>
      <c r="AH214" s="31">
        <v>3.7080000000000002</v>
      </c>
      <c r="AI214" s="31">
        <v>24.331</v>
      </c>
      <c r="AJ214" s="31">
        <v>66.686000000000007</v>
      </c>
      <c r="AK214" s="31">
        <v>439.18529999999998</v>
      </c>
      <c r="AL214" s="31">
        <v>52.125</v>
      </c>
      <c r="AM214" s="31">
        <v>28.824999999999999</v>
      </c>
      <c r="AN214" s="31">
        <v>32.104999999999997</v>
      </c>
      <c r="AO214" s="31">
        <v>5.7290000000000001</v>
      </c>
      <c r="AP214" s="31">
        <v>3.6880000000000002</v>
      </c>
      <c r="AQ214" s="31">
        <v>24.645</v>
      </c>
      <c r="AR214" s="31">
        <v>66.539000000000001</v>
      </c>
      <c r="AS214" s="31">
        <v>439.53919999999999</v>
      </c>
      <c r="AT214" s="31">
        <v>53.527000000000001</v>
      </c>
      <c r="AU214" s="31">
        <v>29.068999999999999</v>
      </c>
      <c r="AV214" s="31">
        <v>31.413</v>
      </c>
      <c r="AW214" s="31">
        <v>5.0490000000000004</v>
      </c>
      <c r="AX214" s="31">
        <v>3.6909999999999998</v>
      </c>
      <c r="AY214" s="31">
        <v>24.388999999999999</v>
      </c>
      <c r="AZ214" s="31">
        <v>65.730999999999995</v>
      </c>
      <c r="BA214" s="31">
        <v>439.51650000000001</v>
      </c>
      <c r="BB214" s="31">
        <v>54.319000000000003</v>
      </c>
      <c r="BC214" s="31">
        <v>28.952999999999999</v>
      </c>
    </row>
    <row r="215" spans="3:55">
      <c r="C215" s="30">
        <v>600000000</v>
      </c>
      <c r="D215" s="31">
        <v>2000000</v>
      </c>
      <c r="E215" s="31">
        <v>1400000</v>
      </c>
      <c r="F215" s="31">
        <v>825</v>
      </c>
      <c r="G215" s="40">
        <f t="shared" si="292"/>
        <v>632.18150000000014</v>
      </c>
      <c r="H215" s="33">
        <f t="shared" ref="H215:K215" si="361">AVERAGE(P215,X215,BH215, BP215, BX215)</f>
        <v>31.2715</v>
      </c>
      <c r="I215" s="31">
        <f t="shared" si="361"/>
        <v>5.1135000000000002</v>
      </c>
      <c r="J215" s="31">
        <f t="shared" si="361"/>
        <v>3.5869999999999997</v>
      </c>
      <c r="K215" s="31">
        <f t="shared" si="361"/>
        <v>23.078499999999998</v>
      </c>
      <c r="L215" s="31">
        <f t="shared" ref="L215:O215" si="362">AVERAGE(T215,BD215,BL215, BT215, CB215)</f>
        <v>67.474000000000004</v>
      </c>
      <c r="M215" s="31">
        <f t="shared" si="362"/>
        <v>435.96899999999999</v>
      </c>
      <c r="N215" s="31">
        <f t="shared" si="362"/>
        <v>47.84</v>
      </c>
      <c r="O215" s="34">
        <f t="shared" si="362"/>
        <v>57.82</v>
      </c>
      <c r="P215" s="31">
        <v>31.626999999999999</v>
      </c>
      <c r="Q215" s="31">
        <v>5.4359999999999999</v>
      </c>
      <c r="R215" s="31">
        <v>3.617</v>
      </c>
      <c r="S215" s="31">
        <v>23.227</v>
      </c>
      <c r="T215" s="31">
        <v>67.474000000000004</v>
      </c>
      <c r="U215" s="31">
        <v>435.96899999999999</v>
      </c>
      <c r="V215" s="31">
        <v>47.84</v>
      </c>
      <c r="W215" s="31">
        <v>57.82</v>
      </c>
      <c r="X215" s="31">
        <v>30.916</v>
      </c>
      <c r="Y215" s="31">
        <v>4.7910000000000004</v>
      </c>
      <c r="Z215" s="31">
        <v>3.5569999999999999</v>
      </c>
      <c r="AA215" s="31">
        <v>22.93</v>
      </c>
      <c r="AB215" s="31">
        <v>63.161999999999999</v>
      </c>
      <c r="AC215" s="31">
        <v>435.79469999999998</v>
      </c>
      <c r="AD215" s="31">
        <v>47.62</v>
      </c>
      <c r="AE215" s="31">
        <v>57.756</v>
      </c>
      <c r="AF215" s="31">
        <v>31.407</v>
      </c>
      <c r="AG215" s="31">
        <v>5.2519999999999998</v>
      </c>
      <c r="AH215" s="31">
        <v>3.5779999999999998</v>
      </c>
      <c r="AI215" s="31">
        <v>23.106000000000002</v>
      </c>
      <c r="AJ215" s="31">
        <v>63.451999999999998</v>
      </c>
      <c r="AK215" s="31">
        <v>435.82679999999999</v>
      </c>
      <c r="AL215" s="31">
        <v>49.298000000000002</v>
      </c>
      <c r="AM215" s="31">
        <v>57.649000000000001</v>
      </c>
      <c r="AN215" s="31">
        <v>30.943999999999999</v>
      </c>
      <c r="AO215" s="31">
        <v>4.7619999999999996</v>
      </c>
      <c r="AP215" s="31">
        <v>3.613</v>
      </c>
      <c r="AQ215" s="31">
        <v>23.259</v>
      </c>
      <c r="AR215" s="31">
        <v>61.616999999999997</v>
      </c>
      <c r="AS215" s="31">
        <v>435.90230000000003</v>
      </c>
      <c r="AT215" s="31">
        <v>48.893000000000001</v>
      </c>
      <c r="AU215" s="31">
        <v>58.081000000000003</v>
      </c>
      <c r="AV215" s="31">
        <v>31.244</v>
      </c>
      <c r="AW215" s="31">
        <v>5.0919999999999996</v>
      </c>
      <c r="AX215" s="31">
        <v>3.573</v>
      </c>
      <c r="AY215" s="31">
        <v>23.257000000000001</v>
      </c>
      <c r="AZ215" s="31">
        <v>62.304000000000002</v>
      </c>
      <c r="BA215" s="31">
        <v>435.73790000000002</v>
      </c>
      <c r="BB215" s="31">
        <v>47.609000000000002</v>
      </c>
      <c r="BC215" s="31">
        <v>57.871000000000002</v>
      </c>
    </row>
    <row r="216" spans="3:55">
      <c r="C216" s="30">
        <v>600000000</v>
      </c>
      <c r="D216" s="31">
        <v>2000000</v>
      </c>
      <c r="E216" s="31">
        <v>1400000</v>
      </c>
      <c r="F216" s="31">
        <v>933</v>
      </c>
      <c r="G216" s="40">
        <f t="shared" si="292"/>
        <v>586.19400000000007</v>
      </c>
      <c r="H216" s="37">
        <f t="shared" ref="H216:K216" si="363">AVERAGE(P216,X216,BH216, BP216, BX216)</f>
        <v>31.005000000000003</v>
      </c>
      <c r="I216" s="38">
        <f t="shared" si="363"/>
        <v>5.1550000000000002</v>
      </c>
      <c r="J216" s="38">
        <f t="shared" si="363"/>
        <v>3.4115000000000002</v>
      </c>
      <c r="K216" s="38">
        <f t="shared" si="363"/>
        <v>22.0185</v>
      </c>
      <c r="L216" s="38">
        <f t="shared" ref="L216:O216" si="364">AVERAGE(T216,BD216,BL216, BT216, CB216)</f>
        <v>58.56</v>
      </c>
      <c r="M216" s="38">
        <f t="shared" si="364"/>
        <v>432.21449999999999</v>
      </c>
      <c r="N216" s="38">
        <f t="shared" si="364"/>
        <v>45.393000000000001</v>
      </c>
      <c r="O216" s="39">
        <f t="shared" si="364"/>
        <v>28.007999999999999</v>
      </c>
      <c r="P216" s="31">
        <v>30.436</v>
      </c>
      <c r="Q216" s="31">
        <v>4.5910000000000002</v>
      </c>
      <c r="R216" s="31">
        <v>3.41</v>
      </c>
      <c r="S216" s="31">
        <v>22.117999999999999</v>
      </c>
      <c r="T216" s="31">
        <v>58.56</v>
      </c>
      <c r="U216" s="31">
        <v>432.21449999999999</v>
      </c>
      <c r="V216" s="31">
        <v>45.393000000000001</v>
      </c>
      <c r="W216" s="31">
        <v>28.007999999999999</v>
      </c>
      <c r="X216" s="31">
        <v>31.574000000000002</v>
      </c>
      <c r="Y216" s="31">
        <v>5.7190000000000003</v>
      </c>
      <c r="Z216" s="31">
        <v>3.4129999999999998</v>
      </c>
      <c r="AA216" s="31">
        <v>21.919</v>
      </c>
      <c r="AB216" s="31">
        <v>58.21</v>
      </c>
      <c r="AC216" s="31">
        <v>431.87349999999998</v>
      </c>
      <c r="AD216" s="31">
        <v>45.411999999999999</v>
      </c>
      <c r="AE216" s="31">
        <v>27.69</v>
      </c>
      <c r="AF216" s="31">
        <v>30.419</v>
      </c>
      <c r="AG216" s="31">
        <v>4.6630000000000003</v>
      </c>
      <c r="AH216" s="31">
        <v>3.31</v>
      </c>
      <c r="AI216" s="31">
        <v>22.068999999999999</v>
      </c>
      <c r="AJ216" s="31">
        <v>59.478000000000002</v>
      </c>
      <c r="AK216" s="31">
        <v>431.67189999999999</v>
      </c>
      <c r="AL216" s="31">
        <v>45.521000000000001</v>
      </c>
      <c r="AM216" s="31">
        <v>27.486000000000001</v>
      </c>
      <c r="AN216" s="31">
        <v>30.751000000000001</v>
      </c>
      <c r="AO216" s="31">
        <v>4.8890000000000002</v>
      </c>
      <c r="AP216" s="31">
        <v>3.4249999999999998</v>
      </c>
      <c r="AQ216" s="31">
        <v>22.273</v>
      </c>
      <c r="AR216" s="31">
        <v>59.945</v>
      </c>
      <c r="AS216" s="31">
        <v>432.11799999999999</v>
      </c>
      <c r="AT216" s="31">
        <v>46.421999999999997</v>
      </c>
      <c r="AU216" s="31">
        <v>27.960999999999999</v>
      </c>
      <c r="AV216" s="31">
        <v>30.728000000000002</v>
      </c>
      <c r="AW216" s="31">
        <v>4.83</v>
      </c>
      <c r="AX216" s="31">
        <v>3.456</v>
      </c>
      <c r="AY216" s="31">
        <v>22.145</v>
      </c>
      <c r="AZ216" s="31">
        <v>59.892000000000003</v>
      </c>
      <c r="BA216" s="31">
        <v>431.99680000000001</v>
      </c>
      <c r="BB216" s="31">
        <v>46.101999999999997</v>
      </c>
      <c r="BC216" s="31">
        <v>27.853999999999999</v>
      </c>
    </row>
    <row r="231" spans="16:16">
      <c r="P231" s="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B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spans="2:2" ht="15.75" customHeight="1"/>
    <row r="34" spans="2:2" ht="15.75" customHeight="1"/>
    <row r="35" spans="2:2" ht="15.75" customHeight="1">
      <c r="B35" s="1" t="s">
        <v>101</v>
      </c>
    </row>
    <row r="36" spans="2:2" ht="15.75" customHeight="1"/>
    <row r="37" spans="2:2" ht="15.75" customHeight="1"/>
    <row r="38" spans="2:2" ht="15.75" customHeight="1"/>
    <row r="39" spans="2:2" ht="15.75" customHeight="1"/>
    <row r="40" spans="2:2" ht="15.75" customHeight="1"/>
    <row r="41" spans="2:2" ht="15.75" customHeight="1"/>
    <row r="42" spans="2:2" ht="15.75" customHeight="1"/>
    <row r="43" spans="2:2" ht="15.75" customHeight="1"/>
    <row r="44" spans="2:2" ht="15.75" customHeight="1"/>
    <row r="45" spans="2:2" ht="15.75" customHeight="1"/>
    <row r="46" spans="2:2" ht="15.75" customHeight="1"/>
    <row r="47" spans="2:2" ht="15.75" customHeight="1"/>
    <row r="48" spans="2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F1002"/>
  <sheetViews>
    <sheetView workbookViewId="0">
      <selection activeCell="K2" sqref="K2:K106"/>
    </sheetView>
  </sheetViews>
  <sheetFormatPr baseColWidth="10" defaultColWidth="11.1640625" defaultRowHeight="15" customHeight="1"/>
  <sheetData>
    <row r="1" spans="1:32">
      <c r="A1" s="44" t="s">
        <v>0</v>
      </c>
      <c r="B1" s="44" t="s">
        <v>2</v>
      </c>
      <c r="C1" s="44" t="s">
        <v>102</v>
      </c>
      <c r="D1" s="44" t="s">
        <v>103</v>
      </c>
      <c r="E1" s="44" t="s">
        <v>104</v>
      </c>
      <c r="F1" s="44" t="s">
        <v>105</v>
      </c>
      <c r="G1" s="44" t="s">
        <v>106</v>
      </c>
      <c r="H1" s="44" t="s">
        <v>4</v>
      </c>
      <c r="I1" s="44" t="s">
        <v>107</v>
      </c>
      <c r="J1" s="44" t="s">
        <v>108</v>
      </c>
      <c r="K1" s="44" t="s">
        <v>7</v>
      </c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</row>
    <row r="2" spans="1:32">
      <c r="A2" s="44" t="s">
        <v>8</v>
      </c>
      <c r="B2" s="44"/>
      <c r="C2" s="44">
        <v>40414</v>
      </c>
      <c r="D2" s="44">
        <v>30586</v>
      </c>
      <c r="E2" s="44">
        <v>1691</v>
      </c>
      <c r="F2" s="44">
        <v>6593</v>
      </c>
      <c r="G2" s="44">
        <v>1544</v>
      </c>
      <c r="H2" s="44">
        <v>165000</v>
      </c>
      <c r="I2" s="35">
        <v>2000000</v>
      </c>
      <c r="J2" s="44">
        <v>1400000</v>
      </c>
      <c r="K2" s="44">
        <v>543000</v>
      </c>
      <c r="L2" s="44"/>
      <c r="M2" s="44"/>
      <c r="N2" s="44" t="s">
        <v>109</v>
      </c>
      <c r="O2" s="44" t="s">
        <v>110</v>
      </c>
      <c r="P2" s="44" t="s">
        <v>111</v>
      </c>
      <c r="Q2" s="44" t="s">
        <v>112</v>
      </c>
      <c r="R2" s="44" t="s">
        <v>113</v>
      </c>
      <c r="S2" s="44"/>
      <c r="T2" s="44"/>
      <c r="U2" s="44" t="s">
        <v>114</v>
      </c>
      <c r="V2" s="44" t="s">
        <v>115</v>
      </c>
      <c r="W2" s="44" t="s">
        <v>109</v>
      </c>
      <c r="X2" s="44" t="s">
        <v>116</v>
      </c>
      <c r="Y2" s="44" t="s">
        <v>113</v>
      </c>
      <c r="Z2" s="44"/>
      <c r="AA2" s="44"/>
      <c r="AB2" s="44" t="s">
        <v>117</v>
      </c>
      <c r="AC2" s="44" t="s">
        <v>118</v>
      </c>
      <c r="AD2" s="44" t="s">
        <v>119</v>
      </c>
      <c r="AE2" s="44" t="s">
        <v>120</v>
      </c>
      <c r="AF2" s="44"/>
    </row>
    <row r="3" spans="1:32">
      <c r="A3" s="44"/>
      <c r="B3" s="44"/>
      <c r="C3" s="44">
        <v>46956</v>
      </c>
      <c r="D3" s="44"/>
      <c r="E3" s="44"/>
      <c r="F3" s="44"/>
      <c r="G3" s="44"/>
      <c r="H3" s="44">
        <v>206000</v>
      </c>
      <c r="I3" s="35"/>
      <c r="J3" s="36"/>
      <c r="K3" s="36"/>
      <c r="L3" s="44"/>
      <c r="M3" s="44"/>
      <c r="N3" s="44"/>
      <c r="O3" s="44">
        <v>28301</v>
      </c>
      <c r="P3" s="44">
        <v>33145</v>
      </c>
      <c r="Q3" s="45">
        <v>42952</v>
      </c>
      <c r="R3" s="44">
        <v>165000</v>
      </c>
      <c r="S3" s="44"/>
      <c r="T3" s="44"/>
      <c r="U3" s="45">
        <v>41255</v>
      </c>
      <c r="V3" s="44">
        <v>39210</v>
      </c>
      <c r="W3" s="45">
        <v>42952</v>
      </c>
      <c r="X3" s="44">
        <v>41254</v>
      </c>
      <c r="Y3" s="44">
        <v>165000</v>
      </c>
      <c r="Z3" s="44"/>
      <c r="AA3" s="44"/>
      <c r="AB3" s="44">
        <v>1447</v>
      </c>
      <c r="AC3" s="44">
        <v>1544</v>
      </c>
      <c r="AD3" s="44">
        <v>1544</v>
      </c>
      <c r="AE3" s="44">
        <v>165</v>
      </c>
      <c r="AF3" s="44"/>
    </row>
    <row r="4" spans="1:32">
      <c r="A4" s="44"/>
      <c r="B4" s="44"/>
      <c r="C4" s="44">
        <v>55368</v>
      </c>
      <c r="D4" s="44">
        <v>38311</v>
      </c>
      <c r="E4" s="44">
        <v>3963</v>
      </c>
      <c r="F4" s="44">
        <v>10302</v>
      </c>
      <c r="G4" s="44">
        <v>2792</v>
      </c>
      <c r="H4" s="44">
        <v>275000</v>
      </c>
      <c r="I4" s="35"/>
      <c r="J4" s="36"/>
      <c r="K4" s="36"/>
      <c r="L4" s="44"/>
      <c r="M4" s="44"/>
      <c r="N4" s="44"/>
      <c r="O4" s="44">
        <v>34448</v>
      </c>
      <c r="P4" s="44">
        <v>40840</v>
      </c>
      <c r="Q4" s="45">
        <v>47359</v>
      </c>
      <c r="R4" s="44">
        <v>206000</v>
      </c>
      <c r="S4" s="44"/>
      <c r="T4" s="44"/>
      <c r="U4" s="44">
        <v>54305</v>
      </c>
      <c r="V4" s="46">
        <v>55084</v>
      </c>
      <c r="W4" s="44">
        <v>55115</v>
      </c>
      <c r="X4" s="44">
        <v>55294</v>
      </c>
      <c r="Y4" s="44">
        <v>275000</v>
      </c>
      <c r="Z4" s="44"/>
      <c r="AA4" s="44"/>
      <c r="AB4" s="46"/>
      <c r="AC4" s="46"/>
      <c r="AD4" s="46"/>
      <c r="AE4" s="46"/>
      <c r="AF4" s="44"/>
    </row>
    <row r="5" spans="1:32">
      <c r="A5" s="44"/>
      <c r="B5" s="44"/>
      <c r="C5" s="44">
        <v>62797</v>
      </c>
      <c r="D5" s="44"/>
      <c r="E5" s="44"/>
      <c r="F5" s="44"/>
      <c r="G5" s="44"/>
      <c r="H5" s="44">
        <v>413000</v>
      </c>
      <c r="I5" s="35"/>
      <c r="J5" s="36"/>
      <c r="K5" s="36"/>
      <c r="L5" s="44"/>
      <c r="M5" s="44"/>
      <c r="N5" s="44"/>
      <c r="O5" s="44">
        <v>40246</v>
      </c>
      <c r="P5" s="44">
        <v>47829</v>
      </c>
      <c r="Q5" s="44">
        <v>55115</v>
      </c>
      <c r="R5" s="44">
        <v>275000</v>
      </c>
      <c r="S5" s="44"/>
      <c r="T5" s="44"/>
      <c r="U5" s="44">
        <v>64406</v>
      </c>
      <c r="V5" s="44">
        <v>65486</v>
      </c>
      <c r="W5" s="44">
        <v>66082</v>
      </c>
      <c r="X5" s="44">
        <v>66612</v>
      </c>
      <c r="Y5" s="44">
        <v>543000</v>
      </c>
      <c r="Z5" s="44"/>
      <c r="AA5" s="44"/>
      <c r="AB5" s="46">
        <v>2741</v>
      </c>
      <c r="AC5" s="44">
        <v>2675</v>
      </c>
      <c r="AD5" s="44">
        <v>2792</v>
      </c>
      <c r="AE5" s="44">
        <v>275</v>
      </c>
      <c r="AF5" s="44"/>
    </row>
    <row r="6" spans="1:32">
      <c r="A6" s="44"/>
      <c r="B6" s="44"/>
      <c r="C6" s="44">
        <v>66251</v>
      </c>
      <c r="D6" s="44">
        <v>43727</v>
      </c>
      <c r="E6" s="44">
        <v>6422</v>
      </c>
      <c r="F6" s="44">
        <v>12487</v>
      </c>
      <c r="G6" s="44">
        <v>3615</v>
      </c>
      <c r="H6" s="44">
        <v>543000</v>
      </c>
      <c r="I6" s="35"/>
      <c r="J6" s="36"/>
      <c r="K6" s="36"/>
      <c r="L6" s="44"/>
      <c r="M6" s="44"/>
      <c r="N6" s="44"/>
      <c r="O6" s="44">
        <v>45968</v>
      </c>
      <c r="P6" s="44">
        <v>55136</v>
      </c>
      <c r="Q6" s="45">
        <v>62819</v>
      </c>
      <c r="R6" s="44">
        <v>413000</v>
      </c>
      <c r="S6" s="44"/>
      <c r="T6" s="44"/>
      <c r="U6" s="44">
        <v>67117</v>
      </c>
      <c r="V6" s="44">
        <v>68275</v>
      </c>
      <c r="W6" s="44">
        <v>69451</v>
      </c>
      <c r="X6" s="44">
        <v>70534</v>
      </c>
      <c r="Y6" s="44">
        <v>728000</v>
      </c>
      <c r="Z6" s="46"/>
      <c r="AA6" s="44"/>
      <c r="AB6" s="44"/>
      <c r="AC6" s="44"/>
      <c r="AD6" s="44"/>
      <c r="AE6" s="44"/>
      <c r="AF6" s="44"/>
    </row>
    <row r="7" spans="1:32">
      <c r="A7" s="44"/>
      <c r="B7" s="44"/>
      <c r="C7" s="46">
        <v>68924</v>
      </c>
      <c r="D7" s="44"/>
      <c r="E7" s="44"/>
      <c r="F7" s="44"/>
      <c r="G7" s="44"/>
      <c r="H7" s="44">
        <v>633000</v>
      </c>
      <c r="I7" s="44"/>
      <c r="J7" s="36"/>
      <c r="K7" s="36"/>
      <c r="L7" s="44"/>
      <c r="M7" s="44"/>
      <c r="N7" s="44"/>
      <c r="O7" s="44">
        <v>47677</v>
      </c>
      <c r="P7" s="44">
        <v>57554</v>
      </c>
      <c r="Q7" s="44">
        <v>66082</v>
      </c>
      <c r="R7" s="44">
        <v>543000</v>
      </c>
      <c r="S7" s="44"/>
      <c r="T7" s="44"/>
      <c r="U7" s="44">
        <v>67289</v>
      </c>
      <c r="V7" s="44">
        <v>69845</v>
      </c>
      <c r="W7" s="44">
        <v>71455</v>
      </c>
      <c r="X7" s="44">
        <v>71818</v>
      </c>
      <c r="Y7" s="44">
        <v>933000</v>
      </c>
      <c r="Z7" s="44"/>
      <c r="AA7" s="44"/>
      <c r="AB7" s="44">
        <v>3728</v>
      </c>
      <c r="AC7" s="44">
        <v>4094</v>
      </c>
      <c r="AD7" s="44">
        <v>3615</v>
      </c>
      <c r="AE7" s="44">
        <v>543</v>
      </c>
      <c r="AF7" s="44"/>
    </row>
    <row r="8" spans="1:32">
      <c r="A8" s="44"/>
      <c r="B8" s="44"/>
      <c r="C8" s="44">
        <v>70937</v>
      </c>
      <c r="D8" s="44">
        <v>45050</v>
      </c>
      <c r="E8" s="44">
        <v>7692</v>
      </c>
      <c r="F8" s="44">
        <v>13543</v>
      </c>
      <c r="G8" s="44">
        <v>4652</v>
      </c>
      <c r="H8" s="44">
        <v>728000</v>
      </c>
      <c r="I8" s="36"/>
      <c r="J8" s="36"/>
      <c r="K8" s="36"/>
      <c r="L8" s="44"/>
      <c r="M8" s="44"/>
      <c r="N8" s="44"/>
      <c r="O8" s="44">
        <v>50528</v>
      </c>
      <c r="P8" s="44">
        <v>60416</v>
      </c>
      <c r="Q8" s="44">
        <v>68503</v>
      </c>
      <c r="R8" s="44">
        <v>633000</v>
      </c>
      <c r="S8" s="44"/>
      <c r="T8" s="44"/>
      <c r="U8" s="44"/>
      <c r="V8" s="44"/>
      <c r="W8" s="44"/>
      <c r="X8" s="46"/>
      <c r="Y8" s="44"/>
      <c r="Z8" s="44"/>
      <c r="AA8" s="44"/>
      <c r="AB8" s="44"/>
      <c r="AC8" s="44"/>
      <c r="AD8" s="44"/>
      <c r="AE8" s="44"/>
      <c r="AF8" s="44"/>
    </row>
    <row r="9" spans="1:32">
      <c r="A9" s="44"/>
      <c r="B9" s="44"/>
      <c r="C9" s="44">
        <v>71250</v>
      </c>
      <c r="D9" s="44"/>
      <c r="E9" s="44"/>
      <c r="F9" s="44"/>
      <c r="G9" s="44"/>
      <c r="H9" s="44">
        <v>825000</v>
      </c>
      <c r="I9" s="36"/>
      <c r="J9" s="36"/>
      <c r="K9" s="36"/>
      <c r="L9" s="44"/>
      <c r="M9" s="44"/>
      <c r="N9" s="44"/>
      <c r="O9" s="44">
        <v>51095</v>
      </c>
      <c r="P9" s="44">
        <v>61613</v>
      </c>
      <c r="Q9" s="44">
        <v>69451</v>
      </c>
      <c r="R9" s="44">
        <v>728000</v>
      </c>
      <c r="S9" s="44"/>
      <c r="T9" s="44"/>
      <c r="Z9" s="44"/>
      <c r="AA9" s="44"/>
      <c r="AB9" s="44">
        <v>4613</v>
      </c>
      <c r="AC9" s="44">
        <v>4180</v>
      </c>
      <c r="AD9" s="44">
        <v>4652</v>
      </c>
      <c r="AE9" s="44">
        <v>728</v>
      </c>
      <c r="AF9" s="44"/>
    </row>
    <row r="10" spans="1:32">
      <c r="A10" s="44"/>
      <c r="B10" s="44"/>
      <c r="C10" s="44">
        <v>72342</v>
      </c>
      <c r="D10" s="44">
        <v>45640</v>
      </c>
      <c r="E10" s="44">
        <v>8050</v>
      </c>
      <c r="F10" s="44">
        <v>13532</v>
      </c>
      <c r="G10" s="44">
        <v>5120</v>
      </c>
      <c r="H10" s="44">
        <v>933000</v>
      </c>
      <c r="I10" s="36"/>
      <c r="J10" s="36"/>
      <c r="K10" s="36"/>
      <c r="L10" s="44"/>
      <c r="M10" s="44"/>
      <c r="N10" s="44"/>
      <c r="O10" s="44">
        <v>51875</v>
      </c>
      <c r="P10" s="44">
        <v>61289</v>
      </c>
      <c r="Q10" s="44">
        <v>71195</v>
      </c>
      <c r="R10" s="44">
        <v>825000</v>
      </c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</row>
    <row r="11" spans="1:32">
      <c r="A11" s="44"/>
      <c r="B11" s="44"/>
      <c r="C11" s="44">
        <v>34343</v>
      </c>
      <c r="D11" s="44">
        <v>25155</v>
      </c>
      <c r="E11" s="44">
        <v>1720</v>
      </c>
      <c r="F11" s="44">
        <v>6306</v>
      </c>
      <c r="G11" s="44">
        <v>1162</v>
      </c>
      <c r="H11" s="44">
        <v>165000</v>
      </c>
      <c r="I11" s="35">
        <v>1600000</v>
      </c>
      <c r="J11" s="35">
        <v>1200000</v>
      </c>
      <c r="K11" s="44"/>
      <c r="L11" s="44"/>
      <c r="M11" s="44"/>
      <c r="N11" s="44"/>
      <c r="O11" s="44">
        <v>52151</v>
      </c>
      <c r="P11" s="44">
        <v>62741</v>
      </c>
      <c r="Q11" s="44">
        <v>71455</v>
      </c>
      <c r="R11" s="44">
        <v>933000</v>
      </c>
      <c r="S11" s="44"/>
      <c r="T11" s="44"/>
      <c r="Z11" s="44"/>
      <c r="AA11" s="44"/>
      <c r="AB11" s="44">
        <v>4531</v>
      </c>
      <c r="AC11" s="44">
        <v>5070</v>
      </c>
      <c r="AD11" s="44">
        <v>5120</v>
      </c>
      <c r="AE11" s="44">
        <v>933</v>
      </c>
      <c r="AF11" s="44"/>
    </row>
    <row r="12" spans="1:32">
      <c r="A12" s="44"/>
      <c r="B12" s="44"/>
      <c r="C12" s="44">
        <v>41351</v>
      </c>
      <c r="D12" s="44">
        <v>28805</v>
      </c>
      <c r="E12" s="44">
        <v>2602</v>
      </c>
      <c r="F12" s="44">
        <v>7984</v>
      </c>
      <c r="G12" s="44">
        <v>1960</v>
      </c>
      <c r="H12" s="44">
        <v>206000</v>
      </c>
      <c r="I12" s="35"/>
      <c r="J12" s="36"/>
      <c r="K12" s="36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F12" s="44"/>
    </row>
    <row r="13" spans="1:32">
      <c r="A13" s="44"/>
      <c r="B13" s="44"/>
      <c r="C13" s="44">
        <v>48962</v>
      </c>
      <c r="D13" s="44">
        <v>32573</v>
      </c>
      <c r="E13" s="44">
        <v>4010</v>
      </c>
      <c r="F13" s="44">
        <v>9773</v>
      </c>
      <c r="G13" s="44">
        <v>2606</v>
      </c>
      <c r="H13" s="44">
        <v>275000</v>
      </c>
      <c r="I13" s="35"/>
      <c r="J13" s="36"/>
      <c r="K13" s="36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F13" s="44"/>
    </row>
    <row r="14" spans="1:32">
      <c r="A14" s="44"/>
      <c r="B14" s="44"/>
      <c r="C14" s="44">
        <v>55294</v>
      </c>
      <c r="D14" s="44">
        <v>35276</v>
      </c>
      <c r="E14" s="44">
        <v>5607</v>
      </c>
      <c r="F14" s="44">
        <v>10959</v>
      </c>
      <c r="G14" s="44">
        <v>3452</v>
      </c>
      <c r="H14" s="44">
        <v>413000</v>
      </c>
      <c r="I14" s="35"/>
      <c r="J14" s="36"/>
      <c r="K14" s="36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F14" s="44"/>
    </row>
    <row r="15" spans="1:32">
      <c r="A15" s="44"/>
      <c r="B15" s="44"/>
      <c r="C15" s="44">
        <v>58271</v>
      </c>
      <c r="D15" s="44">
        <v>36758</v>
      </c>
      <c r="E15" s="44">
        <v>6446</v>
      </c>
      <c r="F15" s="44">
        <v>11657</v>
      </c>
      <c r="G15" s="44">
        <v>3410</v>
      </c>
      <c r="H15" s="44">
        <v>543000</v>
      </c>
      <c r="I15" s="35"/>
      <c r="J15" s="36"/>
      <c r="K15" s="36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</row>
    <row r="16" spans="1:32">
      <c r="A16" s="44"/>
      <c r="B16" s="44"/>
      <c r="C16" s="44">
        <v>61923</v>
      </c>
      <c r="D16" s="44">
        <v>38149</v>
      </c>
      <c r="E16" s="44">
        <v>7487</v>
      </c>
      <c r="F16" s="44">
        <v>11989</v>
      </c>
      <c r="G16" s="44">
        <v>4298</v>
      </c>
      <c r="H16" s="44">
        <v>633000</v>
      </c>
      <c r="I16" s="35"/>
      <c r="J16" s="36"/>
      <c r="K16" s="36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</row>
    <row r="17" spans="1:32">
      <c r="A17" s="44"/>
      <c r="B17" s="44"/>
      <c r="C17" s="44">
        <v>62524</v>
      </c>
      <c r="D17" s="44">
        <v>37953</v>
      </c>
      <c r="E17" s="44">
        <v>7643</v>
      </c>
      <c r="F17" s="44">
        <v>12404</v>
      </c>
      <c r="G17" s="44">
        <v>4524</v>
      </c>
      <c r="H17" s="44">
        <v>728000</v>
      </c>
      <c r="I17" s="35"/>
      <c r="J17" s="36"/>
      <c r="K17" s="36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</row>
    <row r="18" spans="1:32">
      <c r="A18" s="44"/>
      <c r="B18" s="44"/>
      <c r="C18" s="44">
        <v>63257</v>
      </c>
      <c r="D18" s="44">
        <v>38483</v>
      </c>
      <c r="E18" s="44">
        <v>7912</v>
      </c>
      <c r="F18" s="44">
        <v>12299</v>
      </c>
      <c r="G18" s="44">
        <v>4563</v>
      </c>
      <c r="H18" s="44">
        <v>825000</v>
      </c>
      <c r="I18" s="35"/>
      <c r="J18" s="36"/>
      <c r="K18" s="36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</row>
    <row r="19" spans="1:32">
      <c r="A19" s="44"/>
      <c r="B19" s="44"/>
      <c r="C19" s="44">
        <v>63886</v>
      </c>
      <c r="D19" s="44">
        <v>38403</v>
      </c>
      <c r="E19" s="44">
        <v>7975</v>
      </c>
      <c r="F19" s="44">
        <v>12670</v>
      </c>
      <c r="G19" s="44">
        <v>4838</v>
      </c>
      <c r="H19" s="44">
        <v>933000</v>
      </c>
      <c r="I19" s="35"/>
      <c r="J19" s="36"/>
      <c r="K19" s="36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</row>
    <row r="20" spans="1:32">
      <c r="A20" s="44"/>
      <c r="B20" s="44"/>
      <c r="C20" s="44">
        <v>27275</v>
      </c>
      <c r="D20" s="44">
        <v>18961</v>
      </c>
      <c r="E20" s="44">
        <v>1591</v>
      </c>
      <c r="F20" s="44">
        <v>5598</v>
      </c>
      <c r="G20" s="44">
        <v>1125</v>
      </c>
      <c r="H20" s="44">
        <v>165000</v>
      </c>
      <c r="I20" s="35">
        <v>1200000</v>
      </c>
      <c r="J20" s="44">
        <v>1000000</v>
      </c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</row>
    <row r="21" spans="1:32">
      <c r="A21" s="44"/>
      <c r="B21" s="44"/>
      <c r="C21" s="44">
        <v>35087</v>
      </c>
      <c r="D21" s="44">
        <v>23589</v>
      </c>
      <c r="E21" s="44">
        <v>2561</v>
      </c>
      <c r="F21" s="44">
        <v>7314</v>
      </c>
      <c r="G21" s="44">
        <v>1623</v>
      </c>
      <c r="H21" s="44">
        <v>206000</v>
      </c>
      <c r="I21" s="36"/>
      <c r="J21" s="36"/>
      <c r="K21" s="36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</row>
    <row r="22" spans="1:32">
      <c r="A22" s="44"/>
      <c r="B22" s="44"/>
      <c r="C22" s="44">
        <v>41275</v>
      </c>
      <c r="D22" s="44">
        <v>25906</v>
      </c>
      <c r="E22" s="44">
        <v>3911</v>
      </c>
      <c r="F22" s="44">
        <v>8937</v>
      </c>
      <c r="G22" s="44">
        <v>2521</v>
      </c>
      <c r="H22" s="44">
        <v>275000</v>
      </c>
      <c r="I22" s="36"/>
      <c r="J22" s="36"/>
      <c r="K22" s="36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</row>
    <row r="23" spans="1:32">
      <c r="A23" s="44"/>
      <c r="B23" s="44"/>
      <c r="C23" s="44">
        <v>46663</v>
      </c>
      <c r="D23" s="44">
        <v>27768</v>
      </c>
      <c r="E23" s="44">
        <v>5672</v>
      </c>
      <c r="F23" s="44">
        <v>9986</v>
      </c>
      <c r="G23" s="44">
        <v>3237</v>
      </c>
      <c r="H23" s="44">
        <v>413000</v>
      </c>
      <c r="I23" s="36"/>
      <c r="J23" s="36"/>
      <c r="K23" s="36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</row>
    <row r="24" spans="1:32">
      <c r="A24" s="44"/>
      <c r="B24" s="44"/>
      <c r="C24" s="44">
        <v>49646</v>
      </c>
      <c r="D24" s="44">
        <v>29185</v>
      </c>
      <c r="E24" s="44">
        <v>6376</v>
      </c>
      <c r="F24" s="44">
        <v>10490</v>
      </c>
      <c r="G24" s="44">
        <v>3595</v>
      </c>
      <c r="H24" s="44">
        <v>543000</v>
      </c>
      <c r="I24" s="36"/>
      <c r="J24" s="36"/>
      <c r="K24" s="36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</row>
    <row r="25" spans="1:32">
      <c r="A25" s="44"/>
      <c r="B25" s="44"/>
      <c r="C25" s="44">
        <v>51712</v>
      </c>
      <c r="D25" s="44">
        <v>29502</v>
      </c>
      <c r="E25" s="44">
        <v>7386</v>
      </c>
      <c r="F25" s="44">
        <v>10853</v>
      </c>
      <c r="G25" s="44">
        <v>3971</v>
      </c>
      <c r="H25" s="44">
        <v>633000</v>
      </c>
      <c r="I25" s="36"/>
      <c r="J25" s="36"/>
      <c r="K25" s="36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</row>
    <row r="26" spans="1:32">
      <c r="A26" s="44"/>
      <c r="B26" s="44"/>
      <c r="C26" s="44">
        <v>52684</v>
      </c>
      <c r="D26" s="44">
        <v>29876</v>
      </c>
      <c r="E26" s="44">
        <v>7682</v>
      </c>
      <c r="F26" s="44">
        <v>10992</v>
      </c>
      <c r="G26" s="44">
        <v>4134</v>
      </c>
      <c r="H26" s="44">
        <v>728000</v>
      </c>
      <c r="I26" s="36"/>
      <c r="J26" s="36"/>
      <c r="K26" s="36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</row>
    <row r="27" spans="1:32">
      <c r="A27" s="44"/>
      <c r="B27" s="44"/>
      <c r="C27" s="44">
        <v>53128</v>
      </c>
      <c r="D27" s="44">
        <v>29992</v>
      </c>
      <c r="E27" s="44">
        <v>7825</v>
      </c>
      <c r="F27" s="44">
        <v>11078</v>
      </c>
      <c r="G27" s="44">
        <v>4233</v>
      </c>
      <c r="H27" s="44">
        <v>825000</v>
      </c>
      <c r="I27" s="36"/>
      <c r="J27" s="36"/>
      <c r="K27" s="36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</row>
    <row r="28" spans="1:32">
      <c r="A28" s="44"/>
      <c r="B28" s="44"/>
      <c r="C28" s="44">
        <v>53622</v>
      </c>
      <c r="D28" s="44">
        <v>30097</v>
      </c>
      <c r="E28" s="44">
        <v>8065</v>
      </c>
      <c r="F28" s="44">
        <v>11073</v>
      </c>
      <c r="G28" s="44">
        <v>4387</v>
      </c>
      <c r="H28" s="44">
        <v>933000</v>
      </c>
      <c r="I28" s="36"/>
      <c r="J28" s="36"/>
      <c r="K28" s="36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</row>
    <row r="29" spans="1:32">
      <c r="A29" s="44"/>
      <c r="B29" s="44"/>
      <c r="C29" s="44"/>
      <c r="D29" s="44"/>
      <c r="E29" s="44"/>
      <c r="F29" s="44"/>
      <c r="G29" s="44"/>
      <c r="H29" s="44"/>
      <c r="I29" s="35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</row>
    <row r="30" spans="1:32">
      <c r="A30" s="44"/>
      <c r="B30" s="44"/>
      <c r="C30" s="45">
        <v>42952</v>
      </c>
      <c r="D30" s="44">
        <v>32935</v>
      </c>
      <c r="E30" s="44">
        <v>1675</v>
      </c>
      <c r="F30" s="44">
        <v>6798</v>
      </c>
      <c r="G30" s="44">
        <v>1544</v>
      </c>
      <c r="H30" s="44">
        <v>165000</v>
      </c>
      <c r="I30" s="35">
        <v>2000000</v>
      </c>
      <c r="J30" s="44">
        <v>1400000</v>
      </c>
      <c r="K30" s="44">
        <v>480000</v>
      </c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</row>
    <row r="31" spans="1:32">
      <c r="A31" s="44"/>
      <c r="B31" s="44"/>
      <c r="C31" s="45">
        <v>47359</v>
      </c>
      <c r="D31" s="44">
        <v>34556</v>
      </c>
      <c r="E31" s="44">
        <v>2526</v>
      </c>
      <c r="F31" s="44">
        <v>8150</v>
      </c>
      <c r="G31" s="44">
        <v>2127</v>
      </c>
      <c r="H31" s="44">
        <v>206000</v>
      </c>
      <c r="I31" s="35"/>
      <c r="J31" s="36"/>
      <c r="K31" s="36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44"/>
      <c r="B32" s="44"/>
      <c r="C32" s="44">
        <v>55115</v>
      </c>
      <c r="D32" s="44">
        <v>38826</v>
      </c>
      <c r="E32" s="44">
        <v>3853</v>
      </c>
      <c r="F32" s="44">
        <v>9761</v>
      </c>
      <c r="G32" s="44">
        <v>2675</v>
      </c>
      <c r="H32" s="44">
        <v>275000</v>
      </c>
      <c r="I32" s="35"/>
      <c r="J32" s="36"/>
      <c r="K32" s="36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</row>
    <row r="33" spans="1:32">
      <c r="A33" s="44"/>
      <c r="B33" s="44"/>
      <c r="C33" s="45">
        <v>62819</v>
      </c>
      <c r="D33" s="44">
        <v>41773</v>
      </c>
      <c r="E33" s="44">
        <v>5349</v>
      </c>
      <c r="F33" s="44">
        <v>12067</v>
      </c>
      <c r="G33" s="44">
        <v>3630</v>
      </c>
      <c r="H33" s="44">
        <v>413000</v>
      </c>
      <c r="I33" s="35"/>
      <c r="J33" s="36"/>
      <c r="K33" s="36"/>
      <c r="L33" s="44"/>
      <c r="M33" s="44"/>
      <c r="N33" s="44"/>
      <c r="O33" s="44" t="s">
        <v>121</v>
      </c>
      <c r="P33" s="44" t="s">
        <v>122</v>
      </c>
      <c r="Q33" s="44" t="s">
        <v>116</v>
      </c>
      <c r="R33" s="44" t="s">
        <v>120</v>
      </c>
      <c r="S33" s="44"/>
      <c r="T33" s="44"/>
      <c r="U33" s="44" t="s">
        <v>114</v>
      </c>
      <c r="V33" s="44" t="s">
        <v>121</v>
      </c>
      <c r="W33" s="44" t="s">
        <v>122</v>
      </c>
      <c r="X33" s="44" t="s">
        <v>116</v>
      </c>
      <c r="Y33" s="44" t="s">
        <v>120</v>
      </c>
      <c r="Z33" s="44"/>
      <c r="AA33" s="44"/>
      <c r="AB33" s="44" t="s">
        <v>117</v>
      </c>
      <c r="AC33" s="44" t="s">
        <v>118</v>
      </c>
      <c r="AD33" s="44" t="s">
        <v>119</v>
      </c>
      <c r="AE33" s="44" t="s">
        <v>120</v>
      </c>
      <c r="AF33" s="44"/>
    </row>
    <row r="34" spans="1:32">
      <c r="A34" s="44"/>
      <c r="B34" s="44"/>
      <c r="C34" s="44">
        <v>66082</v>
      </c>
      <c r="D34" s="44">
        <v>43311</v>
      </c>
      <c r="E34" s="44">
        <v>6013</v>
      </c>
      <c r="F34" s="44">
        <v>12664</v>
      </c>
      <c r="G34" s="44">
        <v>4094</v>
      </c>
      <c r="H34" s="44">
        <v>543000</v>
      </c>
      <c r="I34" s="35"/>
      <c r="J34" s="36"/>
      <c r="K34" s="36"/>
      <c r="L34" s="44"/>
      <c r="M34" s="44"/>
      <c r="N34" s="44"/>
      <c r="O34" s="45">
        <v>28826</v>
      </c>
      <c r="P34" s="45">
        <v>28301</v>
      </c>
      <c r="Q34" s="44">
        <v>27275</v>
      </c>
      <c r="R34" s="44">
        <v>165000</v>
      </c>
      <c r="S34" s="44"/>
      <c r="T34" s="44"/>
      <c r="U34" s="44">
        <v>33159</v>
      </c>
      <c r="V34" s="45">
        <v>33390</v>
      </c>
      <c r="W34" s="44">
        <v>33145</v>
      </c>
      <c r="X34" s="44">
        <v>34343</v>
      </c>
      <c r="Y34" s="44">
        <v>165000</v>
      </c>
      <c r="Z34" s="44"/>
      <c r="AA34" s="44"/>
      <c r="AB34" s="45">
        <v>1187</v>
      </c>
      <c r="AC34" s="44">
        <v>1135</v>
      </c>
      <c r="AD34" s="44">
        <v>1162</v>
      </c>
      <c r="AE34" s="44">
        <v>165</v>
      </c>
      <c r="AF34" s="44"/>
    </row>
    <row r="35" spans="1:32">
      <c r="A35" s="44"/>
      <c r="B35" s="44"/>
      <c r="C35" s="44">
        <v>68503</v>
      </c>
      <c r="D35" s="44">
        <v>44260</v>
      </c>
      <c r="E35" s="44">
        <v>6823</v>
      </c>
      <c r="F35" s="44">
        <v>12894</v>
      </c>
      <c r="G35" s="44">
        <v>4526</v>
      </c>
      <c r="H35" s="44">
        <v>633000</v>
      </c>
      <c r="I35" s="44"/>
      <c r="J35" s="36"/>
      <c r="K35" s="36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5">
        <v>2629</v>
      </c>
      <c r="AC35" s="44">
        <v>2597</v>
      </c>
      <c r="AD35" s="44">
        <v>2606</v>
      </c>
      <c r="AE35" s="44">
        <v>275</v>
      </c>
      <c r="AF35" s="44"/>
    </row>
    <row r="36" spans="1:32">
      <c r="A36" s="44"/>
      <c r="B36" s="44"/>
      <c r="C36" s="44">
        <v>69451</v>
      </c>
      <c r="D36" s="44">
        <v>45411</v>
      </c>
      <c r="E36" s="44">
        <v>7027</v>
      </c>
      <c r="F36" s="44">
        <v>12833</v>
      </c>
      <c r="G36" s="44">
        <v>4180</v>
      </c>
      <c r="H36" s="44">
        <v>728000</v>
      </c>
      <c r="I36" s="36"/>
      <c r="J36" s="36"/>
      <c r="K36" s="36"/>
      <c r="L36" s="44"/>
      <c r="M36" s="44"/>
      <c r="N36" s="44"/>
      <c r="O36" s="44">
        <v>39927</v>
      </c>
      <c r="P36" s="44">
        <v>40246</v>
      </c>
      <c r="Q36" s="44">
        <v>41275</v>
      </c>
      <c r="R36" s="44">
        <v>275000</v>
      </c>
      <c r="S36" s="44"/>
      <c r="T36" s="44"/>
      <c r="U36" s="44">
        <v>47743</v>
      </c>
      <c r="V36" s="45">
        <v>49089</v>
      </c>
      <c r="W36" s="44">
        <v>47829</v>
      </c>
      <c r="X36" s="44">
        <v>48962</v>
      </c>
      <c r="Y36" s="44">
        <v>275000</v>
      </c>
      <c r="Z36" s="44"/>
      <c r="AA36" s="44"/>
      <c r="AB36" s="44">
        <v>3898</v>
      </c>
      <c r="AC36" s="44">
        <v>3908</v>
      </c>
      <c r="AD36" s="44">
        <v>3410</v>
      </c>
      <c r="AE36" s="44">
        <v>543</v>
      </c>
      <c r="AF36" s="44"/>
    </row>
    <row r="37" spans="1:32">
      <c r="A37" s="44"/>
      <c r="B37" s="44"/>
      <c r="C37" s="44">
        <v>71195</v>
      </c>
      <c r="D37" s="44">
        <v>45594</v>
      </c>
      <c r="E37" s="44">
        <v>7123</v>
      </c>
      <c r="F37" s="44">
        <v>13572</v>
      </c>
      <c r="G37" s="44">
        <v>4906</v>
      </c>
      <c r="H37" s="44">
        <v>825000</v>
      </c>
      <c r="I37" s="36"/>
      <c r="J37" s="36"/>
      <c r="K37" s="36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>
        <v>4332</v>
      </c>
      <c r="AC37" s="44">
        <v>4515</v>
      </c>
      <c r="AD37" s="44">
        <v>4524</v>
      </c>
      <c r="AE37" s="44">
        <v>728</v>
      </c>
      <c r="AF37" s="44"/>
    </row>
    <row r="38" spans="1:32">
      <c r="A38" s="44"/>
      <c r="B38" s="44"/>
      <c r="C38" s="44">
        <v>71455</v>
      </c>
      <c r="D38" s="44">
        <v>45745</v>
      </c>
      <c r="E38" s="44">
        <v>7187</v>
      </c>
      <c r="F38" s="44">
        <v>13453</v>
      </c>
      <c r="G38" s="44">
        <v>5070</v>
      </c>
      <c r="H38" s="44">
        <v>933000</v>
      </c>
      <c r="I38" s="36"/>
      <c r="J38" s="36"/>
      <c r="K38" s="36"/>
      <c r="L38" s="44"/>
      <c r="M38" s="44"/>
      <c r="N38" s="44"/>
      <c r="O38" s="45">
        <v>48589</v>
      </c>
      <c r="P38" s="44">
        <v>47677</v>
      </c>
      <c r="Q38" s="44">
        <v>49646</v>
      </c>
      <c r="R38" s="44">
        <v>543000</v>
      </c>
      <c r="S38" s="44"/>
      <c r="T38" s="44"/>
      <c r="U38" s="44">
        <v>56314</v>
      </c>
      <c r="V38" s="45">
        <v>57738</v>
      </c>
      <c r="W38" s="44">
        <v>57554</v>
      </c>
      <c r="X38" s="44">
        <v>58271</v>
      </c>
      <c r="Y38" s="44">
        <v>543000</v>
      </c>
      <c r="Z38" s="44"/>
      <c r="AA38" s="44"/>
      <c r="AB38" s="44">
        <v>4079</v>
      </c>
      <c r="AC38" s="44">
        <v>4849</v>
      </c>
      <c r="AD38" s="44">
        <v>4838</v>
      </c>
      <c r="AE38" s="44">
        <v>933</v>
      </c>
      <c r="AF38" s="44"/>
    </row>
    <row r="39" spans="1:32">
      <c r="A39" s="44"/>
      <c r="B39" s="44"/>
      <c r="C39" s="44">
        <v>33145</v>
      </c>
      <c r="D39" s="44">
        <v>23995</v>
      </c>
      <c r="E39" s="44">
        <v>1604</v>
      </c>
      <c r="F39" s="44">
        <v>6411</v>
      </c>
      <c r="G39" s="44">
        <v>1135</v>
      </c>
      <c r="H39" s="44">
        <v>165000</v>
      </c>
      <c r="I39" s="35">
        <v>1600000</v>
      </c>
      <c r="J39" s="35">
        <v>1200000</v>
      </c>
      <c r="K39" s="36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</row>
    <row r="40" spans="1:32">
      <c r="A40" s="44"/>
      <c r="B40" s="44"/>
      <c r="C40" s="44">
        <v>40840</v>
      </c>
      <c r="D40" s="44">
        <v>28251</v>
      </c>
      <c r="E40" s="44">
        <v>2539</v>
      </c>
      <c r="F40" s="44">
        <v>8098</v>
      </c>
      <c r="G40" s="44">
        <v>1952</v>
      </c>
      <c r="H40" s="44">
        <v>206000</v>
      </c>
      <c r="I40" s="35"/>
      <c r="J40" s="36"/>
      <c r="K40" s="36"/>
      <c r="L40" s="44"/>
      <c r="M40" s="44"/>
      <c r="N40" s="44"/>
      <c r="O40" s="45">
        <v>51425</v>
      </c>
      <c r="P40" s="44">
        <v>51095</v>
      </c>
      <c r="Q40" s="44">
        <v>52684</v>
      </c>
      <c r="R40" s="44">
        <v>728000</v>
      </c>
      <c r="S40" s="44"/>
      <c r="T40" s="44"/>
      <c r="U40" s="44">
        <v>59904</v>
      </c>
      <c r="V40" s="44">
        <v>60977</v>
      </c>
      <c r="W40" s="44">
        <v>61613</v>
      </c>
      <c r="X40" s="44">
        <v>62524</v>
      </c>
      <c r="Y40" s="44">
        <v>728000</v>
      </c>
      <c r="Z40" s="44"/>
      <c r="AA40" s="44"/>
      <c r="AF40" s="44"/>
    </row>
    <row r="41" spans="1:32">
      <c r="A41" s="44"/>
      <c r="B41" s="44"/>
      <c r="C41" s="44">
        <v>47829</v>
      </c>
      <c r="D41" s="44">
        <v>31568</v>
      </c>
      <c r="E41" s="44">
        <v>3796</v>
      </c>
      <c r="F41" s="44">
        <v>9868</v>
      </c>
      <c r="G41" s="44">
        <v>2597</v>
      </c>
      <c r="H41" s="44">
        <v>275000</v>
      </c>
      <c r="I41" s="35"/>
      <c r="J41" s="36"/>
      <c r="K41" s="36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</row>
    <row r="42" spans="1:32">
      <c r="A42" s="44"/>
      <c r="B42" s="44"/>
      <c r="C42" s="44">
        <v>55136</v>
      </c>
      <c r="D42" s="44">
        <v>35518</v>
      </c>
      <c r="E42" s="44">
        <v>5311</v>
      </c>
      <c r="F42" s="44">
        <v>11224</v>
      </c>
      <c r="G42" s="44">
        <v>3083</v>
      </c>
      <c r="H42" s="44">
        <v>413000</v>
      </c>
      <c r="I42" s="35"/>
      <c r="J42" s="36"/>
      <c r="K42" s="36"/>
      <c r="L42" s="44"/>
      <c r="M42" s="44"/>
      <c r="N42" s="44"/>
      <c r="O42" s="44">
        <v>51329</v>
      </c>
      <c r="P42" s="44">
        <v>52151</v>
      </c>
      <c r="Q42" s="44">
        <v>53622</v>
      </c>
      <c r="R42" s="44">
        <v>933000</v>
      </c>
      <c r="S42" s="44"/>
      <c r="T42" s="44"/>
      <c r="U42" s="44">
        <v>60290</v>
      </c>
      <c r="V42" s="44">
        <v>61198</v>
      </c>
      <c r="W42" s="44">
        <v>62741</v>
      </c>
      <c r="X42" s="44">
        <v>63886</v>
      </c>
      <c r="Y42" s="44">
        <v>933000</v>
      </c>
      <c r="Z42" s="44"/>
      <c r="AA42" s="44"/>
      <c r="AF42" s="44"/>
    </row>
    <row r="43" spans="1:32">
      <c r="A43" s="44"/>
      <c r="B43" s="44"/>
      <c r="C43" s="44">
        <v>57554</v>
      </c>
      <c r="D43" s="44">
        <v>36328</v>
      </c>
      <c r="E43" s="44">
        <v>5956</v>
      </c>
      <c r="F43" s="44">
        <v>11362</v>
      </c>
      <c r="G43" s="44">
        <v>3908</v>
      </c>
      <c r="H43" s="44">
        <v>543000</v>
      </c>
      <c r="I43" s="35"/>
      <c r="J43" s="36"/>
      <c r="K43" s="36"/>
      <c r="L43" s="44"/>
      <c r="M43" s="44"/>
      <c r="N43" s="44"/>
      <c r="O43" s="44"/>
      <c r="P43" s="44"/>
      <c r="Q43" s="44"/>
      <c r="R43" s="44"/>
      <c r="S43" s="44"/>
      <c r="T43" s="44"/>
      <c r="U43" s="44"/>
      <c r="Z43" s="44"/>
      <c r="AA43" s="44"/>
      <c r="AB43" s="44"/>
      <c r="AC43" s="44"/>
      <c r="AD43" s="44"/>
      <c r="AE43" s="44"/>
      <c r="AF43" s="44"/>
    </row>
    <row r="44" spans="1:32">
      <c r="A44" s="44"/>
      <c r="B44" s="44"/>
      <c r="C44" s="44">
        <v>60416</v>
      </c>
      <c r="D44" s="44">
        <v>37572</v>
      </c>
      <c r="E44" s="44">
        <v>6812</v>
      </c>
      <c r="F44" s="44">
        <v>11878</v>
      </c>
      <c r="G44" s="44">
        <v>4154</v>
      </c>
      <c r="H44" s="44">
        <v>633000</v>
      </c>
      <c r="I44" s="35"/>
      <c r="J44" s="36"/>
      <c r="K44" s="36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</row>
    <row r="45" spans="1:32">
      <c r="A45" s="44"/>
      <c r="B45" s="44"/>
      <c r="C45" s="44">
        <v>61613</v>
      </c>
      <c r="D45" s="44">
        <v>37853</v>
      </c>
      <c r="E45" s="44">
        <v>6997</v>
      </c>
      <c r="F45" s="44">
        <v>12248</v>
      </c>
      <c r="G45" s="44">
        <v>4515</v>
      </c>
      <c r="H45" s="44">
        <v>728000</v>
      </c>
      <c r="I45" s="35"/>
      <c r="J45" s="36"/>
      <c r="K45" s="36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</row>
    <row r="46" spans="1:32">
      <c r="A46" s="44"/>
      <c r="B46" s="44"/>
      <c r="C46" s="44">
        <v>61289</v>
      </c>
      <c r="D46" s="44">
        <v>38156</v>
      </c>
      <c r="E46" s="44">
        <v>7165</v>
      </c>
      <c r="F46" s="44">
        <v>12025</v>
      </c>
      <c r="G46" s="44">
        <v>3943</v>
      </c>
      <c r="H46" s="44">
        <v>825000</v>
      </c>
      <c r="I46" s="35"/>
      <c r="J46" s="36"/>
      <c r="K46" s="35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</row>
    <row r="47" spans="1:32">
      <c r="A47" s="44"/>
      <c r="B47" s="44"/>
      <c r="C47" s="44">
        <v>62741</v>
      </c>
      <c r="D47" s="44">
        <v>38280</v>
      </c>
      <c r="E47" s="44">
        <v>7230</v>
      </c>
      <c r="F47" s="44">
        <v>12382</v>
      </c>
      <c r="G47" s="44">
        <v>4849</v>
      </c>
      <c r="H47" s="44">
        <v>933000</v>
      </c>
      <c r="I47" s="35"/>
      <c r="J47" s="36"/>
      <c r="K47" s="36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</row>
    <row r="48" spans="1:32">
      <c r="A48" s="44"/>
      <c r="B48" s="44"/>
      <c r="C48" s="45">
        <v>28301</v>
      </c>
      <c r="D48" s="45">
        <v>20034</v>
      </c>
      <c r="E48" s="45">
        <v>1650</v>
      </c>
      <c r="F48" s="44">
        <v>5421</v>
      </c>
      <c r="G48" s="45">
        <v>1196</v>
      </c>
      <c r="H48" s="44">
        <v>165000</v>
      </c>
      <c r="I48" s="35">
        <v>1200000</v>
      </c>
      <c r="J48" s="44">
        <v>1000000</v>
      </c>
      <c r="K48" s="36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</row>
    <row r="49" spans="1:32">
      <c r="A49" s="44"/>
      <c r="B49" s="44"/>
      <c r="C49" s="44">
        <v>34448</v>
      </c>
      <c r="D49" s="44">
        <v>22872</v>
      </c>
      <c r="E49" s="44">
        <v>2558</v>
      </c>
      <c r="F49" s="44">
        <v>7171</v>
      </c>
      <c r="G49" s="44">
        <v>1847</v>
      </c>
      <c r="H49" s="44">
        <v>206000</v>
      </c>
      <c r="I49" s="36"/>
      <c r="J49" s="36"/>
      <c r="K49" s="36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</row>
    <row r="50" spans="1:32">
      <c r="A50" s="44"/>
      <c r="B50" s="44"/>
      <c r="C50" s="44">
        <v>40246</v>
      </c>
      <c r="D50" s="44">
        <v>25102</v>
      </c>
      <c r="E50" s="44">
        <v>3816</v>
      </c>
      <c r="F50" s="44">
        <v>8817</v>
      </c>
      <c r="G50" s="44">
        <v>2511</v>
      </c>
      <c r="H50" s="44">
        <v>275000</v>
      </c>
      <c r="I50" s="36"/>
      <c r="J50" s="36"/>
      <c r="K50" s="36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</row>
    <row r="51" spans="1:32">
      <c r="A51" s="44"/>
      <c r="B51" s="44"/>
      <c r="C51" s="44">
        <v>45968</v>
      </c>
      <c r="D51" s="44">
        <v>27831</v>
      </c>
      <c r="E51" s="44">
        <v>5240</v>
      </c>
      <c r="F51" s="44">
        <v>9782</v>
      </c>
      <c r="G51" s="44">
        <v>3115</v>
      </c>
      <c r="H51" s="44">
        <v>413000</v>
      </c>
      <c r="I51" s="36"/>
      <c r="J51" s="36"/>
      <c r="K51" s="36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</row>
    <row r="52" spans="1:32">
      <c r="A52" s="44"/>
      <c r="B52" s="44"/>
      <c r="C52" s="44">
        <v>47677</v>
      </c>
      <c r="D52" s="44">
        <v>28485</v>
      </c>
      <c r="E52" s="44">
        <v>5983</v>
      </c>
      <c r="F52" s="44">
        <v>10144</v>
      </c>
      <c r="G52" s="44">
        <v>3065</v>
      </c>
      <c r="H52" s="44">
        <v>543000</v>
      </c>
      <c r="I52" s="36"/>
      <c r="J52" s="36"/>
      <c r="K52" s="36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</row>
    <row r="53" spans="1:32">
      <c r="A53" s="44"/>
      <c r="B53" s="44"/>
      <c r="C53" s="44">
        <v>50528</v>
      </c>
      <c r="D53" s="44">
        <v>29214</v>
      </c>
      <c r="E53" s="44">
        <v>6794</v>
      </c>
      <c r="F53" s="44">
        <v>10634</v>
      </c>
      <c r="G53" s="44">
        <v>3886</v>
      </c>
      <c r="H53" s="44">
        <v>633000</v>
      </c>
      <c r="I53" s="36"/>
      <c r="J53" s="36"/>
      <c r="K53" s="36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</row>
    <row r="54" spans="1:32">
      <c r="A54" s="44"/>
      <c r="B54" s="44"/>
      <c r="C54" s="44">
        <v>51095</v>
      </c>
      <c r="D54" s="44">
        <v>29501</v>
      </c>
      <c r="E54" s="44">
        <v>6955</v>
      </c>
      <c r="F54" s="44">
        <v>10553</v>
      </c>
      <c r="G54" s="44">
        <v>4086</v>
      </c>
      <c r="H54" s="44">
        <v>728000</v>
      </c>
      <c r="I54" s="36"/>
      <c r="J54" s="36"/>
      <c r="K54" s="36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</row>
    <row r="55" spans="1:32">
      <c r="A55" s="44"/>
      <c r="B55" s="44"/>
      <c r="C55" s="44">
        <v>51875</v>
      </c>
      <c r="D55" s="44">
        <v>29803</v>
      </c>
      <c r="E55" s="44">
        <v>7085</v>
      </c>
      <c r="F55" s="44">
        <v>10760</v>
      </c>
      <c r="G55" s="44">
        <v>4227</v>
      </c>
      <c r="H55" s="44">
        <v>825000</v>
      </c>
      <c r="I55" s="36"/>
      <c r="J55" s="36"/>
      <c r="K55" s="35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</row>
    <row r="56" spans="1:32">
      <c r="A56" s="44"/>
      <c r="B56" s="44"/>
      <c r="C56" s="44">
        <v>52151</v>
      </c>
      <c r="D56" s="44">
        <v>29999</v>
      </c>
      <c r="E56" s="44">
        <v>7224</v>
      </c>
      <c r="F56" s="44">
        <v>10662</v>
      </c>
      <c r="G56" s="44">
        <v>4266</v>
      </c>
      <c r="H56" s="44">
        <v>933000</v>
      </c>
      <c r="I56" s="36"/>
      <c r="J56" s="36"/>
      <c r="K56" s="36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</row>
    <row r="57" spans="1:32">
      <c r="A57" s="44"/>
      <c r="B57" s="44"/>
      <c r="C57" s="44"/>
      <c r="D57" s="44"/>
      <c r="E57" s="44"/>
      <c r="F57" s="44"/>
      <c r="G57" s="44"/>
      <c r="H57" s="44"/>
      <c r="I57" s="35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</row>
    <row r="58" spans="1:32">
      <c r="A58" s="44"/>
      <c r="B58" s="44"/>
      <c r="C58" s="44">
        <v>39210</v>
      </c>
      <c r="D58" s="44">
        <v>29631</v>
      </c>
      <c r="E58" s="44">
        <v>1648</v>
      </c>
      <c r="F58" s="44">
        <v>6484</v>
      </c>
      <c r="G58" s="44">
        <v>1447</v>
      </c>
      <c r="H58" s="44">
        <v>165000</v>
      </c>
      <c r="I58" s="35">
        <v>2000000</v>
      </c>
      <c r="J58" s="44">
        <v>1400000</v>
      </c>
      <c r="K58" s="44">
        <v>420000</v>
      </c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</row>
    <row r="59" spans="1:32">
      <c r="A59" s="44"/>
      <c r="B59" s="44"/>
      <c r="C59" s="47" t="s">
        <v>123</v>
      </c>
      <c r="D59" s="47" t="s">
        <v>123</v>
      </c>
      <c r="E59" s="47" t="s">
        <v>123</v>
      </c>
      <c r="F59" s="47" t="s">
        <v>123</v>
      </c>
      <c r="G59" s="47" t="s">
        <v>123</v>
      </c>
      <c r="H59" s="44">
        <v>206000</v>
      </c>
      <c r="I59" s="35"/>
      <c r="J59" s="36"/>
      <c r="K59" s="36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</row>
    <row r="60" spans="1:32">
      <c r="A60" s="44"/>
      <c r="B60" s="44"/>
      <c r="C60" s="46">
        <v>55084</v>
      </c>
      <c r="D60" s="46">
        <v>39263</v>
      </c>
      <c r="E60" s="46">
        <v>3649</v>
      </c>
      <c r="F60" s="46">
        <v>9431</v>
      </c>
      <c r="G60" s="46">
        <v>2741</v>
      </c>
      <c r="H60" s="44">
        <v>275000</v>
      </c>
      <c r="I60" s="35"/>
      <c r="J60" s="36"/>
      <c r="K60" s="36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</row>
    <row r="61" spans="1:32">
      <c r="A61" s="44"/>
      <c r="B61" s="44"/>
      <c r="C61" s="44">
        <v>61819</v>
      </c>
      <c r="D61" s="44">
        <v>42149</v>
      </c>
      <c r="E61" s="44">
        <v>4940</v>
      </c>
      <c r="F61" s="44">
        <v>11172</v>
      </c>
      <c r="G61" s="44">
        <v>3558</v>
      </c>
      <c r="H61" s="44">
        <v>413000</v>
      </c>
      <c r="I61" s="35"/>
      <c r="J61" s="36"/>
      <c r="K61" s="36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</row>
    <row r="62" spans="1:32">
      <c r="A62" s="44"/>
      <c r="B62" s="44"/>
      <c r="C62" s="44">
        <v>65486</v>
      </c>
      <c r="D62" s="44">
        <v>43711</v>
      </c>
      <c r="E62" s="44">
        <v>5528</v>
      </c>
      <c r="F62" s="44">
        <v>12519</v>
      </c>
      <c r="G62" s="44">
        <v>3728</v>
      </c>
      <c r="H62" s="44">
        <v>543000</v>
      </c>
      <c r="I62" s="35"/>
      <c r="J62" s="36"/>
      <c r="K62" s="36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</row>
    <row r="63" spans="1:32">
      <c r="A63" s="44"/>
      <c r="B63" s="46"/>
      <c r="C63" s="44">
        <v>68009</v>
      </c>
      <c r="D63" s="44">
        <v>44588</v>
      </c>
      <c r="E63" s="44">
        <v>6163</v>
      </c>
      <c r="F63" s="44">
        <v>12704</v>
      </c>
      <c r="G63" s="44">
        <v>4554</v>
      </c>
      <c r="H63" s="44">
        <v>633000</v>
      </c>
      <c r="I63" s="44"/>
      <c r="J63" s="36"/>
      <c r="K63" s="36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</row>
    <row r="64" spans="1:32">
      <c r="A64" s="44"/>
      <c r="B64" s="44"/>
      <c r="C64" s="44">
        <v>68275</v>
      </c>
      <c r="D64" s="44">
        <v>44918</v>
      </c>
      <c r="E64" s="44">
        <v>6310</v>
      </c>
      <c r="F64" s="44">
        <v>12434</v>
      </c>
      <c r="G64" s="44">
        <v>4613</v>
      </c>
      <c r="H64" s="44">
        <v>728000</v>
      </c>
      <c r="I64" s="36"/>
      <c r="J64" s="36"/>
      <c r="K64" s="36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</row>
    <row r="65" spans="1:32">
      <c r="A65" s="44"/>
      <c r="B65" s="44"/>
      <c r="C65" s="44">
        <v>69055</v>
      </c>
      <c r="D65" s="44">
        <v>45318</v>
      </c>
      <c r="E65" s="44">
        <v>6392</v>
      </c>
      <c r="F65" s="44">
        <v>12395</v>
      </c>
      <c r="G65" s="44">
        <v>4950</v>
      </c>
      <c r="H65" s="44">
        <v>825000</v>
      </c>
      <c r="I65" s="36"/>
      <c r="J65" s="36"/>
      <c r="K65" s="36"/>
      <c r="L65" s="44"/>
      <c r="M65" s="44"/>
      <c r="N65" s="44" t="s">
        <v>116</v>
      </c>
      <c r="O65" s="44" t="s">
        <v>110</v>
      </c>
      <c r="P65" s="44" t="s">
        <v>111</v>
      </c>
      <c r="Q65" s="44" t="s">
        <v>112</v>
      </c>
      <c r="R65" s="44" t="s">
        <v>113</v>
      </c>
      <c r="S65" s="44"/>
      <c r="T65" s="44"/>
      <c r="U65" s="44"/>
      <c r="V65" s="44" t="s">
        <v>124</v>
      </c>
      <c r="W65" s="44" t="s">
        <v>125</v>
      </c>
      <c r="X65" s="44" t="s">
        <v>126</v>
      </c>
      <c r="Y65" s="44" t="s">
        <v>113</v>
      </c>
      <c r="Z65" s="44"/>
      <c r="AA65" s="44"/>
      <c r="AB65" s="44" t="s">
        <v>117</v>
      </c>
      <c r="AC65" s="44" t="s">
        <v>118</v>
      </c>
      <c r="AD65" s="44" t="s">
        <v>119</v>
      </c>
      <c r="AE65" s="44" t="s">
        <v>120</v>
      </c>
      <c r="AF65" s="44"/>
    </row>
    <row r="66" spans="1:32">
      <c r="A66" s="44"/>
      <c r="B66" s="44"/>
      <c r="C66" s="44">
        <v>69845</v>
      </c>
      <c r="D66" s="44">
        <v>46055</v>
      </c>
      <c r="E66" s="44">
        <v>6458</v>
      </c>
      <c r="F66" s="44">
        <v>12801</v>
      </c>
      <c r="G66" s="44">
        <v>4531</v>
      </c>
      <c r="H66" s="44">
        <v>933000</v>
      </c>
      <c r="I66" s="36"/>
      <c r="J66" s="36"/>
      <c r="K66" s="36"/>
      <c r="L66" s="44"/>
      <c r="M66" s="44"/>
      <c r="N66" s="44"/>
      <c r="O66" s="44">
        <v>27275</v>
      </c>
      <c r="P66" s="44">
        <v>34343</v>
      </c>
      <c r="Q66" s="44">
        <v>41254</v>
      </c>
      <c r="R66" s="44">
        <v>165000</v>
      </c>
      <c r="S66" s="44"/>
      <c r="T66" s="44"/>
      <c r="U66" s="44"/>
      <c r="V66" s="45">
        <v>20549</v>
      </c>
      <c r="W66" s="45">
        <v>20034</v>
      </c>
      <c r="X66" s="44">
        <v>18961</v>
      </c>
      <c r="Y66" s="44">
        <v>165</v>
      </c>
      <c r="Z66" s="44"/>
      <c r="AA66" s="44"/>
      <c r="AB66" s="44">
        <v>1146</v>
      </c>
      <c r="AC66" s="45">
        <v>1196</v>
      </c>
      <c r="AD66" s="44">
        <v>1125</v>
      </c>
      <c r="AE66" s="44">
        <v>165</v>
      </c>
      <c r="AF66" s="44"/>
    </row>
    <row r="67" spans="1:32">
      <c r="A67" s="44"/>
      <c r="B67" s="44"/>
      <c r="C67" s="45">
        <v>33390</v>
      </c>
      <c r="D67" s="45">
        <v>24154</v>
      </c>
      <c r="E67" s="45">
        <v>1687</v>
      </c>
      <c r="F67" s="44">
        <v>6362</v>
      </c>
      <c r="G67" s="45">
        <v>1187</v>
      </c>
      <c r="H67" s="44">
        <v>165000</v>
      </c>
      <c r="I67" s="35">
        <v>1600000</v>
      </c>
      <c r="J67" s="35">
        <v>1200000</v>
      </c>
      <c r="K67" s="36"/>
      <c r="L67" s="44"/>
      <c r="M67" s="44"/>
      <c r="N67" s="44"/>
      <c r="O67" s="44">
        <v>35087</v>
      </c>
      <c r="P67" s="44">
        <v>41351</v>
      </c>
      <c r="Q67" s="44">
        <v>46956</v>
      </c>
      <c r="R67" s="44">
        <v>206000</v>
      </c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</row>
    <row r="68" spans="1:32">
      <c r="A68" s="44"/>
      <c r="B68" s="44"/>
      <c r="C68" s="44"/>
      <c r="D68" s="44"/>
      <c r="E68" s="44"/>
      <c r="F68" s="44"/>
      <c r="G68" s="44"/>
      <c r="H68" s="44">
        <v>206000</v>
      </c>
      <c r="I68" s="35"/>
      <c r="J68" s="36"/>
      <c r="K68" s="36"/>
      <c r="L68" s="44"/>
      <c r="M68" s="44"/>
      <c r="N68" s="44"/>
      <c r="O68" s="44">
        <v>41275</v>
      </c>
      <c r="P68" s="44">
        <v>48962</v>
      </c>
      <c r="Q68" s="44">
        <v>55294</v>
      </c>
      <c r="R68" s="44">
        <v>275000</v>
      </c>
      <c r="S68" s="44"/>
      <c r="T68" s="44"/>
      <c r="U68" s="44"/>
      <c r="V68" s="44">
        <v>25033</v>
      </c>
      <c r="W68" s="44">
        <v>25102</v>
      </c>
      <c r="X68" s="44">
        <v>25906</v>
      </c>
      <c r="Y68" s="44">
        <v>275</v>
      </c>
      <c r="Z68" s="44"/>
      <c r="AA68" s="44"/>
      <c r="AB68" s="44">
        <v>2511</v>
      </c>
      <c r="AC68" s="44">
        <v>2511</v>
      </c>
      <c r="AD68" s="44">
        <v>2521</v>
      </c>
      <c r="AE68" s="44">
        <v>275</v>
      </c>
      <c r="AF68" s="44"/>
    </row>
    <row r="69" spans="1:32">
      <c r="A69" s="44"/>
      <c r="B69" s="44"/>
      <c r="C69" s="45">
        <v>49089</v>
      </c>
      <c r="D69" s="45">
        <v>33154</v>
      </c>
      <c r="E69" s="44">
        <v>3691</v>
      </c>
      <c r="F69" s="44">
        <v>9615</v>
      </c>
      <c r="G69" s="45">
        <v>2629</v>
      </c>
      <c r="H69" s="44">
        <v>275000</v>
      </c>
      <c r="I69" s="35"/>
      <c r="J69" s="36"/>
      <c r="K69" s="36"/>
      <c r="L69" s="44"/>
      <c r="M69" s="44"/>
      <c r="N69" s="44"/>
      <c r="O69" s="44">
        <v>46663</v>
      </c>
      <c r="P69" s="44">
        <v>55294</v>
      </c>
      <c r="Q69" s="44">
        <v>62797</v>
      </c>
      <c r="R69" s="44">
        <v>413000</v>
      </c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</row>
    <row r="70" spans="1:32">
      <c r="A70" s="44"/>
      <c r="B70" s="44"/>
      <c r="C70" s="44"/>
      <c r="D70" s="44"/>
      <c r="E70" s="44"/>
      <c r="F70" s="44"/>
      <c r="G70" s="44"/>
      <c r="H70" s="44">
        <v>413000</v>
      </c>
      <c r="I70" s="35"/>
      <c r="J70" s="36"/>
      <c r="K70" s="36"/>
      <c r="L70" s="44"/>
      <c r="M70" s="44"/>
      <c r="N70" s="44"/>
      <c r="O70" s="44">
        <v>49646</v>
      </c>
      <c r="P70" s="44">
        <v>58271</v>
      </c>
      <c r="Q70" s="44">
        <v>66612</v>
      </c>
      <c r="R70" s="44">
        <v>543000</v>
      </c>
      <c r="S70" s="44"/>
      <c r="T70" s="44"/>
      <c r="U70" s="44"/>
      <c r="V70" s="45">
        <v>29552</v>
      </c>
      <c r="W70" s="44">
        <v>28485</v>
      </c>
      <c r="X70" s="44">
        <v>29185</v>
      </c>
      <c r="Y70" s="44">
        <v>543</v>
      </c>
      <c r="Z70" s="44"/>
      <c r="AA70" s="44"/>
      <c r="AB70" s="45">
        <v>3668</v>
      </c>
      <c r="AC70" s="44">
        <v>3065</v>
      </c>
      <c r="AD70" s="44">
        <v>3595</v>
      </c>
      <c r="AE70" s="44">
        <v>543</v>
      </c>
      <c r="AF70" s="44"/>
    </row>
    <row r="71" spans="1:32">
      <c r="A71" s="44"/>
      <c r="B71" s="44"/>
      <c r="C71" s="45">
        <v>57738</v>
      </c>
      <c r="D71" s="45">
        <v>37176</v>
      </c>
      <c r="E71" s="44">
        <v>5522</v>
      </c>
      <c r="F71" s="44">
        <v>11142</v>
      </c>
      <c r="G71" s="44">
        <v>3898</v>
      </c>
      <c r="H71" s="44">
        <v>543000</v>
      </c>
      <c r="I71" s="35"/>
      <c r="J71" s="36"/>
      <c r="K71" s="36"/>
      <c r="L71" s="44"/>
      <c r="M71" s="44"/>
      <c r="N71" s="44"/>
      <c r="O71" s="44">
        <v>51712</v>
      </c>
      <c r="P71" s="44">
        <v>61923</v>
      </c>
      <c r="Q71" s="46">
        <v>68924</v>
      </c>
      <c r="R71" s="44">
        <v>633000</v>
      </c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</row>
    <row r="72" spans="1:32">
      <c r="A72" s="44"/>
      <c r="B72" s="44"/>
      <c r="C72" s="44"/>
      <c r="D72" s="44"/>
      <c r="E72" s="44"/>
      <c r="F72" s="44"/>
      <c r="G72" s="44"/>
      <c r="H72" s="44">
        <v>633000</v>
      </c>
      <c r="I72" s="35"/>
      <c r="J72" s="36"/>
      <c r="K72" s="36"/>
      <c r="L72" s="44"/>
      <c r="M72" s="44"/>
      <c r="N72" s="44"/>
      <c r="O72" s="44">
        <v>52684</v>
      </c>
      <c r="P72" s="44">
        <v>62524</v>
      </c>
      <c r="Q72" s="44">
        <v>70534</v>
      </c>
      <c r="R72" s="44">
        <v>728000</v>
      </c>
      <c r="S72" s="44"/>
      <c r="T72" s="44"/>
      <c r="U72" s="44"/>
      <c r="V72" s="45">
        <v>30289</v>
      </c>
      <c r="W72" s="44">
        <v>29501</v>
      </c>
      <c r="X72" s="44">
        <v>29876</v>
      </c>
      <c r="Y72" s="44">
        <v>728</v>
      </c>
      <c r="Z72" s="44"/>
      <c r="AA72" s="44"/>
      <c r="AB72" s="45">
        <v>4137</v>
      </c>
      <c r="AC72" s="44">
        <v>4086</v>
      </c>
      <c r="AD72" s="44">
        <v>4134</v>
      </c>
      <c r="AE72" s="44">
        <v>728</v>
      </c>
      <c r="AF72" s="44"/>
    </row>
    <row r="73" spans="1:32">
      <c r="A73" s="44"/>
      <c r="B73" s="44"/>
      <c r="C73" s="44">
        <v>60977</v>
      </c>
      <c r="D73" s="44">
        <v>38330</v>
      </c>
      <c r="E73" s="44">
        <v>6197</v>
      </c>
      <c r="F73" s="44">
        <v>12118</v>
      </c>
      <c r="G73" s="44">
        <v>4332</v>
      </c>
      <c r="H73" s="44">
        <v>728000</v>
      </c>
      <c r="I73" s="35"/>
      <c r="J73" s="36"/>
      <c r="K73" s="36"/>
      <c r="L73" s="44"/>
      <c r="M73" s="44"/>
      <c r="N73" s="44"/>
      <c r="O73" s="44">
        <v>53128</v>
      </c>
      <c r="P73" s="44">
        <v>63257</v>
      </c>
      <c r="Q73" s="44">
        <v>71250</v>
      </c>
      <c r="R73" s="44">
        <v>825000</v>
      </c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</row>
    <row r="74" spans="1:32">
      <c r="A74" s="44"/>
      <c r="B74" s="44"/>
      <c r="C74" s="44"/>
      <c r="D74" s="44"/>
      <c r="E74" s="44"/>
      <c r="F74" s="44"/>
      <c r="G74" s="44"/>
      <c r="H74" s="44">
        <v>825000</v>
      </c>
      <c r="I74" s="35"/>
      <c r="J74" s="36"/>
      <c r="K74" s="36"/>
      <c r="L74" s="44"/>
      <c r="M74" s="44"/>
      <c r="N74" s="44"/>
      <c r="O74" s="44">
        <v>53622</v>
      </c>
      <c r="P74" s="44">
        <v>63886</v>
      </c>
      <c r="Q74" s="44">
        <v>71818</v>
      </c>
      <c r="R74" s="44">
        <v>933000</v>
      </c>
      <c r="S74" s="44"/>
      <c r="T74" s="44"/>
      <c r="U74" s="44"/>
      <c r="V74" s="44">
        <v>30582</v>
      </c>
      <c r="W74" s="44">
        <v>29999</v>
      </c>
      <c r="X74" s="44">
        <v>30097</v>
      </c>
      <c r="Y74" s="44">
        <v>933</v>
      </c>
      <c r="Z74" s="44"/>
      <c r="AA74" s="44"/>
      <c r="AB74" s="44">
        <v>3736</v>
      </c>
      <c r="AC74" s="44">
        <v>4266</v>
      </c>
      <c r="AD74" s="44">
        <v>4387</v>
      </c>
      <c r="AE74" s="44">
        <v>933</v>
      </c>
      <c r="AF74" s="44"/>
    </row>
    <row r="75" spans="1:32">
      <c r="A75" s="44"/>
      <c r="B75" s="44"/>
      <c r="C75" s="44">
        <v>61198</v>
      </c>
      <c r="D75" s="44">
        <v>38515</v>
      </c>
      <c r="E75" s="44">
        <v>6432</v>
      </c>
      <c r="F75" s="44">
        <v>12172</v>
      </c>
      <c r="G75" s="44">
        <v>4079</v>
      </c>
      <c r="H75" s="44">
        <v>933000</v>
      </c>
      <c r="I75" s="35"/>
      <c r="J75" s="36"/>
      <c r="K75" s="36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</row>
    <row r="76" spans="1:32">
      <c r="A76" s="44"/>
      <c r="B76" s="44"/>
      <c r="C76" s="45">
        <v>28826</v>
      </c>
      <c r="D76" s="45">
        <v>20549</v>
      </c>
      <c r="E76" s="44">
        <v>1588</v>
      </c>
      <c r="F76" s="45">
        <v>5543</v>
      </c>
      <c r="G76" s="44">
        <v>1146</v>
      </c>
      <c r="H76" s="44">
        <v>165000</v>
      </c>
      <c r="I76" s="35">
        <v>1200000</v>
      </c>
      <c r="J76" s="44">
        <v>1000000</v>
      </c>
      <c r="K76" s="36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</row>
    <row r="77" spans="1:32">
      <c r="A77" s="44"/>
      <c r="B77" s="44"/>
      <c r="C77" s="44"/>
      <c r="D77" s="44"/>
      <c r="E77" s="44"/>
      <c r="F77" s="44"/>
      <c r="G77" s="44"/>
      <c r="H77" s="44">
        <v>206000</v>
      </c>
      <c r="I77" s="36"/>
      <c r="J77" s="36"/>
      <c r="K77" s="36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</row>
    <row r="78" spans="1:32">
      <c r="A78" s="44"/>
      <c r="B78" s="44"/>
      <c r="C78" s="44">
        <v>39927</v>
      </c>
      <c r="D78" s="44">
        <v>25033</v>
      </c>
      <c r="E78" s="44">
        <v>3621</v>
      </c>
      <c r="F78" s="44">
        <v>8762</v>
      </c>
      <c r="G78" s="44">
        <v>2511</v>
      </c>
      <c r="H78" s="44">
        <v>275000</v>
      </c>
      <c r="I78" s="36"/>
      <c r="J78" s="36"/>
      <c r="K78" s="36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</row>
    <row r="79" spans="1:32">
      <c r="A79" s="44"/>
      <c r="B79" s="44"/>
      <c r="C79" s="44"/>
      <c r="D79" s="44"/>
      <c r="E79" s="44"/>
      <c r="F79" s="44"/>
      <c r="G79" s="44"/>
      <c r="H79" s="44">
        <v>413000</v>
      </c>
      <c r="I79" s="36"/>
      <c r="J79" s="36"/>
      <c r="K79" s="36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</row>
    <row r="80" spans="1:32">
      <c r="A80" s="44"/>
      <c r="B80" s="44"/>
      <c r="C80" s="45">
        <v>48589</v>
      </c>
      <c r="D80" s="45">
        <v>29552</v>
      </c>
      <c r="E80" s="44">
        <v>5446</v>
      </c>
      <c r="F80" s="44">
        <v>9923</v>
      </c>
      <c r="G80" s="45">
        <v>3668</v>
      </c>
      <c r="H80" s="44">
        <v>543000</v>
      </c>
      <c r="I80" s="36"/>
      <c r="J80" s="36"/>
      <c r="K80" s="36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</row>
    <row r="81" spans="1:32">
      <c r="A81" s="44"/>
      <c r="B81" s="44"/>
      <c r="C81" s="44"/>
      <c r="D81" s="44"/>
      <c r="E81" s="44"/>
      <c r="F81" s="44"/>
      <c r="G81" s="44"/>
      <c r="H81" s="44">
        <v>633000</v>
      </c>
      <c r="I81" s="36"/>
      <c r="J81" s="36"/>
      <c r="K81" s="36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</row>
    <row r="82" spans="1:32">
      <c r="A82" s="44"/>
      <c r="B82" s="44"/>
      <c r="C82" s="45">
        <v>51425</v>
      </c>
      <c r="D82" s="45">
        <v>30289</v>
      </c>
      <c r="E82" s="44">
        <v>6206</v>
      </c>
      <c r="F82" s="45">
        <v>10793</v>
      </c>
      <c r="G82" s="45">
        <v>4137</v>
      </c>
      <c r="H82" s="44">
        <v>728000</v>
      </c>
      <c r="I82" s="36"/>
      <c r="J82" s="36"/>
      <c r="K82" s="36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</row>
    <row r="83" spans="1:32">
      <c r="A83" s="44"/>
      <c r="B83" s="44"/>
      <c r="C83" s="44"/>
      <c r="D83" s="44"/>
      <c r="E83" s="44"/>
      <c r="F83" s="44"/>
      <c r="G83" s="44"/>
      <c r="H83" s="44">
        <v>825000</v>
      </c>
      <c r="I83" s="36"/>
      <c r="J83" s="36"/>
      <c r="K83" s="36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</row>
    <row r="84" spans="1:32">
      <c r="A84" s="44"/>
      <c r="B84" s="44"/>
      <c r="C84" s="44">
        <v>51329</v>
      </c>
      <c r="D84" s="44">
        <v>30582</v>
      </c>
      <c r="E84" s="44">
        <v>6456</v>
      </c>
      <c r="F84" s="44">
        <v>10555</v>
      </c>
      <c r="G84" s="44">
        <v>3736</v>
      </c>
      <c r="H84" s="44">
        <v>933000</v>
      </c>
      <c r="I84" s="36"/>
      <c r="J84" s="36"/>
      <c r="K84" s="36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</row>
    <row r="85" spans="1:32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</row>
    <row r="86" spans="1:32">
      <c r="A86" s="44"/>
      <c r="B86" s="44"/>
      <c r="C86" s="45">
        <v>41255</v>
      </c>
      <c r="D86" s="45">
        <v>32095</v>
      </c>
      <c r="E86" s="44">
        <v>1635</v>
      </c>
      <c r="F86" s="44">
        <v>6001</v>
      </c>
      <c r="G86" s="45">
        <v>1524</v>
      </c>
      <c r="H86" s="44">
        <v>165000</v>
      </c>
      <c r="I86" s="35">
        <v>2000000</v>
      </c>
      <c r="J86" s="44">
        <v>1400000</v>
      </c>
      <c r="K86" s="44">
        <v>350000</v>
      </c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</row>
    <row r="87" spans="1:32">
      <c r="A87" s="44"/>
      <c r="B87" s="44"/>
      <c r="C87" s="44"/>
      <c r="D87" s="44"/>
      <c r="E87" s="44"/>
      <c r="F87" s="44"/>
      <c r="G87" s="44"/>
      <c r="H87" s="44">
        <v>206000</v>
      </c>
      <c r="I87" s="35"/>
      <c r="J87" s="36"/>
      <c r="K87" s="36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</row>
    <row r="88" spans="1:32">
      <c r="A88" s="44"/>
      <c r="B88" s="44"/>
      <c r="C88" s="44">
        <v>54305</v>
      </c>
      <c r="D88" s="44">
        <v>38197</v>
      </c>
      <c r="E88" s="44">
        <v>3468</v>
      </c>
      <c r="F88" s="44">
        <v>9897</v>
      </c>
      <c r="G88" s="44">
        <v>2743</v>
      </c>
      <c r="H88" s="44">
        <v>275000</v>
      </c>
      <c r="I88" s="35"/>
      <c r="J88" s="36"/>
      <c r="K88" s="36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</row>
    <row r="89" spans="1:32">
      <c r="A89" s="44"/>
      <c r="B89" s="44"/>
      <c r="C89" s="44"/>
      <c r="D89" s="44"/>
      <c r="E89" s="44"/>
      <c r="F89" s="44"/>
      <c r="G89" s="44"/>
      <c r="H89" s="44">
        <v>413000</v>
      </c>
      <c r="I89" s="35"/>
      <c r="J89" s="36"/>
      <c r="K89" s="36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</row>
    <row r="90" spans="1:32">
      <c r="A90" s="44"/>
      <c r="B90" s="44"/>
      <c r="C90" s="44">
        <v>64406</v>
      </c>
      <c r="D90" s="44">
        <v>43455</v>
      </c>
      <c r="E90" s="44">
        <v>4864</v>
      </c>
      <c r="F90" s="44">
        <v>11991</v>
      </c>
      <c r="G90" s="44">
        <v>4096</v>
      </c>
      <c r="H90" s="44">
        <v>543000</v>
      </c>
      <c r="I90" s="35"/>
      <c r="J90" s="36"/>
      <c r="K90" s="36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</row>
    <row r="91" spans="1:32">
      <c r="A91" s="44"/>
      <c r="B91" s="44"/>
      <c r="C91" s="44"/>
      <c r="D91" s="44"/>
      <c r="E91" s="44"/>
      <c r="F91" s="44"/>
      <c r="G91" s="44"/>
      <c r="H91" s="44">
        <v>633000</v>
      </c>
      <c r="I91" s="44"/>
      <c r="J91" s="36"/>
      <c r="K91" s="36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</row>
    <row r="92" spans="1:32">
      <c r="A92" s="44"/>
      <c r="B92" s="44"/>
      <c r="C92" s="44">
        <v>67117</v>
      </c>
      <c r="D92" s="44">
        <v>44856</v>
      </c>
      <c r="E92" s="44">
        <v>5336</v>
      </c>
      <c r="F92" s="44">
        <v>12376</v>
      </c>
      <c r="G92" s="44">
        <v>4549</v>
      </c>
      <c r="H92" s="44">
        <v>728000</v>
      </c>
      <c r="I92" s="36"/>
      <c r="J92" s="36"/>
      <c r="K92" s="36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</row>
    <row r="93" spans="1:32">
      <c r="A93" s="44"/>
      <c r="B93" s="44"/>
      <c r="C93" s="44"/>
      <c r="D93" s="44"/>
      <c r="E93" s="44"/>
      <c r="F93" s="44"/>
      <c r="G93" s="44"/>
      <c r="H93" s="44">
        <v>825000</v>
      </c>
      <c r="I93" s="36"/>
      <c r="J93" s="36"/>
      <c r="K93" s="36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</row>
    <row r="94" spans="1:32">
      <c r="A94" s="44"/>
      <c r="B94" s="44"/>
      <c r="C94" s="44">
        <v>67289</v>
      </c>
      <c r="D94" s="44">
        <v>45045</v>
      </c>
      <c r="E94" s="44">
        <v>5360</v>
      </c>
      <c r="F94" s="44">
        <v>12632</v>
      </c>
      <c r="G94" s="44">
        <v>4252</v>
      </c>
      <c r="H94" s="44">
        <v>933000</v>
      </c>
      <c r="I94" s="36"/>
      <c r="J94" s="36"/>
      <c r="K94" s="36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</row>
    <row r="95" spans="1:32">
      <c r="A95" s="44"/>
      <c r="B95" s="44"/>
      <c r="C95" s="44">
        <v>33159</v>
      </c>
      <c r="D95" s="44">
        <v>24431</v>
      </c>
      <c r="E95" s="44">
        <v>1669</v>
      </c>
      <c r="F95" s="44">
        <v>5916</v>
      </c>
      <c r="G95" s="44">
        <v>1143</v>
      </c>
      <c r="H95" s="44">
        <v>165000</v>
      </c>
      <c r="I95" s="35">
        <v>1600000</v>
      </c>
      <c r="J95" s="35">
        <v>1200000</v>
      </c>
      <c r="K95" s="36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</row>
    <row r="96" spans="1:32">
      <c r="A96" s="44"/>
      <c r="B96" s="44"/>
      <c r="C96" s="44"/>
      <c r="D96" s="44"/>
      <c r="E96" s="44"/>
      <c r="F96" s="44"/>
      <c r="G96" s="44"/>
      <c r="H96" s="44">
        <v>206000</v>
      </c>
      <c r="I96" s="35"/>
      <c r="J96" s="36"/>
      <c r="K96" s="36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</row>
    <row r="97" spans="1:32">
      <c r="A97" s="44"/>
      <c r="B97" s="44"/>
      <c r="C97" s="44">
        <v>47743</v>
      </c>
      <c r="D97" s="44">
        <v>32175</v>
      </c>
      <c r="E97" s="44">
        <v>3410</v>
      </c>
      <c r="F97" s="44">
        <v>9507</v>
      </c>
      <c r="G97" s="44">
        <v>2651</v>
      </c>
      <c r="H97" s="44">
        <v>275000</v>
      </c>
      <c r="I97" s="35"/>
      <c r="J97" s="36"/>
      <c r="K97" s="36"/>
      <c r="L97" s="44"/>
      <c r="M97" s="44"/>
      <c r="N97" s="44" t="s">
        <v>115</v>
      </c>
      <c r="O97" s="44" t="s">
        <v>110</v>
      </c>
      <c r="P97" s="44" t="s">
        <v>111</v>
      </c>
      <c r="Q97" s="44" t="s">
        <v>112</v>
      </c>
      <c r="R97" s="44" t="s">
        <v>113</v>
      </c>
      <c r="S97" s="44"/>
      <c r="T97" s="44"/>
      <c r="U97" s="44" t="s">
        <v>114</v>
      </c>
      <c r="V97" s="44" t="s">
        <v>117</v>
      </c>
      <c r="W97" s="44" t="s">
        <v>125</v>
      </c>
      <c r="X97" s="44" t="s">
        <v>126</v>
      </c>
      <c r="Y97" s="44" t="s">
        <v>113</v>
      </c>
      <c r="Z97" s="44"/>
      <c r="AA97" s="44"/>
      <c r="AB97" s="44"/>
      <c r="AC97" s="44"/>
      <c r="AD97" s="44"/>
      <c r="AE97" s="44"/>
      <c r="AF97" s="44"/>
    </row>
    <row r="98" spans="1:32">
      <c r="A98" s="44"/>
      <c r="B98" s="44"/>
      <c r="C98" s="44"/>
      <c r="D98" s="44"/>
      <c r="E98" s="44"/>
      <c r="F98" s="44"/>
      <c r="G98" s="44"/>
      <c r="H98" s="44">
        <v>413000</v>
      </c>
      <c r="I98" s="35"/>
      <c r="J98" s="36"/>
      <c r="K98" s="36"/>
      <c r="L98" s="44"/>
      <c r="M98" s="44"/>
      <c r="N98" s="44"/>
      <c r="O98" s="45">
        <v>28826</v>
      </c>
      <c r="P98" s="45">
        <v>33390</v>
      </c>
      <c r="Q98" s="44">
        <v>39210</v>
      </c>
      <c r="R98" s="44">
        <v>165000</v>
      </c>
      <c r="S98" s="44"/>
      <c r="T98" s="44"/>
      <c r="U98" s="45">
        <v>32095</v>
      </c>
      <c r="V98" s="44">
        <v>29631</v>
      </c>
      <c r="W98" s="44">
        <v>32935</v>
      </c>
      <c r="X98" s="44">
        <v>30586</v>
      </c>
      <c r="Y98" s="44">
        <v>165</v>
      </c>
      <c r="Z98" s="44"/>
      <c r="AA98" s="44"/>
      <c r="AB98" s="44"/>
      <c r="AC98" s="44"/>
      <c r="AD98" s="44"/>
      <c r="AE98" s="44"/>
      <c r="AF98" s="44"/>
    </row>
    <row r="99" spans="1:32">
      <c r="A99" s="44"/>
      <c r="B99" s="44"/>
      <c r="C99" s="44">
        <v>56314</v>
      </c>
      <c r="D99" s="44">
        <v>36359</v>
      </c>
      <c r="E99" s="44">
        <v>4857</v>
      </c>
      <c r="F99" s="44">
        <v>11183</v>
      </c>
      <c r="G99" s="44">
        <v>3915</v>
      </c>
      <c r="H99" s="44">
        <v>543000</v>
      </c>
      <c r="I99" s="35"/>
      <c r="J99" s="36"/>
      <c r="K99" s="36"/>
      <c r="L99" s="44"/>
      <c r="M99" s="44"/>
      <c r="N99" s="44"/>
      <c r="O99" s="44">
        <v>39927</v>
      </c>
      <c r="P99" s="45">
        <v>49089</v>
      </c>
      <c r="Q99" s="46">
        <v>55084</v>
      </c>
      <c r="R99" s="44">
        <v>275000</v>
      </c>
      <c r="S99" s="44"/>
      <c r="T99" s="44"/>
      <c r="U99" s="44"/>
      <c r="V99" s="46"/>
      <c r="W99" s="44"/>
      <c r="X99" s="44"/>
      <c r="Y99" s="44"/>
      <c r="Z99" s="44"/>
      <c r="AA99" s="44"/>
      <c r="AB99" s="44"/>
      <c r="AC99" s="44"/>
      <c r="AD99" s="44"/>
      <c r="AE99" s="44"/>
      <c r="AF99" s="44"/>
    </row>
    <row r="100" spans="1:32">
      <c r="A100" s="44"/>
      <c r="B100" s="44"/>
      <c r="C100" s="44"/>
      <c r="D100" s="44"/>
      <c r="E100" s="44"/>
      <c r="F100" s="44"/>
      <c r="G100" s="44"/>
      <c r="H100" s="44">
        <v>633000</v>
      </c>
      <c r="I100" s="35"/>
      <c r="J100" s="36"/>
      <c r="K100" s="36"/>
      <c r="L100" s="44"/>
      <c r="M100" s="44"/>
      <c r="N100" s="44"/>
      <c r="O100" s="45">
        <v>48589</v>
      </c>
      <c r="P100" s="45">
        <v>57738</v>
      </c>
      <c r="Q100" s="44">
        <v>65486</v>
      </c>
      <c r="R100" s="44">
        <v>543000</v>
      </c>
      <c r="S100" s="44"/>
      <c r="T100" s="44"/>
      <c r="U100" s="44">
        <v>38197</v>
      </c>
      <c r="V100" s="46">
        <v>39263</v>
      </c>
      <c r="W100" s="44">
        <v>38826</v>
      </c>
      <c r="X100" s="44">
        <v>38311</v>
      </c>
      <c r="Y100" s="44">
        <v>275</v>
      </c>
      <c r="Z100" s="44"/>
      <c r="AA100" s="44"/>
      <c r="AB100" s="44"/>
      <c r="AC100" s="44"/>
      <c r="AD100" s="44"/>
      <c r="AE100" s="44"/>
      <c r="AF100" s="44"/>
    </row>
    <row r="101" spans="1:32">
      <c r="A101" s="44"/>
      <c r="B101" s="44"/>
      <c r="C101" s="44">
        <v>59904</v>
      </c>
      <c r="D101" s="44">
        <v>38129</v>
      </c>
      <c r="E101" s="44">
        <v>5337</v>
      </c>
      <c r="F101" s="44">
        <v>11922</v>
      </c>
      <c r="G101" s="44">
        <v>4516</v>
      </c>
      <c r="H101" s="44">
        <v>728000</v>
      </c>
      <c r="I101" s="35"/>
      <c r="J101" s="36"/>
      <c r="K101" s="36"/>
      <c r="L101" s="44"/>
      <c r="M101" s="44"/>
      <c r="N101" s="44"/>
      <c r="O101" s="45">
        <v>51425</v>
      </c>
      <c r="P101" s="44">
        <v>60977</v>
      </c>
      <c r="Q101" s="44">
        <v>68275</v>
      </c>
      <c r="R101" s="44">
        <v>728000</v>
      </c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</row>
    <row r="102" spans="1:32">
      <c r="A102" s="44"/>
      <c r="B102" s="44"/>
      <c r="C102" s="44"/>
      <c r="D102" s="44"/>
      <c r="E102" s="44"/>
      <c r="F102" s="44"/>
      <c r="G102" s="44"/>
      <c r="H102" s="44">
        <v>825000</v>
      </c>
      <c r="I102" s="35"/>
      <c r="J102" s="36"/>
      <c r="K102" s="36"/>
      <c r="L102" s="44"/>
      <c r="M102" s="44"/>
      <c r="N102" s="44"/>
      <c r="O102" s="44">
        <v>51329</v>
      </c>
      <c r="P102" s="44">
        <v>61198</v>
      </c>
      <c r="Q102" s="44">
        <v>69845</v>
      </c>
      <c r="R102" s="44">
        <v>933000</v>
      </c>
      <c r="T102" s="44"/>
      <c r="U102" s="44">
        <v>43455</v>
      </c>
      <c r="V102" s="44">
        <v>43711</v>
      </c>
      <c r="W102" s="44">
        <v>43311</v>
      </c>
      <c r="X102" s="44">
        <v>43727</v>
      </c>
      <c r="Y102" s="44">
        <v>543</v>
      </c>
      <c r="Z102" s="44"/>
      <c r="AA102" s="44"/>
      <c r="AB102" s="44"/>
      <c r="AC102" s="44"/>
      <c r="AD102" s="44"/>
      <c r="AE102" s="44"/>
      <c r="AF102" s="44"/>
    </row>
    <row r="103" spans="1:32">
      <c r="A103" s="44"/>
      <c r="B103" s="44"/>
      <c r="C103" s="44">
        <v>60290</v>
      </c>
      <c r="D103" s="44">
        <v>38565</v>
      </c>
      <c r="E103" s="44">
        <v>5377</v>
      </c>
      <c r="F103" s="44">
        <v>11885</v>
      </c>
      <c r="G103" s="44">
        <v>4463</v>
      </c>
      <c r="H103" s="44">
        <v>933000</v>
      </c>
      <c r="I103" s="35"/>
      <c r="J103" s="36"/>
      <c r="K103" s="36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</row>
    <row r="104" spans="1:32">
      <c r="A104" s="44"/>
      <c r="B104" s="44"/>
      <c r="C104" s="44">
        <v>28253</v>
      </c>
      <c r="D104" s="44">
        <v>20037</v>
      </c>
      <c r="E104" s="44">
        <v>1654</v>
      </c>
      <c r="F104" s="44">
        <v>5415</v>
      </c>
      <c r="G104" s="44">
        <v>1147</v>
      </c>
      <c r="H104" s="44">
        <v>165000</v>
      </c>
      <c r="I104" s="35">
        <v>1200000</v>
      </c>
      <c r="J104" s="44">
        <v>1000000</v>
      </c>
      <c r="K104" s="36"/>
      <c r="L104" s="44"/>
      <c r="M104" s="44"/>
      <c r="N104" s="44"/>
      <c r="S104" s="44"/>
      <c r="T104" s="44"/>
      <c r="U104" s="44">
        <v>44856</v>
      </c>
      <c r="V104" s="44">
        <v>44918</v>
      </c>
      <c r="W104" s="44">
        <v>45411</v>
      </c>
      <c r="X104" s="44">
        <v>45050</v>
      </c>
      <c r="Y104" s="44">
        <v>728</v>
      </c>
      <c r="Z104" s="44"/>
      <c r="AA104" s="44"/>
      <c r="AB104" s="44"/>
      <c r="AC104" s="44"/>
      <c r="AD104" s="44"/>
      <c r="AE104" s="44"/>
      <c r="AF104" s="44"/>
    </row>
    <row r="105" spans="1:32">
      <c r="A105" s="44"/>
      <c r="B105" s="44"/>
      <c r="C105" s="44"/>
      <c r="D105" s="44"/>
      <c r="E105" s="44"/>
      <c r="F105" s="44"/>
      <c r="G105" s="44"/>
      <c r="H105" s="44">
        <v>206000</v>
      </c>
      <c r="I105" s="36"/>
      <c r="J105" s="36"/>
      <c r="K105" s="36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</row>
    <row r="106" spans="1:32">
      <c r="A106" s="44"/>
      <c r="B106" s="44"/>
      <c r="C106" s="45">
        <v>41051</v>
      </c>
      <c r="D106" s="45">
        <v>26170</v>
      </c>
      <c r="E106" s="44">
        <v>3507</v>
      </c>
      <c r="F106" s="45">
        <v>8876</v>
      </c>
      <c r="G106" s="44">
        <v>2498</v>
      </c>
      <c r="H106" s="44">
        <v>275000</v>
      </c>
      <c r="I106" s="36"/>
      <c r="J106" s="36"/>
      <c r="K106" s="36"/>
      <c r="L106" s="44"/>
      <c r="M106" s="44"/>
      <c r="N106" s="44"/>
      <c r="S106" s="44"/>
      <c r="T106" s="44"/>
      <c r="U106" s="44">
        <v>45045</v>
      </c>
      <c r="V106" s="44">
        <v>46055</v>
      </c>
      <c r="W106" s="44">
        <v>45745</v>
      </c>
      <c r="X106" s="44">
        <v>45640</v>
      </c>
      <c r="Y106" s="44">
        <v>933</v>
      </c>
      <c r="Z106" s="44"/>
      <c r="AA106" s="44"/>
      <c r="AB106" s="44"/>
      <c r="AC106" s="44"/>
      <c r="AD106" s="44"/>
      <c r="AE106" s="44"/>
      <c r="AF106" s="44"/>
    </row>
    <row r="107" spans="1:32">
      <c r="A107" s="44"/>
      <c r="B107" s="44"/>
      <c r="C107" s="44"/>
      <c r="D107" s="44"/>
      <c r="E107" s="44"/>
      <c r="F107" s="44"/>
      <c r="G107" s="44"/>
      <c r="H107" s="44">
        <v>413000</v>
      </c>
      <c r="I107" s="36"/>
      <c r="J107" s="36"/>
      <c r="K107" s="36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</row>
    <row r="108" spans="1:32">
      <c r="A108" s="44"/>
      <c r="B108" s="44"/>
      <c r="C108" s="44"/>
      <c r="D108" s="44"/>
      <c r="E108" s="44"/>
      <c r="F108" s="44"/>
      <c r="G108" s="44"/>
      <c r="H108" s="44">
        <v>543000</v>
      </c>
      <c r="I108" s="36"/>
      <c r="J108" s="36"/>
      <c r="K108" s="36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</row>
    <row r="109" spans="1:32">
      <c r="A109" s="44"/>
      <c r="B109" s="44"/>
      <c r="C109" s="44"/>
      <c r="D109" s="44"/>
      <c r="E109" s="44"/>
      <c r="F109" s="44"/>
      <c r="G109" s="44"/>
      <c r="H109" s="44">
        <v>633000</v>
      </c>
      <c r="I109" s="36"/>
      <c r="J109" s="36"/>
      <c r="K109" s="36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</row>
    <row r="110" spans="1:32">
      <c r="A110" s="44"/>
      <c r="B110" s="44"/>
      <c r="C110" s="44"/>
      <c r="D110" s="44"/>
      <c r="E110" s="44"/>
      <c r="F110" s="44"/>
      <c r="G110" s="44"/>
      <c r="H110" s="44">
        <v>728000</v>
      </c>
      <c r="I110" s="36"/>
      <c r="J110" s="36"/>
      <c r="K110" s="36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</row>
    <row r="111" spans="1:32">
      <c r="A111" s="44"/>
      <c r="B111" s="44"/>
      <c r="C111" s="44"/>
      <c r="D111" s="44"/>
      <c r="E111" s="44"/>
      <c r="F111" s="44"/>
      <c r="G111" s="44"/>
      <c r="H111" s="44">
        <v>825000</v>
      </c>
      <c r="I111" s="36"/>
      <c r="J111" s="36"/>
      <c r="K111" s="36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</row>
    <row r="112" spans="1:32">
      <c r="A112" s="44"/>
      <c r="B112" s="44"/>
      <c r="C112" s="44"/>
      <c r="D112" s="44"/>
      <c r="E112" s="44"/>
      <c r="F112" s="44"/>
      <c r="G112" s="44"/>
      <c r="H112" s="44">
        <v>933000</v>
      </c>
      <c r="I112" s="36"/>
      <c r="J112" s="36"/>
      <c r="K112" s="36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</row>
    <row r="113" spans="1:32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</row>
    <row r="114" spans="1:32">
      <c r="A114" s="44"/>
      <c r="B114" s="44"/>
      <c r="C114" s="44"/>
      <c r="D114" s="44"/>
      <c r="E114" s="44"/>
      <c r="F114" s="44"/>
      <c r="G114" s="44"/>
      <c r="H114" s="44">
        <v>165000</v>
      </c>
      <c r="I114" s="35">
        <v>2000000</v>
      </c>
      <c r="J114" s="44">
        <v>1400000</v>
      </c>
      <c r="K114" s="44">
        <v>266000</v>
      </c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</row>
    <row r="115" spans="1:32">
      <c r="A115" s="44"/>
      <c r="B115" s="44"/>
      <c r="C115" s="44"/>
      <c r="D115" s="44"/>
      <c r="E115" s="44"/>
      <c r="F115" s="44"/>
      <c r="G115" s="44"/>
      <c r="H115" s="44">
        <v>206000</v>
      </c>
      <c r="I115" s="35"/>
      <c r="J115" s="36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</row>
    <row r="116" spans="1:32">
      <c r="A116" s="44"/>
      <c r="B116" s="44"/>
      <c r="C116" s="44"/>
      <c r="D116" s="44"/>
      <c r="E116" s="44"/>
      <c r="F116" s="44"/>
      <c r="G116" s="44"/>
      <c r="H116" s="44">
        <v>275000</v>
      </c>
      <c r="I116" s="35"/>
      <c r="J116" s="36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</row>
    <row r="117" spans="1:32">
      <c r="A117" s="44"/>
      <c r="B117" s="44"/>
      <c r="C117" s="44"/>
      <c r="D117" s="44"/>
      <c r="E117" s="44"/>
      <c r="F117" s="44"/>
      <c r="G117" s="44"/>
      <c r="H117" s="44">
        <v>413000</v>
      </c>
      <c r="I117" s="35"/>
      <c r="J117" s="36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</row>
    <row r="118" spans="1:32">
      <c r="A118" s="44"/>
      <c r="B118" s="44"/>
      <c r="C118" s="44"/>
      <c r="D118" s="44"/>
      <c r="E118" s="44"/>
      <c r="F118" s="44"/>
      <c r="G118" s="44"/>
      <c r="H118" s="44">
        <v>543000</v>
      </c>
      <c r="I118" s="35"/>
      <c r="J118" s="36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</row>
    <row r="119" spans="1:32">
      <c r="A119" s="44"/>
      <c r="B119" s="44"/>
      <c r="C119" s="44"/>
      <c r="D119" s="44"/>
      <c r="E119" s="44"/>
      <c r="F119" s="44"/>
      <c r="G119" s="44"/>
      <c r="H119" s="44">
        <v>633000</v>
      </c>
      <c r="I119" s="44"/>
      <c r="J119" s="36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</row>
    <row r="120" spans="1:32">
      <c r="A120" s="44"/>
      <c r="B120" s="44"/>
      <c r="C120" s="44"/>
      <c r="D120" s="44"/>
      <c r="E120" s="44"/>
      <c r="F120" s="44"/>
      <c r="G120" s="44"/>
      <c r="H120" s="44">
        <v>728000</v>
      </c>
      <c r="I120" s="36"/>
      <c r="J120" s="36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</row>
    <row r="121" spans="1:32">
      <c r="A121" s="44"/>
      <c r="B121" s="44"/>
      <c r="C121" s="44"/>
      <c r="D121" s="44"/>
      <c r="E121" s="44"/>
      <c r="F121" s="44"/>
      <c r="G121" s="44"/>
      <c r="H121" s="44">
        <v>825000</v>
      </c>
      <c r="I121" s="36"/>
      <c r="J121" s="36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</row>
    <row r="122" spans="1:32">
      <c r="A122" s="44"/>
      <c r="B122" s="44"/>
      <c r="C122" s="44"/>
      <c r="D122" s="44"/>
      <c r="E122" s="44"/>
      <c r="F122" s="44"/>
      <c r="G122" s="44"/>
      <c r="H122" s="44">
        <v>933000</v>
      </c>
      <c r="I122" s="36"/>
      <c r="J122" s="36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</row>
    <row r="123" spans="1:32">
      <c r="A123" s="44"/>
      <c r="B123" s="44"/>
      <c r="C123" s="44"/>
      <c r="D123" s="44"/>
      <c r="E123" s="44"/>
      <c r="F123" s="44"/>
      <c r="G123" s="44"/>
      <c r="H123" s="44">
        <v>165000</v>
      </c>
      <c r="I123" s="35">
        <v>1600000</v>
      </c>
      <c r="J123" s="35">
        <v>1200000</v>
      </c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</row>
    <row r="124" spans="1:32">
      <c r="A124" s="44"/>
      <c r="B124" s="44"/>
      <c r="C124" s="44"/>
      <c r="D124" s="44"/>
      <c r="E124" s="44"/>
      <c r="F124" s="44"/>
      <c r="G124" s="44"/>
      <c r="H124" s="44">
        <v>206000</v>
      </c>
      <c r="I124" s="35"/>
      <c r="J124" s="36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</row>
    <row r="125" spans="1:32">
      <c r="A125" s="44"/>
      <c r="B125" s="44"/>
      <c r="C125" s="44"/>
      <c r="D125" s="44"/>
      <c r="E125" s="44"/>
      <c r="F125" s="44"/>
      <c r="G125" s="44"/>
      <c r="H125" s="44">
        <v>275000</v>
      </c>
      <c r="I125" s="35"/>
      <c r="J125" s="36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</row>
    <row r="126" spans="1:32">
      <c r="A126" s="44"/>
      <c r="B126" s="44"/>
      <c r="C126" s="44"/>
      <c r="D126" s="44"/>
      <c r="E126" s="44"/>
      <c r="F126" s="44"/>
      <c r="G126" s="44"/>
      <c r="H126" s="44">
        <v>413000</v>
      </c>
      <c r="I126" s="35"/>
      <c r="J126" s="36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</row>
    <row r="127" spans="1:32">
      <c r="A127" s="44"/>
      <c r="B127" s="44"/>
      <c r="C127" s="44"/>
      <c r="D127" s="44"/>
      <c r="E127" s="44"/>
      <c r="F127" s="44"/>
      <c r="G127" s="44"/>
      <c r="H127" s="44">
        <v>543000</v>
      </c>
      <c r="I127" s="35"/>
      <c r="J127" s="36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</row>
    <row r="128" spans="1:32">
      <c r="A128" s="44"/>
      <c r="B128" s="44"/>
      <c r="C128" s="44"/>
      <c r="D128" s="44"/>
      <c r="E128" s="44"/>
      <c r="F128" s="44"/>
      <c r="G128" s="44"/>
      <c r="H128" s="44">
        <v>633000</v>
      </c>
      <c r="I128" s="35"/>
      <c r="J128" s="36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</row>
    <row r="129" spans="1:32">
      <c r="A129" s="44"/>
      <c r="B129" s="44"/>
      <c r="C129" s="44"/>
      <c r="D129" s="44"/>
      <c r="E129" s="44"/>
      <c r="F129" s="44"/>
      <c r="G129" s="44"/>
      <c r="H129" s="44">
        <v>728000</v>
      </c>
      <c r="I129" s="35"/>
      <c r="J129" s="36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</row>
    <row r="130" spans="1:32">
      <c r="A130" s="44"/>
      <c r="B130" s="44"/>
      <c r="C130" s="44"/>
      <c r="D130" s="44"/>
      <c r="E130" s="44"/>
      <c r="F130" s="44"/>
      <c r="G130" s="44"/>
      <c r="H130" s="44">
        <v>825000</v>
      </c>
      <c r="I130" s="35"/>
      <c r="J130" s="36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</row>
    <row r="131" spans="1:32">
      <c r="A131" s="44"/>
      <c r="B131" s="44"/>
      <c r="C131" s="44"/>
      <c r="D131" s="44"/>
      <c r="E131" s="44"/>
      <c r="F131" s="44"/>
      <c r="G131" s="44"/>
      <c r="H131" s="44">
        <v>933000</v>
      </c>
      <c r="I131" s="35"/>
      <c r="J131" s="36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</row>
    <row r="132" spans="1:32">
      <c r="A132" s="44"/>
      <c r="B132" s="44"/>
      <c r="C132" s="44"/>
      <c r="D132" s="44"/>
      <c r="E132" s="44"/>
      <c r="F132" s="44"/>
      <c r="G132" s="44"/>
      <c r="H132" s="44">
        <v>165000</v>
      </c>
      <c r="I132" s="35">
        <v>1200000</v>
      </c>
      <c r="J132" s="44">
        <v>1000000</v>
      </c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</row>
    <row r="133" spans="1:32">
      <c r="A133" s="44"/>
      <c r="B133" s="44"/>
      <c r="C133" s="44"/>
      <c r="D133" s="44"/>
      <c r="E133" s="44"/>
      <c r="F133" s="44"/>
      <c r="G133" s="44"/>
      <c r="H133" s="44">
        <v>206000</v>
      </c>
      <c r="I133" s="36"/>
      <c r="J133" s="36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</row>
    <row r="134" spans="1:32">
      <c r="A134" s="44"/>
      <c r="B134" s="44"/>
      <c r="C134" s="44"/>
      <c r="D134" s="44"/>
      <c r="E134" s="44"/>
      <c r="F134" s="44"/>
      <c r="G134" s="44"/>
      <c r="H134" s="44">
        <v>275000</v>
      </c>
      <c r="I134" s="36"/>
      <c r="J134" s="36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</row>
    <row r="135" spans="1:32">
      <c r="A135" s="44"/>
      <c r="B135" s="44"/>
      <c r="C135" s="44"/>
      <c r="D135" s="44"/>
      <c r="E135" s="44"/>
      <c r="F135" s="44"/>
      <c r="G135" s="44"/>
      <c r="H135" s="44">
        <v>413000</v>
      </c>
      <c r="I135" s="36"/>
      <c r="J135" s="36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</row>
    <row r="136" spans="1:32">
      <c r="A136" s="44"/>
      <c r="B136" s="44"/>
      <c r="C136" s="44"/>
      <c r="D136" s="44"/>
      <c r="E136" s="44"/>
      <c r="F136" s="44"/>
      <c r="G136" s="44"/>
      <c r="H136" s="44">
        <v>543000</v>
      </c>
      <c r="I136" s="36"/>
      <c r="J136" s="36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</row>
    <row r="137" spans="1:32">
      <c r="A137" s="44"/>
      <c r="B137" s="44"/>
      <c r="C137" s="44"/>
      <c r="D137" s="44"/>
      <c r="E137" s="44"/>
      <c r="F137" s="44"/>
      <c r="G137" s="44"/>
      <c r="H137" s="44">
        <v>633000</v>
      </c>
      <c r="I137" s="36"/>
      <c r="J137" s="36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</row>
    <row r="138" spans="1:32">
      <c r="A138" s="44"/>
      <c r="B138" s="44"/>
      <c r="C138" s="44"/>
      <c r="D138" s="44"/>
      <c r="E138" s="44"/>
      <c r="F138" s="44"/>
      <c r="G138" s="44"/>
      <c r="H138" s="44">
        <v>728000</v>
      </c>
      <c r="I138" s="36"/>
      <c r="J138" s="36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</row>
    <row r="139" spans="1:32">
      <c r="A139" s="44"/>
      <c r="B139" s="44"/>
      <c r="C139" s="44"/>
      <c r="D139" s="44"/>
      <c r="E139" s="44"/>
      <c r="F139" s="44"/>
      <c r="G139" s="44"/>
      <c r="H139" s="44">
        <v>825000</v>
      </c>
      <c r="I139" s="36"/>
      <c r="J139" s="36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</row>
    <row r="140" spans="1:32">
      <c r="A140" s="44"/>
      <c r="B140" s="44"/>
      <c r="C140" s="44"/>
      <c r="D140" s="44"/>
      <c r="E140" s="44"/>
      <c r="F140" s="44"/>
      <c r="G140" s="44"/>
      <c r="H140" s="44">
        <v>933000</v>
      </c>
      <c r="I140" s="36"/>
      <c r="J140" s="36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</row>
    <row r="141" spans="1:32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</row>
    <row r="142" spans="1:32">
      <c r="A142" s="44"/>
      <c r="B142" s="44" t="s">
        <v>9</v>
      </c>
      <c r="C142" s="4">
        <v>9629</v>
      </c>
      <c r="D142" s="44"/>
      <c r="E142" s="44"/>
      <c r="F142" s="44"/>
      <c r="G142" s="44"/>
      <c r="H142" s="44">
        <v>165000</v>
      </c>
      <c r="I142" s="35">
        <v>2000000</v>
      </c>
      <c r="J142" s="44">
        <v>1400000</v>
      </c>
      <c r="K142" s="44">
        <v>177000</v>
      </c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</row>
    <row r="143" spans="1:32">
      <c r="A143" s="44"/>
      <c r="B143" s="44"/>
      <c r="C143" s="4">
        <v>10299</v>
      </c>
      <c r="D143" s="44"/>
      <c r="E143" s="44"/>
      <c r="F143" s="44"/>
      <c r="G143" s="44"/>
      <c r="H143" s="44">
        <v>206000</v>
      </c>
      <c r="I143" s="35"/>
      <c r="J143" s="36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</row>
    <row r="144" spans="1:32">
      <c r="A144" s="44"/>
      <c r="B144" s="44"/>
      <c r="C144" s="4">
        <v>11446</v>
      </c>
      <c r="D144" s="44"/>
      <c r="E144" s="44"/>
      <c r="F144" s="44"/>
      <c r="G144" s="44"/>
      <c r="H144" s="44">
        <v>275000</v>
      </c>
      <c r="I144" s="35"/>
      <c r="J144" s="36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</row>
    <row r="145" spans="1:32">
      <c r="A145" s="44"/>
      <c r="B145" s="44"/>
      <c r="C145" s="4">
        <v>12631</v>
      </c>
      <c r="D145" s="44"/>
      <c r="E145" s="44"/>
      <c r="F145" s="44"/>
      <c r="G145" s="44"/>
      <c r="H145" s="44">
        <v>413000</v>
      </c>
      <c r="I145" s="35"/>
      <c r="J145" s="36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</row>
    <row r="146" spans="1:32">
      <c r="A146" s="44"/>
      <c r="B146" s="44"/>
      <c r="C146" s="4">
        <v>13221</v>
      </c>
      <c r="D146" s="44"/>
      <c r="E146" s="44"/>
      <c r="F146" s="44"/>
      <c r="G146" s="44"/>
      <c r="H146" s="44">
        <v>543000</v>
      </c>
      <c r="I146" s="35"/>
      <c r="J146" s="36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</row>
    <row r="147" spans="1:32">
      <c r="A147" s="44"/>
      <c r="B147" s="44"/>
      <c r="C147" s="4">
        <v>13990</v>
      </c>
      <c r="D147" s="44"/>
      <c r="E147" s="44"/>
      <c r="F147" s="44"/>
      <c r="G147" s="44"/>
      <c r="H147" s="44">
        <v>633000</v>
      </c>
      <c r="I147" s="44"/>
      <c r="J147" s="36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</row>
    <row r="148" spans="1:32">
      <c r="A148" s="44"/>
      <c r="B148" s="44"/>
      <c r="C148" s="4">
        <v>14224</v>
      </c>
      <c r="D148" s="44"/>
      <c r="E148" s="44"/>
      <c r="F148" s="44"/>
      <c r="G148" s="44"/>
      <c r="H148" s="44">
        <v>728000</v>
      </c>
      <c r="I148" s="36"/>
      <c r="J148" s="36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</row>
    <row r="149" spans="1:32">
      <c r="A149" s="44"/>
      <c r="B149" s="44"/>
      <c r="C149" s="4">
        <v>14748</v>
      </c>
      <c r="D149" s="44"/>
      <c r="E149" s="44"/>
      <c r="F149" s="44"/>
      <c r="G149" s="44"/>
      <c r="H149" s="44">
        <v>825000</v>
      </c>
      <c r="I149" s="36"/>
      <c r="J149" s="36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</row>
    <row r="150" spans="1:32">
      <c r="A150" s="44"/>
      <c r="B150" s="44"/>
      <c r="C150" s="4">
        <v>14657</v>
      </c>
      <c r="D150" s="44"/>
      <c r="E150" s="44"/>
      <c r="F150" s="44"/>
      <c r="G150" s="44"/>
      <c r="H150" s="44">
        <v>933000</v>
      </c>
      <c r="I150" s="36"/>
      <c r="J150" s="36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</row>
    <row r="151" spans="1:32">
      <c r="A151" s="44"/>
      <c r="B151" s="44"/>
      <c r="C151" s="44">
        <v>9084</v>
      </c>
      <c r="D151" s="44"/>
      <c r="E151" s="44"/>
      <c r="F151" s="44"/>
      <c r="G151" s="44"/>
      <c r="H151" s="44">
        <v>165000</v>
      </c>
      <c r="I151" s="35">
        <v>1600000</v>
      </c>
      <c r="J151" s="35">
        <v>1200000</v>
      </c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</row>
    <row r="152" spans="1:32">
      <c r="A152" s="44"/>
      <c r="B152" s="44"/>
      <c r="C152" s="44">
        <v>9846</v>
      </c>
      <c r="D152" s="44"/>
      <c r="E152" s="44"/>
      <c r="F152" s="44"/>
      <c r="G152" s="44"/>
      <c r="H152" s="44">
        <v>206000</v>
      </c>
      <c r="I152" s="35"/>
      <c r="J152" s="36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</row>
    <row r="153" spans="1:32">
      <c r="A153" s="44"/>
      <c r="B153" s="44"/>
      <c r="C153" s="44">
        <v>10664</v>
      </c>
      <c r="D153" s="44"/>
      <c r="E153" s="44"/>
      <c r="F153" s="44"/>
      <c r="G153" s="44"/>
      <c r="H153" s="44">
        <v>275000</v>
      </c>
      <c r="I153" s="35"/>
      <c r="J153" s="36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</row>
    <row r="154" spans="1:32">
      <c r="A154" s="44"/>
      <c r="B154" s="44"/>
      <c r="C154" s="44">
        <v>12278</v>
      </c>
      <c r="D154" s="44"/>
      <c r="E154" s="44"/>
      <c r="F154" s="44"/>
      <c r="G154" s="44"/>
      <c r="H154" s="44">
        <v>413000</v>
      </c>
      <c r="I154" s="35"/>
      <c r="J154" s="36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</row>
    <row r="155" spans="1:32">
      <c r="A155" s="44"/>
      <c r="B155" s="44"/>
      <c r="C155" s="44">
        <v>13384</v>
      </c>
      <c r="D155" s="44"/>
      <c r="E155" s="44"/>
      <c r="F155" s="44"/>
      <c r="G155" s="44"/>
      <c r="H155" s="44">
        <v>543000</v>
      </c>
      <c r="I155" s="35"/>
      <c r="J155" s="36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</row>
    <row r="156" spans="1:32">
      <c r="A156" s="44"/>
      <c r="B156" s="44"/>
      <c r="C156" s="44">
        <v>12910</v>
      </c>
      <c r="D156" s="44"/>
      <c r="E156" s="44"/>
      <c r="F156" s="44"/>
      <c r="G156" s="44"/>
      <c r="H156" s="44">
        <v>633000</v>
      </c>
      <c r="I156" s="35"/>
      <c r="J156" s="36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</row>
    <row r="157" spans="1:32">
      <c r="A157" s="44"/>
      <c r="B157" s="44"/>
      <c r="C157" s="44">
        <v>13310</v>
      </c>
      <c r="D157" s="44"/>
      <c r="E157" s="44"/>
      <c r="F157" s="44"/>
      <c r="G157" s="44"/>
      <c r="H157" s="44">
        <v>728000</v>
      </c>
      <c r="I157" s="35"/>
      <c r="J157" s="36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</row>
    <row r="158" spans="1:32">
      <c r="A158" s="44"/>
      <c r="B158" s="44"/>
      <c r="C158" s="44">
        <v>13509</v>
      </c>
      <c r="D158" s="44"/>
      <c r="E158" s="44"/>
      <c r="F158" s="44"/>
      <c r="G158" s="44"/>
      <c r="H158" s="44">
        <v>825000</v>
      </c>
      <c r="I158" s="35"/>
      <c r="J158" s="36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</row>
    <row r="159" spans="1:32">
      <c r="A159" s="44"/>
      <c r="B159" s="44"/>
      <c r="C159" s="44">
        <v>13926</v>
      </c>
      <c r="D159" s="44"/>
      <c r="E159" s="44"/>
      <c r="F159" s="44"/>
      <c r="G159" s="44"/>
      <c r="H159" s="44">
        <v>933000</v>
      </c>
      <c r="I159" s="35"/>
      <c r="J159" s="36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</row>
    <row r="160" spans="1:32">
      <c r="A160" s="44"/>
      <c r="B160" s="44"/>
      <c r="C160" s="44">
        <v>8109</v>
      </c>
      <c r="D160" s="44"/>
      <c r="E160" s="44"/>
      <c r="F160" s="44"/>
      <c r="G160" s="44"/>
      <c r="H160" s="44">
        <v>165000</v>
      </c>
      <c r="I160" s="35">
        <v>1200000</v>
      </c>
      <c r="J160" s="44">
        <v>1000000</v>
      </c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</row>
    <row r="161" spans="1:32">
      <c r="A161" s="44"/>
      <c r="B161" s="44"/>
      <c r="C161" s="44">
        <v>8861</v>
      </c>
      <c r="D161" s="44"/>
      <c r="E161" s="44"/>
      <c r="F161" s="44"/>
      <c r="G161" s="44"/>
      <c r="H161" s="44">
        <v>206000</v>
      </c>
      <c r="I161" s="36"/>
      <c r="J161" s="36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</row>
    <row r="162" spans="1:32">
      <c r="A162" s="44"/>
      <c r="B162" s="44"/>
      <c r="C162" s="44">
        <v>9413</v>
      </c>
      <c r="D162" s="44"/>
      <c r="E162" s="44"/>
      <c r="F162" s="44"/>
      <c r="G162" s="44"/>
      <c r="H162" s="44">
        <v>275000</v>
      </c>
      <c r="I162" s="36"/>
      <c r="J162" s="36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</row>
    <row r="163" spans="1:32">
      <c r="A163" s="44"/>
      <c r="B163" s="44"/>
      <c r="C163" s="44">
        <v>10064</v>
      </c>
      <c r="D163" s="44"/>
      <c r="E163" s="44"/>
      <c r="F163" s="44"/>
      <c r="G163" s="44"/>
      <c r="H163" s="44">
        <v>413000</v>
      </c>
      <c r="I163" s="36"/>
      <c r="J163" s="36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</row>
    <row r="164" spans="1:32">
      <c r="A164" s="44"/>
      <c r="B164" s="44"/>
      <c r="C164" s="44">
        <v>10473</v>
      </c>
      <c r="D164" s="44"/>
      <c r="E164" s="44"/>
      <c r="F164" s="44"/>
      <c r="G164" s="44"/>
      <c r="H164" s="44">
        <v>543000</v>
      </c>
      <c r="I164" s="36"/>
      <c r="J164" s="36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</row>
    <row r="165" spans="1:32">
      <c r="A165" s="44"/>
      <c r="B165" s="44"/>
      <c r="C165" s="44">
        <v>10844</v>
      </c>
      <c r="D165" s="44"/>
      <c r="E165" s="44"/>
      <c r="F165" s="44"/>
      <c r="G165" s="44"/>
      <c r="H165" s="44">
        <v>633000</v>
      </c>
      <c r="I165" s="36"/>
      <c r="J165" s="36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</row>
    <row r="166" spans="1:32">
      <c r="A166" s="44"/>
      <c r="B166" s="44"/>
      <c r="C166" s="44">
        <v>11632</v>
      </c>
      <c r="D166" s="44"/>
      <c r="E166" s="44"/>
      <c r="F166" s="44"/>
      <c r="G166" s="44"/>
      <c r="H166" s="44">
        <v>728000</v>
      </c>
      <c r="I166" s="36"/>
      <c r="J166" s="36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</row>
    <row r="167" spans="1:32">
      <c r="A167" s="44"/>
      <c r="B167" s="44"/>
      <c r="C167" s="44">
        <v>11102</v>
      </c>
      <c r="D167" s="44"/>
      <c r="E167" s="44"/>
      <c r="F167" s="44"/>
      <c r="G167" s="44"/>
      <c r="H167" s="44">
        <v>825000</v>
      </c>
      <c r="I167" s="36"/>
      <c r="J167" s="36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</row>
    <row r="168" spans="1:32">
      <c r="A168" s="44"/>
      <c r="B168" s="44"/>
      <c r="C168" s="44">
        <v>11367</v>
      </c>
      <c r="D168" s="44"/>
      <c r="E168" s="44"/>
      <c r="F168" s="44"/>
      <c r="G168" s="44"/>
      <c r="H168" s="44">
        <v>933000</v>
      </c>
      <c r="I168" s="36"/>
      <c r="J168" s="36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</row>
    <row r="169" spans="1:32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</row>
    <row r="170" spans="1:32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</row>
    <row r="171" spans="1:32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</row>
    <row r="172" spans="1:32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</row>
    <row r="173" spans="1:32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</row>
    <row r="174" spans="1:32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</row>
    <row r="175" spans="1:32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</row>
    <row r="176" spans="1:32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</row>
    <row r="177" spans="1:32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</row>
    <row r="178" spans="1:32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</row>
    <row r="179" spans="1:32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</row>
    <row r="180" spans="1:32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</row>
    <row r="181" spans="1:32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</row>
    <row r="182" spans="1:32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</row>
    <row r="183" spans="1:32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</row>
    <row r="184" spans="1:32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</row>
    <row r="185" spans="1:32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</row>
    <row r="186" spans="1:32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</row>
    <row r="187" spans="1:32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</row>
    <row r="188" spans="1:32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</row>
    <row r="189" spans="1:32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</row>
    <row r="190" spans="1:32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</row>
    <row r="191" spans="1:32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</row>
    <row r="192" spans="1:32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</row>
    <row r="193" spans="1:32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</row>
    <row r="194" spans="1:32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</row>
    <row r="195" spans="1:32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</row>
    <row r="196" spans="1:32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</row>
    <row r="197" spans="1:32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</row>
    <row r="198" spans="1:32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</row>
    <row r="199" spans="1:32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</row>
    <row r="200" spans="1:32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</row>
    <row r="201" spans="1:32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</row>
    <row r="202" spans="1:32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</row>
    <row r="203" spans="1:32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</row>
    <row r="204" spans="1:32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</row>
    <row r="205" spans="1:32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</row>
    <row r="206" spans="1:32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</row>
    <row r="207" spans="1:32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</row>
    <row r="208" spans="1:32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</row>
    <row r="209" spans="1:32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</row>
    <row r="210" spans="1:32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</row>
    <row r="211" spans="1:32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</row>
    <row r="212" spans="1:32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</row>
    <row r="213" spans="1:32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</row>
    <row r="214" spans="1:32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</row>
    <row r="215" spans="1:32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</row>
    <row r="216" spans="1:32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</row>
    <row r="217" spans="1:32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</row>
    <row r="218" spans="1:32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</row>
    <row r="219" spans="1:32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</row>
    <row r="220" spans="1:32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</row>
    <row r="221" spans="1:32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</row>
    <row r="222" spans="1:32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</row>
    <row r="223" spans="1:32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</row>
    <row r="224" spans="1:32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</row>
    <row r="225" spans="1:32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</row>
    <row r="226" spans="1:32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</row>
    <row r="227" spans="1:32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</row>
    <row r="228" spans="1:32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</row>
    <row r="229" spans="1:32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</row>
    <row r="230" spans="1:32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</row>
    <row r="231" spans="1:32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</row>
    <row r="232" spans="1:32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</row>
    <row r="233" spans="1:32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</row>
    <row r="234" spans="1:32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</row>
    <row r="235" spans="1:32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</row>
    <row r="236" spans="1:32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</row>
    <row r="237" spans="1:32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</row>
    <row r="238" spans="1:32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</row>
    <row r="239" spans="1:32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</row>
    <row r="240" spans="1:32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</row>
    <row r="241" spans="1:32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</row>
    <row r="242" spans="1:32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</row>
    <row r="243" spans="1:32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</row>
    <row r="244" spans="1:32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</row>
    <row r="245" spans="1:32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</row>
    <row r="246" spans="1:32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</row>
    <row r="247" spans="1:32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</row>
    <row r="248" spans="1:32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</row>
    <row r="249" spans="1:32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</row>
    <row r="250" spans="1:32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</row>
    <row r="251" spans="1:32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</row>
    <row r="252" spans="1:32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</row>
    <row r="253" spans="1:32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</row>
    <row r="254" spans="1:32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</row>
    <row r="255" spans="1:32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</row>
    <row r="256" spans="1:32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</row>
    <row r="257" spans="1:32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</row>
    <row r="258" spans="1:32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</row>
    <row r="259" spans="1:32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</row>
    <row r="260" spans="1:32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</row>
    <row r="261" spans="1:32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</row>
    <row r="262" spans="1:32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</row>
    <row r="263" spans="1:32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</row>
    <row r="264" spans="1:32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</row>
    <row r="265" spans="1:32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</row>
    <row r="266" spans="1:32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</row>
    <row r="267" spans="1:32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</row>
    <row r="268" spans="1:32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</row>
    <row r="269" spans="1:32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</row>
    <row r="270" spans="1:32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</row>
    <row r="271" spans="1:32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</row>
    <row r="272" spans="1:32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</row>
    <row r="273" spans="1:32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</row>
    <row r="274" spans="1:32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</row>
    <row r="275" spans="1:32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</row>
    <row r="276" spans="1:32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</row>
    <row r="277" spans="1:32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</row>
    <row r="278" spans="1:32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</row>
    <row r="279" spans="1:32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</row>
    <row r="280" spans="1:32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</row>
    <row r="281" spans="1:32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</row>
    <row r="282" spans="1:32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</row>
    <row r="283" spans="1:32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</row>
    <row r="284" spans="1:32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</row>
    <row r="285" spans="1:32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</row>
    <row r="286" spans="1:32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</row>
    <row r="287" spans="1:32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</row>
    <row r="288" spans="1:32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</row>
    <row r="289" spans="1:32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</row>
    <row r="290" spans="1:32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</row>
    <row r="291" spans="1:32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</row>
    <row r="292" spans="1:32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</row>
    <row r="293" spans="1:32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</row>
    <row r="294" spans="1:32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</row>
    <row r="295" spans="1:32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</row>
    <row r="296" spans="1:32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</row>
    <row r="297" spans="1:32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</row>
    <row r="298" spans="1:32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</row>
    <row r="299" spans="1:32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</row>
    <row r="300" spans="1:32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</row>
    <row r="301" spans="1:32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</row>
    <row r="302" spans="1:32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</row>
    <row r="303" spans="1:32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</row>
    <row r="304" spans="1:32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</row>
    <row r="305" spans="1:32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</row>
    <row r="306" spans="1:32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</row>
    <row r="307" spans="1:32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</row>
    <row r="308" spans="1:32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</row>
    <row r="309" spans="1:32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</row>
    <row r="310" spans="1:32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</row>
    <row r="311" spans="1:32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</row>
    <row r="312" spans="1:32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</row>
    <row r="313" spans="1:32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</row>
    <row r="314" spans="1:32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</row>
    <row r="315" spans="1:32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</row>
    <row r="316" spans="1:32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</row>
    <row r="317" spans="1:32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</row>
    <row r="318" spans="1:32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</row>
    <row r="319" spans="1:32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</row>
    <row r="320" spans="1:32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</row>
    <row r="321" spans="1:32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</row>
    <row r="322" spans="1:32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</row>
    <row r="323" spans="1:32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</row>
    <row r="324" spans="1:32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</row>
    <row r="325" spans="1:32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</row>
    <row r="326" spans="1:32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</row>
    <row r="327" spans="1:32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</row>
    <row r="328" spans="1:32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</row>
    <row r="329" spans="1:32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</row>
    <row r="330" spans="1:32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</row>
    <row r="331" spans="1:32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</row>
    <row r="332" spans="1:32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</row>
    <row r="333" spans="1:32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</row>
    <row r="334" spans="1:32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</row>
    <row r="335" spans="1:32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</row>
    <row r="336" spans="1:32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</row>
    <row r="337" spans="1:32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</row>
    <row r="338" spans="1:32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</row>
    <row r="339" spans="1:32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</row>
    <row r="340" spans="1:32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</row>
    <row r="341" spans="1:32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</row>
    <row r="342" spans="1:32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</row>
    <row r="343" spans="1:32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</row>
    <row r="344" spans="1:32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</row>
    <row r="345" spans="1:32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</row>
    <row r="346" spans="1:32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</row>
    <row r="347" spans="1:32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</row>
    <row r="348" spans="1:32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</row>
    <row r="349" spans="1:32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</row>
    <row r="350" spans="1:32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</row>
    <row r="351" spans="1:32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</row>
    <row r="352" spans="1:32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</row>
    <row r="353" spans="1:32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</row>
    <row r="354" spans="1:32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</row>
    <row r="355" spans="1:32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</row>
    <row r="356" spans="1:32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</row>
    <row r="357" spans="1:32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</row>
    <row r="358" spans="1:32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</row>
    <row r="359" spans="1:32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</row>
    <row r="360" spans="1:32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</row>
    <row r="361" spans="1:32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</row>
    <row r="362" spans="1:32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</row>
    <row r="363" spans="1:32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</row>
    <row r="364" spans="1:32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</row>
    <row r="365" spans="1:32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</row>
    <row r="366" spans="1:32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</row>
    <row r="367" spans="1:32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</row>
    <row r="368" spans="1:32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</row>
    <row r="369" spans="1:32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</row>
    <row r="370" spans="1:32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</row>
    <row r="371" spans="1:32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</row>
    <row r="372" spans="1:32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</row>
    <row r="373" spans="1:32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</row>
    <row r="374" spans="1:32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</row>
    <row r="375" spans="1:32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</row>
    <row r="376" spans="1:32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</row>
    <row r="377" spans="1:32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</row>
    <row r="378" spans="1:32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</row>
    <row r="379" spans="1:32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</row>
    <row r="380" spans="1:32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</row>
    <row r="381" spans="1:32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</row>
    <row r="382" spans="1:32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</row>
    <row r="383" spans="1:32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</row>
    <row r="384" spans="1:32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</row>
    <row r="385" spans="1:32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</row>
    <row r="386" spans="1:32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</row>
    <row r="387" spans="1:32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</row>
    <row r="388" spans="1:32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</row>
    <row r="389" spans="1:32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</row>
    <row r="390" spans="1:32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</row>
    <row r="391" spans="1:32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</row>
    <row r="392" spans="1:32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</row>
    <row r="393" spans="1:32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</row>
    <row r="394" spans="1:32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</row>
    <row r="395" spans="1:32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</row>
    <row r="396" spans="1:32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</row>
    <row r="397" spans="1:32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</row>
    <row r="398" spans="1:32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</row>
    <row r="399" spans="1:32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</row>
    <row r="400" spans="1:32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</row>
    <row r="401" spans="1:32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</row>
    <row r="402" spans="1:32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</row>
    <row r="403" spans="1:32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</row>
    <row r="404" spans="1:32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</row>
    <row r="405" spans="1:32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</row>
    <row r="406" spans="1:32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</row>
    <row r="407" spans="1:32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</row>
    <row r="408" spans="1:32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</row>
    <row r="409" spans="1:32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</row>
    <row r="410" spans="1:32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</row>
    <row r="411" spans="1:32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</row>
    <row r="412" spans="1:32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</row>
    <row r="413" spans="1:32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</row>
    <row r="414" spans="1:32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</row>
    <row r="415" spans="1:32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</row>
    <row r="416" spans="1:32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</row>
    <row r="417" spans="1:32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</row>
    <row r="418" spans="1:32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</row>
    <row r="419" spans="1:32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</row>
    <row r="420" spans="1:32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</row>
    <row r="421" spans="1:32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</row>
    <row r="422" spans="1:32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</row>
    <row r="423" spans="1:32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</row>
    <row r="424" spans="1:32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</row>
    <row r="425" spans="1:32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</row>
    <row r="426" spans="1:32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</row>
    <row r="427" spans="1:32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</row>
    <row r="428" spans="1:32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</row>
    <row r="429" spans="1:32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</row>
    <row r="430" spans="1:32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</row>
    <row r="431" spans="1:32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</row>
    <row r="432" spans="1:32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</row>
    <row r="433" spans="1:32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</row>
    <row r="434" spans="1:32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</row>
    <row r="435" spans="1:32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</row>
    <row r="436" spans="1:32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</row>
    <row r="437" spans="1:32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</row>
    <row r="438" spans="1:32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</row>
    <row r="439" spans="1:32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</row>
    <row r="440" spans="1:32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</row>
    <row r="441" spans="1:32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</row>
    <row r="442" spans="1:32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</row>
    <row r="443" spans="1:32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</row>
    <row r="444" spans="1:32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</row>
    <row r="445" spans="1:32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</row>
    <row r="446" spans="1:32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</row>
    <row r="447" spans="1:32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</row>
    <row r="448" spans="1:32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</row>
    <row r="449" spans="1:32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</row>
    <row r="450" spans="1:32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</row>
    <row r="451" spans="1:32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</row>
    <row r="452" spans="1:32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</row>
    <row r="453" spans="1:32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</row>
    <row r="454" spans="1:32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</row>
    <row r="455" spans="1:32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</row>
    <row r="456" spans="1:32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</row>
    <row r="457" spans="1:32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</row>
    <row r="458" spans="1:32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</row>
    <row r="459" spans="1:32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</row>
    <row r="460" spans="1:32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</row>
    <row r="461" spans="1:32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</row>
    <row r="462" spans="1:32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</row>
    <row r="463" spans="1:32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</row>
    <row r="464" spans="1:32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</row>
    <row r="465" spans="1:32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</row>
    <row r="466" spans="1:32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</row>
    <row r="467" spans="1:32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</row>
    <row r="468" spans="1:32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</row>
    <row r="469" spans="1:32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</row>
    <row r="470" spans="1:32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</row>
    <row r="471" spans="1:32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</row>
    <row r="472" spans="1:32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</row>
    <row r="473" spans="1:32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</row>
    <row r="474" spans="1:32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</row>
    <row r="475" spans="1:32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</row>
    <row r="476" spans="1:32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</row>
    <row r="477" spans="1:32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</row>
    <row r="478" spans="1:32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</row>
    <row r="479" spans="1:32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</row>
    <row r="480" spans="1:32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</row>
    <row r="481" spans="1:32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</row>
    <row r="482" spans="1:32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</row>
    <row r="483" spans="1:32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</row>
    <row r="484" spans="1:32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</row>
    <row r="485" spans="1:32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</row>
    <row r="486" spans="1:32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</row>
    <row r="487" spans="1:32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</row>
    <row r="488" spans="1:32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</row>
    <row r="489" spans="1:32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</row>
    <row r="490" spans="1:32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</row>
    <row r="491" spans="1:32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</row>
    <row r="492" spans="1:32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</row>
    <row r="493" spans="1:32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</row>
    <row r="494" spans="1:32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</row>
    <row r="495" spans="1:32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</row>
    <row r="496" spans="1:32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</row>
    <row r="497" spans="1:32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</row>
    <row r="498" spans="1:32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</row>
    <row r="499" spans="1:32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</row>
    <row r="500" spans="1:32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</row>
    <row r="501" spans="1:32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</row>
    <row r="502" spans="1:32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</row>
    <row r="503" spans="1:32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</row>
    <row r="504" spans="1:32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</row>
    <row r="505" spans="1:32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</row>
    <row r="506" spans="1:32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</row>
    <row r="507" spans="1:32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</row>
    <row r="508" spans="1:32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</row>
    <row r="509" spans="1:32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</row>
    <row r="510" spans="1:32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</row>
    <row r="511" spans="1:32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</row>
    <row r="512" spans="1:32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</row>
    <row r="513" spans="1:32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</row>
    <row r="514" spans="1:32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</row>
    <row r="515" spans="1:32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</row>
    <row r="516" spans="1:32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</row>
    <row r="517" spans="1:32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</row>
    <row r="518" spans="1:32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</row>
    <row r="519" spans="1:32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</row>
    <row r="520" spans="1:32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</row>
    <row r="521" spans="1:32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</row>
    <row r="522" spans="1:32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</row>
    <row r="523" spans="1:32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</row>
    <row r="524" spans="1:32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</row>
    <row r="525" spans="1:32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</row>
    <row r="526" spans="1:32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</row>
    <row r="527" spans="1:32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</row>
    <row r="528" spans="1:32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</row>
    <row r="529" spans="1:32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</row>
    <row r="530" spans="1:32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</row>
    <row r="531" spans="1:32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</row>
    <row r="532" spans="1:32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</row>
    <row r="533" spans="1:32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</row>
    <row r="534" spans="1:32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</row>
    <row r="535" spans="1:32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</row>
    <row r="536" spans="1:32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</row>
    <row r="537" spans="1:32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</row>
    <row r="538" spans="1:32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</row>
    <row r="539" spans="1:32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</row>
    <row r="540" spans="1:32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</row>
    <row r="541" spans="1:32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</row>
    <row r="542" spans="1:32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</row>
    <row r="543" spans="1:32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</row>
    <row r="544" spans="1:32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</row>
    <row r="545" spans="1:32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</row>
    <row r="546" spans="1:32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</row>
    <row r="547" spans="1:32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</row>
    <row r="548" spans="1:32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</row>
    <row r="549" spans="1:32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</row>
    <row r="550" spans="1:32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</row>
    <row r="551" spans="1:32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</row>
    <row r="552" spans="1:32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</row>
    <row r="553" spans="1:32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</row>
    <row r="554" spans="1:32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</row>
    <row r="555" spans="1:32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</row>
    <row r="556" spans="1:32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</row>
    <row r="557" spans="1:32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</row>
    <row r="558" spans="1:32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</row>
    <row r="559" spans="1:32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</row>
    <row r="560" spans="1:32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</row>
    <row r="561" spans="1:32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</row>
    <row r="562" spans="1:32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</row>
    <row r="563" spans="1:32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</row>
    <row r="564" spans="1:32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</row>
    <row r="565" spans="1:32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</row>
    <row r="566" spans="1:32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</row>
    <row r="567" spans="1:32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</row>
    <row r="568" spans="1:32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</row>
    <row r="569" spans="1:32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</row>
    <row r="570" spans="1:32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</row>
    <row r="571" spans="1:32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</row>
    <row r="572" spans="1:32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</row>
    <row r="573" spans="1:32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</row>
    <row r="574" spans="1:32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</row>
    <row r="575" spans="1:32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</row>
    <row r="576" spans="1:32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</row>
    <row r="577" spans="1:32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</row>
    <row r="578" spans="1:32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</row>
    <row r="579" spans="1:32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</row>
    <row r="580" spans="1:32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</row>
    <row r="581" spans="1:32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</row>
    <row r="582" spans="1:32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</row>
    <row r="583" spans="1:32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</row>
    <row r="584" spans="1:32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</row>
    <row r="585" spans="1:32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</row>
    <row r="586" spans="1:32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</row>
    <row r="587" spans="1:32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</row>
    <row r="588" spans="1:32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</row>
    <row r="589" spans="1:32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</row>
    <row r="590" spans="1:32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</row>
    <row r="591" spans="1:32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</row>
    <row r="592" spans="1:32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</row>
    <row r="593" spans="1:32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</row>
    <row r="594" spans="1:32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</row>
    <row r="595" spans="1:32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</row>
    <row r="596" spans="1:32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</row>
    <row r="597" spans="1:32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</row>
    <row r="598" spans="1:32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</row>
    <row r="599" spans="1:32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</row>
    <row r="600" spans="1:32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</row>
    <row r="601" spans="1:32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</row>
    <row r="602" spans="1:32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</row>
    <row r="603" spans="1:32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</row>
    <row r="604" spans="1:32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</row>
    <row r="605" spans="1:32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</row>
    <row r="606" spans="1:32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</row>
    <row r="607" spans="1:32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</row>
    <row r="608" spans="1:32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</row>
    <row r="609" spans="1:32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</row>
    <row r="610" spans="1:32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</row>
    <row r="611" spans="1:32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</row>
    <row r="612" spans="1:32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</row>
    <row r="613" spans="1:32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</row>
    <row r="614" spans="1:32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</row>
    <row r="615" spans="1:32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</row>
    <row r="616" spans="1:32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</row>
    <row r="617" spans="1:32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</row>
    <row r="618" spans="1:32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</row>
    <row r="619" spans="1:32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</row>
    <row r="620" spans="1:32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</row>
    <row r="621" spans="1:32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</row>
    <row r="622" spans="1:32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</row>
    <row r="623" spans="1:32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</row>
    <row r="624" spans="1:32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</row>
    <row r="625" spans="1:32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</row>
    <row r="626" spans="1:32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</row>
    <row r="627" spans="1:32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</row>
    <row r="628" spans="1:32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</row>
    <row r="629" spans="1:32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</row>
    <row r="630" spans="1:32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</row>
    <row r="631" spans="1:32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</row>
    <row r="632" spans="1:32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</row>
    <row r="633" spans="1:32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</row>
    <row r="634" spans="1:32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</row>
    <row r="635" spans="1:32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</row>
    <row r="636" spans="1:32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</row>
    <row r="637" spans="1:32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</row>
    <row r="638" spans="1:32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</row>
    <row r="639" spans="1:32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</row>
    <row r="640" spans="1:32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</row>
    <row r="641" spans="1:32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</row>
    <row r="642" spans="1:32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</row>
    <row r="643" spans="1:32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</row>
    <row r="644" spans="1:32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</row>
    <row r="645" spans="1:32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</row>
    <row r="646" spans="1:32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</row>
    <row r="647" spans="1:32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</row>
    <row r="648" spans="1:32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</row>
    <row r="649" spans="1:32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</row>
    <row r="650" spans="1:32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</row>
    <row r="651" spans="1:32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</row>
    <row r="652" spans="1:32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</row>
    <row r="653" spans="1:32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</row>
    <row r="654" spans="1:32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</row>
    <row r="655" spans="1:32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</row>
    <row r="656" spans="1:32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</row>
    <row r="657" spans="1:32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</row>
    <row r="658" spans="1:32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</row>
    <row r="659" spans="1:32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</row>
    <row r="660" spans="1:32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</row>
    <row r="661" spans="1:32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</row>
    <row r="662" spans="1:32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</row>
    <row r="663" spans="1:32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</row>
    <row r="664" spans="1:32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</row>
    <row r="665" spans="1:32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</row>
    <row r="666" spans="1:32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</row>
    <row r="667" spans="1:32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</row>
    <row r="668" spans="1:32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</row>
    <row r="669" spans="1:32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</row>
    <row r="670" spans="1:32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</row>
    <row r="671" spans="1:32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</row>
    <row r="672" spans="1:32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</row>
    <row r="673" spans="1:32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</row>
    <row r="674" spans="1:32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</row>
    <row r="675" spans="1:32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</row>
    <row r="676" spans="1:32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</row>
    <row r="677" spans="1:32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</row>
    <row r="678" spans="1:32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</row>
    <row r="679" spans="1:32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</row>
    <row r="680" spans="1:32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</row>
    <row r="681" spans="1:32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</row>
    <row r="682" spans="1:32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</row>
    <row r="683" spans="1:32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</row>
    <row r="684" spans="1:32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</row>
    <row r="685" spans="1:32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</row>
    <row r="686" spans="1:32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</row>
    <row r="687" spans="1:32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</row>
    <row r="688" spans="1:32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</row>
    <row r="689" spans="1:32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</row>
    <row r="690" spans="1:32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</row>
    <row r="691" spans="1:32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</row>
    <row r="692" spans="1:32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</row>
    <row r="693" spans="1:32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</row>
    <row r="694" spans="1:32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</row>
    <row r="695" spans="1:32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</row>
    <row r="696" spans="1:32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</row>
    <row r="697" spans="1:32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</row>
    <row r="698" spans="1:32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</row>
    <row r="699" spans="1:32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</row>
    <row r="700" spans="1:32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</row>
    <row r="701" spans="1:32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</row>
    <row r="702" spans="1:32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</row>
    <row r="703" spans="1:32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</row>
    <row r="704" spans="1:32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</row>
    <row r="705" spans="1:32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</row>
    <row r="706" spans="1:32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</row>
    <row r="707" spans="1:32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</row>
    <row r="708" spans="1:32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</row>
    <row r="709" spans="1:32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</row>
    <row r="710" spans="1:32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</row>
    <row r="711" spans="1:32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</row>
    <row r="712" spans="1:32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</row>
    <row r="713" spans="1:32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</row>
    <row r="714" spans="1:32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</row>
    <row r="715" spans="1:32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</row>
    <row r="716" spans="1:32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</row>
    <row r="717" spans="1:32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</row>
    <row r="718" spans="1:32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</row>
    <row r="719" spans="1:32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</row>
    <row r="720" spans="1:32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</row>
    <row r="721" spans="1:32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</row>
    <row r="722" spans="1:32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</row>
    <row r="723" spans="1:32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</row>
    <row r="724" spans="1:32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</row>
    <row r="725" spans="1:32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</row>
    <row r="726" spans="1:32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</row>
    <row r="727" spans="1:32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</row>
    <row r="728" spans="1:32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</row>
    <row r="729" spans="1:32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</row>
    <row r="730" spans="1:32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</row>
    <row r="731" spans="1:32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</row>
    <row r="732" spans="1:32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</row>
    <row r="733" spans="1:32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</row>
    <row r="734" spans="1:32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</row>
    <row r="735" spans="1:32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</row>
    <row r="736" spans="1:32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</row>
    <row r="737" spans="1:32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</row>
    <row r="738" spans="1:32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</row>
    <row r="739" spans="1:32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</row>
    <row r="740" spans="1:32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</row>
    <row r="741" spans="1:32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</row>
    <row r="742" spans="1:32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</row>
    <row r="743" spans="1:32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</row>
    <row r="744" spans="1:32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</row>
    <row r="745" spans="1:32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</row>
    <row r="746" spans="1:32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</row>
    <row r="747" spans="1:32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</row>
    <row r="748" spans="1:32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</row>
    <row r="749" spans="1:32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</row>
    <row r="750" spans="1:32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</row>
    <row r="751" spans="1:32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</row>
    <row r="752" spans="1:32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</row>
    <row r="753" spans="1:32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</row>
    <row r="754" spans="1:32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</row>
    <row r="755" spans="1:32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</row>
    <row r="756" spans="1:32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</row>
    <row r="757" spans="1:32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</row>
    <row r="758" spans="1:32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</row>
    <row r="759" spans="1:32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</row>
    <row r="760" spans="1:32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</row>
    <row r="761" spans="1:32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</row>
    <row r="762" spans="1:32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</row>
    <row r="763" spans="1:32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</row>
    <row r="764" spans="1:32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</row>
    <row r="765" spans="1:32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</row>
    <row r="766" spans="1:32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</row>
    <row r="767" spans="1:32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</row>
    <row r="768" spans="1:32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</row>
    <row r="769" spans="1:32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</row>
    <row r="770" spans="1:32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</row>
    <row r="771" spans="1:32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</row>
    <row r="772" spans="1:32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</row>
    <row r="773" spans="1:32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</row>
    <row r="774" spans="1:32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</row>
    <row r="775" spans="1:32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</row>
    <row r="776" spans="1:32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</row>
    <row r="777" spans="1:32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</row>
    <row r="778" spans="1:32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</row>
    <row r="779" spans="1:32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</row>
    <row r="780" spans="1:32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</row>
    <row r="781" spans="1:32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</row>
    <row r="782" spans="1:32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</row>
    <row r="783" spans="1:32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</row>
    <row r="784" spans="1:32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</row>
    <row r="785" spans="1:32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</row>
    <row r="786" spans="1:32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</row>
    <row r="787" spans="1:32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</row>
    <row r="788" spans="1:32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</row>
    <row r="789" spans="1:32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</row>
    <row r="790" spans="1:32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</row>
    <row r="791" spans="1:32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</row>
    <row r="792" spans="1:32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</row>
    <row r="793" spans="1:32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</row>
    <row r="794" spans="1:32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</row>
    <row r="795" spans="1:32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</row>
    <row r="796" spans="1:32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</row>
    <row r="797" spans="1:32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</row>
    <row r="798" spans="1:32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</row>
    <row r="799" spans="1:32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</row>
    <row r="800" spans="1:32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</row>
    <row r="801" spans="1:32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</row>
    <row r="802" spans="1:32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</row>
    <row r="803" spans="1:32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</row>
    <row r="804" spans="1:32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</row>
    <row r="805" spans="1:32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</row>
    <row r="806" spans="1:32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</row>
    <row r="807" spans="1:32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</row>
    <row r="808" spans="1:32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</row>
    <row r="809" spans="1:32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</row>
    <row r="810" spans="1:32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</row>
    <row r="811" spans="1:32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</row>
    <row r="812" spans="1:32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</row>
    <row r="813" spans="1:32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</row>
    <row r="814" spans="1:32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</row>
    <row r="815" spans="1:32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</row>
    <row r="816" spans="1:32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</row>
    <row r="817" spans="1:32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</row>
    <row r="818" spans="1:32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</row>
    <row r="819" spans="1:32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</row>
    <row r="820" spans="1:32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</row>
    <row r="821" spans="1:32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</row>
    <row r="822" spans="1:32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</row>
    <row r="823" spans="1:32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</row>
    <row r="824" spans="1:32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</row>
    <row r="825" spans="1:32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</row>
    <row r="826" spans="1:32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</row>
    <row r="827" spans="1:32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</row>
    <row r="828" spans="1:32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</row>
    <row r="829" spans="1:32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</row>
    <row r="830" spans="1:32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</row>
    <row r="831" spans="1:32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</row>
    <row r="832" spans="1:32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</row>
    <row r="833" spans="1:32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</row>
    <row r="834" spans="1:32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</row>
    <row r="835" spans="1:32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</row>
    <row r="836" spans="1:32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</row>
    <row r="837" spans="1:32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</row>
    <row r="838" spans="1:32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</row>
    <row r="839" spans="1:32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</row>
    <row r="840" spans="1:32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</row>
    <row r="841" spans="1:32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</row>
    <row r="842" spans="1:32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</row>
    <row r="843" spans="1:32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</row>
    <row r="844" spans="1:32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</row>
    <row r="845" spans="1:32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</row>
    <row r="846" spans="1:32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</row>
    <row r="847" spans="1:32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</row>
    <row r="848" spans="1:32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</row>
    <row r="849" spans="1:32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</row>
    <row r="850" spans="1:32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</row>
    <row r="851" spans="1:32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</row>
    <row r="852" spans="1:32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</row>
    <row r="853" spans="1:32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</row>
    <row r="854" spans="1:32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</row>
    <row r="855" spans="1:32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</row>
    <row r="856" spans="1:32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</row>
    <row r="857" spans="1:32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</row>
    <row r="858" spans="1:32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</row>
    <row r="859" spans="1:32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</row>
    <row r="860" spans="1:32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</row>
    <row r="861" spans="1:32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</row>
    <row r="862" spans="1:32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</row>
    <row r="863" spans="1:32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</row>
    <row r="864" spans="1:32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</row>
    <row r="865" spans="1:32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</row>
    <row r="866" spans="1:32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</row>
    <row r="867" spans="1:32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</row>
    <row r="868" spans="1:32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</row>
    <row r="869" spans="1:32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</row>
    <row r="870" spans="1:32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</row>
    <row r="871" spans="1:32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</row>
    <row r="872" spans="1:32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</row>
    <row r="873" spans="1:32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</row>
    <row r="874" spans="1:32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</row>
    <row r="875" spans="1:32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</row>
    <row r="876" spans="1:32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</row>
    <row r="877" spans="1:32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</row>
    <row r="878" spans="1:32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</row>
    <row r="879" spans="1:32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</row>
    <row r="880" spans="1:32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</row>
    <row r="881" spans="1:32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</row>
    <row r="882" spans="1:32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</row>
    <row r="883" spans="1:32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</row>
    <row r="884" spans="1:32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</row>
    <row r="885" spans="1:32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</row>
    <row r="886" spans="1:32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</row>
    <row r="887" spans="1:32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</row>
    <row r="888" spans="1:32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</row>
    <row r="889" spans="1:32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</row>
    <row r="890" spans="1:32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</row>
    <row r="891" spans="1:32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</row>
    <row r="892" spans="1:32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</row>
    <row r="893" spans="1:32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</row>
    <row r="894" spans="1:32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</row>
    <row r="895" spans="1:32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</row>
    <row r="896" spans="1:32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</row>
    <row r="897" spans="1:32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</row>
    <row r="898" spans="1:32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</row>
    <row r="899" spans="1:32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</row>
    <row r="900" spans="1:32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</row>
    <row r="901" spans="1:32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</row>
    <row r="902" spans="1:32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</row>
    <row r="903" spans="1:32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</row>
    <row r="904" spans="1:32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</row>
    <row r="905" spans="1:32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</row>
    <row r="906" spans="1:32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</row>
    <row r="907" spans="1:32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</row>
    <row r="908" spans="1:32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</row>
    <row r="909" spans="1:32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</row>
    <row r="910" spans="1:32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</row>
    <row r="911" spans="1:32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</row>
    <row r="912" spans="1:32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</row>
    <row r="913" spans="1:32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</row>
    <row r="914" spans="1:32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</row>
    <row r="915" spans="1:32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</row>
    <row r="916" spans="1:32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</row>
    <row r="917" spans="1:32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</row>
    <row r="918" spans="1:32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</row>
    <row r="919" spans="1:32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</row>
    <row r="920" spans="1:32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</row>
    <row r="921" spans="1:32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</row>
    <row r="922" spans="1:32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</row>
    <row r="923" spans="1:32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</row>
    <row r="924" spans="1:32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</row>
    <row r="925" spans="1:32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</row>
    <row r="926" spans="1:32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</row>
    <row r="927" spans="1:32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</row>
    <row r="928" spans="1:32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</row>
    <row r="929" spans="1:32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</row>
    <row r="930" spans="1:32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</row>
    <row r="931" spans="1:32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</row>
    <row r="932" spans="1:32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</row>
    <row r="933" spans="1:32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</row>
    <row r="934" spans="1:32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</row>
    <row r="935" spans="1:32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</row>
    <row r="936" spans="1:32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</row>
    <row r="937" spans="1:32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</row>
    <row r="938" spans="1:32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</row>
    <row r="939" spans="1:32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</row>
    <row r="940" spans="1:32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</row>
    <row r="941" spans="1:32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</row>
    <row r="942" spans="1:32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</row>
    <row r="943" spans="1:32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</row>
    <row r="944" spans="1:32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</row>
    <row r="945" spans="1:32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</row>
    <row r="946" spans="1:32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</row>
    <row r="947" spans="1:32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</row>
    <row r="948" spans="1:32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</row>
    <row r="949" spans="1:32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</row>
    <row r="950" spans="1:32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</row>
    <row r="951" spans="1:32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</row>
    <row r="952" spans="1:32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</row>
    <row r="953" spans="1:32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</row>
    <row r="954" spans="1:32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</row>
    <row r="955" spans="1:32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</row>
    <row r="956" spans="1:32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</row>
    <row r="957" spans="1:32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</row>
    <row r="958" spans="1:32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</row>
    <row r="959" spans="1:32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</row>
    <row r="960" spans="1:32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</row>
    <row r="961" spans="1:32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</row>
    <row r="962" spans="1:32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</row>
    <row r="963" spans="1:32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</row>
    <row r="964" spans="1:32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</row>
    <row r="965" spans="1:32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</row>
    <row r="966" spans="1:32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</row>
    <row r="967" spans="1:32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</row>
    <row r="968" spans="1:32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</row>
    <row r="969" spans="1:32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</row>
    <row r="970" spans="1:32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</row>
    <row r="971" spans="1:32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</row>
    <row r="972" spans="1:32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</row>
    <row r="973" spans="1:32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</row>
    <row r="974" spans="1:32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</row>
    <row r="975" spans="1:32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</row>
    <row r="976" spans="1:32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</row>
    <row r="977" spans="1:32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</row>
    <row r="978" spans="1:32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</row>
    <row r="979" spans="1:32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</row>
    <row r="980" spans="1:32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</row>
    <row r="981" spans="1:32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</row>
    <row r="982" spans="1:32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</row>
    <row r="983" spans="1:32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</row>
    <row r="984" spans="1:32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</row>
    <row r="985" spans="1:32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</row>
    <row r="986" spans="1:32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</row>
    <row r="987" spans="1:32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</row>
    <row r="988" spans="1:32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</row>
    <row r="989" spans="1:32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</row>
    <row r="990" spans="1:32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</row>
    <row r="991" spans="1:32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</row>
    <row r="992" spans="1:32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</row>
    <row r="993" spans="1:32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</row>
    <row r="994" spans="1:32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</row>
    <row r="995" spans="1:32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</row>
    <row r="996" spans="1:32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</row>
    <row r="997" spans="1:32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</row>
    <row r="998" spans="1:32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4"/>
    </row>
    <row r="999" spans="1:32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4"/>
    </row>
    <row r="1000" spans="1:32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4"/>
    </row>
    <row r="1001" spans="1:32">
      <c r="A1001" s="44"/>
      <c r="B1001" s="44"/>
      <c r="C1001" s="44"/>
      <c r="D1001" s="4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  <c r="AB1001" s="44"/>
      <c r="AC1001" s="44"/>
      <c r="AD1001" s="44"/>
      <c r="AE1001" s="44"/>
      <c r="AF1001" s="44"/>
    </row>
    <row r="1002" spans="1:32">
      <c r="A1002" s="44"/>
      <c r="B1002" s="44"/>
      <c r="C1002" s="44"/>
      <c r="D1002" s="44"/>
      <c r="E1002" s="44"/>
      <c r="F1002" s="44"/>
      <c r="G1002" s="44"/>
      <c r="H1002" s="44"/>
      <c r="I1002" s="44"/>
      <c r="J1002" s="44"/>
      <c r="K1002" s="36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44"/>
      <c r="Y1002" s="44"/>
      <c r="Z1002" s="44"/>
      <c r="AA1002" s="44"/>
      <c r="AB1002" s="44"/>
      <c r="AC1002" s="44"/>
      <c r="AD1002" s="44"/>
      <c r="AE1002" s="44"/>
      <c r="AF1002" s="44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48B5-73E9-9A48-80BE-36F0CC1F50DE}">
  <dimension ref="C1:P169"/>
  <sheetViews>
    <sheetView topLeftCell="L18" zoomScale="90" zoomScaleNormal="90" workbookViewId="0">
      <selection activeCell="G71" sqref="G71"/>
    </sheetView>
  </sheetViews>
  <sheetFormatPr baseColWidth="10" defaultRowHeight="16"/>
  <sheetData>
    <row r="1" spans="3:16">
      <c r="C1" s="44" t="s">
        <v>102</v>
      </c>
      <c r="D1" s="44" t="s">
        <v>103</v>
      </c>
      <c r="E1" s="44" t="s">
        <v>104</v>
      </c>
      <c r="F1" s="44" t="s">
        <v>105</v>
      </c>
      <c r="G1" s="44" t="s">
        <v>106</v>
      </c>
      <c r="H1" s="44" t="s">
        <v>4</v>
      </c>
      <c r="I1" s="44" t="s">
        <v>107</v>
      </c>
      <c r="J1" s="44" t="s">
        <v>108</v>
      </c>
      <c r="K1" s="44" t="s">
        <v>7</v>
      </c>
    </row>
    <row r="3" spans="3:16">
      <c r="C3" s="44">
        <v>27275</v>
      </c>
      <c r="D3" s="44">
        <v>18961</v>
      </c>
      <c r="E3" s="44">
        <v>1591</v>
      </c>
      <c r="F3" s="44">
        <v>5598</v>
      </c>
      <c r="G3" s="44">
        <v>1125</v>
      </c>
      <c r="H3" s="44">
        <v>165000</v>
      </c>
      <c r="I3" s="35">
        <v>1200000</v>
      </c>
      <c r="J3" s="44">
        <v>1000000</v>
      </c>
      <c r="K3" s="44">
        <v>543000</v>
      </c>
    </row>
    <row r="4" spans="3:16">
      <c r="C4" s="44">
        <v>33145</v>
      </c>
      <c r="D4" s="44">
        <v>23995</v>
      </c>
      <c r="E4" s="44">
        <v>1604</v>
      </c>
      <c r="F4" s="44">
        <v>6411</v>
      </c>
      <c r="G4" s="44">
        <v>1135</v>
      </c>
      <c r="H4" s="44">
        <v>165000</v>
      </c>
      <c r="I4" s="35">
        <v>1600000</v>
      </c>
      <c r="J4" s="35">
        <v>1200000</v>
      </c>
      <c r="K4" s="44">
        <v>480000</v>
      </c>
      <c r="N4" s="44">
        <v>18961</v>
      </c>
      <c r="O4" s="35">
        <v>1200000</v>
      </c>
      <c r="P4" s="44">
        <v>165000</v>
      </c>
    </row>
    <row r="5" spans="3:16">
      <c r="C5" s="44">
        <v>33159</v>
      </c>
      <c r="D5" s="44">
        <v>24431</v>
      </c>
      <c r="E5" s="44">
        <v>1669</v>
      </c>
      <c r="F5" s="44">
        <v>5916</v>
      </c>
      <c r="G5" s="44">
        <v>1143</v>
      </c>
      <c r="H5" s="44">
        <v>165000</v>
      </c>
      <c r="I5" s="35">
        <v>1600000</v>
      </c>
      <c r="J5" s="35">
        <v>1200000</v>
      </c>
      <c r="K5" s="44">
        <v>350000</v>
      </c>
      <c r="N5" s="45">
        <v>20034</v>
      </c>
      <c r="O5" s="35">
        <v>1200000</v>
      </c>
      <c r="P5" s="44">
        <v>165000</v>
      </c>
    </row>
    <row r="6" spans="3:16">
      <c r="C6" s="45">
        <v>28826</v>
      </c>
      <c r="D6" s="45">
        <v>20549</v>
      </c>
      <c r="E6" s="44">
        <v>1588</v>
      </c>
      <c r="F6" s="45">
        <v>5543</v>
      </c>
      <c r="G6" s="44">
        <v>1146</v>
      </c>
      <c r="H6" s="44">
        <v>165000</v>
      </c>
      <c r="I6" s="35">
        <v>1200000</v>
      </c>
      <c r="J6" s="44">
        <v>1000000</v>
      </c>
      <c r="K6" s="44">
        <v>420000</v>
      </c>
      <c r="N6" s="44">
        <v>20037</v>
      </c>
      <c r="O6" s="35">
        <v>1200000</v>
      </c>
      <c r="P6" s="44">
        <v>165000</v>
      </c>
    </row>
    <row r="7" spans="3:16">
      <c r="C7" s="44">
        <v>28253</v>
      </c>
      <c r="D7" s="44">
        <v>20037</v>
      </c>
      <c r="E7" s="44">
        <v>1654</v>
      </c>
      <c r="F7" s="44">
        <v>5415</v>
      </c>
      <c r="G7" s="44">
        <v>1147</v>
      </c>
      <c r="H7" s="44">
        <v>165000</v>
      </c>
      <c r="I7" s="35">
        <v>1200000</v>
      </c>
      <c r="J7" s="44">
        <v>1000000</v>
      </c>
      <c r="K7" s="44">
        <v>350000</v>
      </c>
      <c r="N7" s="45">
        <v>20549</v>
      </c>
      <c r="O7" s="35">
        <v>1200000</v>
      </c>
      <c r="P7" s="44">
        <v>165000</v>
      </c>
    </row>
    <row r="8" spans="3:16">
      <c r="C8" s="44">
        <v>34343</v>
      </c>
      <c r="D8" s="44">
        <v>25155</v>
      </c>
      <c r="E8" s="44">
        <v>1720</v>
      </c>
      <c r="F8" s="44">
        <v>6306</v>
      </c>
      <c r="G8" s="44">
        <v>1162</v>
      </c>
      <c r="H8" s="44">
        <v>165000</v>
      </c>
      <c r="I8" s="35">
        <v>1600000</v>
      </c>
      <c r="J8" s="35">
        <v>1200000</v>
      </c>
      <c r="K8" s="44">
        <v>543000</v>
      </c>
      <c r="N8" s="44">
        <v>22872</v>
      </c>
      <c r="O8" s="35">
        <v>1200000</v>
      </c>
      <c r="P8" s="44">
        <v>206000</v>
      </c>
    </row>
    <row r="9" spans="3:16">
      <c r="C9" s="45">
        <v>33390</v>
      </c>
      <c r="D9" s="45">
        <v>24154</v>
      </c>
      <c r="E9" s="45">
        <v>1687</v>
      </c>
      <c r="F9" s="44">
        <v>6362</v>
      </c>
      <c r="G9" s="45">
        <v>1187</v>
      </c>
      <c r="H9" s="44">
        <v>165000</v>
      </c>
      <c r="I9" s="35">
        <v>1600000</v>
      </c>
      <c r="J9" s="35">
        <v>1200000</v>
      </c>
      <c r="K9" s="44">
        <v>420000</v>
      </c>
      <c r="N9" s="44">
        <v>23589</v>
      </c>
      <c r="O9" s="35">
        <v>1200000</v>
      </c>
      <c r="P9" s="44">
        <v>206000</v>
      </c>
    </row>
    <row r="10" spans="3:16">
      <c r="C10" s="45">
        <v>28301</v>
      </c>
      <c r="D10" s="45">
        <v>20034</v>
      </c>
      <c r="E10" s="45">
        <v>1650</v>
      </c>
      <c r="F10" s="44">
        <v>5421</v>
      </c>
      <c r="G10" s="45">
        <v>1196</v>
      </c>
      <c r="H10" s="44">
        <v>165000</v>
      </c>
      <c r="I10" s="35">
        <v>1200000</v>
      </c>
      <c r="J10" s="44">
        <v>1000000</v>
      </c>
      <c r="K10" s="44">
        <v>480000</v>
      </c>
      <c r="N10" s="44">
        <v>23995</v>
      </c>
      <c r="O10" s="35">
        <v>1600000</v>
      </c>
      <c r="P10" s="44">
        <v>165000</v>
      </c>
    </row>
    <row r="11" spans="3:16">
      <c r="C11" s="44">
        <v>39210</v>
      </c>
      <c r="D11" s="44">
        <v>29631</v>
      </c>
      <c r="E11" s="44">
        <v>1648</v>
      </c>
      <c r="F11" s="44">
        <v>6484</v>
      </c>
      <c r="G11" s="44">
        <v>1447</v>
      </c>
      <c r="H11" s="44">
        <v>165000</v>
      </c>
      <c r="I11" s="35">
        <v>2000000</v>
      </c>
      <c r="J11" s="44">
        <v>1400000</v>
      </c>
      <c r="K11" s="44">
        <v>420000</v>
      </c>
      <c r="N11" s="45">
        <v>24154</v>
      </c>
      <c r="O11" s="35">
        <v>1600000</v>
      </c>
      <c r="P11" s="44">
        <v>165000</v>
      </c>
    </row>
    <row r="12" spans="3:16">
      <c r="C12" s="45">
        <v>41255</v>
      </c>
      <c r="D12" s="45">
        <v>32095</v>
      </c>
      <c r="E12" s="44">
        <v>1635</v>
      </c>
      <c r="F12" s="44">
        <v>6001</v>
      </c>
      <c r="G12" s="45">
        <v>1524</v>
      </c>
      <c r="H12" s="44">
        <v>165000</v>
      </c>
      <c r="I12" s="35">
        <v>2000000</v>
      </c>
      <c r="J12" s="44">
        <v>1400000</v>
      </c>
      <c r="K12" s="44">
        <v>350000</v>
      </c>
      <c r="N12" s="44">
        <v>24431</v>
      </c>
      <c r="O12" s="35">
        <v>1600000</v>
      </c>
      <c r="P12" s="44">
        <v>165000</v>
      </c>
    </row>
    <row r="13" spans="3:16">
      <c r="C13" s="44">
        <v>40414</v>
      </c>
      <c r="D13" s="44">
        <v>30586</v>
      </c>
      <c r="E13" s="44">
        <v>1691</v>
      </c>
      <c r="F13" s="44">
        <v>6593</v>
      </c>
      <c r="G13" s="44">
        <v>1544</v>
      </c>
      <c r="H13" s="44">
        <v>165000</v>
      </c>
      <c r="I13" s="35">
        <v>2000000</v>
      </c>
      <c r="J13" s="44">
        <v>1400000</v>
      </c>
      <c r="K13" s="44">
        <v>543000</v>
      </c>
      <c r="N13" s="44">
        <v>25033</v>
      </c>
      <c r="O13" s="35">
        <v>1200000</v>
      </c>
      <c r="P13" s="44">
        <v>275000</v>
      </c>
    </row>
    <row r="14" spans="3:16">
      <c r="C14" s="45">
        <v>42952</v>
      </c>
      <c r="D14" s="44">
        <v>32935</v>
      </c>
      <c r="E14" s="44">
        <v>1675</v>
      </c>
      <c r="F14" s="44">
        <v>6798</v>
      </c>
      <c r="G14" s="44">
        <v>1544</v>
      </c>
      <c r="H14" s="44">
        <v>165000</v>
      </c>
      <c r="I14" s="35">
        <v>2000000</v>
      </c>
      <c r="J14" s="44">
        <v>1400000</v>
      </c>
      <c r="K14" s="44">
        <v>480000</v>
      </c>
      <c r="N14" s="44">
        <v>25102</v>
      </c>
      <c r="O14" s="35">
        <v>1200000</v>
      </c>
      <c r="P14" s="44">
        <v>275000</v>
      </c>
    </row>
    <row r="15" spans="3:16">
      <c r="C15" s="44">
        <v>35087</v>
      </c>
      <c r="D15" s="44">
        <v>23589</v>
      </c>
      <c r="E15" s="44">
        <v>2561</v>
      </c>
      <c r="F15" s="44">
        <v>7314</v>
      </c>
      <c r="G15" s="44">
        <v>1623</v>
      </c>
      <c r="H15" s="44">
        <v>206000</v>
      </c>
      <c r="I15" s="35">
        <v>1200000</v>
      </c>
      <c r="J15" s="44">
        <v>1000000</v>
      </c>
      <c r="K15" s="44">
        <v>543000</v>
      </c>
      <c r="N15" s="44">
        <v>25155</v>
      </c>
      <c r="O15" s="35">
        <v>1600000</v>
      </c>
      <c r="P15" s="44">
        <v>165000</v>
      </c>
    </row>
    <row r="16" spans="3:16">
      <c r="C16" s="44">
        <v>34448</v>
      </c>
      <c r="D16" s="44">
        <v>22872</v>
      </c>
      <c r="E16" s="44">
        <v>2558</v>
      </c>
      <c r="F16" s="44">
        <v>7171</v>
      </c>
      <c r="G16" s="44">
        <v>1847</v>
      </c>
      <c r="H16" s="44">
        <v>206000</v>
      </c>
      <c r="I16" s="35">
        <v>1200000</v>
      </c>
      <c r="J16" s="44">
        <v>1000000</v>
      </c>
      <c r="K16" s="44">
        <v>480000</v>
      </c>
      <c r="N16" s="44">
        <v>25906</v>
      </c>
      <c r="O16" s="35">
        <v>1200000</v>
      </c>
      <c r="P16" s="44">
        <v>275000</v>
      </c>
    </row>
    <row r="17" spans="3:16">
      <c r="C17" s="44">
        <v>40840</v>
      </c>
      <c r="D17" s="44">
        <v>28251</v>
      </c>
      <c r="E17" s="44">
        <v>2539</v>
      </c>
      <c r="F17" s="44">
        <v>8098</v>
      </c>
      <c r="G17" s="44">
        <v>1952</v>
      </c>
      <c r="H17" s="44">
        <v>206000</v>
      </c>
      <c r="I17" s="35">
        <v>1600000</v>
      </c>
      <c r="J17" s="35">
        <v>1200000</v>
      </c>
      <c r="K17" s="44">
        <v>480000</v>
      </c>
      <c r="N17" s="45">
        <v>26170</v>
      </c>
      <c r="O17" s="35">
        <v>1200000</v>
      </c>
      <c r="P17" s="44">
        <v>275000</v>
      </c>
    </row>
    <row r="18" spans="3:16">
      <c r="C18" s="44">
        <v>41351</v>
      </c>
      <c r="D18" s="44">
        <v>28805</v>
      </c>
      <c r="E18" s="44">
        <v>2602</v>
      </c>
      <c r="F18" s="44">
        <v>7984</v>
      </c>
      <c r="G18" s="44">
        <v>1960</v>
      </c>
      <c r="H18" s="44">
        <v>206000</v>
      </c>
      <c r="I18" s="35">
        <v>1600000</v>
      </c>
      <c r="J18" s="35">
        <v>1200000</v>
      </c>
      <c r="K18" s="44">
        <v>543000</v>
      </c>
      <c r="N18" s="44">
        <v>27768</v>
      </c>
      <c r="O18" s="35">
        <v>1200000</v>
      </c>
      <c r="P18" s="44">
        <v>413000</v>
      </c>
    </row>
    <row r="19" spans="3:16">
      <c r="C19" s="45">
        <v>47359</v>
      </c>
      <c r="D19" s="44">
        <v>34556</v>
      </c>
      <c r="E19" s="44">
        <v>2526</v>
      </c>
      <c r="F19" s="44">
        <v>8150</v>
      </c>
      <c r="G19" s="44">
        <v>2127</v>
      </c>
      <c r="H19" s="44">
        <v>206000</v>
      </c>
      <c r="I19" s="35">
        <v>2000000</v>
      </c>
      <c r="J19" s="44">
        <v>1400000</v>
      </c>
      <c r="K19" s="44">
        <v>480000</v>
      </c>
      <c r="N19" s="44">
        <v>27831</v>
      </c>
      <c r="O19" s="35">
        <v>1200000</v>
      </c>
      <c r="P19" s="44">
        <v>413000</v>
      </c>
    </row>
    <row r="20" spans="3:16">
      <c r="C20" s="45">
        <v>41051</v>
      </c>
      <c r="D20" s="45">
        <v>26170</v>
      </c>
      <c r="E20" s="44">
        <v>3507</v>
      </c>
      <c r="F20" s="45">
        <v>8876</v>
      </c>
      <c r="G20" s="44">
        <v>2498</v>
      </c>
      <c r="H20" s="44">
        <v>275000</v>
      </c>
      <c r="I20" s="35">
        <v>1200000</v>
      </c>
      <c r="J20" s="44">
        <v>1000000</v>
      </c>
      <c r="K20" s="44">
        <v>350000</v>
      </c>
      <c r="N20" s="44">
        <v>28251</v>
      </c>
      <c r="O20" s="35">
        <v>1600000</v>
      </c>
      <c r="P20" s="44">
        <v>206000</v>
      </c>
    </row>
    <row r="21" spans="3:16">
      <c r="C21" s="44">
        <v>39927</v>
      </c>
      <c r="D21" s="44">
        <v>25033</v>
      </c>
      <c r="E21" s="44">
        <v>3621</v>
      </c>
      <c r="F21" s="44">
        <v>8762</v>
      </c>
      <c r="G21" s="44">
        <v>2511</v>
      </c>
      <c r="H21" s="44">
        <v>275000</v>
      </c>
      <c r="I21" s="35">
        <v>1200000</v>
      </c>
      <c r="J21" s="44">
        <v>1000000</v>
      </c>
      <c r="K21" s="44">
        <v>420000</v>
      </c>
      <c r="N21" s="44">
        <v>28485</v>
      </c>
      <c r="O21" s="35">
        <v>1200000</v>
      </c>
      <c r="P21" s="44">
        <v>543000</v>
      </c>
    </row>
    <row r="22" spans="3:16">
      <c r="C22" s="44">
        <v>40246</v>
      </c>
      <c r="D22" s="44">
        <v>25102</v>
      </c>
      <c r="E22" s="44">
        <v>3816</v>
      </c>
      <c r="F22" s="44">
        <v>8817</v>
      </c>
      <c r="G22" s="44">
        <v>2511</v>
      </c>
      <c r="H22" s="44">
        <v>275000</v>
      </c>
      <c r="I22" s="35">
        <v>1200000</v>
      </c>
      <c r="J22" s="44">
        <v>1000000</v>
      </c>
      <c r="K22" s="44">
        <v>480000</v>
      </c>
      <c r="N22" s="44">
        <v>28805</v>
      </c>
      <c r="O22" s="35">
        <v>1600000</v>
      </c>
      <c r="P22" s="44">
        <v>206000</v>
      </c>
    </row>
    <row r="23" spans="3:16">
      <c r="C23" s="44">
        <v>41275</v>
      </c>
      <c r="D23" s="44">
        <v>25906</v>
      </c>
      <c r="E23" s="44">
        <v>3911</v>
      </c>
      <c r="F23" s="44">
        <v>8937</v>
      </c>
      <c r="G23" s="44">
        <v>2521</v>
      </c>
      <c r="H23" s="44">
        <v>275000</v>
      </c>
      <c r="I23" s="35">
        <v>1200000</v>
      </c>
      <c r="J23" s="44">
        <v>1000000</v>
      </c>
      <c r="K23" s="44">
        <v>543000</v>
      </c>
      <c r="N23" s="44">
        <v>29185</v>
      </c>
      <c r="O23" s="35">
        <v>1200000</v>
      </c>
      <c r="P23" s="44">
        <v>543000</v>
      </c>
    </row>
    <row r="24" spans="3:16">
      <c r="C24" s="44">
        <v>47829</v>
      </c>
      <c r="D24" s="44">
        <v>31568</v>
      </c>
      <c r="E24" s="44">
        <v>3796</v>
      </c>
      <c r="F24" s="44">
        <v>9868</v>
      </c>
      <c r="G24" s="44">
        <v>2597</v>
      </c>
      <c r="H24" s="44">
        <v>275000</v>
      </c>
      <c r="I24" s="35">
        <v>1600000</v>
      </c>
      <c r="J24" s="35">
        <v>1200000</v>
      </c>
      <c r="K24" s="44">
        <v>480000</v>
      </c>
      <c r="N24" s="44">
        <v>29214</v>
      </c>
      <c r="O24" s="35">
        <v>1200000</v>
      </c>
      <c r="P24" s="44">
        <v>633000</v>
      </c>
    </row>
    <row r="25" spans="3:16">
      <c r="C25" s="44">
        <v>48962</v>
      </c>
      <c r="D25" s="44">
        <v>32573</v>
      </c>
      <c r="E25" s="44">
        <v>4010</v>
      </c>
      <c r="F25" s="44">
        <v>9773</v>
      </c>
      <c r="G25" s="44">
        <v>2606</v>
      </c>
      <c r="H25" s="44">
        <v>275000</v>
      </c>
      <c r="I25" s="35">
        <v>1600000</v>
      </c>
      <c r="J25" s="35">
        <v>1200000</v>
      </c>
      <c r="K25" s="44">
        <v>543000</v>
      </c>
      <c r="N25" s="44">
        <v>29501</v>
      </c>
      <c r="O25" s="35">
        <v>1200000</v>
      </c>
      <c r="P25" s="44">
        <v>728000</v>
      </c>
    </row>
    <row r="26" spans="3:16">
      <c r="C26" s="45">
        <v>49089</v>
      </c>
      <c r="D26" s="45">
        <v>33154</v>
      </c>
      <c r="E26" s="44">
        <v>3691</v>
      </c>
      <c r="F26" s="44">
        <v>9615</v>
      </c>
      <c r="G26" s="45">
        <v>2629</v>
      </c>
      <c r="H26" s="44">
        <v>275000</v>
      </c>
      <c r="I26" s="35">
        <v>1600000</v>
      </c>
      <c r="J26" s="35">
        <v>1200000</v>
      </c>
      <c r="K26" s="44">
        <v>420000</v>
      </c>
      <c r="N26" s="44">
        <v>29502</v>
      </c>
      <c r="O26" s="35">
        <v>1200000</v>
      </c>
      <c r="P26" s="44">
        <v>633000</v>
      </c>
    </row>
    <row r="27" spans="3:16">
      <c r="C27" s="44">
        <v>47743</v>
      </c>
      <c r="D27" s="44">
        <v>32175</v>
      </c>
      <c r="E27" s="44">
        <v>3410</v>
      </c>
      <c r="F27" s="44">
        <v>9507</v>
      </c>
      <c r="G27" s="44">
        <v>2651</v>
      </c>
      <c r="H27" s="44">
        <v>275000</v>
      </c>
      <c r="I27" s="35">
        <v>1600000</v>
      </c>
      <c r="J27" s="35">
        <v>1200000</v>
      </c>
      <c r="K27" s="44">
        <v>350000</v>
      </c>
      <c r="N27" s="45">
        <v>29552</v>
      </c>
      <c r="O27" s="35">
        <v>1200000</v>
      </c>
      <c r="P27" s="44">
        <v>543000</v>
      </c>
    </row>
    <row r="28" spans="3:16">
      <c r="C28" s="44">
        <v>55115</v>
      </c>
      <c r="D28" s="44">
        <v>38826</v>
      </c>
      <c r="E28" s="44">
        <v>3853</v>
      </c>
      <c r="F28" s="44">
        <v>9761</v>
      </c>
      <c r="G28" s="44">
        <v>2675</v>
      </c>
      <c r="H28" s="44">
        <v>275000</v>
      </c>
      <c r="I28" s="35">
        <v>2000000</v>
      </c>
      <c r="J28" s="44">
        <v>1400000</v>
      </c>
      <c r="K28" s="44">
        <v>480000</v>
      </c>
      <c r="N28" s="44">
        <v>29631</v>
      </c>
      <c r="O28" s="35">
        <v>2000000</v>
      </c>
      <c r="P28" s="44">
        <v>165000</v>
      </c>
    </row>
    <row r="29" spans="3:16">
      <c r="C29" s="46">
        <v>55084</v>
      </c>
      <c r="D29" s="46">
        <v>39263</v>
      </c>
      <c r="E29" s="46">
        <v>3649</v>
      </c>
      <c r="F29" s="46">
        <v>9431</v>
      </c>
      <c r="G29" s="46">
        <v>2741</v>
      </c>
      <c r="H29" s="44">
        <v>275000</v>
      </c>
      <c r="I29" s="35">
        <v>2000000</v>
      </c>
      <c r="J29" s="44">
        <v>1400000</v>
      </c>
      <c r="K29" s="44">
        <v>420000</v>
      </c>
      <c r="N29" s="44">
        <v>29803</v>
      </c>
      <c r="O29" s="35">
        <v>1200000</v>
      </c>
      <c r="P29" s="44">
        <v>825000</v>
      </c>
    </row>
    <row r="30" spans="3:16">
      <c r="C30" s="44">
        <v>54305</v>
      </c>
      <c r="D30" s="44">
        <v>38197</v>
      </c>
      <c r="E30" s="44">
        <v>3468</v>
      </c>
      <c r="F30" s="44">
        <v>9897</v>
      </c>
      <c r="G30" s="44">
        <v>2743</v>
      </c>
      <c r="H30" s="44">
        <v>275000</v>
      </c>
      <c r="I30" s="35">
        <v>2000000</v>
      </c>
      <c r="J30" s="44">
        <v>1400000</v>
      </c>
      <c r="K30" s="44">
        <v>350000</v>
      </c>
      <c r="N30" s="44">
        <v>29876</v>
      </c>
      <c r="O30" s="35">
        <v>1200000</v>
      </c>
      <c r="P30" s="44">
        <v>728000</v>
      </c>
    </row>
    <row r="31" spans="3:16">
      <c r="C31" s="44">
        <v>55368</v>
      </c>
      <c r="D31" s="44">
        <v>38311</v>
      </c>
      <c r="E31" s="44">
        <v>3963</v>
      </c>
      <c r="F31" s="44">
        <v>10302</v>
      </c>
      <c r="G31" s="44">
        <v>2792</v>
      </c>
      <c r="H31" s="44">
        <v>275000</v>
      </c>
      <c r="I31" s="35">
        <v>2000000</v>
      </c>
      <c r="J31" s="44">
        <v>1400000</v>
      </c>
      <c r="K31" s="44">
        <v>543000</v>
      </c>
      <c r="N31" s="44">
        <v>29992</v>
      </c>
      <c r="O31" s="35">
        <v>1200000</v>
      </c>
      <c r="P31" s="44">
        <v>825000</v>
      </c>
    </row>
    <row r="32" spans="3:16">
      <c r="C32" s="44">
        <v>47677</v>
      </c>
      <c r="D32" s="44">
        <v>28485</v>
      </c>
      <c r="E32" s="44">
        <v>5983</v>
      </c>
      <c r="F32" s="44">
        <v>10144</v>
      </c>
      <c r="G32" s="44">
        <v>3065</v>
      </c>
      <c r="H32" s="44">
        <v>543000</v>
      </c>
      <c r="I32" s="35">
        <v>1200000</v>
      </c>
      <c r="J32" s="44">
        <v>1000000</v>
      </c>
      <c r="K32" s="44">
        <v>480000</v>
      </c>
      <c r="N32" s="44">
        <v>29999</v>
      </c>
      <c r="O32" s="35">
        <v>1200000</v>
      </c>
      <c r="P32" s="44">
        <v>933000</v>
      </c>
    </row>
    <row r="33" spans="3:16">
      <c r="C33" s="44">
        <v>55136</v>
      </c>
      <c r="D33" s="44">
        <v>35518</v>
      </c>
      <c r="E33" s="44">
        <v>5311</v>
      </c>
      <c r="F33" s="44">
        <v>11224</v>
      </c>
      <c r="G33" s="44">
        <v>3083</v>
      </c>
      <c r="H33" s="44">
        <v>413000</v>
      </c>
      <c r="I33" s="35">
        <v>1600000</v>
      </c>
      <c r="J33" s="35">
        <v>1200000</v>
      </c>
      <c r="K33" s="44">
        <v>480000</v>
      </c>
      <c r="N33" s="44">
        <v>30097</v>
      </c>
      <c r="O33" s="35">
        <v>1200000</v>
      </c>
      <c r="P33" s="44">
        <v>933000</v>
      </c>
    </row>
    <row r="34" spans="3:16">
      <c r="C34" s="44">
        <v>45968</v>
      </c>
      <c r="D34" s="44">
        <v>27831</v>
      </c>
      <c r="E34" s="44">
        <v>5240</v>
      </c>
      <c r="F34" s="44">
        <v>9782</v>
      </c>
      <c r="G34" s="44">
        <v>3115</v>
      </c>
      <c r="H34" s="44">
        <v>413000</v>
      </c>
      <c r="I34" s="35">
        <v>1200000</v>
      </c>
      <c r="J34" s="44">
        <v>1000000</v>
      </c>
      <c r="K34" s="44">
        <v>480000</v>
      </c>
      <c r="N34" s="45">
        <v>30289</v>
      </c>
      <c r="O34" s="35">
        <v>1200000</v>
      </c>
      <c r="P34" s="44">
        <v>728000</v>
      </c>
    </row>
    <row r="35" spans="3:16">
      <c r="C35" s="44">
        <v>46663</v>
      </c>
      <c r="D35" s="44">
        <v>27768</v>
      </c>
      <c r="E35" s="44">
        <v>5672</v>
      </c>
      <c r="F35" s="44">
        <v>9986</v>
      </c>
      <c r="G35" s="44">
        <v>3237</v>
      </c>
      <c r="H35" s="44">
        <v>413000</v>
      </c>
      <c r="I35" s="35">
        <v>1200000</v>
      </c>
      <c r="J35" s="44">
        <v>1000000</v>
      </c>
      <c r="K35" s="44">
        <v>543000</v>
      </c>
      <c r="N35" s="44">
        <v>30582</v>
      </c>
      <c r="O35" s="35">
        <v>1200000</v>
      </c>
      <c r="P35" s="44">
        <v>933000</v>
      </c>
    </row>
    <row r="36" spans="3:16">
      <c r="C36" s="44">
        <v>58271</v>
      </c>
      <c r="D36" s="44">
        <v>36758</v>
      </c>
      <c r="E36" s="44">
        <v>6446</v>
      </c>
      <c r="F36" s="44">
        <v>11657</v>
      </c>
      <c r="G36" s="44">
        <v>3410</v>
      </c>
      <c r="H36" s="44">
        <v>543000</v>
      </c>
      <c r="I36" s="35">
        <v>1600000</v>
      </c>
      <c r="J36" s="35">
        <v>1200000</v>
      </c>
      <c r="K36" s="44">
        <v>543000</v>
      </c>
      <c r="N36" s="44">
        <v>30586</v>
      </c>
      <c r="O36" s="35">
        <v>2000000</v>
      </c>
      <c r="P36" s="44">
        <v>165000</v>
      </c>
    </row>
    <row r="37" spans="3:16">
      <c r="C37" s="44">
        <v>55294</v>
      </c>
      <c r="D37" s="44">
        <v>35276</v>
      </c>
      <c r="E37" s="44">
        <v>5607</v>
      </c>
      <c r="F37" s="44">
        <v>10959</v>
      </c>
      <c r="G37" s="44">
        <v>3452</v>
      </c>
      <c r="H37" s="44">
        <v>413000</v>
      </c>
      <c r="I37" s="35">
        <v>1600000</v>
      </c>
      <c r="J37" s="35">
        <v>1200000</v>
      </c>
      <c r="K37" s="44">
        <v>543000</v>
      </c>
      <c r="N37" s="44">
        <v>31568</v>
      </c>
      <c r="O37" s="35">
        <v>1600000</v>
      </c>
      <c r="P37" s="44">
        <v>275000</v>
      </c>
    </row>
    <row r="38" spans="3:16">
      <c r="C38" s="44">
        <v>61819</v>
      </c>
      <c r="D38" s="44">
        <v>42149</v>
      </c>
      <c r="E38" s="44">
        <v>4940</v>
      </c>
      <c r="F38" s="44">
        <v>11172</v>
      </c>
      <c r="G38" s="44">
        <v>3558</v>
      </c>
      <c r="H38" s="44">
        <v>413000</v>
      </c>
      <c r="I38" s="35">
        <v>2000000</v>
      </c>
      <c r="J38" s="44">
        <v>1400000</v>
      </c>
      <c r="K38" s="44">
        <v>420000</v>
      </c>
      <c r="N38" s="45">
        <v>32095</v>
      </c>
      <c r="O38" s="35">
        <v>2000000</v>
      </c>
      <c r="P38" s="44">
        <v>165000</v>
      </c>
    </row>
    <row r="39" spans="3:16">
      <c r="C39" s="44">
        <v>49646</v>
      </c>
      <c r="D39" s="44">
        <v>29185</v>
      </c>
      <c r="E39" s="44">
        <v>6376</v>
      </c>
      <c r="F39" s="44">
        <v>10490</v>
      </c>
      <c r="G39" s="44">
        <v>3595</v>
      </c>
      <c r="H39" s="44">
        <v>543000</v>
      </c>
      <c r="I39" s="35">
        <v>1200000</v>
      </c>
      <c r="J39" s="44">
        <v>1000000</v>
      </c>
      <c r="K39" s="44">
        <v>543000</v>
      </c>
      <c r="N39" s="44">
        <v>32175</v>
      </c>
      <c r="O39" s="35">
        <v>1600000</v>
      </c>
      <c r="P39" s="44">
        <v>275000</v>
      </c>
    </row>
    <row r="40" spans="3:16">
      <c r="C40" s="44">
        <v>66251</v>
      </c>
      <c r="D40" s="44">
        <v>43727</v>
      </c>
      <c r="E40" s="44">
        <v>6422</v>
      </c>
      <c r="F40" s="44">
        <v>12487</v>
      </c>
      <c r="G40" s="44">
        <v>3615</v>
      </c>
      <c r="H40" s="44">
        <v>543000</v>
      </c>
      <c r="I40" s="35">
        <v>2000000</v>
      </c>
      <c r="J40" s="44">
        <v>1400000</v>
      </c>
      <c r="K40" s="44">
        <v>543000</v>
      </c>
      <c r="N40" s="44">
        <v>32573</v>
      </c>
      <c r="O40" s="35">
        <v>1600000</v>
      </c>
      <c r="P40" s="44">
        <v>275000</v>
      </c>
    </row>
    <row r="41" spans="3:16">
      <c r="C41" s="45">
        <v>62819</v>
      </c>
      <c r="D41" s="44">
        <v>41773</v>
      </c>
      <c r="E41" s="44">
        <v>5349</v>
      </c>
      <c r="F41" s="44">
        <v>12067</v>
      </c>
      <c r="G41" s="44">
        <v>3630</v>
      </c>
      <c r="H41" s="44">
        <v>413000</v>
      </c>
      <c r="I41" s="35">
        <v>2000000</v>
      </c>
      <c r="J41" s="44">
        <v>1400000</v>
      </c>
      <c r="K41" s="44">
        <v>480000</v>
      </c>
      <c r="N41" s="44">
        <v>32935</v>
      </c>
      <c r="O41" s="35">
        <v>2000000</v>
      </c>
      <c r="P41" s="44">
        <v>165000</v>
      </c>
    </row>
    <row r="42" spans="3:16">
      <c r="C42" s="45">
        <v>48589</v>
      </c>
      <c r="D42" s="45">
        <v>29552</v>
      </c>
      <c r="E42" s="44">
        <v>5446</v>
      </c>
      <c r="F42" s="44">
        <v>9923</v>
      </c>
      <c r="G42" s="45">
        <v>3668</v>
      </c>
      <c r="H42" s="44">
        <v>543000</v>
      </c>
      <c r="I42" s="35">
        <v>1200000</v>
      </c>
      <c r="J42" s="44">
        <v>1000000</v>
      </c>
      <c r="K42" s="44">
        <v>420000</v>
      </c>
      <c r="N42" s="45">
        <v>33154</v>
      </c>
      <c r="O42" s="35">
        <v>1600000</v>
      </c>
      <c r="P42" s="44">
        <v>275000</v>
      </c>
    </row>
    <row r="43" spans="3:16">
      <c r="C43" s="44">
        <v>65486</v>
      </c>
      <c r="D43" s="44">
        <v>43711</v>
      </c>
      <c r="E43" s="44">
        <v>5528</v>
      </c>
      <c r="F43" s="44">
        <v>12519</v>
      </c>
      <c r="G43" s="44">
        <v>3728</v>
      </c>
      <c r="H43" s="44">
        <v>543000</v>
      </c>
      <c r="I43" s="35">
        <v>2000000</v>
      </c>
      <c r="J43" s="44">
        <v>1400000</v>
      </c>
      <c r="K43" s="44">
        <v>420000</v>
      </c>
      <c r="N43" s="44">
        <v>34556</v>
      </c>
      <c r="O43" s="35">
        <v>2000000</v>
      </c>
      <c r="P43" s="44">
        <v>206000</v>
      </c>
    </row>
    <row r="44" spans="3:16">
      <c r="C44" s="44">
        <v>51329</v>
      </c>
      <c r="D44" s="44">
        <v>30582</v>
      </c>
      <c r="E44" s="44">
        <v>6456</v>
      </c>
      <c r="F44" s="44">
        <v>10555</v>
      </c>
      <c r="G44" s="44">
        <v>3736</v>
      </c>
      <c r="H44" s="44">
        <v>933000</v>
      </c>
      <c r="I44" s="35">
        <v>1200000</v>
      </c>
      <c r="J44" s="44">
        <v>1000000</v>
      </c>
      <c r="K44" s="44">
        <v>420000</v>
      </c>
      <c r="N44" s="44">
        <v>35276</v>
      </c>
      <c r="O44" s="35">
        <v>1600000</v>
      </c>
      <c r="P44" s="44">
        <v>413000</v>
      </c>
    </row>
    <row r="45" spans="3:16">
      <c r="C45" s="44">
        <v>50528</v>
      </c>
      <c r="D45" s="44">
        <v>29214</v>
      </c>
      <c r="E45" s="44">
        <v>6794</v>
      </c>
      <c r="F45" s="44">
        <v>10634</v>
      </c>
      <c r="G45" s="44">
        <v>3886</v>
      </c>
      <c r="H45" s="44">
        <v>633000</v>
      </c>
      <c r="I45" s="35">
        <v>1200000</v>
      </c>
      <c r="J45" s="44">
        <v>1000000</v>
      </c>
      <c r="K45" s="44">
        <v>480000</v>
      </c>
      <c r="N45" s="44">
        <v>35518</v>
      </c>
      <c r="O45" s="35">
        <v>1600000</v>
      </c>
      <c r="P45" s="44">
        <v>413000</v>
      </c>
    </row>
    <row r="46" spans="3:16">
      <c r="C46" s="45">
        <v>57738</v>
      </c>
      <c r="D46" s="45">
        <v>37176</v>
      </c>
      <c r="E46" s="44">
        <v>5522</v>
      </c>
      <c r="F46" s="44">
        <v>11142</v>
      </c>
      <c r="G46" s="44">
        <v>3898</v>
      </c>
      <c r="H46" s="44">
        <v>543000</v>
      </c>
      <c r="I46" s="35">
        <v>1600000</v>
      </c>
      <c r="J46" s="35">
        <v>1200000</v>
      </c>
      <c r="K46" s="44">
        <v>420000</v>
      </c>
      <c r="N46" s="44">
        <v>36328</v>
      </c>
      <c r="O46" s="35">
        <v>1600000</v>
      </c>
      <c r="P46" s="44">
        <v>543000</v>
      </c>
    </row>
    <row r="47" spans="3:16">
      <c r="C47" s="44">
        <v>57554</v>
      </c>
      <c r="D47" s="44">
        <v>36328</v>
      </c>
      <c r="E47" s="44">
        <v>5956</v>
      </c>
      <c r="F47" s="44">
        <v>11362</v>
      </c>
      <c r="G47" s="44">
        <v>3908</v>
      </c>
      <c r="H47" s="44">
        <v>543000</v>
      </c>
      <c r="I47" s="35">
        <v>1600000</v>
      </c>
      <c r="J47" s="35">
        <v>1200000</v>
      </c>
      <c r="K47" s="44">
        <v>480000</v>
      </c>
      <c r="N47" s="44">
        <v>36359</v>
      </c>
      <c r="O47" s="35">
        <v>1600000</v>
      </c>
      <c r="P47" s="44">
        <v>543000</v>
      </c>
    </row>
    <row r="48" spans="3:16">
      <c r="C48" s="44">
        <v>56314</v>
      </c>
      <c r="D48" s="44">
        <v>36359</v>
      </c>
      <c r="E48" s="44">
        <v>4857</v>
      </c>
      <c r="F48" s="44">
        <v>11183</v>
      </c>
      <c r="G48" s="44">
        <v>3915</v>
      </c>
      <c r="H48" s="44">
        <v>543000</v>
      </c>
      <c r="I48" s="35">
        <v>1600000</v>
      </c>
      <c r="J48" s="35">
        <v>1200000</v>
      </c>
      <c r="K48" s="44">
        <v>350000</v>
      </c>
      <c r="N48" s="44">
        <v>36758</v>
      </c>
      <c r="O48" s="35">
        <v>1600000</v>
      </c>
      <c r="P48" s="44">
        <v>543000</v>
      </c>
    </row>
    <row r="49" spans="3:16">
      <c r="C49" s="44">
        <v>61289</v>
      </c>
      <c r="D49" s="44">
        <v>38156</v>
      </c>
      <c r="E49" s="44">
        <v>7165</v>
      </c>
      <c r="F49" s="44">
        <v>12025</v>
      </c>
      <c r="G49" s="44">
        <v>3943</v>
      </c>
      <c r="H49" s="44">
        <v>825000</v>
      </c>
      <c r="I49" s="35">
        <v>1600000</v>
      </c>
      <c r="J49" s="35">
        <v>1200000</v>
      </c>
      <c r="K49" s="44">
        <v>480000</v>
      </c>
      <c r="N49" s="45">
        <v>37176</v>
      </c>
      <c r="O49" s="35">
        <v>1600000</v>
      </c>
      <c r="P49" s="44">
        <v>543000</v>
      </c>
    </row>
    <row r="50" spans="3:16">
      <c r="C50" s="44">
        <v>51712</v>
      </c>
      <c r="D50" s="44">
        <v>29502</v>
      </c>
      <c r="E50" s="44">
        <v>7386</v>
      </c>
      <c r="F50" s="44">
        <v>10853</v>
      </c>
      <c r="G50" s="44">
        <v>3971</v>
      </c>
      <c r="H50" s="44">
        <v>633000</v>
      </c>
      <c r="I50" s="35">
        <v>1200000</v>
      </c>
      <c r="J50" s="44">
        <v>1000000</v>
      </c>
      <c r="K50" s="44">
        <v>543000</v>
      </c>
      <c r="N50" s="44">
        <v>37572</v>
      </c>
      <c r="O50" s="35">
        <v>1600000</v>
      </c>
      <c r="P50" s="44">
        <v>633000</v>
      </c>
    </row>
    <row r="51" spans="3:16">
      <c r="C51" s="44">
        <v>61198</v>
      </c>
      <c r="D51" s="44">
        <v>38515</v>
      </c>
      <c r="E51" s="44">
        <v>6432</v>
      </c>
      <c r="F51" s="44">
        <v>12172</v>
      </c>
      <c r="G51" s="44">
        <v>4079</v>
      </c>
      <c r="H51" s="44">
        <v>933000</v>
      </c>
      <c r="I51" s="35">
        <v>1600000</v>
      </c>
      <c r="J51" s="35">
        <v>1200000</v>
      </c>
      <c r="K51" s="44">
        <v>420000</v>
      </c>
      <c r="N51" s="44">
        <v>37853</v>
      </c>
      <c r="O51" s="35">
        <v>1600000</v>
      </c>
      <c r="P51" s="44">
        <v>728000</v>
      </c>
    </row>
    <row r="52" spans="3:16">
      <c r="C52" s="44">
        <v>51095</v>
      </c>
      <c r="D52" s="44">
        <v>29501</v>
      </c>
      <c r="E52" s="44">
        <v>6955</v>
      </c>
      <c r="F52" s="44">
        <v>10553</v>
      </c>
      <c r="G52" s="44">
        <v>4086</v>
      </c>
      <c r="H52" s="44">
        <v>728000</v>
      </c>
      <c r="I52" s="35">
        <v>1200000</v>
      </c>
      <c r="J52" s="44">
        <v>1000000</v>
      </c>
      <c r="K52" s="44">
        <v>480000</v>
      </c>
      <c r="N52" s="44">
        <v>37953</v>
      </c>
      <c r="O52" s="35">
        <v>1600000</v>
      </c>
      <c r="P52" s="44">
        <v>728000</v>
      </c>
    </row>
    <row r="53" spans="3:16">
      <c r="C53" s="44">
        <v>66082</v>
      </c>
      <c r="D53" s="44">
        <v>43311</v>
      </c>
      <c r="E53" s="44">
        <v>6013</v>
      </c>
      <c r="F53" s="44">
        <v>12664</v>
      </c>
      <c r="G53" s="44">
        <v>4094</v>
      </c>
      <c r="H53" s="44">
        <v>543000</v>
      </c>
      <c r="I53" s="35">
        <v>2000000</v>
      </c>
      <c r="J53" s="44">
        <v>1400000</v>
      </c>
      <c r="K53" s="44">
        <v>480000</v>
      </c>
      <c r="N53" s="44">
        <v>38129</v>
      </c>
      <c r="O53" s="35">
        <v>1600000</v>
      </c>
      <c r="P53" s="44">
        <v>728000</v>
      </c>
    </row>
    <row r="54" spans="3:16">
      <c r="C54" s="44">
        <v>64406</v>
      </c>
      <c r="D54" s="44">
        <v>43455</v>
      </c>
      <c r="E54" s="44">
        <v>4864</v>
      </c>
      <c r="F54" s="44">
        <v>11991</v>
      </c>
      <c r="G54" s="44">
        <v>4096</v>
      </c>
      <c r="H54" s="44">
        <v>543000</v>
      </c>
      <c r="I54" s="35">
        <v>2000000</v>
      </c>
      <c r="J54" s="44">
        <v>1400000</v>
      </c>
      <c r="K54" s="44">
        <v>350000</v>
      </c>
      <c r="N54" s="44">
        <v>38149</v>
      </c>
      <c r="O54" s="35">
        <v>1600000</v>
      </c>
      <c r="P54" s="44">
        <v>633000</v>
      </c>
    </row>
    <row r="55" spans="3:16">
      <c r="C55" s="44">
        <v>52684</v>
      </c>
      <c r="D55" s="44">
        <v>29876</v>
      </c>
      <c r="E55" s="44">
        <v>7682</v>
      </c>
      <c r="F55" s="44">
        <v>10992</v>
      </c>
      <c r="G55" s="44">
        <v>4134</v>
      </c>
      <c r="H55" s="44">
        <v>728000</v>
      </c>
      <c r="I55" s="35">
        <v>1200000</v>
      </c>
      <c r="J55" s="44">
        <v>1000000</v>
      </c>
      <c r="K55" s="44">
        <v>543000</v>
      </c>
      <c r="N55" s="44">
        <v>38156</v>
      </c>
      <c r="O55" s="35">
        <v>1600000</v>
      </c>
      <c r="P55" s="44">
        <v>825000</v>
      </c>
    </row>
    <row r="56" spans="3:16">
      <c r="C56" s="45">
        <v>51425</v>
      </c>
      <c r="D56" s="45">
        <v>30289</v>
      </c>
      <c r="E56" s="44">
        <v>6206</v>
      </c>
      <c r="F56" s="45">
        <v>10793</v>
      </c>
      <c r="G56" s="45">
        <v>4137</v>
      </c>
      <c r="H56" s="44">
        <v>728000</v>
      </c>
      <c r="I56" s="35">
        <v>1200000</v>
      </c>
      <c r="J56" s="44">
        <v>1000000</v>
      </c>
      <c r="K56" s="44">
        <v>420000</v>
      </c>
      <c r="N56" s="44">
        <v>38197</v>
      </c>
      <c r="O56" s="35">
        <v>2000000</v>
      </c>
      <c r="P56" s="44">
        <v>275000</v>
      </c>
    </row>
    <row r="57" spans="3:16">
      <c r="C57" s="44">
        <v>60416</v>
      </c>
      <c r="D57" s="44">
        <v>37572</v>
      </c>
      <c r="E57" s="44">
        <v>6812</v>
      </c>
      <c r="F57" s="44">
        <v>11878</v>
      </c>
      <c r="G57" s="44">
        <v>4154</v>
      </c>
      <c r="H57" s="44">
        <v>633000</v>
      </c>
      <c r="I57" s="35">
        <v>1600000</v>
      </c>
      <c r="J57" s="35">
        <v>1200000</v>
      </c>
      <c r="K57" s="44">
        <v>480000</v>
      </c>
      <c r="N57" s="44">
        <v>38280</v>
      </c>
      <c r="O57" s="35">
        <v>1600000</v>
      </c>
      <c r="P57" s="44">
        <v>933000</v>
      </c>
    </row>
    <row r="58" spans="3:16">
      <c r="C58" s="44">
        <v>69451</v>
      </c>
      <c r="D58" s="44">
        <v>45411</v>
      </c>
      <c r="E58" s="44">
        <v>7027</v>
      </c>
      <c r="F58" s="44">
        <v>12833</v>
      </c>
      <c r="G58" s="44">
        <v>4180</v>
      </c>
      <c r="H58" s="44">
        <v>728000</v>
      </c>
      <c r="I58" s="35">
        <v>2000000</v>
      </c>
      <c r="J58" s="44">
        <v>1400000</v>
      </c>
      <c r="K58" s="44">
        <v>480000</v>
      </c>
      <c r="N58" s="44">
        <v>38311</v>
      </c>
      <c r="O58" s="35">
        <v>2000000</v>
      </c>
      <c r="P58" s="44">
        <v>275000</v>
      </c>
    </row>
    <row r="59" spans="3:16">
      <c r="C59" s="44">
        <v>51875</v>
      </c>
      <c r="D59" s="44">
        <v>29803</v>
      </c>
      <c r="E59" s="44">
        <v>7085</v>
      </c>
      <c r="F59" s="44">
        <v>10760</v>
      </c>
      <c r="G59" s="44">
        <v>4227</v>
      </c>
      <c r="H59" s="44">
        <v>825000</v>
      </c>
      <c r="I59" s="35">
        <v>1200000</v>
      </c>
      <c r="J59" s="44">
        <v>1000000</v>
      </c>
      <c r="K59" s="44">
        <v>480000</v>
      </c>
      <c r="N59" s="44">
        <v>38330</v>
      </c>
      <c r="O59" s="35">
        <v>1600000</v>
      </c>
      <c r="P59" s="44">
        <v>728000</v>
      </c>
    </row>
    <row r="60" spans="3:16">
      <c r="C60" s="44">
        <v>53128</v>
      </c>
      <c r="D60" s="44">
        <v>29992</v>
      </c>
      <c r="E60" s="44">
        <v>7825</v>
      </c>
      <c r="F60" s="44">
        <v>11078</v>
      </c>
      <c r="G60" s="44">
        <v>4233</v>
      </c>
      <c r="H60" s="44">
        <v>825000</v>
      </c>
      <c r="I60" s="35">
        <v>1200000</v>
      </c>
      <c r="J60" s="44">
        <v>1000000</v>
      </c>
      <c r="K60" s="44">
        <v>543000</v>
      </c>
      <c r="N60" s="44">
        <v>38403</v>
      </c>
      <c r="O60" s="35">
        <v>1600000</v>
      </c>
      <c r="P60" s="44">
        <v>933000</v>
      </c>
    </row>
    <row r="61" spans="3:16">
      <c r="C61" s="44">
        <v>67289</v>
      </c>
      <c r="D61" s="44">
        <v>45045</v>
      </c>
      <c r="E61" s="44">
        <v>5360</v>
      </c>
      <c r="F61" s="44">
        <v>12632</v>
      </c>
      <c r="G61" s="44">
        <v>4252</v>
      </c>
      <c r="H61" s="44">
        <v>933000</v>
      </c>
      <c r="I61" s="35">
        <v>2000000</v>
      </c>
      <c r="J61" s="44">
        <v>1400000</v>
      </c>
      <c r="K61" s="44">
        <v>350000</v>
      </c>
      <c r="N61" s="44">
        <v>38483</v>
      </c>
      <c r="O61" s="35">
        <v>1600000</v>
      </c>
      <c r="P61" s="44">
        <v>825000</v>
      </c>
    </row>
    <row r="62" spans="3:16">
      <c r="C62" s="44">
        <v>52151</v>
      </c>
      <c r="D62" s="44">
        <v>29999</v>
      </c>
      <c r="E62" s="44">
        <v>7224</v>
      </c>
      <c r="F62" s="44">
        <v>10662</v>
      </c>
      <c r="G62" s="44">
        <v>4266</v>
      </c>
      <c r="H62" s="44">
        <v>933000</v>
      </c>
      <c r="I62" s="35">
        <v>1200000</v>
      </c>
      <c r="J62" s="44">
        <v>1000000</v>
      </c>
      <c r="K62" s="44">
        <v>480000</v>
      </c>
      <c r="N62" s="44">
        <v>38515</v>
      </c>
      <c r="O62" s="35">
        <v>1600000</v>
      </c>
      <c r="P62" s="44">
        <v>933000</v>
      </c>
    </row>
    <row r="63" spans="3:16">
      <c r="C63" s="44">
        <v>61923</v>
      </c>
      <c r="D63" s="44">
        <v>38149</v>
      </c>
      <c r="E63" s="44">
        <v>7487</v>
      </c>
      <c r="F63" s="44">
        <v>11989</v>
      </c>
      <c r="G63" s="44">
        <v>4298</v>
      </c>
      <c r="H63" s="44">
        <v>633000</v>
      </c>
      <c r="I63" s="35">
        <v>1600000</v>
      </c>
      <c r="J63" s="35">
        <v>1200000</v>
      </c>
      <c r="K63" s="44">
        <v>543000</v>
      </c>
      <c r="N63" s="44">
        <v>38565</v>
      </c>
      <c r="O63" s="35">
        <v>1600000</v>
      </c>
      <c r="P63" s="44">
        <v>933000</v>
      </c>
    </row>
    <row r="64" spans="3:16">
      <c r="C64" s="44">
        <v>60977</v>
      </c>
      <c r="D64" s="44">
        <v>38330</v>
      </c>
      <c r="E64" s="44">
        <v>6197</v>
      </c>
      <c r="F64" s="44">
        <v>12118</v>
      </c>
      <c r="G64" s="44">
        <v>4332</v>
      </c>
      <c r="H64" s="44">
        <v>728000</v>
      </c>
      <c r="I64" s="35">
        <v>1600000</v>
      </c>
      <c r="J64" s="35">
        <v>1200000</v>
      </c>
      <c r="K64" s="44">
        <v>420000</v>
      </c>
      <c r="N64" s="44">
        <v>38826</v>
      </c>
      <c r="O64" s="35">
        <v>2000000</v>
      </c>
      <c r="P64" s="44">
        <v>275000</v>
      </c>
    </row>
    <row r="65" spans="3:16">
      <c r="C65" s="44">
        <v>53622</v>
      </c>
      <c r="D65" s="44">
        <v>30097</v>
      </c>
      <c r="E65" s="44">
        <v>8065</v>
      </c>
      <c r="F65" s="44">
        <v>11073</v>
      </c>
      <c r="G65" s="44">
        <v>4387</v>
      </c>
      <c r="H65" s="44">
        <v>933000</v>
      </c>
      <c r="I65" s="35">
        <v>1200000</v>
      </c>
      <c r="J65" s="44">
        <v>1000000</v>
      </c>
      <c r="K65" s="44">
        <v>543000</v>
      </c>
      <c r="N65" s="46">
        <v>39263</v>
      </c>
      <c r="O65" s="35">
        <v>2000000</v>
      </c>
      <c r="P65" s="44">
        <v>275000</v>
      </c>
    </row>
    <row r="66" spans="3:16">
      <c r="C66" s="44">
        <v>60290</v>
      </c>
      <c r="D66" s="44">
        <v>38565</v>
      </c>
      <c r="E66" s="44">
        <v>5377</v>
      </c>
      <c r="F66" s="44">
        <v>11885</v>
      </c>
      <c r="G66" s="44">
        <v>4463</v>
      </c>
      <c r="H66" s="44">
        <v>933000</v>
      </c>
      <c r="I66" s="35">
        <v>1600000</v>
      </c>
      <c r="J66" s="35">
        <v>1200000</v>
      </c>
      <c r="K66" s="44">
        <v>350000</v>
      </c>
      <c r="N66" s="44">
        <v>41773</v>
      </c>
      <c r="O66" s="35">
        <v>2000000</v>
      </c>
      <c r="P66" s="44">
        <v>413000</v>
      </c>
    </row>
    <row r="67" spans="3:16">
      <c r="C67" s="44">
        <v>61613</v>
      </c>
      <c r="D67" s="44">
        <v>37853</v>
      </c>
      <c r="E67" s="44">
        <v>6997</v>
      </c>
      <c r="F67" s="44">
        <v>12248</v>
      </c>
      <c r="G67" s="44">
        <v>4515</v>
      </c>
      <c r="H67" s="44">
        <v>728000</v>
      </c>
      <c r="I67" s="35">
        <v>1600000</v>
      </c>
      <c r="J67" s="35">
        <v>1200000</v>
      </c>
      <c r="K67" s="44">
        <v>480000</v>
      </c>
      <c r="N67" s="44">
        <v>42149</v>
      </c>
      <c r="O67" s="35">
        <v>2000000</v>
      </c>
      <c r="P67" s="44">
        <v>413000</v>
      </c>
    </row>
    <row r="68" spans="3:16">
      <c r="C68" s="44">
        <v>59904</v>
      </c>
      <c r="D68" s="44">
        <v>38129</v>
      </c>
      <c r="E68" s="44">
        <v>5337</v>
      </c>
      <c r="F68" s="44">
        <v>11922</v>
      </c>
      <c r="G68" s="44">
        <v>4516</v>
      </c>
      <c r="H68" s="44">
        <v>728000</v>
      </c>
      <c r="I68" s="35">
        <v>1600000</v>
      </c>
      <c r="J68" s="35">
        <v>1200000</v>
      </c>
      <c r="K68" s="44">
        <v>350000</v>
      </c>
      <c r="N68" s="44">
        <v>43311</v>
      </c>
      <c r="O68" s="35">
        <v>2000000</v>
      </c>
      <c r="P68" s="44">
        <v>543000</v>
      </c>
    </row>
    <row r="69" spans="3:16">
      <c r="C69" s="44">
        <v>62524</v>
      </c>
      <c r="D69" s="44">
        <v>37953</v>
      </c>
      <c r="E69" s="44">
        <v>7643</v>
      </c>
      <c r="F69" s="44">
        <v>12404</v>
      </c>
      <c r="G69" s="44">
        <v>4524</v>
      </c>
      <c r="H69" s="44">
        <v>728000</v>
      </c>
      <c r="I69" s="35">
        <v>1600000</v>
      </c>
      <c r="J69" s="35">
        <v>1200000</v>
      </c>
      <c r="K69" s="44">
        <v>543000</v>
      </c>
      <c r="N69" s="44">
        <v>43455</v>
      </c>
      <c r="O69" s="35">
        <v>2000000</v>
      </c>
      <c r="P69" s="44">
        <v>543000</v>
      </c>
    </row>
    <row r="70" spans="3:16">
      <c r="C70" s="44">
        <v>68503</v>
      </c>
      <c r="D70" s="44">
        <v>44260</v>
      </c>
      <c r="E70" s="44">
        <v>6823</v>
      </c>
      <c r="F70" s="44">
        <v>12894</v>
      </c>
      <c r="G70" s="44">
        <v>4526</v>
      </c>
      <c r="H70" s="44">
        <v>633000</v>
      </c>
      <c r="I70" s="35">
        <v>2000000</v>
      </c>
      <c r="J70" s="44">
        <v>1400000</v>
      </c>
      <c r="K70" s="44">
        <v>480000</v>
      </c>
      <c r="N70" s="44">
        <v>43711</v>
      </c>
      <c r="O70" s="35">
        <v>2000000</v>
      </c>
      <c r="P70" s="44">
        <v>543000</v>
      </c>
    </row>
    <row r="71" spans="3:16">
      <c r="C71" s="44">
        <v>69845</v>
      </c>
      <c r="D71" s="44">
        <v>46055</v>
      </c>
      <c r="E71" s="44">
        <v>6458</v>
      </c>
      <c r="F71" s="44">
        <v>12801</v>
      </c>
      <c r="G71" s="44">
        <v>4531</v>
      </c>
      <c r="H71" s="44">
        <v>933000</v>
      </c>
      <c r="I71" s="35">
        <v>2000000</v>
      </c>
      <c r="J71" s="44">
        <v>1400000</v>
      </c>
      <c r="K71" s="44">
        <v>420000</v>
      </c>
      <c r="N71" s="44">
        <v>43727</v>
      </c>
      <c r="O71" s="35">
        <v>2000000</v>
      </c>
      <c r="P71" s="44">
        <v>543000</v>
      </c>
    </row>
    <row r="72" spans="3:16">
      <c r="C72" s="44">
        <v>67117</v>
      </c>
      <c r="D72" s="44">
        <v>44856</v>
      </c>
      <c r="E72" s="44">
        <v>5336</v>
      </c>
      <c r="F72" s="44">
        <v>12376</v>
      </c>
      <c r="G72" s="44">
        <v>4549</v>
      </c>
      <c r="H72" s="44">
        <v>728000</v>
      </c>
      <c r="I72" s="35">
        <v>2000000</v>
      </c>
      <c r="J72" s="44">
        <v>1400000</v>
      </c>
      <c r="K72" s="44">
        <v>350000</v>
      </c>
      <c r="N72" s="44">
        <v>44260</v>
      </c>
      <c r="O72" s="35">
        <v>2000000</v>
      </c>
      <c r="P72" s="44">
        <v>633000</v>
      </c>
    </row>
    <row r="73" spans="3:16">
      <c r="C73" s="44">
        <v>68009</v>
      </c>
      <c r="D73" s="44">
        <v>44588</v>
      </c>
      <c r="E73" s="44">
        <v>6163</v>
      </c>
      <c r="F73" s="44">
        <v>12704</v>
      </c>
      <c r="G73" s="44">
        <v>4554</v>
      </c>
      <c r="H73" s="44">
        <v>633000</v>
      </c>
      <c r="I73" s="35">
        <v>2000000</v>
      </c>
      <c r="J73" s="44">
        <v>1400000</v>
      </c>
      <c r="K73" s="44">
        <v>420000</v>
      </c>
      <c r="N73" s="44">
        <v>44588</v>
      </c>
      <c r="O73" s="35">
        <v>2000000</v>
      </c>
      <c r="P73" s="44">
        <v>633000</v>
      </c>
    </row>
    <row r="74" spans="3:16">
      <c r="C74" s="44">
        <v>63257</v>
      </c>
      <c r="D74" s="44">
        <v>38483</v>
      </c>
      <c r="E74" s="44">
        <v>7912</v>
      </c>
      <c r="F74" s="44">
        <v>12299</v>
      </c>
      <c r="G74" s="44">
        <v>4563</v>
      </c>
      <c r="H74" s="44">
        <v>825000</v>
      </c>
      <c r="I74" s="35">
        <v>1600000</v>
      </c>
      <c r="J74" s="35">
        <v>1200000</v>
      </c>
      <c r="K74" s="44">
        <v>543000</v>
      </c>
      <c r="N74" s="44">
        <v>44856</v>
      </c>
      <c r="O74" s="35">
        <v>2000000</v>
      </c>
      <c r="P74" s="44">
        <v>728000</v>
      </c>
    </row>
    <row r="75" spans="3:16">
      <c r="C75" s="44">
        <v>68275</v>
      </c>
      <c r="D75" s="44">
        <v>44918</v>
      </c>
      <c r="E75" s="44">
        <v>6310</v>
      </c>
      <c r="F75" s="44">
        <v>12434</v>
      </c>
      <c r="G75" s="44">
        <v>4613</v>
      </c>
      <c r="H75" s="44">
        <v>728000</v>
      </c>
      <c r="I75" s="35">
        <v>2000000</v>
      </c>
      <c r="J75" s="44">
        <v>1400000</v>
      </c>
      <c r="K75" s="44">
        <v>420000</v>
      </c>
      <c r="N75" s="44">
        <v>44918</v>
      </c>
      <c r="O75" s="35">
        <v>2000000</v>
      </c>
      <c r="P75" s="44">
        <v>728000</v>
      </c>
    </row>
    <row r="76" spans="3:16">
      <c r="C76" s="44">
        <v>70937</v>
      </c>
      <c r="D76" s="44">
        <v>45050</v>
      </c>
      <c r="E76" s="44">
        <v>7692</v>
      </c>
      <c r="F76" s="44">
        <v>13543</v>
      </c>
      <c r="G76" s="44">
        <v>4652</v>
      </c>
      <c r="H76" s="44">
        <v>728000</v>
      </c>
      <c r="I76" s="35">
        <v>2000000</v>
      </c>
      <c r="J76" s="44">
        <v>1400000</v>
      </c>
      <c r="K76" s="44">
        <v>543000</v>
      </c>
      <c r="N76" s="44">
        <v>45045</v>
      </c>
      <c r="O76" s="35">
        <v>2000000</v>
      </c>
      <c r="P76" s="44">
        <v>933000</v>
      </c>
    </row>
    <row r="77" spans="3:16">
      <c r="C77" s="44">
        <v>63886</v>
      </c>
      <c r="D77" s="44">
        <v>38403</v>
      </c>
      <c r="E77" s="44">
        <v>7975</v>
      </c>
      <c r="F77" s="44">
        <v>12670</v>
      </c>
      <c r="G77" s="44">
        <v>4838</v>
      </c>
      <c r="H77" s="44">
        <v>933000</v>
      </c>
      <c r="I77" s="35">
        <v>1600000</v>
      </c>
      <c r="J77" s="35">
        <v>1200000</v>
      </c>
      <c r="K77" s="44">
        <v>543000</v>
      </c>
      <c r="N77" s="44">
        <v>45050</v>
      </c>
      <c r="O77" s="35">
        <v>2000000</v>
      </c>
      <c r="P77" s="44">
        <v>728000</v>
      </c>
    </row>
    <row r="78" spans="3:16">
      <c r="C78" s="44">
        <v>62741</v>
      </c>
      <c r="D78" s="44">
        <v>38280</v>
      </c>
      <c r="E78" s="44">
        <v>7230</v>
      </c>
      <c r="F78" s="44">
        <v>12382</v>
      </c>
      <c r="G78" s="44">
        <v>4849</v>
      </c>
      <c r="H78" s="44">
        <v>933000</v>
      </c>
      <c r="I78" s="35">
        <v>1600000</v>
      </c>
      <c r="J78" s="35">
        <v>1200000</v>
      </c>
      <c r="K78" s="44">
        <v>480000</v>
      </c>
      <c r="N78" s="44">
        <v>45318</v>
      </c>
      <c r="O78" s="35">
        <v>2000000</v>
      </c>
      <c r="P78" s="44">
        <v>825000</v>
      </c>
    </row>
    <row r="79" spans="3:16">
      <c r="C79" s="44">
        <v>71195</v>
      </c>
      <c r="D79" s="44">
        <v>45594</v>
      </c>
      <c r="E79" s="44">
        <v>7123</v>
      </c>
      <c r="F79" s="44">
        <v>13572</v>
      </c>
      <c r="G79" s="44">
        <v>4906</v>
      </c>
      <c r="H79" s="44">
        <v>825000</v>
      </c>
      <c r="I79" s="35">
        <v>2000000</v>
      </c>
      <c r="J79" s="44">
        <v>1400000</v>
      </c>
      <c r="K79" s="44">
        <v>480000</v>
      </c>
      <c r="N79" s="44">
        <v>45411</v>
      </c>
      <c r="O79" s="35">
        <v>2000000</v>
      </c>
      <c r="P79" s="44">
        <v>728000</v>
      </c>
    </row>
    <row r="80" spans="3:16">
      <c r="C80" s="44">
        <v>69055</v>
      </c>
      <c r="D80" s="44">
        <v>45318</v>
      </c>
      <c r="E80" s="44">
        <v>6392</v>
      </c>
      <c r="F80" s="44">
        <v>12395</v>
      </c>
      <c r="G80" s="44">
        <v>4950</v>
      </c>
      <c r="H80" s="44">
        <v>825000</v>
      </c>
      <c r="I80" s="35">
        <v>2000000</v>
      </c>
      <c r="J80" s="44">
        <v>1400000</v>
      </c>
      <c r="K80" s="44">
        <v>420000</v>
      </c>
      <c r="N80" s="44">
        <v>45594</v>
      </c>
      <c r="O80" s="35">
        <v>2000000</v>
      </c>
      <c r="P80" s="44">
        <v>825000</v>
      </c>
    </row>
    <row r="81" spans="3:16">
      <c r="C81" s="44">
        <v>71455</v>
      </c>
      <c r="D81" s="44">
        <v>45745</v>
      </c>
      <c r="E81" s="44">
        <v>7187</v>
      </c>
      <c r="F81" s="44">
        <v>13453</v>
      </c>
      <c r="G81" s="44">
        <v>5070</v>
      </c>
      <c r="H81" s="44">
        <v>933000</v>
      </c>
      <c r="I81" s="35">
        <v>2000000</v>
      </c>
      <c r="J81" s="44">
        <v>1400000</v>
      </c>
      <c r="K81" s="44">
        <v>480000</v>
      </c>
      <c r="N81" s="44">
        <v>45640</v>
      </c>
      <c r="O81" s="35">
        <v>2000000</v>
      </c>
      <c r="P81" s="44">
        <v>933000</v>
      </c>
    </row>
    <row r="82" spans="3:16">
      <c r="C82" s="44">
        <v>72342</v>
      </c>
      <c r="D82" s="44">
        <v>45640</v>
      </c>
      <c r="E82" s="44">
        <v>8050</v>
      </c>
      <c r="F82" s="44">
        <v>13532</v>
      </c>
      <c r="G82" s="44">
        <v>5120</v>
      </c>
      <c r="H82" s="44">
        <v>933000</v>
      </c>
      <c r="I82" s="35">
        <v>2000000</v>
      </c>
      <c r="J82" s="44">
        <v>1400000</v>
      </c>
      <c r="K82" s="44">
        <v>543000</v>
      </c>
      <c r="N82" s="44">
        <v>45745</v>
      </c>
      <c r="O82" s="35">
        <v>2000000</v>
      </c>
      <c r="P82" s="44">
        <v>933000</v>
      </c>
    </row>
    <row r="83" spans="3:16">
      <c r="C83" s="47" t="s">
        <v>123</v>
      </c>
      <c r="D83" s="47" t="s">
        <v>123</v>
      </c>
      <c r="E83" s="47" t="s">
        <v>123</v>
      </c>
      <c r="F83" s="47" t="s">
        <v>123</v>
      </c>
      <c r="G83" s="47" t="s">
        <v>123</v>
      </c>
      <c r="H83" s="44">
        <v>206000</v>
      </c>
      <c r="I83" s="35">
        <v>2000000</v>
      </c>
      <c r="J83" s="44">
        <v>1400000</v>
      </c>
      <c r="K83" s="44">
        <v>420000</v>
      </c>
      <c r="N83" s="44">
        <v>46055</v>
      </c>
      <c r="O83" s="35">
        <v>2000000</v>
      </c>
      <c r="P83" s="44">
        <v>933000</v>
      </c>
    </row>
    <row r="84" spans="3:16">
      <c r="C84" s="44">
        <v>46956</v>
      </c>
      <c r="D84" s="44"/>
      <c r="E84" s="44"/>
      <c r="F84" s="44"/>
      <c r="G84" s="44"/>
      <c r="H84" s="44">
        <v>206000</v>
      </c>
      <c r="I84" s="35">
        <v>2000000</v>
      </c>
      <c r="J84" s="44">
        <v>1400000</v>
      </c>
      <c r="K84" s="44">
        <v>543000</v>
      </c>
    </row>
    <row r="85" spans="3:16">
      <c r="C85" s="44">
        <v>62797</v>
      </c>
      <c r="D85" s="44"/>
      <c r="E85" s="44"/>
      <c r="F85" s="44"/>
      <c r="G85" s="44"/>
      <c r="H85" s="44">
        <v>413000</v>
      </c>
      <c r="I85" s="35">
        <v>2000000</v>
      </c>
      <c r="J85" s="44">
        <v>1400000</v>
      </c>
      <c r="K85" s="44">
        <v>543000</v>
      </c>
    </row>
    <row r="86" spans="3:16">
      <c r="C86" s="46">
        <v>68924</v>
      </c>
      <c r="D86" s="44"/>
      <c r="E86" s="44"/>
      <c r="F86" s="44"/>
      <c r="G86" s="44"/>
      <c r="H86" s="44">
        <v>633000</v>
      </c>
      <c r="I86" s="35">
        <v>2000000</v>
      </c>
      <c r="J86" s="44">
        <v>1400000</v>
      </c>
      <c r="K86" s="44">
        <v>543000</v>
      </c>
    </row>
    <row r="87" spans="3:16">
      <c r="C87" s="44">
        <v>71250</v>
      </c>
      <c r="D87" s="44"/>
      <c r="E87" s="44"/>
      <c r="F87" s="44"/>
      <c r="G87" s="44"/>
      <c r="H87" s="44">
        <v>825000</v>
      </c>
      <c r="I87" s="35">
        <v>2000000</v>
      </c>
      <c r="J87" s="44">
        <v>1400000</v>
      </c>
      <c r="K87" s="44">
        <v>543000</v>
      </c>
    </row>
    <row r="88" spans="3:16">
      <c r="C88" s="44"/>
      <c r="D88" s="44"/>
      <c r="E88" s="44"/>
      <c r="F88" s="44"/>
      <c r="G88" s="44"/>
      <c r="H88" s="44"/>
      <c r="I88" s="35"/>
      <c r="J88" s="44"/>
      <c r="K88" s="44"/>
    </row>
    <row r="89" spans="3:16">
      <c r="C89" s="44"/>
      <c r="D89" s="44"/>
      <c r="E89" s="44"/>
      <c r="F89" s="44"/>
      <c r="G89" s="44"/>
      <c r="H89" s="44"/>
      <c r="I89" s="35"/>
      <c r="J89" s="44"/>
      <c r="K89" s="44"/>
    </row>
    <row r="90" spans="3:16">
      <c r="C90" s="44"/>
      <c r="D90" s="44"/>
      <c r="E90" s="44"/>
      <c r="F90" s="44"/>
      <c r="G90" s="44"/>
      <c r="H90" s="44">
        <v>206000</v>
      </c>
      <c r="I90" s="35">
        <v>1600000</v>
      </c>
      <c r="J90" s="35">
        <v>1200000</v>
      </c>
      <c r="K90" s="44">
        <v>420000</v>
      </c>
    </row>
    <row r="91" spans="3:16">
      <c r="C91" s="44"/>
      <c r="D91" s="44"/>
      <c r="E91" s="44"/>
      <c r="F91" s="44"/>
      <c r="G91" s="44"/>
      <c r="H91" s="44">
        <v>413000</v>
      </c>
      <c r="I91" s="35">
        <v>1600000</v>
      </c>
      <c r="J91" s="35">
        <v>1200000</v>
      </c>
      <c r="K91" s="44">
        <v>420000</v>
      </c>
    </row>
    <row r="92" spans="3:16">
      <c r="C92" s="44"/>
      <c r="D92" s="44"/>
      <c r="E92" s="44"/>
      <c r="F92" s="44"/>
      <c r="G92" s="44"/>
      <c r="H92" s="44">
        <v>633000</v>
      </c>
      <c r="I92" s="35">
        <v>1600000</v>
      </c>
      <c r="J92" s="35">
        <v>1200000</v>
      </c>
      <c r="K92" s="44">
        <v>420000</v>
      </c>
    </row>
    <row r="93" spans="3:16">
      <c r="C93" s="44"/>
      <c r="D93" s="44"/>
      <c r="E93" s="44"/>
      <c r="F93" s="44"/>
      <c r="G93" s="44"/>
      <c r="H93" s="44">
        <v>825000</v>
      </c>
      <c r="I93" s="35">
        <v>1600000</v>
      </c>
      <c r="J93" s="35">
        <v>1200000</v>
      </c>
      <c r="K93" s="44">
        <v>420000</v>
      </c>
    </row>
    <row r="94" spans="3:16">
      <c r="C94" s="44"/>
      <c r="D94" s="44"/>
      <c r="E94" s="44"/>
      <c r="F94" s="44"/>
      <c r="G94" s="44"/>
      <c r="H94" s="44">
        <v>206000</v>
      </c>
      <c r="I94" s="35">
        <v>1200000</v>
      </c>
      <c r="J94" s="44">
        <v>1000000</v>
      </c>
      <c r="K94" s="44">
        <v>420000</v>
      </c>
    </row>
    <row r="95" spans="3:16">
      <c r="C95" s="44"/>
      <c r="D95" s="44"/>
      <c r="E95" s="44"/>
      <c r="F95" s="44"/>
      <c r="G95" s="44"/>
      <c r="H95" s="44">
        <v>413000</v>
      </c>
      <c r="I95" s="35">
        <v>1200000</v>
      </c>
      <c r="J95" s="44">
        <v>1000000</v>
      </c>
      <c r="K95" s="44">
        <v>420000</v>
      </c>
    </row>
    <row r="96" spans="3:16">
      <c r="C96" s="44"/>
      <c r="D96" s="44"/>
      <c r="E96" s="44"/>
      <c r="F96" s="44"/>
      <c r="G96" s="44"/>
      <c r="H96" s="44">
        <v>633000</v>
      </c>
      <c r="I96" s="35">
        <v>1200000</v>
      </c>
      <c r="J96" s="44">
        <v>1000000</v>
      </c>
      <c r="K96" s="44">
        <v>420000</v>
      </c>
    </row>
    <row r="97" spans="3:11">
      <c r="C97" s="44"/>
      <c r="D97" s="44"/>
      <c r="E97" s="44"/>
      <c r="F97" s="44"/>
      <c r="G97" s="44"/>
      <c r="H97" s="44">
        <v>825000</v>
      </c>
      <c r="I97" s="35">
        <v>1200000</v>
      </c>
      <c r="J97" s="44">
        <v>1000000</v>
      </c>
      <c r="K97" s="44">
        <v>420000</v>
      </c>
    </row>
    <row r="98" spans="3:11">
      <c r="C98" s="44"/>
      <c r="D98" s="44"/>
      <c r="E98" s="44"/>
      <c r="F98" s="44"/>
      <c r="G98" s="44"/>
      <c r="H98" s="44"/>
      <c r="I98" s="35">
        <v>1200000</v>
      </c>
      <c r="J98" s="44">
        <v>1000000</v>
      </c>
      <c r="K98" s="44">
        <v>420000</v>
      </c>
    </row>
    <row r="99" spans="3:11">
      <c r="C99" s="44"/>
      <c r="D99" s="44"/>
      <c r="E99" s="44"/>
      <c r="F99" s="44"/>
      <c r="G99" s="44"/>
      <c r="H99" s="44">
        <v>206000</v>
      </c>
      <c r="I99" s="35">
        <v>2000000</v>
      </c>
      <c r="J99" s="44">
        <v>1400000</v>
      </c>
      <c r="K99" s="44">
        <v>350000</v>
      </c>
    </row>
    <row r="100" spans="3:11">
      <c r="C100" s="44"/>
      <c r="D100" s="44"/>
      <c r="E100" s="44"/>
      <c r="F100" s="44"/>
      <c r="G100" s="44"/>
      <c r="H100" s="44">
        <v>413000</v>
      </c>
      <c r="I100" s="35">
        <v>2000000</v>
      </c>
      <c r="J100" s="44">
        <v>1400000</v>
      </c>
      <c r="K100" s="44">
        <v>350000</v>
      </c>
    </row>
    <row r="101" spans="3:11">
      <c r="C101" s="44"/>
      <c r="D101" s="44"/>
      <c r="E101" s="44"/>
      <c r="F101" s="44"/>
      <c r="G101" s="44"/>
      <c r="H101" s="44">
        <v>633000</v>
      </c>
      <c r="I101" s="35">
        <v>2000000</v>
      </c>
      <c r="J101" s="44">
        <v>1400000</v>
      </c>
      <c r="K101" s="44">
        <v>350000</v>
      </c>
    </row>
    <row r="102" spans="3:11">
      <c r="C102" s="44"/>
      <c r="D102" s="44"/>
      <c r="E102" s="44"/>
      <c r="F102" s="44"/>
      <c r="G102" s="44"/>
      <c r="H102" s="44">
        <v>825000</v>
      </c>
      <c r="I102" s="35">
        <v>2000000</v>
      </c>
      <c r="J102" s="44">
        <v>1400000</v>
      </c>
      <c r="K102" s="44">
        <v>350000</v>
      </c>
    </row>
    <row r="103" spans="3:11">
      <c r="C103" s="44"/>
      <c r="D103" s="44"/>
      <c r="E103" s="44"/>
      <c r="F103" s="44"/>
      <c r="G103" s="44"/>
      <c r="H103" s="44">
        <v>206000</v>
      </c>
      <c r="I103" s="35">
        <v>1600000</v>
      </c>
      <c r="J103" s="35">
        <v>1200000</v>
      </c>
      <c r="K103" s="44">
        <v>350000</v>
      </c>
    </row>
    <row r="104" spans="3:11">
      <c r="C104" s="44"/>
      <c r="D104" s="44"/>
      <c r="E104" s="44"/>
      <c r="F104" s="44"/>
      <c r="G104" s="44"/>
      <c r="H104" s="44">
        <v>413000</v>
      </c>
      <c r="I104" s="35">
        <v>1600000</v>
      </c>
      <c r="J104" s="35">
        <v>1200000</v>
      </c>
      <c r="K104" s="44">
        <v>350000</v>
      </c>
    </row>
    <row r="105" spans="3:11">
      <c r="C105" s="44"/>
      <c r="D105" s="44"/>
      <c r="E105" s="44"/>
      <c r="F105" s="44"/>
      <c r="G105" s="44"/>
      <c r="H105" s="44">
        <v>633000</v>
      </c>
      <c r="I105" s="35">
        <v>1600000</v>
      </c>
      <c r="J105" s="35">
        <v>1200000</v>
      </c>
      <c r="K105" s="44">
        <v>350000</v>
      </c>
    </row>
    <row r="106" spans="3:11">
      <c r="C106" s="44"/>
      <c r="D106" s="44"/>
      <c r="E106" s="44"/>
      <c r="F106" s="44"/>
      <c r="G106" s="44"/>
      <c r="H106" s="44">
        <v>825000</v>
      </c>
      <c r="I106" s="35">
        <v>1600000</v>
      </c>
      <c r="J106" s="35">
        <v>1200000</v>
      </c>
      <c r="K106" s="44">
        <v>350000</v>
      </c>
    </row>
    <row r="107" spans="3:11">
      <c r="C107" s="44"/>
      <c r="D107" s="44"/>
      <c r="E107" s="44"/>
      <c r="F107" s="44"/>
      <c r="G107" s="44"/>
      <c r="H107" s="44">
        <v>206000</v>
      </c>
      <c r="I107" s="35">
        <v>1200000</v>
      </c>
      <c r="J107" s="44">
        <v>1000000</v>
      </c>
      <c r="K107" s="44">
        <v>350000</v>
      </c>
    </row>
    <row r="108" spans="3:11">
      <c r="C108" s="44"/>
      <c r="D108" s="44"/>
      <c r="E108" s="44"/>
      <c r="F108" s="44"/>
      <c r="G108" s="44"/>
      <c r="H108" s="44"/>
      <c r="I108" s="36"/>
      <c r="J108" s="36"/>
    </row>
    <row r="109" spans="3:11">
      <c r="C109" s="44"/>
      <c r="D109" s="44"/>
      <c r="E109" s="44"/>
      <c r="F109" s="44"/>
      <c r="G109" s="44"/>
      <c r="H109" s="44"/>
      <c r="I109" s="36"/>
      <c r="J109" s="36"/>
    </row>
    <row r="110" spans="3:11">
      <c r="C110" s="44"/>
      <c r="D110" s="44"/>
      <c r="E110" s="44"/>
      <c r="F110" s="44"/>
      <c r="G110" s="44"/>
      <c r="H110" s="44"/>
      <c r="I110" s="36"/>
      <c r="J110" s="36"/>
    </row>
    <row r="111" spans="3:11">
      <c r="C111" s="44"/>
      <c r="D111" s="44"/>
      <c r="E111" s="44"/>
      <c r="F111" s="44"/>
      <c r="G111" s="44"/>
      <c r="H111" s="44"/>
      <c r="I111" s="36"/>
      <c r="J111" s="36"/>
    </row>
    <row r="112" spans="3:11">
      <c r="C112" s="44"/>
      <c r="D112" s="44"/>
      <c r="E112" s="44"/>
      <c r="F112" s="44"/>
      <c r="G112" s="44"/>
      <c r="H112" s="44"/>
      <c r="I112" s="36"/>
      <c r="J112" s="36"/>
    </row>
    <row r="113" spans="3:10">
      <c r="C113" s="44"/>
      <c r="D113" s="44"/>
      <c r="E113" s="44"/>
      <c r="F113" s="44"/>
      <c r="G113" s="44"/>
      <c r="H113" s="44"/>
      <c r="I113" s="36"/>
      <c r="J113" s="36"/>
    </row>
    <row r="114" spans="3:10">
      <c r="C114" s="44"/>
      <c r="D114" s="44"/>
      <c r="E114" s="44"/>
      <c r="F114" s="44"/>
      <c r="G114" s="44"/>
      <c r="H114" s="44"/>
      <c r="I114" s="44"/>
      <c r="J114" s="44"/>
    </row>
    <row r="115" spans="3:10">
      <c r="C115" s="44"/>
      <c r="D115" s="44"/>
      <c r="E115" s="44"/>
      <c r="F115" s="44"/>
      <c r="G115" s="44"/>
      <c r="H115" s="44"/>
      <c r="I115" s="35"/>
      <c r="J115" s="44"/>
    </row>
    <row r="116" spans="3:10">
      <c r="C116" s="44"/>
      <c r="D116" s="44"/>
      <c r="E116" s="44"/>
      <c r="F116" s="44"/>
      <c r="G116" s="44"/>
      <c r="H116" s="44"/>
      <c r="I116" s="35"/>
      <c r="J116" s="36"/>
    </row>
    <row r="117" spans="3:10">
      <c r="C117" s="44"/>
      <c r="D117" s="44"/>
      <c r="E117" s="44"/>
      <c r="F117" s="44"/>
      <c r="G117" s="44"/>
      <c r="H117" s="44"/>
      <c r="I117" s="35"/>
      <c r="J117" s="36"/>
    </row>
    <row r="118" spans="3:10">
      <c r="C118" s="44"/>
      <c r="D118" s="44"/>
      <c r="E118" s="44"/>
      <c r="F118" s="44"/>
      <c r="G118" s="44"/>
      <c r="H118" s="44"/>
      <c r="I118" s="35"/>
      <c r="J118" s="36"/>
    </row>
    <row r="119" spans="3:10">
      <c r="C119" s="44"/>
      <c r="D119" s="44"/>
      <c r="E119" s="44"/>
      <c r="F119" s="44"/>
      <c r="G119" s="44"/>
      <c r="H119" s="44"/>
      <c r="I119" s="35"/>
      <c r="J119" s="36"/>
    </row>
    <row r="120" spans="3:10">
      <c r="C120" s="44"/>
      <c r="D120" s="44"/>
      <c r="E120" s="44"/>
      <c r="F120" s="44"/>
      <c r="G120" s="44"/>
      <c r="H120" s="44"/>
      <c r="I120" s="44"/>
      <c r="J120" s="36"/>
    </row>
    <row r="121" spans="3:10">
      <c r="C121" s="44"/>
      <c r="D121" s="44"/>
      <c r="E121" s="44"/>
      <c r="F121" s="44"/>
      <c r="G121" s="44"/>
      <c r="H121" s="44"/>
      <c r="I121" s="36"/>
      <c r="J121" s="36"/>
    </row>
    <row r="122" spans="3:10">
      <c r="C122" s="44"/>
      <c r="D122" s="44"/>
      <c r="E122" s="44"/>
      <c r="F122" s="44"/>
      <c r="G122" s="44"/>
      <c r="H122" s="44"/>
      <c r="I122" s="36"/>
      <c r="J122" s="36"/>
    </row>
    <row r="123" spans="3:10">
      <c r="C123" s="44"/>
      <c r="D123" s="44"/>
      <c r="E123" s="44"/>
      <c r="F123" s="44"/>
      <c r="G123" s="44"/>
      <c r="H123" s="44"/>
      <c r="I123" s="36"/>
      <c r="J123" s="36"/>
    </row>
    <row r="124" spans="3:10">
      <c r="C124" s="44"/>
      <c r="D124" s="44"/>
      <c r="E124" s="44"/>
      <c r="F124" s="44"/>
      <c r="G124" s="44"/>
      <c r="H124" s="44"/>
      <c r="I124" s="35"/>
      <c r="J124" s="35"/>
    </row>
    <row r="125" spans="3:10">
      <c r="C125" s="44"/>
      <c r="D125" s="44"/>
      <c r="E125" s="44"/>
      <c r="F125" s="44"/>
      <c r="G125" s="44"/>
      <c r="H125" s="44"/>
      <c r="I125" s="35"/>
      <c r="J125" s="36"/>
    </row>
    <row r="126" spans="3:10">
      <c r="C126" s="44"/>
      <c r="D126" s="44"/>
      <c r="E126" s="44"/>
      <c r="F126" s="44"/>
      <c r="G126" s="44"/>
      <c r="H126" s="44"/>
      <c r="I126" s="35"/>
      <c r="J126" s="36"/>
    </row>
    <row r="127" spans="3:10">
      <c r="C127" s="44"/>
      <c r="D127" s="44"/>
      <c r="E127" s="44"/>
      <c r="F127" s="44"/>
      <c r="G127" s="44"/>
      <c r="H127" s="44"/>
      <c r="I127" s="35"/>
      <c r="J127" s="36"/>
    </row>
    <row r="128" spans="3:10">
      <c r="C128" s="44"/>
      <c r="D128" s="44"/>
      <c r="E128" s="44"/>
      <c r="F128" s="44"/>
      <c r="G128" s="44"/>
      <c r="H128" s="44"/>
      <c r="I128" s="35"/>
      <c r="J128" s="36"/>
    </row>
    <row r="129" spans="3:10">
      <c r="C129" s="44"/>
      <c r="D129" s="44"/>
      <c r="E129" s="44"/>
      <c r="F129" s="44"/>
      <c r="G129" s="44"/>
      <c r="H129" s="44"/>
      <c r="I129" s="35"/>
      <c r="J129" s="36"/>
    </row>
    <row r="130" spans="3:10">
      <c r="C130" s="44"/>
      <c r="D130" s="44"/>
      <c r="E130" s="44"/>
      <c r="F130" s="44"/>
      <c r="G130" s="44"/>
      <c r="H130" s="44"/>
      <c r="I130" s="35"/>
      <c r="J130" s="36"/>
    </row>
    <row r="131" spans="3:10">
      <c r="C131" s="44"/>
      <c r="D131" s="44"/>
      <c r="E131" s="44"/>
      <c r="F131" s="44"/>
      <c r="G131" s="44"/>
      <c r="H131" s="44"/>
      <c r="I131" s="35"/>
      <c r="J131" s="36"/>
    </row>
    <row r="132" spans="3:10">
      <c r="C132" s="44"/>
      <c r="D132" s="44"/>
      <c r="E132" s="44"/>
      <c r="F132" s="44"/>
      <c r="G132" s="44"/>
      <c r="H132" s="44"/>
      <c r="I132" s="35"/>
      <c r="J132" s="36"/>
    </row>
    <row r="133" spans="3:10">
      <c r="C133" s="44"/>
      <c r="D133" s="44"/>
      <c r="E133" s="44"/>
      <c r="F133" s="44"/>
      <c r="G133" s="44"/>
      <c r="H133" s="44"/>
      <c r="I133" s="35"/>
      <c r="J133" s="44"/>
    </row>
    <row r="134" spans="3:10">
      <c r="C134" s="44"/>
      <c r="D134" s="44"/>
      <c r="E134" s="44"/>
      <c r="F134" s="44"/>
      <c r="G134" s="44"/>
      <c r="H134" s="44"/>
      <c r="I134" s="36"/>
      <c r="J134" s="36"/>
    </row>
    <row r="135" spans="3:10">
      <c r="C135" s="44"/>
      <c r="D135" s="44"/>
      <c r="E135" s="44"/>
      <c r="F135" s="44"/>
      <c r="G135" s="44"/>
      <c r="H135" s="44"/>
      <c r="I135" s="36"/>
      <c r="J135" s="36"/>
    </row>
    <row r="136" spans="3:10">
      <c r="C136" s="44"/>
      <c r="D136" s="44"/>
      <c r="E136" s="44"/>
      <c r="F136" s="44"/>
      <c r="G136" s="44"/>
      <c r="H136" s="44"/>
      <c r="I136" s="36"/>
      <c r="J136" s="36"/>
    </row>
    <row r="137" spans="3:10">
      <c r="C137" s="44"/>
      <c r="D137" s="44"/>
      <c r="E137" s="44"/>
      <c r="F137" s="44"/>
      <c r="G137" s="44"/>
      <c r="H137" s="44"/>
      <c r="I137" s="36"/>
      <c r="J137" s="36"/>
    </row>
    <row r="138" spans="3:10">
      <c r="C138" s="44"/>
      <c r="D138" s="44"/>
      <c r="E138" s="44"/>
      <c r="F138" s="44"/>
      <c r="G138" s="44"/>
      <c r="H138" s="44"/>
      <c r="I138" s="36"/>
      <c r="J138" s="36"/>
    </row>
    <row r="139" spans="3:10">
      <c r="C139" s="44"/>
      <c r="D139" s="44"/>
      <c r="E139" s="44"/>
      <c r="F139" s="44"/>
      <c r="G139" s="44"/>
      <c r="H139" s="44"/>
      <c r="I139" s="36"/>
      <c r="J139" s="36"/>
    </row>
    <row r="140" spans="3:10">
      <c r="C140" s="44"/>
      <c r="D140" s="44"/>
      <c r="E140" s="44"/>
      <c r="F140" s="44"/>
      <c r="G140" s="44"/>
      <c r="H140" s="44"/>
      <c r="I140" s="36"/>
      <c r="J140" s="36"/>
    </row>
    <row r="141" spans="3:10">
      <c r="C141" s="44"/>
      <c r="D141" s="44"/>
      <c r="E141" s="44"/>
      <c r="F141" s="44"/>
      <c r="G141" s="44"/>
      <c r="H141" s="44"/>
      <c r="I141" s="36"/>
      <c r="J141" s="36"/>
    </row>
    <row r="142" spans="3:10">
      <c r="C142" s="44"/>
      <c r="D142" s="44"/>
      <c r="E142" s="44"/>
      <c r="F142" s="44"/>
      <c r="G142" s="44"/>
      <c r="H142" s="44"/>
      <c r="I142" s="44"/>
      <c r="J142" s="44"/>
    </row>
    <row r="143" spans="3:10">
      <c r="C143" s="4"/>
      <c r="D143" s="44"/>
      <c r="E143" s="44"/>
      <c r="F143" s="44"/>
      <c r="G143" s="44"/>
      <c r="H143" s="44"/>
      <c r="I143" s="35"/>
      <c r="J143" s="44"/>
    </row>
    <row r="144" spans="3:10">
      <c r="C144" s="4"/>
      <c r="D144" s="44"/>
      <c r="E144" s="44"/>
      <c r="F144" s="44"/>
      <c r="G144" s="44"/>
      <c r="H144" s="44"/>
      <c r="I144" s="35"/>
      <c r="J144" s="36"/>
    </row>
    <row r="145" spans="3:10">
      <c r="C145" s="4"/>
      <c r="D145" s="44"/>
      <c r="E145" s="44"/>
      <c r="F145" s="44"/>
      <c r="G145" s="44"/>
      <c r="H145" s="44"/>
      <c r="I145" s="35"/>
      <c r="J145" s="36"/>
    </row>
    <row r="146" spans="3:10">
      <c r="C146" s="4"/>
      <c r="D146" s="44"/>
      <c r="E146" s="44"/>
      <c r="F146" s="44"/>
      <c r="G146" s="44"/>
      <c r="H146" s="44"/>
      <c r="I146" s="35"/>
      <c r="J146" s="36"/>
    </row>
    <row r="147" spans="3:10">
      <c r="C147" s="4"/>
      <c r="D147" s="44"/>
      <c r="E147" s="44"/>
      <c r="F147" s="44"/>
      <c r="G147" s="44"/>
      <c r="H147" s="44"/>
      <c r="I147" s="35"/>
      <c r="J147" s="36"/>
    </row>
    <row r="148" spans="3:10">
      <c r="C148" s="4"/>
      <c r="D148" s="44"/>
      <c r="E148" s="44"/>
      <c r="F148" s="44"/>
      <c r="G148" s="44"/>
      <c r="H148" s="44"/>
      <c r="I148" s="44"/>
      <c r="J148" s="36"/>
    </row>
    <row r="149" spans="3:10">
      <c r="C149" s="4"/>
      <c r="D149" s="44"/>
      <c r="E149" s="44"/>
      <c r="F149" s="44"/>
      <c r="G149" s="44"/>
      <c r="H149" s="44"/>
      <c r="I149" s="36"/>
      <c r="J149" s="36"/>
    </row>
    <row r="150" spans="3:10">
      <c r="C150" s="4"/>
      <c r="D150" s="44"/>
      <c r="E150" s="44"/>
      <c r="F150" s="44"/>
      <c r="G150" s="44"/>
      <c r="H150" s="44"/>
      <c r="I150" s="36"/>
      <c r="J150" s="36"/>
    </row>
    <row r="151" spans="3:10">
      <c r="C151" s="4"/>
      <c r="D151" s="44"/>
      <c r="E151" s="44"/>
      <c r="F151" s="44"/>
      <c r="G151" s="44"/>
      <c r="H151" s="44"/>
      <c r="I151" s="36"/>
      <c r="J151" s="36"/>
    </row>
    <row r="152" spans="3:10">
      <c r="C152" s="44"/>
      <c r="D152" s="44"/>
      <c r="E152" s="44"/>
      <c r="F152" s="44"/>
      <c r="G152" s="44"/>
      <c r="H152" s="44"/>
      <c r="I152" s="35"/>
      <c r="J152" s="35"/>
    </row>
    <row r="153" spans="3:10">
      <c r="C153" s="44"/>
      <c r="D153" s="44"/>
      <c r="E153" s="44"/>
      <c r="F153" s="44"/>
      <c r="G153" s="44"/>
      <c r="H153" s="44"/>
      <c r="I153" s="35"/>
      <c r="J153" s="36"/>
    </row>
    <row r="154" spans="3:10">
      <c r="C154" s="44"/>
      <c r="D154" s="44"/>
      <c r="E154" s="44"/>
      <c r="F154" s="44"/>
      <c r="G154" s="44"/>
      <c r="H154" s="44"/>
      <c r="I154" s="35"/>
      <c r="J154" s="36"/>
    </row>
    <row r="155" spans="3:10">
      <c r="C155" s="44"/>
      <c r="D155" s="44"/>
      <c r="E155" s="44"/>
      <c r="F155" s="44"/>
      <c r="G155" s="44"/>
      <c r="H155" s="44"/>
      <c r="I155" s="35"/>
      <c r="J155" s="36"/>
    </row>
    <row r="156" spans="3:10">
      <c r="C156" s="44"/>
      <c r="D156" s="44"/>
      <c r="E156" s="44"/>
      <c r="F156" s="44"/>
      <c r="G156" s="44"/>
      <c r="H156" s="44"/>
      <c r="I156" s="35"/>
      <c r="J156" s="36"/>
    </row>
    <row r="157" spans="3:10">
      <c r="C157" s="44"/>
      <c r="D157" s="44"/>
      <c r="E157" s="44"/>
      <c r="F157" s="44"/>
      <c r="G157" s="44"/>
      <c r="H157" s="44"/>
      <c r="I157" s="35"/>
      <c r="J157" s="36"/>
    </row>
    <row r="158" spans="3:10">
      <c r="C158" s="44"/>
      <c r="D158" s="44"/>
      <c r="E158" s="44"/>
      <c r="F158" s="44"/>
      <c r="G158" s="44"/>
      <c r="H158" s="44"/>
      <c r="I158" s="35"/>
      <c r="J158" s="36"/>
    </row>
    <row r="159" spans="3:10">
      <c r="C159" s="44"/>
      <c r="D159" s="44"/>
      <c r="E159" s="44"/>
      <c r="F159" s="44"/>
      <c r="G159" s="44"/>
      <c r="H159" s="44"/>
      <c r="I159" s="35"/>
      <c r="J159" s="36"/>
    </row>
    <row r="160" spans="3:10">
      <c r="C160" s="44"/>
      <c r="D160" s="44"/>
      <c r="E160" s="44"/>
      <c r="F160" s="44"/>
      <c r="G160" s="44"/>
      <c r="H160" s="44"/>
      <c r="I160" s="35"/>
      <c r="J160" s="36"/>
    </row>
    <row r="161" spans="3:10">
      <c r="C161" s="44"/>
      <c r="D161" s="44"/>
      <c r="E161" s="44"/>
      <c r="F161" s="44"/>
      <c r="G161" s="44"/>
      <c r="H161" s="44"/>
      <c r="I161" s="35"/>
      <c r="J161" s="44"/>
    </row>
    <row r="162" spans="3:10">
      <c r="C162" s="44"/>
      <c r="D162" s="44"/>
      <c r="E162" s="44"/>
      <c r="F162" s="44"/>
      <c r="G162" s="44"/>
      <c r="H162" s="44"/>
      <c r="I162" s="36"/>
      <c r="J162" s="36"/>
    </row>
    <row r="163" spans="3:10">
      <c r="C163" s="44"/>
      <c r="D163" s="44"/>
      <c r="E163" s="44"/>
      <c r="F163" s="44"/>
      <c r="G163" s="44"/>
      <c r="H163" s="44"/>
      <c r="I163" s="36"/>
      <c r="J163" s="36"/>
    </row>
    <row r="164" spans="3:10">
      <c r="C164" s="44"/>
      <c r="D164" s="44"/>
      <c r="E164" s="44"/>
      <c r="F164" s="44"/>
      <c r="G164" s="44"/>
      <c r="H164" s="44"/>
      <c r="I164" s="36"/>
      <c r="J164" s="36"/>
    </row>
    <row r="165" spans="3:10">
      <c r="C165" s="44"/>
      <c r="D165" s="44"/>
      <c r="E165" s="44"/>
      <c r="F165" s="44"/>
      <c r="G165" s="44"/>
      <c r="H165" s="44"/>
      <c r="I165" s="36"/>
      <c r="J165" s="36"/>
    </row>
    <row r="166" spans="3:10">
      <c r="C166" s="44"/>
      <c r="D166" s="44"/>
      <c r="E166" s="44"/>
      <c r="F166" s="44"/>
      <c r="G166" s="44"/>
      <c r="H166" s="44"/>
      <c r="I166" s="36"/>
      <c r="J166" s="36"/>
    </row>
    <row r="167" spans="3:10">
      <c r="C167" s="44"/>
      <c r="D167" s="44"/>
      <c r="E167" s="44"/>
      <c r="F167" s="44"/>
      <c r="G167" s="44"/>
      <c r="H167" s="44"/>
      <c r="I167" s="36"/>
      <c r="J167" s="36"/>
    </row>
    <row r="168" spans="3:10">
      <c r="C168" s="44"/>
      <c r="D168" s="44"/>
      <c r="E168" s="44"/>
      <c r="F168" s="44"/>
      <c r="G168" s="44"/>
      <c r="H168" s="44"/>
      <c r="I168" s="36"/>
      <c r="J168" s="36"/>
    </row>
    <row r="169" spans="3:10">
      <c r="C169" s="44"/>
      <c r="D169" s="44"/>
      <c r="E169" s="44"/>
      <c r="F169" s="44"/>
      <c r="G169" s="44"/>
      <c r="H169" s="44"/>
      <c r="I169" s="36"/>
      <c r="J169" s="36"/>
    </row>
  </sheetData>
  <sortState xmlns:xlrd2="http://schemas.microsoft.com/office/spreadsheetml/2017/richdata2" ref="C4:K87">
    <sortCondition ref="G3:G8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BE819-5F7D-9D42-82BF-353CB5DE490E}">
  <dimension ref="A1"/>
  <sheetViews>
    <sheetView topLeftCell="A24" workbookViewId="0">
      <selection activeCell="K47" sqref="K47"/>
    </sheetView>
  </sheetViews>
  <sheetFormatPr baseColWidth="10" defaultRowHeight="16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BD335-2BF1-9A44-8F72-438DF6D21FF4}">
  <dimension ref="A1:AM55"/>
  <sheetViews>
    <sheetView topLeftCell="D1" workbookViewId="0">
      <selection activeCell="F21" sqref="F21"/>
    </sheetView>
  </sheetViews>
  <sheetFormatPr baseColWidth="10" defaultRowHeight="16"/>
  <cols>
    <col min="1" max="1" width="68.33203125" customWidth="1"/>
    <col min="2" max="2" width="10.83203125" customWidth="1"/>
    <col min="3" max="3" width="43.5" customWidth="1"/>
  </cols>
  <sheetData>
    <row r="1" spans="1:38">
      <c r="G1" s="61" t="s">
        <v>172</v>
      </c>
      <c r="N1" s="61" t="s">
        <v>171</v>
      </c>
      <c r="U1" s="61" t="s">
        <v>170</v>
      </c>
      <c r="AB1" s="61" t="s">
        <v>169</v>
      </c>
      <c r="AH1" s="61" t="s">
        <v>168</v>
      </c>
    </row>
    <row r="2" spans="1:38">
      <c r="B2" s="52" t="s">
        <v>163</v>
      </c>
      <c r="D2" s="52" t="s">
        <v>164</v>
      </c>
      <c r="G2" t="s">
        <v>128</v>
      </c>
      <c r="H2" t="s">
        <v>129</v>
      </c>
      <c r="I2" t="s">
        <v>130</v>
      </c>
      <c r="J2" t="s">
        <v>131</v>
      </c>
      <c r="K2" s="61" t="s">
        <v>187</v>
      </c>
      <c r="L2" t="s">
        <v>166</v>
      </c>
      <c r="N2" t="s">
        <v>167</v>
      </c>
      <c r="O2" t="s">
        <v>129</v>
      </c>
      <c r="P2" t="s">
        <v>130</v>
      </c>
      <c r="Q2" t="s">
        <v>22</v>
      </c>
      <c r="R2" t="s">
        <v>20</v>
      </c>
      <c r="S2" s="61" t="s">
        <v>188</v>
      </c>
      <c r="U2" t="s">
        <v>167</v>
      </c>
      <c r="V2" t="s">
        <v>129</v>
      </c>
      <c r="W2" t="s">
        <v>130</v>
      </c>
      <c r="X2" t="s">
        <v>22</v>
      </c>
      <c r="Y2" t="s">
        <v>20</v>
      </c>
      <c r="Z2" s="61" t="s">
        <v>189</v>
      </c>
      <c r="AB2" t="s">
        <v>167</v>
      </c>
      <c r="AC2" t="s">
        <v>129</v>
      </c>
      <c r="AD2" t="s">
        <v>130</v>
      </c>
      <c r="AE2" t="s">
        <v>22</v>
      </c>
      <c r="AF2" t="s">
        <v>20</v>
      </c>
      <c r="AH2" t="s">
        <v>167</v>
      </c>
      <c r="AI2" t="s">
        <v>129</v>
      </c>
      <c r="AJ2" t="s">
        <v>130</v>
      </c>
      <c r="AK2" t="s">
        <v>22</v>
      </c>
      <c r="AL2" t="s">
        <v>20</v>
      </c>
    </row>
    <row r="3" spans="1:38">
      <c r="A3" s="52" t="s">
        <v>149</v>
      </c>
      <c r="B3" s="52">
        <v>0</v>
      </c>
      <c r="C3" s="52" t="s">
        <v>149</v>
      </c>
      <c r="D3" s="52">
        <v>0</v>
      </c>
      <c r="G3" s="56">
        <v>933</v>
      </c>
      <c r="H3" s="56">
        <v>2</v>
      </c>
      <c r="I3" s="56">
        <v>1.4</v>
      </c>
      <c r="J3" s="56">
        <v>350</v>
      </c>
      <c r="K3" s="56">
        <v>2.9867249999999999</v>
      </c>
      <c r="L3" s="56">
        <v>2</v>
      </c>
      <c r="N3" s="58">
        <v>2</v>
      </c>
      <c r="O3" s="58">
        <v>2</v>
      </c>
      <c r="P3" s="58">
        <v>1.4</v>
      </c>
      <c r="Q3" s="58">
        <v>933</v>
      </c>
      <c r="R3" s="58">
        <v>543</v>
      </c>
      <c r="S3" s="58">
        <v>2.8546640592597599</v>
      </c>
      <c r="U3" s="56">
        <v>1</v>
      </c>
      <c r="V3" s="56">
        <v>2</v>
      </c>
      <c r="W3" s="56">
        <v>1.4</v>
      </c>
      <c r="X3" s="56">
        <v>933</v>
      </c>
      <c r="Y3" s="56">
        <v>543</v>
      </c>
      <c r="Z3" s="56">
        <v>2.9621476808371199</v>
      </c>
      <c r="AB3" s="56">
        <v>0</v>
      </c>
      <c r="AC3" s="56">
        <v>1.4</v>
      </c>
      <c r="AD3" s="56">
        <v>1</v>
      </c>
      <c r="AE3" s="56">
        <v>165</v>
      </c>
      <c r="AF3" s="56">
        <v>177</v>
      </c>
      <c r="AH3" s="56">
        <v>0</v>
      </c>
      <c r="AI3" s="56">
        <v>1.4</v>
      </c>
      <c r="AJ3" s="56">
        <v>1</v>
      </c>
      <c r="AK3" s="56">
        <v>165</v>
      </c>
      <c r="AL3" s="56">
        <v>177</v>
      </c>
    </row>
    <row r="4" spans="1:38">
      <c r="A4" s="52" t="s">
        <v>155</v>
      </c>
      <c r="B4" s="52">
        <v>0</v>
      </c>
      <c r="C4" s="52" t="s">
        <v>155</v>
      </c>
      <c r="D4" s="52">
        <v>0</v>
      </c>
      <c r="G4" s="56">
        <v>933</v>
      </c>
      <c r="H4" s="56">
        <v>2</v>
      </c>
      <c r="I4" s="56">
        <v>1.4</v>
      </c>
      <c r="J4" s="56">
        <v>543</v>
      </c>
      <c r="K4" s="56">
        <v>2.924607</v>
      </c>
      <c r="L4" s="56">
        <v>2</v>
      </c>
      <c r="N4" s="58">
        <v>2</v>
      </c>
      <c r="O4" s="58">
        <v>2</v>
      </c>
      <c r="P4" s="58">
        <v>1.4</v>
      </c>
      <c r="Q4" s="58">
        <v>933</v>
      </c>
      <c r="R4" s="58">
        <v>350</v>
      </c>
      <c r="S4" s="58">
        <v>2.4324711901192702</v>
      </c>
      <c r="U4" s="56">
        <v>1</v>
      </c>
      <c r="V4" s="56">
        <v>2</v>
      </c>
      <c r="W4" s="56">
        <v>1.4</v>
      </c>
      <c r="X4" s="56">
        <v>933</v>
      </c>
      <c r="Y4" s="56">
        <v>350</v>
      </c>
      <c r="Z4" s="56">
        <v>2.8044026476127901</v>
      </c>
      <c r="AB4" s="56">
        <v>0</v>
      </c>
      <c r="AC4" s="56">
        <v>1.4</v>
      </c>
      <c r="AD4" s="56">
        <v>1</v>
      </c>
      <c r="AE4" s="56">
        <v>206</v>
      </c>
      <c r="AF4" s="56">
        <v>177</v>
      </c>
      <c r="AH4" s="56">
        <v>0</v>
      </c>
      <c r="AI4" s="56">
        <v>1.4</v>
      </c>
      <c r="AJ4" s="56">
        <v>1</v>
      </c>
      <c r="AK4" s="56">
        <v>206</v>
      </c>
      <c r="AL4" s="56">
        <v>177</v>
      </c>
    </row>
    <row r="5" spans="1:38">
      <c r="A5" s="52" t="s">
        <v>160</v>
      </c>
      <c r="B5" s="52">
        <v>0</v>
      </c>
      <c r="C5" s="52" t="s">
        <v>160</v>
      </c>
      <c r="D5" s="52">
        <v>0</v>
      </c>
      <c r="G5" s="56">
        <v>933</v>
      </c>
      <c r="H5" s="56">
        <v>2</v>
      </c>
      <c r="I5" s="56">
        <v>1.4</v>
      </c>
      <c r="J5" s="56">
        <v>177</v>
      </c>
      <c r="K5" s="56">
        <v>2.8607820000000004</v>
      </c>
      <c r="L5" s="56">
        <v>2</v>
      </c>
      <c r="N5" s="54">
        <v>0</v>
      </c>
      <c r="O5" s="54">
        <v>2</v>
      </c>
      <c r="P5" s="54">
        <v>1.4</v>
      </c>
      <c r="Q5" s="54">
        <v>543</v>
      </c>
      <c r="R5" s="54">
        <v>543</v>
      </c>
      <c r="S5" s="54">
        <v>1.9881166317222001</v>
      </c>
      <c r="U5" s="56">
        <v>1</v>
      </c>
      <c r="V5" s="56">
        <v>2</v>
      </c>
      <c r="W5" s="56">
        <v>1.4</v>
      </c>
      <c r="X5" s="56">
        <v>543</v>
      </c>
      <c r="Y5" s="56">
        <v>543</v>
      </c>
      <c r="Z5" s="56">
        <v>2.5378925427505501</v>
      </c>
      <c r="AB5" s="56">
        <v>0</v>
      </c>
      <c r="AC5" s="56">
        <v>1.4</v>
      </c>
      <c r="AD5" s="56">
        <v>1</v>
      </c>
      <c r="AE5" s="56">
        <v>165</v>
      </c>
      <c r="AF5" s="56">
        <v>350</v>
      </c>
      <c r="AH5" s="56">
        <v>0</v>
      </c>
      <c r="AI5" s="56">
        <v>1.4</v>
      </c>
      <c r="AJ5" s="56">
        <v>1</v>
      </c>
      <c r="AK5" s="56">
        <v>165</v>
      </c>
      <c r="AL5" s="56">
        <v>350</v>
      </c>
    </row>
    <row r="6" spans="1:38">
      <c r="A6" s="52" t="s">
        <v>136</v>
      </c>
      <c r="B6" s="52">
        <v>1</v>
      </c>
      <c r="C6" s="52" t="s">
        <v>136</v>
      </c>
      <c r="D6" s="52">
        <v>1</v>
      </c>
      <c r="G6" s="56">
        <v>543</v>
      </c>
      <c r="H6" s="56">
        <v>2</v>
      </c>
      <c r="I6" s="56">
        <v>1.4</v>
      </c>
      <c r="J6" s="56">
        <v>177</v>
      </c>
      <c r="K6" s="56">
        <v>2.5649759999999997</v>
      </c>
      <c r="L6" s="56">
        <v>2</v>
      </c>
      <c r="N6" s="54">
        <v>0</v>
      </c>
      <c r="O6" s="54">
        <v>2</v>
      </c>
      <c r="P6" s="54">
        <v>1.4</v>
      </c>
      <c r="Q6" s="54">
        <v>933</v>
      </c>
      <c r="R6" s="54">
        <v>177</v>
      </c>
      <c r="S6" s="54">
        <v>1.9786786313965701</v>
      </c>
      <c r="U6" s="56">
        <v>1</v>
      </c>
      <c r="V6" s="56">
        <v>2</v>
      </c>
      <c r="W6" s="56">
        <v>1.4</v>
      </c>
      <c r="X6" s="56">
        <v>933</v>
      </c>
      <c r="Y6" s="56">
        <v>177</v>
      </c>
      <c r="Z6" s="56">
        <v>2.5195130952955802</v>
      </c>
      <c r="AB6" s="56">
        <v>0</v>
      </c>
      <c r="AC6" s="56">
        <v>1.4</v>
      </c>
      <c r="AD6" s="56">
        <v>1</v>
      </c>
      <c r="AE6" s="56">
        <v>165</v>
      </c>
      <c r="AF6" s="56">
        <v>543</v>
      </c>
      <c r="AH6" s="56">
        <v>0</v>
      </c>
      <c r="AI6" s="56">
        <v>1.4</v>
      </c>
      <c r="AJ6" s="56">
        <v>1</v>
      </c>
      <c r="AK6" s="56">
        <v>165</v>
      </c>
      <c r="AL6" s="56">
        <v>543</v>
      </c>
    </row>
    <row r="7" spans="1:38">
      <c r="A7" s="52" t="s">
        <v>138</v>
      </c>
      <c r="B7" s="52">
        <v>1</v>
      </c>
      <c r="C7" s="52" t="s">
        <v>138</v>
      </c>
      <c r="D7" s="52">
        <v>1</v>
      </c>
      <c r="G7" s="56">
        <v>543</v>
      </c>
      <c r="H7" s="56">
        <v>2</v>
      </c>
      <c r="I7" s="56">
        <v>1.4</v>
      </c>
      <c r="J7" s="56">
        <v>350</v>
      </c>
      <c r="K7" s="56">
        <v>2.5201169999999999</v>
      </c>
      <c r="L7" s="56">
        <v>2</v>
      </c>
      <c r="N7" s="54">
        <v>0</v>
      </c>
      <c r="O7" s="54">
        <v>2</v>
      </c>
      <c r="P7" s="54">
        <v>1.4</v>
      </c>
      <c r="Q7" s="54">
        <v>543</v>
      </c>
      <c r="R7" s="54">
        <v>350</v>
      </c>
      <c r="S7" s="54">
        <v>1.74607915041526</v>
      </c>
      <c r="U7" s="56">
        <v>1</v>
      </c>
      <c r="V7" s="56">
        <v>2</v>
      </c>
      <c r="W7" s="56">
        <v>1.4</v>
      </c>
      <c r="X7" s="56">
        <v>543</v>
      </c>
      <c r="Y7" s="56">
        <v>350</v>
      </c>
      <c r="Z7" s="56">
        <v>2.4481637220644901</v>
      </c>
      <c r="AB7" s="56">
        <v>0</v>
      </c>
      <c r="AC7" s="56">
        <v>1.7</v>
      </c>
      <c r="AD7" s="56">
        <v>1.2</v>
      </c>
      <c r="AE7" s="56">
        <v>165</v>
      </c>
      <c r="AF7" s="56">
        <v>177</v>
      </c>
      <c r="AH7" s="56">
        <v>0</v>
      </c>
      <c r="AI7" s="56">
        <v>1.7</v>
      </c>
      <c r="AJ7" s="56">
        <v>1.2</v>
      </c>
      <c r="AK7" s="56">
        <v>165</v>
      </c>
      <c r="AL7" s="56">
        <v>177</v>
      </c>
    </row>
    <row r="8" spans="1:38">
      <c r="A8" s="52" t="s">
        <v>139</v>
      </c>
      <c r="B8" s="52">
        <v>1</v>
      </c>
      <c r="G8" s="56">
        <v>543</v>
      </c>
      <c r="H8" s="56">
        <v>2</v>
      </c>
      <c r="I8" s="56">
        <v>1.4</v>
      </c>
      <c r="J8" s="56">
        <v>543</v>
      </c>
      <c r="K8" s="56">
        <v>2.4840119999999999</v>
      </c>
      <c r="L8" s="56">
        <v>2</v>
      </c>
      <c r="N8" s="54">
        <v>0</v>
      </c>
      <c r="O8" s="54">
        <v>1.7</v>
      </c>
      <c r="P8" s="54">
        <v>1.2</v>
      </c>
      <c r="Q8" s="54">
        <v>933</v>
      </c>
      <c r="R8" s="54">
        <v>543</v>
      </c>
      <c r="S8" s="54">
        <v>1.7237442163088299</v>
      </c>
      <c r="U8" s="54">
        <v>3</v>
      </c>
      <c r="V8" s="54">
        <v>2</v>
      </c>
      <c r="W8" s="54">
        <v>1.4</v>
      </c>
      <c r="X8" s="54">
        <v>543</v>
      </c>
      <c r="Y8" s="54">
        <v>177</v>
      </c>
      <c r="Z8" s="54">
        <v>2.2372467595901901</v>
      </c>
      <c r="AB8" s="56">
        <v>0</v>
      </c>
      <c r="AC8" s="56">
        <v>1.7</v>
      </c>
      <c r="AD8" s="56">
        <v>1.2</v>
      </c>
      <c r="AE8" s="56">
        <v>165</v>
      </c>
      <c r="AF8" s="56">
        <v>350</v>
      </c>
      <c r="AH8" s="56">
        <v>0</v>
      </c>
      <c r="AI8" s="56">
        <v>1.7</v>
      </c>
      <c r="AJ8" s="56">
        <v>1.2</v>
      </c>
      <c r="AK8" s="56">
        <v>165</v>
      </c>
      <c r="AL8" s="56">
        <v>350</v>
      </c>
    </row>
    <row r="9" spans="1:38">
      <c r="A9" s="52" t="s">
        <v>151</v>
      </c>
      <c r="B9" s="52">
        <v>2</v>
      </c>
      <c r="C9" s="52" t="s">
        <v>151</v>
      </c>
      <c r="D9" s="52">
        <v>0</v>
      </c>
      <c r="G9" s="54">
        <v>165</v>
      </c>
      <c r="H9" s="54">
        <v>2</v>
      </c>
      <c r="I9" s="54">
        <v>1.4</v>
      </c>
      <c r="J9" s="54">
        <v>177</v>
      </c>
      <c r="K9" s="54">
        <v>1.6480410000000001</v>
      </c>
      <c r="L9" s="54">
        <v>0</v>
      </c>
      <c r="N9" s="54">
        <v>0</v>
      </c>
      <c r="O9" s="54">
        <v>1.4</v>
      </c>
      <c r="P9" s="54">
        <v>1</v>
      </c>
      <c r="Q9" s="54">
        <v>933</v>
      </c>
      <c r="R9" s="54">
        <v>543</v>
      </c>
      <c r="S9" s="54">
        <v>1.53291815756628</v>
      </c>
      <c r="U9" s="54">
        <v>3</v>
      </c>
      <c r="V9" s="54">
        <v>1.7</v>
      </c>
      <c r="W9" s="54">
        <v>1.2</v>
      </c>
      <c r="X9" s="54">
        <v>933</v>
      </c>
      <c r="Y9" s="54">
        <v>543</v>
      </c>
      <c r="Z9" s="54">
        <v>2.0964414949682801</v>
      </c>
      <c r="AB9" s="56">
        <v>0</v>
      </c>
      <c r="AC9" s="56">
        <v>1.7</v>
      </c>
      <c r="AD9" s="56">
        <v>1.2</v>
      </c>
      <c r="AE9" s="56">
        <v>165</v>
      </c>
      <c r="AF9" s="56">
        <v>543</v>
      </c>
      <c r="AH9" s="56">
        <v>0</v>
      </c>
      <c r="AI9" s="56">
        <v>1.7</v>
      </c>
      <c r="AJ9" s="56">
        <v>1.2</v>
      </c>
      <c r="AK9" s="56">
        <v>165</v>
      </c>
      <c r="AL9" s="56">
        <v>543</v>
      </c>
    </row>
    <row r="10" spans="1:38">
      <c r="A10" s="52" t="s">
        <v>153</v>
      </c>
      <c r="B10" s="52">
        <v>2</v>
      </c>
      <c r="C10" s="52" t="s">
        <v>153</v>
      </c>
      <c r="D10" s="52">
        <v>0</v>
      </c>
      <c r="G10" s="54">
        <v>165</v>
      </c>
      <c r="H10" s="54">
        <v>2</v>
      </c>
      <c r="I10" s="54">
        <v>1.4</v>
      </c>
      <c r="J10" s="54">
        <v>543</v>
      </c>
      <c r="K10" s="54">
        <v>1.5512580000000002</v>
      </c>
      <c r="L10" s="54">
        <v>0</v>
      </c>
      <c r="N10" s="54">
        <v>0</v>
      </c>
      <c r="O10" s="54">
        <v>2</v>
      </c>
      <c r="P10" s="54">
        <v>1.4</v>
      </c>
      <c r="Q10" s="54">
        <v>543</v>
      </c>
      <c r="R10" s="54">
        <v>177</v>
      </c>
      <c r="S10" s="54">
        <v>1.5187995221657</v>
      </c>
      <c r="U10" s="54">
        <v>3</v>
      </c>
      <c r="V10" s="54">
        <v>1.7</v>
      </c>
      <c r="W10" s="54">
        <v>1.2</v>
      </c>
      <c r="X10" s="54">
        <v>933</v>
      </c>
      <c r="Y10" s="54">
        <v>350</v>
      </c>
      <c r="Z10" s="54">
        <v>1.946573077776</v>
      </c>
      <c r="AB10" s="56">
        <v>0</v>
      </c>
      <c r="AC10" s="56">
        <v>2</v>
      </c>
      <c r="AD10" s="56">
        <v>1.4</v>
      </c>
      <c r="AE10" s="56">
        <v>165</v>
      </c>
      <c r="AF10" s="56">
        <v>177</v>
      </c>
      <c r="AH10" s="56">
        <v>0</v>
      </c>
      <c r="AI10" s="56">
        <v>2</v>
      </c>
      <c r="AJ10" s="56">
        <v>1.4</v>
      </c>
      <c r="AK10" s="56">
        <v>165</v>
      </c>
      <c r="AL10" s="56">
        <v>177</v>
      </c>
    </row>
    <row r="11" spans="1:38">
      <c r="A11" s="52" t="s">
        <v>157</v>
      </c>
      <c r="B11" s="52">
        <v>2</v>
      </c>
      <c r="C11" s="52" t="s">
        <v>157</v>
      </c>
      <c r="D11" s="52">
        <v>0</v>
      </c>
      <c r="G11" s="54">
        <v>933</v>
      </c>
      <c r="H11" s="54">
        <v>1.7</v>
      </c>
      <c r="I11" s="54">
        <v>1.2</v>
      </c>
      <c r="J11" s="54">
        <v>543</v>
      </c>
      <c r="K11" s="54">
        <v>1.5487980000000001</v>
      </c>
      <c r="L11" s="54">
        <v>0</v>
      </c>
      <c r="N11" s="54">
        <v>0</v>
      </c>
      <c r="O11" s="54">
        <v>1.7</v>
      </c>
      <c r="P11" s="54">
        <v>1.2</v>
      </c>
      <c r="Q11" s="54">
        <v>933</v>
      </c>
      <c r="R11" s="54">
        <v>350</v>
      </c>
      <c r="S11" s="54">
        <v>1.5160026453492501</v>
      </c>
      <c r="U11" s="54">
        <v>3</v>
      </c>
      <c r="V11" s="54">
        <v>1.4</v>
      </c>
      <c r="W11" s="54">
        <v>1</v>
      </c>
      <c r="X11" s="54">
        <v>933</v>
      </c>
      <c r="Y11" s="54">
        <v>543</v>
      </c>
      <c r="Z11" s="54">
        <v>1.8474611566028301</v>
      </c>
      <c r="AB11" s="56">
        <v>0</v>
      </c>
      <c r="AC11" s="56">
        <v>2</v>
      </c>
      <c r="AD11" s="56">
        <v>1.4</v>
      </c>
      <c r="AE11" s="56">
        <v>165</v>
      </c>
      <c r="AF11" s="56">
        <v>350</v>
      </c>
      <c r="AH11" s="56">
        <v>0</v>
      </c>
      <c r="AI11" s="56">
        <v>2</v>
      </c>
      <c r="AJ11" s="56">
        <v>1.4</v>
      </c>
      <c r="AK11" s="56">
        <v>165</v>
      </c>
      <c r="AL11" s="56">
        <v>350</v>
      </c>
    </row>
    <row r="12" spans="1:38">
      <c r="A12" s="52" t="s">
        <v>158</v>
      </c>
      <c r="B12" s="52">
        <v>2</v>
      </c>
      <c r="C12" s="52" t="s">
        <v>158</v>
      </c>
      <c r="D12" s="52">
        <v>0</v>
      </c>
      <c r="G12" s="54">
        <v>933</v>
      </c>
      <c r="H12" s="54">
        <v>1.7</v>
      </c>
      <c r="I12" s="54">
        <v>1.2</v>
      </c>
      <c r="J12" s="54">
        <v>177</v>
      </c>
      <c r="K12" s="54">
        <v>1.548111</v>
      </c>
      <c r="L12" s="54">
        <v>0</v>
      </c>
      <c r="N12" s="57">
        <v>1</v>
      </c>
      <c r="O12" s="57">
        <v>1.7</v>
      </c>
      <c r="P12" s="57">
        <v>1.2</v>
      </c>
      <c r="Q12" s="57">
        <v>933</v>
      </c>
      <c r="R12" s="57">
        <v>177</v>
      </c>
      <c r="S12" s="57">
        <v>1.24527707963621</v>
      </c>
      <c r="U12" s="60">
        <v>0</v>
      </c>
      <c r="V12" s="60">
        <v>1.7</v>
      </c>
      <c r="W12" s="60">
        <v>1.2</v>
      </c>
      <c r="X12" s="60">
        <v>543</v>
      </c>
      <c r="Y12" s="60">
        <v>543</v>
      </c>
      <c r="Z12" s="60">
        <v>1.7617592225190799</v>
      </c>
      <c r="AB12" s="56">
        <v>0</v>
      </c>
      <c r="AC12" s="56">
        <v>2</v>
      </c>
      <c r="AD12" s="56">
        <v>1.4</v>
      </c>
      <c r="AE12" s="56">
        <v>165</v>
      </c>
      <c r="AF12" s="56">
        <v>543</v>
      </c>
      <c r="AH12" s="56">
        <v>0</v>
      </c>
      <c r="AI12" s="56">
        <v>2</v>
      </c>
      <c r="AJ12" s="56">
        <v>1.4</v>
      </c>
      <c r="AK12" s="56">
        <v>165</v>
      </c>
      <c r="AL12" s="56">
        <v>543</v>
      </c>
    </row>
    <row r="13" spans="1:38">
      <c r="A13" s="52" t="s">
        <v>161</v>
      </c>
      <c r="B13" s="52">
        <v>2</v>
      </c>
      <c r="C13" s="52" t="s">
        <v>161</v>
      </c>
      <c r="D13" s="52">
        <v>0</v>
      </c>
      <c r="G13" s="54">
        <v>933</v>
      </c>
      <c r="H13" s="54">
        <v>1.7</v>
      </c>
      <c r="I13" s="54">
        <v>1.2</v>
      </c>
      <c r="J13" s="54">
        <v>350</v>
      </c>
      <c r="K13" s="54">
        <v>1.5210179999999998</v>
      </c>
      <c r="L13" s="54">
        <v>0</v>
      </c>
      <c r="N13" s="57">
        <v>1</v>
      </c>
      <c r="O13" s="57">
        <v>1.7</v>
      </c>
      <c r="P13" s="57">
        <v>1.2</v>
      </c>
      <c r="Q13" s="57">
        <v>543</v>
      </c>
      <c r="R13" s="57">
        <v>543</v>
      </c>
      <c r="S13" s="57">
        <v>1.16138223799535</v>
      </c>
      <c r="U13" s="60">
        <v>0</v>
      </c>
      <c r="V13" s="60">
        <v>1.7</v>
      </c>
      <c r="W13" s="60">
        <v>1.2</v>
      </c>
      <c r="X13" s="60">
        <v>933</v>
      </c>
      <c r="Y13" s="60">
        <v>177</v>
      </c>
      <c r="Z13" s="60">
        <v>1.7572912656003701</v>
      </c>
      <c r="AB13" s="54">
        <v>1</v>
      </c>
      <c r="AC13" s="54">
        <v>1.4</v>
      </c>
      <c r="AD13" s="54">
        <v>1</v>
      </c>
      <c r="AE13" s="54">
        <v>543</v>
      </c>
      <c r="AF13" s="54">
        <v>543</v>
      </c>
      <c r="AH13" s="54">
        <v>1</v>
      </c>
      <c r="AI13" s="54">
        <v>2</v>
      </c>
      <c r="AJ13" s="54">
        <v>1.4</v>
      </c>
      <c r="AK13" s="54">
        <v>933</v>
      </c>
      <c r="AL13" s="54">
        <v>177</v>
      </c>
    </row>
    <row r="14" spans="1:38">
      <c r="A14" s="52" t="s">
        <v>162</v>
      </c>
      <c r="B14" s="52">
        <v>2</v>
      </c>
      <c r="C14" s="52" t="s">
        <v>162</v>
      </c>
      <c r="D14" s="52">
        <v>0</v>
      </c>
      <c r="G14" s="54">
        <v>165</v>
      </c>
      <c r="H14" s="54">
        <v>2</v>
      </c>
      <c r="I14" s="54">
        <v>1.4</v>
      </c>
      <c r="J14" s="54">
        <v>350</v>
      </c>
      <c r="K14" s="54">
        <v>1.511463</v>
      </c>
      <c r="L14" s="54">
        <v>0</v>
      </c>
      <c r="N14" s="57">
        <v>1</v>
      </c>
      <c r="O14" s="57">
        <v>1.4</v>
      </c>
      <c r="P14" s="57">
        <v>1</v>
      </c>
      <c r="Q14" s="57">
        <v>543</v>
      </c>
      <c r="R14" s="57">
        <v>543</v>
      </c>
      <c r="S14" s="57">
        <v>1.11076558352788</v>
      </c>
      <c r="U14" s="60">
        <v>0</v>
      </c>
      <c r="V14" s="60">
        <v>2</v>
      </c>
      <c r="W14" s="60">
        <v>1.4</v>
      </c>
      <c r="X14" s="60">
        <v>165</v>
      </c>
      <c r="Y14" s="60">
        <v>543</v>
      </c>
      <c r="Z14" s="60">
        <v>1.69230068836536</v>
      </c>
      <c r="AB14" s="54">
        <v>1</v>
      </c>
      <c r="AC14" s="54">
        <v>1.4</v>
      </c>
      <c r="AD14" s="54">
        <v>1</v>
      </c>
      <c r="AE14" s="54">
        <v>933</v>
      </c>
      <c r="AF14" s="54">
        <v>543</v>
      </c>
      <c r="AH14" s="54">
        <v>1</v>
      </c>
      <c r="AI14" s="54">
        <v>2</v>
      </c>
      <c r="AJ14" s="54">
        <v>1.4</v>
      </c>
      <c r="AK14" s="54">
        <v>543</v>
      </c>
      <c r="AL14" s="54">
        <v>350</v>
      </c>
    </row>
    <row r="15" spans="1:38">
      <c r="A15" s="52" t="s">
        <v>142</v>
      </c>
      <c r="B15" s="52">
        <v>2</v>
      </c>
      <c r="C15" s="52" t="s">
        <v>142</v>
      </c>
      <c r="D15" s="52">
        <v>3</v>
      </c>
      <c r="G15" s="54">
        <v>543</v>
      </c>
      <c r="H15" s="54">
        <v>1.7</v>
      </c>
      <c r="I15" s="54">
        <v>1.2</v>
      </c>
      <c r="J15" s="54">
        <v>350</v>
      </c>
      <c r="K15" s="54">
        <v>1.3301729999999998</v>
      </c>
      <c r="L15" s="54">
        <v>0</v>
      </c>
      <c r="N15" s="57">
        <v>1</v>
      </c>
      <c r="O15" s="57">
        <v>1.7</v>
      </c>
      <c r="P15" s="57">
        <v>1.2</v>
      </c>
      <c r="Q15" s="57">
        <v>543</v>
      </c>
      <c r="R15" s="57">
        <v>350</v>
      </c>
      <c r="S15" s="57">
        <v>1.0939455082479801</v>
      </c>
      <c r="U15" s="60">
        <v>0</v>
      </c>
      <c r="V15" s="60">
        <v>1.7</v>
      </c>
      <c r="W15" s="60">
        <v>1.2</v>
      </c>
      <c r="X15" s="60">
        <v>543</v>
      </c>
      <c r="Y15" s="60">
        <v>350</v>
      </c>
      <c r="Z15" s="60">
        <v>1.6877822758313701</v>
      </c>
      <c r="AB15" s="54">
        <v>1</v>
      </c>
      <c r="AC15" s="54">
        <v>1.7</v>
      </c>
      <c r="AD15" s="54">
        <v>1.2</v>
      </c>
      <c r="AE15" s="54">
        <v>543</v>
      </c>
      <c r="AF15" s="54">
        <v>543</v>
      </c>
      <c r="AH15" s="54">
        <v>1</v>
      </c>
      <c r="AI15" s="54">
        <v>2</v>
      </c>
      <c r="AJ15" s="54">
        <v>1.4</v>
      </c>
      <c r="AK15" s="54">
        <v>933</v>
      </c>
      <c r="AL15" s="54">
        <v>350</v>
      </c>
    </row>
    <row r="16" spans="1:38">
      <c r="A16" s="52" t="s">
        <v>145</v>
      </c>
      <c r="B16" s="52">
        <v>2</v>
      </c>
      <c r="C16" s="52" t="s">
        <v>145</v>
      </c>
      <c r="D16" s="52">
        <v>3</v>
      </c>
      <c r="G16" s="54">
        <v>543</v>
      </c>
      <c r="H16" s="54">
        <v>1.7</v>
      </c>
      <c r="I16" s="54">
        <v>1.2</v>
      </c>
      <c r="J16" s="54">
        <v>543</v>
      </c>
      <c r="K16" s="54">
        <v>1.325286</v>
      </c>
      <c r="L16" s="54">
        <v>0</v>
      </c>
      <c r="N16" s="57">
        <v>1</v>
      </c>
      <c r="O16" s="57">
        <v>1.4</v>
      </c>
      <c r="P16" s="57">
        <v>1</v>
      </c>
      <c r="Q16" s="57">
        <v>933</v>
      </c>
      <c r="R16" s="57">
        <v>350</v>
      </c>
      <c r="S16" s="57">
        <v>1.0712533916758</v>
      </c>
      <c r="U16" s="60">
        <v>0</v>
      </c>
      <c r="V16" s="60">
        <v>2</v>
      </c>
      <c r="W16" s="60">
        <v>1.4</v>
      </c>
      <c r="X16" s="60">
        <v>165</v>
      </c>
      <c r="Y16" s="60">
        <v>350</v>
      </c>
      <c r="Z16" s="60">
        <v>1.6839464143411</v>
      </c>
      <c r="AB16" s="54">
        <v>1</v>
      </c>
      <c r="AC16" s="54">
        <v>1.7</v>
      </c>
      <c r="AD16" s="54">
        <v>1.2</v>
      </c>
      <c r="AE16" s="54">
        <v>933</v>
      </c>
      <c r="AF16" s="54">
        <v>543</v>
      </c>
      <c r="AH16" s="54">
        <v>1</v>
      </c>
      <c r="AI16" s="54">
        <v>2</v>
      </c>
      <c r="AJ16" s="54">
        <v>1.4</v>
      </c>
      <c r="AK16" s="54">
        <v>543</v>
      </c>
      <c r="AL16" s="54">
        <v>543</v>
      </c>
    </row>
    <row r="17" spans="1:39">
      <c r="A17" s="52" t="s">
        <v>147</v>
      </c>
      <c r="B17" s="52">
        <v>2</v>
      </c>
      <c r="C17" s="52" t="s">
        <v>147</v>
      </c>
      <c r="D17" s="52">
        <v>3</v>
      </c>
      <c r="G17" s="54">
        <v>543</v>
      </c>
      <c r="H17" s="54">
        <v>1.7</v>
      </c>
      <c r="I17" s="54">
        <v>1.2</v>
      </c>
      <c r="J17" s="54">
        <v>177</v>
      </c>
      <c r="K17" s="54">
        <v>1.3151519999999999</v>
      </c>
      <c r="L17" s="54">
        <v>0</v>
      </c>
      <c r="N17" s="57">
        <v>1</v>
      </c>
      <c r="O17" s="57">
        <v>1.7</v>
      </c>
      <c r="P17" s="57">
        <v>1.2</v>
      </c>
      <c r="Q17" s="57">
        <v>543</v>
      </c>
      <c r="R17" s="57">
        <v>177</v>
      </c>
      <c r="S17" s="57">
        <v>0.93127056083436799</v>
      </c>
      <c r="U17" s="60">
        <v>0</v>
      </c>
      <c r="V17" s="60">
        <v>1.4</v>
      </c>
      <c r="W17" s="60">
        <v>1</v>
      </c>
      <c r="X17" s="60">
        <v>543</v>
      </c>
      <c r="Y17" s="60">
        <v>543</v>
      </c>
      <c r="Z17" s="60">
        <v>1.65132531003589</v>
      </c>
      <c r="AB17" s="54">
        <v>1</v>
      </c>
      <c r="AC17" s="54">
        <v>2</v>
      </c>
      <c r="AD17" s="54">
        <v>1.4</v>
      </c>
      <c r="AE17" s="54">
        <v>543</v>
      </c>
      <c r="AF17" s="54">
        <v>543</v>
      </c>
      <c r="AH17" s="54">
        <v>1</v>
      </c>
      <c r="AI17" s="54">
        <v>2</v>
      </c>
      <c r="AJ17" s="54">
        <v>1.4</v>
      </c>
      <c r="AK17" s="54">
        <v>933</v>
      </c>
      <c r="AL17" s="54">
        <v>543</v>
      </c>
    </row>
    <row r="18" spans="1:39">
      <c r="A18" s="52" t="s">
        <v>137</v>
      </c>
      <c r="B18" s="52">
        <v>3</v>
      </c>
      <c r="C18" s="52" t="s">
        <v>137</v>
      </c>
      <c r="D18" s="52">
        <v>1</v>
      </c>
      <c r="G18" s="57">
        <v>933</v>
      </c>
      <c r="H18" s="57">
        <v>1.4</v>
      </c>
      <c r="I18" s="57">
        <v>1</v>
      </c>
      <c r="J18" s="57">
        <v>177</v>
      </c>
      <c r="K18" s="57">
        <v>0.81458399999999997</v>
      </c>
      <c r="L18" s="57">
        <v>1</v>
      </c>
      <c r="N18" s="57">
        <v>1</v>
      </c>
      <c r="O18" s="57">
        <v>1.4</v>
      </c>
      <c r="P18" s="57">
        <v>1</v>
      </c>
      <c r="Q18" s="57">
        <v>933</v>
      </c>
      <c r="R18" s="57">
        <v>177</v>
      </c>
      <c r="S18" s="57">
        <v>0.89170539953024497</v>
      </c>
      <c r="U18" s="60">
        <v>0</v>
      </c>
      <c r="V18" s="60">
        <v>2</v>
      </c>
      <c r="W18" s="60">
        <v>1.4</v>
      </c>
      <c r="X18" s="60">
        <v>165</v>
      </c>
      <c r="Y18" s="60">
        <v>177</v>
      </c>
      <c r="Z18" s="60">
        <v>1.62880446430234</v>
      </c>
      <c r="AB18" s="54">
        <v>1</v>
      </c>
      <c r="AC18" s="54">
        <v>2</v>
      </c>
      <c r="AD18" s="54">
        <v>1.4</v>
      </c>
      <c r="AE18" s="54">
        <v>933</v>
      </c>
      <c r="AF18" s="54">
        <v>543</v>
      </c>
      <c r="AH18" s="57">
        <v>2</v>
      </c>
      <c r="AI18" s="57">
        <v>1.4</v>
      </c>
      <c r="AJ18" s="57">
        <v>1</v>
      </c>
      <c r="AK18" s="57">
        <v>543</v>
      </c>
      <c r="AL18" s="57">
        <v>177</v>
      </c>
      <c r="AM18" s="61" t="s">
        <v>186</v>
      </c>
    </row>
    <row r="19" spans="1:39">
      <c r="A19" s="52" t="s">
        <v>152</v>
      </c>
      <c r="B19" s="52">
        <v>3</v>
      </c>
      <c r="C19" s="52" t="s">
        <v>152</v>
      </c>
      <c r="D19" s="52">
        <v>2</v>
      </c>
      <c r="G19" s="57">
        <v>933</v>
      </c>
      <c r="H19" s="57">
        <v>1.4</v>
      </c>
      <c r="I19" s="57">
        <v>1</v>
      </c>
      <c r="J19" s="57">
        <v>543</v>
      </c>
      <c r="K19" s="57">
        <v>0.80538299999999996</v>
      </c>
      <c r="L19" s="57">
        <v>1</v>
      </c>
      <c r="N19" s="57">
        <v>1</v>
      </c>
      <c r="O19" s="57">
        <v>1.4</v>
      </c>
      <c r="P19" s="57">
        <v>1</v>
      </c>
      <c r="Q19" s="57">
        <v>543</v>
      </c>
      <c r="R19" s="57">
        <v>350</v>
      </c>
      <c r="S19" s="57">
        <v>0.80321873476955397</v>
      </c>
      <c r="U19" s="60">
        <v>0</v>
      </c>
      <c r="V19" s="60">
        <v>1.4</v>
      </c>
      <c r="W19" s="60">
        <v>1</v>
      </c>
      <c r="X19" s="60">
        <v>933</v>
      </c>
      <c r="Y19" s="60">
        <v>350</v>
      </c>
      <c r="Z19" s="60">
        <v>1.5635755062599299</v>
      </c>
      <c r="AB19" s="60">
        <v>2</v>
      </c>
      <c r="AC19" s="60">
        <v>1.4</v>
      </c>
      <c r="AD19" s="60">
        <v>1</v>
      </c>
      <c r="AE19" s="60">
        <v>543</v>
      </c>
      <c r="AF19" s="60">
        <v>177</v>
      </c>
      <c r="AH19" s="57">
        <v>2</v>
      </c>
      <c r="AI19" s="57">
        <v>1.4</v>
      </c>
      <c r="AJ19" s="57">
        <v>1</v>
      </c>
      <c r="AK19" s="57">
        <v>633</v>
      </c>
      <c r="AL19" s="57">
        <v>177</v>
      </c>
    </row>
    <row r="20" spans="1:39">
      <c r="A20" s="52" t="s">
        <v>154</v>
      </c>
      <c r="B20" s="52">
        <v>3</v>
      </c>
      <c r="G20" s="57">
        <v>933</v>
      </c>
      <c r="H20" s="57">
        <v>1.4</v>
      </c>
      <c r="I20" s="57">
        <v>1</v>
      </c>
      <c r="J20" s="57">
        <v>350</v>
      </c>
      <c r="K20" s="57">
        <v>0.80075700000000005</v>
      </c>
      <c r="L20" s="57">
        <v>1</v>
      </c>
      <c r="N20" s="57">
        <v>1</v>
      </c>
      <c r="O20" s="57">
        <v>1.4</v>
      </c>
      <c r="P20" s="57">
        <v>1</v>
      </c>
      <c r="Q20" s="57">
        <v>633</v>
      </c>
      <c r="R20" s="57">
        <v>177</v>
      </c>
      <c r="S20" s="57">
        <v>0.74225907175237404</v>
      </c>
      <c r="U20" s="60">
        <v>0</v>
      </c>
      <c r="V20" s="60">
        <v>1.7</v>
      </c>
      <c r="W20" s="60">
        <v>1.2</v>
      </c>
      <c r="X20" s="60">
        <v>543</v>
      </c>
      <c r="Y20" s="60">
        <v>177</v>
      </c>
      <c r="Z20" s="60">
        <v>1.56158096465539</v>
      </c>
      <c r="AB20" s="60">
        <v>2</v>
      </c>
      <c r="AC20" s="60">
        <v>1.4</v>
      </c>
      <c r="AD20" s="60">
        <v>1</v>
      </c>
      <c r="AE20" s="60">
        <v>633</v>
      </c>
      <c r="AF20" s="60">
        <v>177</v>
      </c>
      <c r="AH20" s="57">
        <v>2</v>
      </c>
      <c r="AI20" s="57">
        <v>1.4</v>
      </c>
      <c r="AJ20" s="57">
        <v>1</v>
      </c>
      <c r="AK20" s="57">
        <v>933</v>
      </c>
      <c r="AL20" s="57">
        <v>177</v>
      </c>
    </row>
    <row r="21" spans="1:39">
      <c r="A21" s="52" t="s">
        <v>156</v>
      </c>
      <c r="B21" s="52">
        <v>3</v>
      </c>
      <c r="G21" s="57">
        <v>165</v>
      </c>
      <c r="H21" s="57">
        <v>1.7</v>
      </c>
      <c r="I21" s="57">
        <v>1.2</v>
      </c>
      <c r="J21" s="57">
        <v>350</v>
      </c>
      <c r="K21" s="57">
        <v>0.80012699999999992</v>
      </c>
      <c r="L21" s="57">
        <v>1</v>
      </c>
      <c r="N21" s="57">
        <v>1</v>
      </c>
      <c r="O21" s="57">
        <v>2</v>
      </c>
      <c r="P21" s="57">
        <v>1.4</v>
      </c>
      <c r="Q21" s="57">
        <v>165</v>
      </c>
      <c r="R21" s="57">
        <v>543</v>
      </c>
      <c r="S21" s="57">
        <v>0.71886748974209502</v>
      </c>
      <c r="U21" s="60">
        <v>0</v>
      </c>
      <c r="V21" s="60">
        <v>1.4</v>
      </c>
      <c r="W21" s="60">
        <v>1</v>
      </c>
      <c r="X21" s="60">
        <v>933</v>
      </c>
      <c r="Y21" s="60">
        <v>177</v>
      </c>
      <c r="Z21" s="60">
        <v>1.4347735418618099</v>
      </c>
      <c r="AB21" s="60">
        <v>2</v>
      </c>
      <c r="AC21" s="60">
        <v>1.4</v>
      </c>
      <c r="AD21" s="60">
        <v>1</v>
      </c>
      <c r="AE21" s="60">
        <v>933</v>
      </c>
      <c r="AF21" s="60">
        <v>177</v>
      </c>
      <c r="AH21" s="57">
        <v>2</v>
      </c>
      <c r="AI21" s="57">
        <v>1.4</v>
      </c>
      <c r="AJ21" s="57">
        <v>1</v>
      </c>
      <c r="AK21" s="57">
        <v>543</v>
      </c>
      <c r="AL21" s="57">
        <v>350</v>
      </c>
    </row>
    <row r="22" spans="1:39">
      <c r="A22" s="52" t="s">
        <v>140</v>
      </c>
      <c r="B22" s="52">
        <v>3</v>
      </c>
      <c r="C22" s="52" t="s">
        <v>140</v>
      </c>
      <c r="D22" s="52">
        <v>1</v>
      </c>
      <c r="G22" s="57">
        <v>165</v>
      </c>
      <c r="H22" s="57">
        <v>1.7</v>
      </c>
      <c r="I22" s="57">
        <v>1.2</v>
      </c>
      <c r="J22" s="57">
        <v>543</v>
      </c>
      <c r="K22" s="57">
        <v>0.79955399999999988</v>
      </c>
      <c r="L22" s="57">
        <v>1</v>
      </c>
      <c r="N22" s="57">
        <v>1</v>
      </c>
      <c r="O22" s="57">
        <v>2</v>
      </c>
      <c r="P22" s="57">
        <v>1.4</v>
      </c>
      <c r="Q22" s="57">
        <v>165</v>
      </c>
      <c r="R22" s="57">
        <v>350</v>
      </c>
      <c r="S22" s="57">
        <v>0.686909734838826</v>
      </c>
      <c r="U22" s="60">
        <v>0</v>
      </c>
      <c r="V22" s="60">
        <v>1.4</v>
      </c>
      <c r="W22" s="60">
        <v>1</v>
      </c>
      <c r="X22" s="60">
        <v>543</v>
      </c>
      <c r="Y22" s="60">
        <v>350</v>
      </c>
      <c r="Z22" s="60">
        <v>1.4108157214322701</v>
      </c>
      <c r="AB22" s="60">
        <v>2</v>
      </c>
      <c r="AC22" s="60">
        <v>1.7</v>
      </c>
      <c r="AD22" s="60">
        <v>1.2</v>
      </c>
      <c r="AE22" s="60">
        <v>543</v>
      </c>
      <c r="AF22" s="60">
        <v>177</v>
      </c>
      <c r="AH22" s="57">
        <v>2</v>
      </c>
      <c r="AI22" s="57">
        <v>1.4</v>
      </c>
      <c r="AJ22" s="57">
        <v>1</v>
      </c>
      <c r="AK22" s="57">
        <v>933</v>
      </c>
      <c r="AL22" s="57">
        <v>350</v>
      </c>
    </row>
    <row r="23" spans="1:39">
      <c r="A23" s="52" t="s">
        <v>159</v>
      </c>
      <c r="B23" s="52">
        <v>3</v>
      </c>
      <c r="C23" s="52" t="s">
        <v>159</v>
      </c>
      <c r="D23" s="52">
        <v>2</v>
      </c>
      <c r="G23" s="57">
        <v>165</v>
      </c>
      <c r="H23" s="57">
        <v>1.7</v>
      </c>
      <c r="I23" s="57">
        <v>1.2</v>
      </c>
      <c r="J23" s="57">
        <v>177</v>
      </c>
      <c r="K23" s="57">
        <v>0.74596200000000001</v>
      </c>
      <c r="L23" s="57">
        <v>1</v>
      </c>
      <c r="N23" s="57">
        <v>1</v>
      </c>
      <c r="O23" s="57">
        <v>2</v>
      </c>
      <c r="P23" s="57">
        <v>1.4</v>
      </c>
      <c r="Q23" s="57">
        <v>165</v>
      </c>
      <c r="R23" s="57">
        <v>177</v>
      </c>
      <c r="S23" s="57">
        <v>0.66783665734235498</v>
      </c>
      <c r="U23" s="55">
        <v>2</v>
      </c>
      <c r="V23" s="55">
        <v>1.4</v>
      </c>
      <c r="W23" s="55">
        <v>1</v>
      </c>
      <c r="X23" s="55">
        <v>633</v>
      </c>
      <c r="Y23" s="55">
        <v>177</v>
      </c>
      <c r="Z23" s="55">
        <v>1.33277858975361</v>
      </c>
      <c r="AB23" s="60">
        <v>2</v>
      </c>
      <c r="AC23" s="60">
        <v>1.7</v>
      </c>
      <c r="AD23" s="60">
        <v>1.2</v>
      </c>
      <c r="AE23" s="60">
        <v>933</v>
      </c>
      <c r="AF23" s="60">
        <v>177</v>
      </c>
      <c r="AH23" s="57">
        <v>2</v>
      </c>
      <c r="AI23" s="57">
        <v>1.7</v>
      </c>
      <c r="AJ23" s="57">
        <v>1.2</v>
      </c>
      <c r="AK23" s="57">
        <v>543</v>
      </c>
      <c r="AL23" s="57">
        <v>177</v>
      </c>
    </row>
    <row r="24" spans="1:39">
      <c r="A24" s="52" t="s">
        <v>141</v>
      </c>
      <c r="B24" s="52">
        <v>4</v>
      </c>
      <c r="G24" s="57">
        <v>633</v>
      </c>
      <c r="H24" s="57">
        <v>1.4</v>
      </c>
      <c r="I24" s="57">
        <v>1</v>
      </c>
      <c r="J24" s="57">
        <v>177</v>
      </c>
      <c r="K24" s="57">
        <v>0.73663500000000004</v>
      </c>
      <c r="L24" s="57">
        <v>1</v>
      </c>
      <c r="N24" s="57">
        <v>1</v>
      </c>
      <c r="O24" s="57">
        <v>1.4</v>
      </c>
      <c r="P24" s="57">
        <v>1</v>
      </c>
      <c r="Q24" s="57">
        <v>543</v>
      </c>
      <c r="R24" s="57">
        <v>177</v>
      </c>
      <c r="S24" s="57">
        <v>0.664829858531505</v>
      </c>
      <c r="U24" s="55">
        <v>2</v>
      </c>
      <c r="V24" s="55">
        <v>1.4</v>
      </c>
      <c r="W24" s="55">
        <v>1</v>
      </c>
      <c r="X24" s="55">
        <v>543</v>
      </c>
      <c r="Y24" s="55">
        <v>177</v>
      </c>
      <c r="Z24" s="55">
        <v>1.29797277909246</v>
      </c>
      <c r="AB24" s="60">
        <v>2</v>
      </c>
      <c r="AC24" s="60">
        <v>2</v>
      </c>
      <c r="AD24" s="60">
        <v>1.4</v>
      </c>
      <c r="AE24" s="60">
        <v>543</v>
      </c>
      <c r="AF24" s="60">
        <v>177</v>
      </c>
      <c r="AH24" s="57">
        <v>2</v>
      </c>
      <c r="AI24" s="57">
        <v>1.7</v>
      </c>
      <c r="AJ24" s="57">
        <v>1.2</v>
      </c>
      <c r="AK24" s="57">
        <v>933</v>
      </c>
      <c r="AL24" s="57">
        <v>177</v>
      </c>
    </row>
    <row r="25" spans="1:39">
      <c r="A25" s="52" t="s">
        <v>143</v>
      </c>
      <c r="B25" s="52">
        <v>4</v>
      </c>
      <c r="C25" s="52" t="s">
        <v>141</v>
      </c>
      <c r="D25" s="52">
        <v>3</v>
      </c>
      <c r="G25" s="57">
        <v>543</v>
      </c>
      <c r="H25" s="57">
        <v>1.4</v>
      </c>
      <c r="I25" s="57">
        <v>1</v>
      </c>
      <c r="J25" s="57">
        <v>543</v>
      </c>
      <c r="K25" s="57">
        <v>0.73005000000000009</v>
      </c>
      <c r="L25" s="57">
        <v>1</v>
      </c>
      <c r="N25" s="62">
        <v>3</v>
      </c>
      <c r="O25" s="62">
        <v>1.7</v>
      </c>
      <c r="P25" s="62">
        <v>1.2</v>
      </c>
      <c r="Q25" s="62">
        <v>165</v>
      </c>
      <c r="R25" s="62">
        <v>350</v>
      </c>
      <c r="S25" s="62">
        <v>0.40655554317210602</v>
      </c>
      <c r="U25" s="55">
        <v>2</v>
      </c>
      <c r="V25" s="55">
        <v>1.7</v>
      </c>
      <c r="W25" s="55">
        <v>1.2</v>
      </c>
      <c r="X25" s="55">
        <v>165</v>
      </c>
      <c r="Y25" s="55">
        <v>543</v>
      </c>
      <c r="Z25" s="55">
        <v>1.20825011273035</v>
      </c>
      <c r="AB25" s="60">
        <v>2</v>
      </c>
      <c r="AC25" s="60">
        <v>2</v>
      </c>
      <c r="AD25" s="60">
        <v>1.4</v>
      </c>
      <c r="AE25" s="60">
        <v>933</v>
      </c>
      <c r="AF25" s="60">
        <v>177</v>
      </c>
      <c r="AH25" s="57">
        <v>2</v>
      </c>
      <c r="AI25" s="57">
        <v>1.7</v>
      </c>
      <c r="AJ25" s="57">
        <v>1.2</v>
      </c>
      <c r="AK25" s="57">
        <v>543</v>
      </c>
      <c r="AL25" s="57">
        <v>350</v>
      </c>
    </row>
    <row r="26" spans="1:39">
      <c r="A26" s="52" t="s">
        <v>144</v>
      </c>
      <c r="B26" s="52">
        <v>4</v>
      </c>
      <c r="C26" s="52" t="s">
        <v>143</v>
      </c>
      <c r="D26" s="52">
        <v>4</v>
      </c>
      <c r="G26" s="57">
        <v>543</v>
      </c>
      <c r="H26" s="57">
        <v>1.4</v>
      </c>
      <c r="I26" s="57">
        <v>1</v>
      </c>
      <c r="J26" s="57">
        <v>350</v>
      </c>
      <c r="K26" s="57">
        <v>0.71919900000000003</v>
      </c>
      <c r="L26" s="57">
        <v>1</v>
      </c>
      <c r="N26" s="62">
        <v>3</v>
      </c>
      <c r="O26" s="62">
        <v>1.7</v>
      </c>
      <c r="P26" s="62">
        <v>1.2</v>
      </c>
      <c r="Q26" s="62">
        <v>165</v>
      </c>
      <c r="R26" s="62">
        <v>543</v>
      </c>
      <c r="S26" s="62">
        <v>0.38561406067481602</v>
      </c>
      <c r="U26" s="55">
        <v>2</v>
      </c>
      <c r="V26" s="55">
        <v>1.7</v>
      </c>
      <c r="W26" s="55">
        <v>1.2</v>
      </c>
      <c r="X26" s="55">
        <v>165</v>
      </c>
      <c r="Y26" s="55">
        <v>350</v>
      </c>
      <c r="Z26" s="55">
        <v>1.1906788572620199</v>
      </c>
      <c r="AB26" s="59">
        <v>3</v>
      </c>
      <c r="AC26" s="59">
        <v>1.4</v>
      </c>
      <c r="AD26" s="59">
        <v>1</v>
      </c>
      <c r="AE26" s="59">
        <v>543</v>
      </c>
      <c r="AF26" s="59">
        <v>350</v>
      </c>
      <c r="AH26" s="57">
        <v>2</v>
      </c>
      <c r="AI26" s="57">
        <v>1.7</v>
      </c>
      <c r="AJ26" s="57">
        <v>1.2</v>
      </c>
      <c r="AK26" s="57">
        <v>933</v>
      </c>
      <c r="AL26" s="57">
        <v>350</v>
      </c>
    </row>
    <row r="27" spans="1:39">
      <c r="A27" s="52" t="s">
        <v>146</v>
      </c>
      <c r="B27" s="52">
        <v>4</v>
      </c>
      <c r="G27" s="57">
        <v>543</v>
      </c>
      <c r="H27" s="57">
        <v>1.4</v>
      </c>
      <c r="I27" s="57">
        <v>1</v>
      </c>
      <c r="J27" s="57">
        <v>177</v>
      </c>
      <c r="K27" s="57">
        <v>0.71426400000000001</v>
      </c>
      <c r="L27" s="57">
        <v>1</v>
      </c>
      <c r="N27" s="62">
        <v>3</v>
      </c>
      <c r="O27" s="62">
        <v>1.7</v>
      </c>
      <c r="P27" s="62">
        <v>1.2</v>
      </c>
      <c r="Q27" s="62">
        <v>165</v>
      </c>
      <c r="R27" s="62">
        <v>177</v>
      </c>
      <c r="S27" s="62">
        <v>0.38167938236228499</v>
      </c>
      <c r="U27" s="55">
        <v>2</v>
      </c>
      <c r="V27" s="55">
        <v>1.7</v>
      </c>
      <c r="W27" s="55">
        <v>1.2</v>
      </c>
      <c r="X27" s="55">
        <v>165</v>
      </c>
      <c r="Y27" s="55">
        <v>177</v>
      </c>
      <c r="Z27" s="55">
        <v>1.15089444804066</v>
      </c>
      <c r="AB27" s="59">
        <v>3</v>
      </c>
      <c r="AC27" s="59">
        <v>1.4</v>
      </c>
      <c r="AD27" s="59">
        <v>1</v>
      </c>
      <c r="AE27" s="59">
        <v>933</v>
      </c>
      <c r="AF27" s="59">
        <v>350</v>
      </c>
      <c r="AH27" s="57">
        <v>2</v>
      </c>
      <c r="AI27" s="57">
        <v>2</v>
      </c>
      <c r="AJ27" s="57">
        <v>1.4</v>
      </c>
      <c r="AK27" s="57">
        <v>543</v>
      </c>
      <c r="AL27" s="57">
        <v>177</v>
      </c>
    </row>
    <row r="28" spans="1:39">
      <c r="A28" s="52" t="s">
        <v>148</v>
      </c>
      <c r="B28" s="52">
        <v>4</v>
      </c>
      <c r="G28" s="63">
        <v>206</v>
      </c>
      <c r="H28" s="63">
        <v>1.4</v>
      </c>
      <c r="I28" s="63">
        <v>1</v>
      </c>
      <c r="J28" s="63">
        <v>177</v>
      </c>
      <c r="K28" s="63">
        <v>0.508911</v>
      </c>
      <c r="L28" s="63">
        <v>3</v>
      </c>
      <c r="N28" s="62">
        <v>3</v>
      </c>
      <c r="O28" s="62">
        <v>1.4</v>
      </c>
      <c r="P28" s="62">
        <v>1</v>
      </c>
      <c r="Q28" s="62">
        <v>206</v>
      </c>
      <c r="R28" s="62">
        <v>177</v>
      </c>
      <c r="S28" s="62">
        <v>0.32265259238269201</v>
      </c>
      <c r="U28" s="55">
        <v>2</v>
      </c>
      <c r="V28" s="55">
        <v>1.4</v>
      </c>
      <c r="W28" s="55">
        <v>1</v>
      </c>
      <c r="X28" s="55">
        <v>165</v>
      </c>
      <c r="Y28" s="55">
        <v>543</v>
      </c>
      <c r="Z28" s="55">
        <v>1.0199730789064001</v>
      </c>
      <c r="AB28" s="59">
        <v>3</v>
      </c>
      <c r="AC28" s="59">
        <v>1.7</v>
      </c>
      <c r="AD28" s="59">
        <v>1.2</v>
      </c>
      <c r="AE28" s="59">
        <v>543</v>
      </c>
      <c r="AF28" s="59">
        <v>350</v>
      </c>
      <c r="AH28" s="59">
        <v>3</v>
      </c>
      <c r="AI28" s="59">
        <v>1.4</v>
      </c>
      <c r="AJ28" s="59">
        <v>1</v>
      </c>
      <c r="AK28" s="59">
        <v>543</v>
      </c>
      <c r="AL28" s="59">
        <v>543</v>
      </c>
    </row>
    <row r="29" spans="1:39">
      <c r="A29" s="52" t="s">
        <v>150</v>
      </c>
      <c r="B29" s="52">
        <v>4</v>
      </c>
      <c r="C29" s="52" t="s">
        <v>150</v>
      </c>
      <c r="D29" s="52">
        <v>4</v>
      </c>
      <c r="G29" s="63">
        <v>165</v>
      </c>
      <c r="H29" s="63">
        <v>1.4</v>
      </c>
      <c r="I29" s="63">
        <v>1</v>
      </c>
      <c r="J29" s="63">
        <v>350</v>
      </c>
      <c r="K29" s="63">
        <v>0.41519699999999998</v>
      </c>
      <c r="L29" s="63">
        <v>3</v>
      </c>
      <c r="N29" s="62">
        <v>3</v>
      </c>
      <c r="O29" s="62">
        <v>1.4</v>
      </c>
      <c r="P29" s="62">
        <v>1</v>
      </c>
      <c r="Q29" s="62">
        <v>165</v>
      </c>
      <c r="R29" s="62">
        <v>543</v>
      </c>
      <c r="S29" s="62">
        <v>0.27591557287826601</v>
      </c>
      <c r="U29" s="55">
        <v>2</v>
      </c>
      <c r="V29" s="55">
        <v>1.4</v>
      </c>
      <c r="W29" s="55">
        <v>1</v>
      </c>
      <c r="X29" s="55">
        <v>206</v>
      </c>
      <c r="Y29" s="55">
        <v>177</v>
      </c>
      <c r="Z29" s="55">
        <v>0.992580210272901</v>
      </c>
      <c r="AB29" s="59">
        <v>3</v>
      </c>
      <c r="AC29" s="59">
        <v>1.7</v>
      </c>
      <c r="AD29" s="59">
        <v>1.2</v>
      </c>
      <c r="AE29" s="59">
        <v>933</v>
      </c>
      <c r="AF29" s="59">
        <v>350</v>
      </c>
      <c r="AH29" s="59">
        <v>3</v>
      </c>
      <c r="AI29" s="59">
        <v>1.4</v>
      </c>
      <c r="AJ29" s="59">
        <v>1</v>
      </c>
      <c r="AK29" s="59">
        <v>933</v>
      </c>
      <c r="AL29" s="59">
        <v>543</v>
      </c>
    </row>
    <row r="30" spans="1:39">
      <c r="G30" s="63">
        <v>165</v>
      </c>
      <c r="H30" s="63">
        <v>1.4</v>
      </c>
      <c r="I30" s="63">
        <v>1</v>
      </c>
      <c r="J30" s="63">
        <v>177</v>
      </c>
      <c r="K30" s="63">
        <v>0.41036399999999995</v>
      </c>
      <c r="L30" s="63">
        <v>3</v>
      </c>
      <c r="N30" s="62">
        <v>3</v>
      </c>
      <c r="O30" s="62">
        <v>1.4</v>
      </c>
      <c r="P30" s="62">
        <v>1</v>
      </c>
      <c r="Q30" s="62">
        <v>165</v>
      </c>
      <c r="R30" s="62">
        <v>177</v>
      </c>
      <c r="S30" s="62">
        <v>0.26262172749962698</v>
      </c>
      <c r="U30" s="55">
        <v>2</v>
      </c>
      <c r="V30" s="55">
        <v>1.4</v>
      </c>
      <c r="W30" s="55">
        <v>1</v>
      </c>
      <c r="X30" s="55">
        <v>165</v>
      </c>
      <c r="Y30" s="55">
        <v>350</v>
      </c>
      <c r="Z30" s="55">
        <v>0.952653483464176</v>
      </c>
      <c r="AB30" s="59">
        <v>3</v>
      </c>
      <c r="AC30" s="59">
        <v>2</v>
      </c>
      <c r="AD30" s="59">
        <v>1.4</v>
      </c>
      <c r="AE30" s="59">
        <v>543</v>
      </c>
      <c r="AF30" s="59">
        <v>350</v>
      </c>
      <c r="AH30" s="59">
        <v>3</v>
      </c>
      <c r="AI30" s="59">
        <v>1.7</v>
      </c>
      <c r="AJ30" s="59">
        <v>1.2</v>
      </c>
      <c r="AK30" s="59">
        <v>543</v>
      </c>
      <c r="AL30" s="59">
        <v>543</v>
      </c>
    </row>
    <row r="31" spans="1:39">
      <c r="G31" s="63">
        <v>165</v>
      </c>
      <c r="H31" s="63">
        <v>1.4</v>
      </c>
      <c r="I31" s="63">
        <v>1</v>
      </c>
      <c r="J31" s="63">
        <v>543</v>
      </c>
      <c r="K31" s="63">
        <v>0.39468900000000007</v>
      </c>
      <c r="L31" s="63">
        <v>3</v>
      </c>
      <c r="N31" s="62">
        <v>3</v>
      </c>
      <c r="O31" s="62">
        <v>1.4</v>
      </c>
      <c r="P31" s="62">
        <v>1</v>
      </c>
      <c r="Q31" s="62">
        <v>165</v>
      </c>
      <c r="R31" s="62">
        <v>350</v>
      </c>
      <c r="S31" s="62">
        <v>0.26137725345381801</v>
      </c>
      <c r="U31" s="55">
        <v>2</v>
      </c>
      <c r="V31" s="55">
        <v>1.4</v>
      </c>
      <c r="W31" s="55">
        <v>1</v>
      </c>
      <c r="X31" s="55">
        <v>165</v>
      </c>
      <c r="Y31" s="55">
        <v>177</v>
      </c>
      <c r="Z31" s="55">
        <v>0.93976234523950797</v>
      </c>
      <c r="AB31" s="59">
        <v>3</v>
      </c>
      <c r="AC31" s="59">
        <v>2</v>
      </c>
      <c r="AD31" s="59">
        <v>1.4</v>
      </c>
      <c r="AE31" s="59">
        <v>933</v>
      </c>
      <c r="AF31" s="59">
        <v>350</v>
      </c>
      <c r="AH31" s="59">
        <v>3</v>
      </c>
      <c r="AI31" s="59">
        <v>1.7</v>
      </c>
      <c r="AJ31" s="59">
        <v>1.2</v>
      </c>
      <c r="AK31" s="59">
        <v>933</v>
      </c>
      <c r="AL31" s="59">
        <v>543</v>
      </c>
    </row>
    <row r="35" spans="3:30">
      <c r="C35" s="52" t="s">
        <v>149</v>
      </c>
      <c r="D35" s="52">
        <v>0</v>
      </c>
      <c r="P35" s="61"/>
      <c r="Q35" s="61"/>
      <c r="R35" s="61"/>
      <c r="S35" s="61"/>
      <c r="T35" s="61"/>
      <c r="U35" s="61"/>
    </row>
    <row r="36" spans="3:30">
      <c r="C36" s="52" t="s">
        <v>155</v>
      </c>
      <c r="D36" s="52">
        <v>0</v>
      </c>
      <c r="O36" s="60">
        <v>1.4</v>
      </c>
      <c r="P36" s="60">
        <v>1</v>
      </c>
      <c r="Q36" s="60">
        <v>543</v>
      </c>
      <c r="R36" s="60">
        <v>543</v>
      </c>
      <c r="S36" s="60">
        <v>1.65132531003589</v>
      </c>
      <c r="T36" s="60">
        <v>200</v>
      </c>
      <c r="V36" t="s">
        <v>173</v>
      </c>
      <c r="AA36">
        <v>1</v>
      </c>
      <c r="AB36">
        <v>165</v>
      </c>
      <c r="AC36">
        <v>177</v>
      </c>
      <c r="AD36">
        <v>0.93976234523950797</v>
      </c>
    </row>
    <row r="37" spans="3:30">
      <c r="C37" s="52" t="s">
        <v>160</v>
      </c>
      <c r="D37" s="52">
        <v>0</v>
      </c>
      <c r="O37" s="60">
        <v>1.4</v>
      </c>
      <c r="P37" s="60">
        <v>1</v>
      </c>
      <c r="Q37" s="60">
        <v>933</v>
      </c>
      <c r="R37" s="60">
        <v>350</v>
      </c>
      <c r="S37" s="60">
        <v>1.5635755062599299</v>
      </c>
      <c r="T37" s="60">
        <v>300</v>
      </c>
      <c r="V37" t="s">
        <v>174</v>
      </c>
      <c r="AA37">
        <v>1</v>
      </c>
      <c r="AB37">
        <v>165</v>
      </c>
      <c r="AC37">
        <v>350</v>
      </c>
      <c r="AD37">
        <v>0.952653483464176</v>
      </c>
    </row>
    <row r="38" spans="3:30">
      <c r="C38" s="52" t="s">
        <v>151</v>
      </c>
      <c r="D38" s="52">
        <v>0</v>
      </c>
      <c r="O38" s="60">
        <v>1.4</v>
      </c>
      <c r="P38" s="60">
        <v>1</v>
      </c>
      <c r="Q38" s="60">
        <v>933</v>
      </c>
      <c r="R38" s="60">
        <v>177</v>
      </c>
      <c r="S38" s="60">
        <v>1.4347735418618099</v>
      </c>
      <c r="T38" s="60">
        <v>400</v>
      </c>
      <c r="V38" t="s">
        <v>175</v>
      </c>
      <c r="AA38">
        <v>1</v>
      </c>
      <c r="AB38">
        <v>206</v>
      </c>
      <c r="AC38">
        <v>177</v>
      </c>
      <c r="AD38">
        <v>0.992580210272901</v>
      </c>
    </row>
    <row r="39" spans="3:30">
      <c r="C39" s="52" t="s">
        <v>153</v>
      </c>
      <c r="D39" s="52">
        <v>0</v>
      </c>
      <c r="O39" s="60">
        <v>1.4</v>
      </c>
      <c r="P39" s="60">
        <v>1</v>
      </c>
      <c r="Q39" s="60">
        <v>543</v>
      </c>
      <c r="R39" s="60">
        <v>350</v>
      </c>
      <c r="S39" s="60">
        <v>1.4108157214322701</v>
      </c>
      <c r="T39" s="60">
        <v>500</v>
      </c>
      <c r="V39" t="s">
        <v>176</v>
      </c>
      <c r="AA39">
        <v>1</v>
      </c>
      <c r="AB39">
        <v>165</v>
      </c>
      <c r="AC39">
        <v>543</v>
      </c>
      <c r="AD39">
        <v>1.0199730789064001</v>
      </c>
    </row>
    <row r="40" spans="3:30">
      <c r="C40" s="52" t="s">
        <v>157</v>
      </c>
      <c r="D40" s="52">
        <v>0</v>
      </c>
      <c r="O40" s="60">
        <v>1.7</v>
      </c>
      <c r="P40" s="60">
        <v>1.2</v>
      </c>
      <c r="Q40" s="60">
        <v>543</v>
      </c>
      <c r="R40" s="60">
        <v>543</v>
      </c>
      <c r="S40" s="60">
        <v>1.7617592225190799</v>
      </c>
      <c r="T40" s="60">
        <v>600</v>
      </c>
      <c r="V40" t="s">
        <v>177</v>
      </c>
      <c r="AA40">
        <v>1.2</v>
      </c>
      <c r="AB40">
        <v>165</v>
      </c>
      <c r="AC40">
        <v>177</v>
      </c>
      <c r="AD40">
        <v>1.15089444804066</v>
      </c>
    </row>
    <row r="41" spans="3:30">
      <c r="C41" s="52" t="s">
        <v>158</v>
      </c>
      <c r="D41" s="52">
        <v>0</v>
      </c>
      <c r="O41" s="60">
        <v>1.7</v>
      </c>
      <c r="P41" s="60">
        <v>1.2</v>
      </c>
      <c r="Q41" s="60">
        <v>933</v>
      </c>
      <c r="R41" s="60">
        <v>177</v>
      </c>
      <c r="S41" s="60">
        <v>1.7572912656003701</v>
      </c>
      <c r="T41" s="60">
        <v>700</v>
      </c>
      <c r="V41" t="s">
        <v>178</v>
      </c>
      <c r="AA41">
        <v>1.2</v>
      </c>
      <c r="AB41">
        <v>165</v>
      </c>
      <c r="AC41">
        <v>350</v>
      </c>
      <c r="AD41">
        <v>1.1906788572620199</v>
      </c>
    </row>
    <row r="42" spans="3:30">
      <c r="C42" s="52" t="s">
        <v>161</v>
      </c>
      <c r="D42" s="52">
        <v>0</v>
      </c>
      <c r="O42" s="60">
        <v>1.7</v>
      </c>
      <c r="P42" s="60">
        <v>1.2</v>
      </c>
      <c r="Q42" s="60">
        <v>543</v>
      </c>
      <c r="R42" s="60">
        <v>350</v>
      </c>
      <c r="S42" s="60">
        <v>1.6877822758313701</v>
      </c>
      <c r="T42" s="60">
        <v>800</v>
      </c>
      <c r="V42" t="s">
        <v>179</v>
      </c>
      <c r="AA42">
        <v>1.2</v>
      </c>
      <c r="AB42">
        <v>165</v>
      </c>
      <c r="AC42">
        <v>543</v>
      </c>
      <c r="AD42">
        <v>1.20825011273035</v>
      </c>
    </row>
    <row r="43" spans="3:30">
      <c r="C43" s="52" t="s">
        <v>162</v>
      </c>
      <c r="D43" s="52">
        <v>0</v>
      </c>
      <c r="O43" s="60">
        <v>1.7</v>
      </c>
      <c r="P43" s="60">
        <v>1.2</v>
      </c>
      <c r="Q43" s="60">
        <v>543</v>
      </c>
      <c r="R43" s="60">
        <v>177</v>
      </c>
      <c r="S43" s="60">
        <v>1.56158096465539</v>
      </c>
      <c r="T43" s="60">
        <v>900</v>
      </c>
      <c r="V43" t="s">
        <v>180</v>
      </c>
      <c r="AA43">
        <v>1</v>
      </c>
      <c r="AB43">
        <v>543</v>
      </c>
      <c r="AC43">
        <v>177</v>
      </c>
      <c r="AD43">
        <v>1.29797277909246</v>
      </c>
    </row>
    <row r="44" spans="3:30">
      <c r="C44" s="52" t="s">
        <v>136</v>
      </c>
      <c r="D44" s="52">
        <v>1</v>
      </c>
      <c r="O44" s="60">
        <v>2</v>
      </c>
      <c r="P44" s="60">
        <v>1.4</v>
      </c>
      <c r="Q44" s="60">
        <v>165</v>
      </c>
      <c r="R44" s="60">
        <v>543</v>
      </c>
      <c r="S44" s="60">
        <v>1.69230068836536</v>
      </c>
      <c r="T44" s="60">
        <v>1000</v>
      </c>
      <c r="V44" t="s">
        <v>181</v>
      </c>
      <c r="AA44">
        <v>1</v>
      </c>
      <c r="AB44">
        <v>633</v>
      </c>
      <c r="AC44">
        <v>177</v>
      </c>
      <c r="AD44">
        <v>1.33277858975361</v>
      </c>
    </row>
    <row r="45" spans="3:30">
      <c r="C45" s="52" t="s">
        <v>138</v>
      </c>
      <c r="D45" s="52">
        <v>1</v>
      </c>
      <c r="O45" s="60">
        <v>2</v>
      </c>
      <c r="P45" s="60">
        <v>1.4</v>
      </c>
      <c r="Q45" s="60">
        <v>165</v>
      </c>
      <c r="R45" s="60">
        <v>350</v>
      </c>
      <c r="S45" s="60">
        <v>1.6839464143411</v>
      </c>
      <c r="T45" s="60">
        <v>11000</v>
      </c>
      <c r="V45" t="s">
        <v>182</v>
      </c>
    </row>
    <row r="46" spans="3:30">
      <c r="C46" s="52" t="s">
        <v>137</v>
      </c>
      <c r="D46" s="52">
        <v>1</v>
      </c>
      <c r="O46" s="60">
        <v>2</v>
      </c>
      <c r="P46" s="60">
        <v>1.4</v>
      </c>
      <c r="Q46" s="60">
        <v>165</v>
      </c>
      <c r="R46" s="60">
        <v>177</v>
      </c>
      <c r="S46" s="60">
        <v>1.62880446430234</v>
      </c>
      <c r="T46" s="60">
        <v>1200</v>
      </c>
      <c r="V46" t="s">
        <v>183</v>
      </c>
    </row>
    <row r="47" spans="3:30">
      <c r="C47" s="52" t="s">
        <v>140</v>
      </c>
      <c r="D47" s="52">
        <v>1</v>
      </c>
      <c r="T47" s="60">
        <v>1300</v>
      </c>
      <c r="V47" t="s">
        <v>184</v>
      </c>
    </row>
    <row r="48" spans="3:30">
      <c r="C48" s="52" t="s">
        <v>152</v>
      </c>
      <c r="D48" s="52">
        <v>2</v>
      </c>
      <c r="T48" s="60">
        <v>1400</v>
      </c>
      <c r="V48" t="s">
        <v>185</v>
      </c>
    </row>
    <row r="49" spans="3:4">
      <c r="C49" s="52" t="s">
        <v>159</v>
      </c>
      <c r="D49" s="52">
        <v>2</v>
      </c>
    </row>
    <row r="50" spans="3:4">
      <c r="C50" s="52" t="s">
        <v>142</v>
      </c>
      <c r="D50" s="52">
        <v>3</v>
      </c>
    </row>
    <row r="51" spans="3:4">
      <c r="C51" s="52" t="s">
        <v>145</v>
      </c>
      <c r="D51" s="52">
        <v>3</v>
      </c>
    </row>
    <row r="52" spans="3:4">
      <c r="C52" s="52" t="s">
        <v>147</v>
      </c>
      <c r="D52" s="52">
        <v>3</v>
      </c>
    </row>
    <row r="53" spans="3:4">
      <c r="C53" s="52" t="s">
        <v>141</v>
      </c>
      <c r="D53" s="52">
        <v>3</v>
      </c>
    </row>
    <row r="54" spans="3:4">
      <c r="C54" s="52" t="s">
        <v>143</v>
      </c>
      <c r="D54" s="52">
        <v>4</v>
      </c>
    </row>
    <row r="55" spans="3:4">
      <c r="C55" s="52" t="s">
        <v>150</v>
      </c>
      <c r="D55" s="52">
        <v>4</v>
      </c>
    </row>
  </sheetData>
  <sortState xmlns:xlrd2="http://schemas.microsoft.com/office/spreadsheetml/2017/richdata2" ref="AA36:AD44">
    <sortCondition ref="AD36:AD4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4D04F-010F-A54A-8911-B28D3EE57047}">
  <dimension ref="A1:R30"/>
  <sheetViews>
    <sheetView workbookViewId="0">
      <selection activeCell="N2" sqref="N2:N29"/>
    </sheetView>
  </sheetViews>
  <sheetFormatPr baseColWidth="10" defaultRowHeight="16"/>
  <sheetData>
    <row r="1" spans="1:18">
      <c r="A1" s="49" t="s">
        <v>135</v>
      </c>
      <c r="B1" s="2" t="s">
        <v>134</v>
      </c>
      <c r="C1" s="2" t="s">
        <v>133</v>
      </c>
      <c r="D1" s="2" t="s">
        <v>132</v>
      </c>
      <c r="E1" s="48" t="s">
        <v>127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128</v>
      </c>
      <c r="L1" s="2" t="s">
        <v>129</v>
      </c>
      <c r="M1" s="2" t="s">
        <v>130</v>
      </c>
      <c r="N1" s="2" t="s">
        <v>131</v>
      </c>
    </row>
    <row r="2" spans="1:18">
      <c r="A2">
        <v>4.5</v>
      </c>
      <c r="B2">
        <v>6.6</v>
      </c>
      <c r="C2">
        <v>6.9</v>
      </c>
      <c r="D2">
        <v>10.1</v>
      </c>
      <c r="E2">
        <v>6.2</v>
      </c>
      <c r="F2">
        <v>38254</v>
      </c>
      <c r="G2">
        <v>2319</v>
      </c>
      <c r="H2">
        <v>25857</v>
      </c>
      <c r="I2">
        <v>1945</v>
      </c>
      <c r="J2">
        <v>8133</v>
      </c>
      <c r="K2">
        <v>165</v>
      </c>
      <c r="L2">
        <v>1.4</v>
      </c>
      <c r="M2">
        <v>1</v>
      </c>
      <c r="N2">
        <v>177</v>
      </c>
      <c r="Q2" s="52" t="s">
        <v>165</v>
      </c>
    </row>
    <row r="3" spans="1:18">
      <c r="A3">
        <v>4.5</v>
      </c>
      <c r="B3">
        <v>6.8</v>
      </c>
      <c r="C3">
        <v>6.8</v>
      </c>
      <c r="D3">
        <v>10.5</v>
      </c>
      <c r="E3">
        <v>6.1</v>
      </c>
      <c r="F3">
        <v>41679</v>
      </c>
      <c r="G3">
        <v>2194</v>
      </c>
      <c r="H3">
        <v>28241</v>
      </c>
      <c r="I3">
        <v>2270</v>
      </c>
      <c r="J3">
        <v>8974</v>
      </c>
      <c r="K3">
        <v>206</v>
      </c>
      <c r="L3">
        <v>1.4</v>
      </c>
      <c r="M3">
        <v>1</v>
      </c>
      <c r="N3">
        <v>177</v>
      </c>
    </row>
    <row r="4" spans="1:18">
      <c r="A4">
        <v>4.5</v>
      </c>
      <c r="B4">
        <v>7.9</v>
      </c>
      <c r="C4">
        <v>8.1</v>
      </c>
      <c r="D4">
        <v>10.7</v>
      </c>
      <c r="E4">
        <v>6.7</v>
      </c>
      <c r="F4">
        <v>50193</v>
      </c>
      <c r="G4">
        <v>2673</v>
      </c>
      <c r="H4">
        <v>33143</v>
      </c>
      <c r="I4">
        <v>3664</v>
      </c>
      <c r="J4">
        <v>10713</v>
      </c>
      <c r="K4">
        <v>543</v>
      </c>
      <c r="L4">
        <v>1.4</v>
      </c>
      <c r="M4">
        <v>1</v>
      </c>
      <c r="N4">
        <v>177</v>
      </c>
    </row>
    <row r="5" spans="1:18">
      <c r="A5">
        <v>4.5999999999999996</v>
      </c>
      <c r="B5">
        <v>8.1</v>
      </c>
      <c r="C5">
        <v>8</v>
      </c>
      <c r="D5">
        <v>10.7</v>
      </c>
      <c r="E5">
        <v>6.6</v>
      </c>
      <c r="F5">
        <v>51245</v>
      </c>
      <c r="G5">
        <v>2762</v>
      </c>
      <c r="H5">
        <v>33658</v>
      </c>
      <c r="I5">
        <v>3997</v>
      </c>
      <c r="J5">
        <v>10828</v>
      </c>
      <c r="K5">
        <v>633</v>
      </c>
      <c r="L5">
        <v>1.4</v>
      </c>
      <c r="M5">
        <v>1</v>
      </c>
      <c r="N5">
        <v>177</v>
      </c>
      <c r="R5" s="51"/>
    </row>
    <row r="6" spans="1:18">
      <c r="A6">
        <v>4.8</v>
      </c>
      <c r="B6">
        <v>8.5</v>
      </c>
      <c r="C6">
        <v>8.4</v>
      </c>
      <c r="D6">
        <v>11.2</v>
      </c>
      <c r="E6">
        <v>6.8</v>
      </c>
      <c r="F6">
        <v>52866</v>
      </c>
      <c r="G6">
        <v>2739</v>
      </c>
      <c r="H6">
        <v>34595</v>
      </c>
      <c r="I6">
        <v>4416</v>
      </c>
      <c r="J6">
        <v>11116</v>
      </c>
      <c r="K6">
        <v>933</v>
      </c>
      <c r="L6">
        <v>1.4</v>
      </c>
      <c r="M6">
        <v>1</v>
      </c>
      <c r="N6">
        <v>177</v>
      </c>
    </row>
    <row r="7" spans="1:18">
      <c r="A7">
        <v>4.5</v>
      </c>
      <c r="B7">
        <v>7.1</v>
      </c>
      <c r="C7">
        <v>6.8</v>
      </c>
      <c r="D7">
        <v>10.199999999999999</v>
      </c>
      <c r="E7">
        <v>7</v>
      </c>
      <c r="F7">
        <v>38321</v>
      </c>
      <c r="G7">
        <v>2376</v>
      </c>
      <c r="H7">
        <v>25881</v>
      </c>
      <c r="I7">
        <v>1871</v>
      </c>
      <c r="J7">
        <v>8193</v>
      </c>
      <c r="K7">
        <v>165</v>
      </c>
      <c r="L7">
        <v>1.4</v>
      </c>
      <c r="M7">
        <v>1</v>
      </c>
      <c r="N7">
        <v>350</v>
      </c>
    </row>
    <row r="8" spans="1:18">
      <c r="A8">
        <v>4.5999999999999996</v>
      </c>
      <c r="B8">
        <v>7.8</v>
      </c>
      <c r="C8">
        <v>8.1999999999999993</v>
      </c>
      <c r="D8">
        <v>10.8</v>
      </c>
      <c r="E8">
        <v>6.7</v>
      </c>
      <c r="F8">
        <v>53216</v>
      </c>
      <c r="G8">
        <v>4880</v>
      </c>
      <c r="H8">
        <v>33103</v>
      </c>
      <c r="I8">
        <v>3636</v>
      </c>
      <c r="J8">
        <v>11597</v>
      </c>
      <c r="K8">
        <v>543</v>
      </c>
      <c r="L8">
        <v>1.4</v>
      </c>
      <c r="M8">
        <v>1</v>
      </c>
      <c r="N8">
        <v>350</v>
      </c>
    </row>
    <row r="9" spans="1:18">
      <c r="A9">
        <v>4.8</v>
      </c>
      <c r="B9">
        <v>8.4</v>
      </c>
      <c r="C9">
        <v>8.4</v>
      </c>
      <c r="D9">
        <v>11.3</v>
      </c>
      <c r="E9">
        <v>7.1</v>
      </c>
      <c r="F9">
        <v>55614</v>
      </c>
      <c r="G9">
        <v>5306</v>
      </c>
      <c r="H9">
        <v>34148</v>
      </c>
      <c r="I9">
        <v>4416</v>
      </c>
      <c r="J9">
        <v>11744</v>
      </c>
      <c r="K9">
        <v>933</v>
      </c>
      <c r="L9">
        <v>1.4</v>
      </c>
      <c r="M9">
        <v>1</v>
      </c>
      <c r="N9">
        <v>350</v>
      </c>
    </row>
    <row r="10" spans="1:18">
      <c r="A10">
        <v>4.5</v>
      </c>
      <c r="B10">
        <v>8.5</v>
      </c>
      <c r="C10">
        <v>6.8</v>
      </c>
      <c r="D10">
        <v>10.3</v>
      </c>
      <c r="E10">
        <v>6.6</v>
      </c>
      <c r="F10">
        <v>38062</v>
      </c>
      <c r="G10">
        <v>2547</v>
      </c>
      <c r="H10">
        <v>25111</v>
      </c>
      <c r="I10">
        <v>1932</v>
      </c>
      <c r="J10">
        <v>8472</v>
      </c>
      <c r="K10">
        <v>165</v>
      </c>
      <c r="L10">
        <v>1.4</v>
      </c>
      <c r="M10">
        <v>1</v>
      </c>
      <c r="N10">
        <v>543</v>
      </c>
    </row>
    <row r="11" spans="1:18">
      <c r="A11">
        <v>4.5999999999999996</v>
      </c>
      <c r="B11" s="50">
        <v>10</v>
      </c>
      <c r="C11">
        <v>8.4</v>
      </c>
      <c r="D11">
        <v>11.1</v>
      </c>
      <c r="E11">
        <v>6.8</v>
      </c>
      <c r="F11">
        <v>55232</v>
      </c>
      <c r="G11">
        <v>6561</v>
      </c>
      <c r="H11">
        <v>32898</v>
      </c>
      <c r="I11">
        <v>3798</v>
      </c>
      <c r="J11">
        <v>11975</v>
      </c>
      <c r="K11">
        <v>543</v>
      </c>
      <c r="L11">
        <v>1.4</v>
      </c>
      <c r="M11">
        <v>1</v>
      </c>
      <c r="N11">
        <v>543</v>
      </c>
    </row>
    <row r="12" spans="1:18">
      <c r="A12">
        <v>4.8</v>
      </c>
      <c r="B12" s="50">
        <v>10.9</v>
      </c>
      <c r="C12">
        <v>8.6</v>
      </c>
      <c r="D12">
        <v>11.4</v>
      </c>
      <c r="E12">
        <v>7.1</v>
      </c>
      <c r="F12">
        <v>58712</v>
      </c>
      <c r="G12">
        <v>7944</v>
      </c>
      <c r="H12">
        <v>34096</v>
      </c>
      <c r="I12">
        <v>4280</v>
      </c>
      <c r="J12">
        <v>12392</v>
      </c>
      <c r="K12">
        <v>933</v>
      </c>
      <c r="L12">
        <v>1.4</v>
      </c>
      <c r="M12">
        <v>1</v>
      </c>
      <c r="N12">
        <v>543</v>
      </c>
    </row>
    <row r="13" spans="1:18">
      <c r="A13">
        <v>4.8</v>
      </c>
      <c r="B13">
        <v>8.1</v>
      </c>
      <c r="C13">
        <v>7.4</v>
      </c>
      <c r="D13">
        <v>13.6</v>
      </c>
      <c r="E13">
        <v>6.8</v>
      </c>
      <c r="F13">
        <v>42189</v>
      </c>
      <c r="G13">
        <v>1905</v>
      </c>
      <c r="H13">
        <v>30043</v>
      </c>
      <c r="I13">
        <v>2019</v>
      </c>
      <c r="J13">
        <v>8222</v>
      </c>
      <c r="K13">
        <v>165</v>
      </c>
      <c r="L13">
        <v>1.7</v>
      </c>
      <c r="M13">
        <v>1.2</v>
      </c>
      <c r="N13">
        <v>177</v>
      </c>
    </row>
    <row r="14" spans="1:18">
      <c r="A14">
        <v>4.9000000000000004</v>
      </c>
      <c r="B14">
        <v>9.6999999999999993</v>
      </c>
      <c r="C14">
        <v>7.9</v>
      </c>
      <c r="D14">
        <v>14.5</v>
      </c>
      <c r="E14">
        <v>7.4</v>
      </c>
      <c r="F14">
        <v>56568</v>
      </c>
      <c r="G14">
        <v>2656</v>
      </c>
      <c r="H14">
        <v>38633</v>
      </c>
      <c r="I14">
        <v>3971</v>
      </c>
      <c r="J14">
        <v>11308</v>
      </c>
      <c r="K14">
        <v>543</v>
      </c>
      <c r="L14">
        <v>1.7</v>
      </c>
      <c r="M14">
        <v>1.2</v>
      </c>
      <c r="N14">
        <v>177</v>
      </c>
    </row>
    <row r="15" spans="1:18">
      <c r="A15">
        <v>5.0999999999999996</v>
      </c>
      <c r="B15">
        <v>10.3</v>
      </c>
      <c r="C15">
        <v>8.8000000000000007</v>
      </c>
      <c r="D15">
        <v>15.1</v>
      </c>
      <c r="E15">
        <v>7.7</v>
      </c>
      <c r="F15">
        <v>60211</v>
      </c>
      <c r="G15">
        <v>2719</v>
      </c>
      <c r="H15">
        <v>41074</v>
      </c>
      <c r="I15">
        <v>4674</v>
      </c>
      <c r="J15">
        <v>11744</v>
      </c>
      <c r="K15">
        <v>933</v>
      </c>
      <c r="L15">
        <v>1.7</v>
      </c>
      <c r="M15">
        <v>1.2</v>
      </c>
      <c r="N15">
        <v>177</v>
      </c>
    </row>
    <row r="16" spans="1:18">
      <c r="A16">
        <v>4.8</v>
      </c>
      <c r="B16">
        <v>8.3000000000000007</v>
      </c>
      <c r="C16">
        <v>7.3</v>
      </c>
      <c r="D16">
        <v>13.9</v>
      </c>
      <c r="E16">
        <v>7.1</v>
      </c>
      <c r="F16">
        <v>43924</v>
      </c>
      <c r="G16">
        <v>2381</v>
      </c>
      <c r="H16">
        <v>30777</v>
      </c>
      <c r="I16">
        <v>1909</v>
      </c>
      <c r="J16">
        <v>8857</v>
      </c>
      <c r="K16">
        <v>165</v>
      </c>
      <c r="L16">
        <v>1.7</v>
      </c>
      <c r="M16">
        <v>1.2</v>
      </c>
      <c r="N16">
        <v>350</v>
      </c>
    </row>
    <row r="17" spans="1:14">
      <c r="A17">
        <v>4.8</v>
      </c>
      <c r="B17">
        <v>9.6999999999999993</v>
      </c>
      <c r="C17">
        <v>7.8</v>
      </c>
      <c r="D17">
        <v>14.5</v>
      </c>
      <c r="E17">
        <v>7.3</v>
      </c>
      <c r="F17">
        <v>59719</v>
      </c>
      <c r="G17">
        <v>4870</v>
      </c>
      <c r="H17">
        <v>38853</v>
      </c>
      <c r="I17">
        <v>3926</v>
      </c>
      <c r="J17">
        <v>12070</v>
      </c>
      <c r="K17">
        <v>543</v>
      </c>
      <c r="L17">
        <v>1.7</v>
      </c>
      <c r="M17">
        <v>1.2</v>
      </c>
      <c r="N17">
        <v>350</v>
      </c>
    </row>
    <row r="18" spans="1:14">
      <c r="A18">
        <v>5.0999999999999996</v>
      </c>
      <c r="B18">
        <v>10.199999999999999</v>
      </c>
      <c r="C18">
        <v>9.1</v>
      </c>
      <c r="D18">
        <v>15.1</v>
      </c>
      <c r="E18">
        <v>7.7</v>
      </c>
      <c r="F18">
        <v>63217</v>
      </c>
      <c r="G18">
        <v>5353</v>
      </c>
      <c r="H18">
        <v>40713</v>
      </c>
      <c r="I18">
        <v>4768</v>
      </c>
      <c r="J18">
        <v>12383</v>
      </c>
      <c r="K18">
        <v>933</v>
      </c>
      <c r="L18">
        <v>1.7</v>
      </c>
      <c r="M18">
        <v>1.2</v>
      </c>
      <c r="N18">
        <v>350</v>
      </c>
    </row>
    <row r="19" spans="1:14">
      <c r="A19">
        <v>4.8</v>
      </c>
      <c r="B19">
        <v>9</v>
      </c>
      <c r="C19">
        <v>7.9</v>
      </c>
      <c r="D19">
        <v>13.9</v>
      </c>
      <c r="E19">
        <v>7.7</v>
      </c>
      <c r="F19">
        <v>43168</v>
      </c>
      <c r="G19">
        <v>2500</v>
      </c>
      <c r="H19">
        <v>30766</v>
      </c>
      <c r="I19">
        <v>1490</v>
      </c>
      <c r="J19">
        <v>8412</v>
      </c>
      <c r="K19">
        <v>165</v>
      </c>
      <c r="L19">
        <v>1.7</v>
      </c>
      <c r="M19">
        <v>1.2</v>
      </c>
      <c r="N19">
        <v>543</v>
      </c>
    </row>
    <row r="20" spans="1:14">
      <c r="A20">
        <v>4.9000000000000004</v>
      </c>
      <c r="B20">
        <v>10.1</v>
      </c>
      <c r="C20">
        <v>8.5</v>
      </c>
      <c r="D20">
        <v>14.4</v>
      </c>
      <c r="E20">
        <v>7.6</v>
      </c>
      <c r="F20">
        <v>61457</v>
      </c>
      <c r="G20">
        <v>6619</v>
      </c>
      <c r="H20">
        <v>38916</v>
      </c>
      <c r="I20">
        <v>2941</v>
      </c>
      <c r="J20">
        <v>12981</v>
      </c>
      <c r="K20">
        <v>543</v>
      </c>
      <c r="L20">
        <v>1.7</v>
      </c>
      <c r="M20">
        <v>1.2</v>
      </c>
      <c r="N20">
        <v>543</v>
      </c>
    </row>
    <row r="21" spans="1:14">
      <c r="A21">
        <v>5.0999999999999996</v>
      </c>
      <c r="B21">
        <v>11.2</v>
      </c>
      <c r="C21">
        <v>9.5</v>
      </c>
      <c r="D21">
        <v>15.4</v>
      </c>
      <c r="E21">
        <v>8.1</v>
      </c>
      <c r="F21">
        <v>65627</v>
      </c>
      <c r="G21">
        <v>7969</v>
      </c>
      <c r="H21">
        <v>40681</v>
      </c>
      <c r="I21">
        <v>3745</v>
      </c>
      <c r="J21">
        <v>13232</v>
      </c>
      <c r="K21">
        <v>933</v>
      </c>
      <c r="L21">
        <v>1.7</v>
      </c>
      <c r="M21">
        <v>1.2</v>
      </c>
      <c r="N21">
        <v>543</v>
      </c>
    </row>
    <row r="22" spans="1:14">
      <c r="A22">
        <v>5.2</v>
      </c>
      <c r="B22">
        <v>11.3</v>
      </c>
      <c r="C22">
        <v>9.1</v>
      </c>
      <c r="D22">
        <v>21.2</v>
      </c>
      <c r="E22">
        <v>9.1</v>
      </c>
      <c r="F22">
        <v>47533</v>
      </c>
      <c r="G22">
        <v>1922</v>
      </c>
      <c r="H22">
        <v>35766</v>
      </c>
      <c r="I22">
        <v>1553</v>
      </c>
      <c r="J22">
        <v>8292</v>
      </c>
      <c r="K22">
        <v>165</v>
      </c>
      <c r="L22">
        <v>2</v>
      </c>
      <c r="M22">
        <v>1.4</v>
      </c>
      <c r="N22">
        <v>177</v>
      </c>
    </row>
    <row r="23" spans="1:14">
      <c r="A23">
        <v>5.4</v>
      </c>
      <c r="B23">
        <v>13.2</v>
      </c>
      <c r="C23">
        <v>10.5</v>
      </c>
      <c r="D23">
        <v>21.3</v>
      </c>
      <c r="E23">
        <v>9.1999999999999993</v>
      </c>
      <c r="F23">
        <v>62695</v>
      </c>
      <c r="G23">
        <v>2696</v>
      </c>
      <c r="H23">
        <v>44515</v>
      </c>
      <c r="I23">
        <v>3983</v>
      </c>
      <c r="J23">
        <v>11501</v>
      </c>
      <c r="K23">
        <v>543</v>
      </c>
      <c r="L23">
        <v>2</v>
      </c>
      <c r="M23">
        <v>1.4</v>
      </c>
      <c r="N23">
        <v>177</v>
      </c>
    </row>
    <row r="24" spans="1:14">
      <c r="A24">
        <v>5.5</v>
      </c>
      <c r="B24">
        <v>14.5</v>
      </c>
      <c r="C24">
        <v>11.4</v>
      </c>
      <c r="D24">
        <v>22.5</v>
      </c>
      <c r="E24">
        <v>9.6</v>
      </c>
      <c r="F24">
        <v>66115</v>
      </c>
      <c r="G24">
        <v>2769</v>
      </c>
      <c r="H24">
        <v>45741</v>
      </c>
      <c r="I24">
        <v>4857</v>
      </c>
      <c r="J24">
        <v>12748</v>
      </c>
      <c r="K24">
        <v>933</v>
      </c>
      <c r="L24">
        <v>2</v>
      </c>
      <c r="M24">
        <v>1.4</v>
      </c>
      <c r="N24">
        <v>177</v>
      </c>
    </row>
    <row r="25" spans="1:14">
      <c r="A25">
        <v>5.3</v>
      </c>
      <c r="B25">
        <v>10.5</v>
      </c>
      <c r="C25">
        <v>9.3000000000000007</v>
      </c>
      <c r="D25">
        <v>21.1</v>
      </c>
      <c r="E25">
        <v>8.6999999999999993</v>
      </c>
      <c r="F25">
        <v>47202</v>
      </c>
      <c r="G25">
        <v>2375</v>
      </c>
      <c r="H25">
        <v>34333</v>
      </c>
      <c r="I25">
        <v>1956</v>
      </c>
      <c r="J25">
        <v>8538</v>
      </c>
      <c r="K25">
        <v>165</v>
      </c>
      <c r="L25">
        <v>2</v>
      </c>
      <c r="M25">
        <v>1.4</v>
      </c>
      <c r="N25">
        <v>350</v>
      </c>
    </row>
    <row r="26" spans="1:14">
      <c r="A26">
        <v>5.3</v>
      </c>
      <c r="B26">
        <v>13.5</v>
      </c>
      <c r="C26">
        <v>10.8</v>
      </c>
      <c r="D26">
        <v>21.3</v>
      </c>
      <c r="E26">
        <v>9.1</v>
      </c>
      <c r="F26">
        <v>65262</v>
      </c>
      <c r="G26">
        <v>4891</v>
      </c>
      <c r="H26">
        <v>44124</v>
      </c>
      <c r="I26">
        <v>3928</v>
      </c>
      <c r="J26">
        <v>12319</v>
      </c>
      <c r="K26">
        <v>543</v>
      </c>
      <c r="L26">
        <v>2</v>
      </c>
      <c r="M26">
        <v>1.4</v>
      </c>
      <c r="N26">
        <v>350</v>
      </c>
    </row>
    <row r="27" spans="1:14">
      <c r="A27">
        <v>5.5</v>
      </c>
      <c r="B27">
        <v>14.5</v>
      </c>
      <c r="C27">
        <v>11.8</v>
      </c>
      <c r="D27">
        <v>22.5</v>
      </c>
      <c r="E27">
        <v>9.6999999999999993</v>
      </c>
      <c r="F27">
        <v>69955</v>
      </c>
      <c r="G27">
        <v>5316</v>
      </c>
      <c r="H27">
        <v>46737</v>
      </c>
      <c r="I27">
        <v>5014</v>
      </c>
      <c r="J27">
        <v>12888</v>
      </c>
      <c r="K27">
        <v>933</v>
      </c>
      <c r="L27">
        <v>2</v>
      </c>
      <c r="M27">
        <v>1.4</v>
      </c>
      <c r="N27">
        <v>350</v>
      </c>
    </row>
    <row r="28" spans="1:14">
      <c r="A28">
        <v>5.2</v>
      </c>
      <c r="B28">
        <v>10.1</v>
      </c>
      <c r="C28">
        <v>9.4</v>
      </c>
      <c r="D28">
        <v>20.8</v>
      </c>
      <c r="E28">
        <v>8.9</v>
      </c>
      <c r="F28">
        <v>48331</v>
      </c>
      <c r="G28">
        <v>2446</v>
      </c>
      <c r="H28">
        <v>35032</v>
      </c>
      <c r="I28">
        <v>2082</v>
      </c>
      <c r="J28">
        <v>8771</v>
      </c>
      <c r="K28">
        <v>165</v>
      </c>
      <c r="L28">
        <v>2</v>
      </c>
      <c r="M28">
        <v>1.4</v>
      </c>
      <c r="N28">
        <v>543</v>
      </c>
    </row>
    <row r="29" spans="1:14">
      <c r="A29">
        <v>5.3</v>
      </c>
      <c r="B29">
        <v>13.4</v>
      </c>
      <c r="C29">
        <v>10.7</v>
      </c>
      <c r="D29">
        <v>21.2</v>
      </c>
      <c r="E29">
        <v>9.3000000000000007</v>
      </c>
      <c r="F29">
        <v>67769</v>
      </c>
      <c r="G29">
        <v>6593</v>
      </c>
      <c r="H29">
        <v>43910</v>
      </c>
      <c r="I29">
        <v>3866</v>
      </c>
      <c r="J29">
        <v>13400</v>
      </c>
      <c r="K29">
        <v>543</v>
      </c>
      <c r="L29">
        <v>2</v>
      </c>
      <c r="M29">
        <v>1.4</v>
      </c>
      <c r="N29">
        <v>543</v>
      </c>
    </row>
    <row r="30" spans="1:14">
      <c r="A30">
        <v>5.6</v>
      </c>
      <c r="B30">
        <v>14.6</v>
      </c>
      <c r="C30">
        <v>11.8</v>
      </c>
      <c r="D30">
        <v>22.6</v>
      </c>
      <c r="E30">
        <v>9.9</v>
      </c>
      <c r="F30">
        <v>72735</v>
      </c>
      <c r="G30">
        <v>8015</v>
      </c>
      <c r="H30">
        <v>46146</v>
      </c>
      <c r="I30">
        <v>4703</v>
      </c>
      <c r="J30">
        <v>13871</v>
      </c>
      <c r="K30">
        <v>933</v>
      </c>
      <c r="L30">
        <v>2</v>
      </c>
      <c r="M30">
        <v>1.4</v>
      </c>
      <c r="N30">
        <v>543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19" workbookViewId="0"/>
  </sheetViews>
  <sheetFormatPr baseColWidth="10" defaultColWidth="11.1640625" defaultRowHeight="15" customHeight="1"/>
  <cols>
    <col min="1" max="1" width="10.5" customWidth="1"/>
    <col min="2" max="2" width="16.83203125" customWidth="1"/>
    <col min="3" max="3" width="24" customWidth="1"/>
    <col min="4" max="26" width="10.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>
      <c r="A2" s="1" t="s">
        <v>8</v>
      </c>
      <c r="B2" s="1" t="s">
        <v>9</v>
      </c>
      <c r="C2" s="1" t="s">
        <v>10</v>
      </c>
      <c r="D2" s="1">
        <v>8109</v>
      </c>
      <c r="E2" s="1">
        <v>165000</v>
      </c>
      <c r="F2" s="1">
        <v>1200000</v>
      </c>
      <c r="G2" s="1">
        <v>1000000</v>
      </c>
      <c r="H2" s="1">
        <v>177000</v>
      </c>
    </row>
    <row r="3" spans="1:8" ht="15.75" customHeight="1">
      <c r="D3" s="1">
        <v>8861</v>
      </c>
      <c r="E3" s="1">
        <v>206000</v>
      </c>
      <c r="F3" s="1">
        <v>1200000</v>
      </c>
      <c r="G3" s="1">
        <v>1000000</v>
      </c>
      <c r="H3" s="1">
        <v>177000</v>
      </c>
    </row>
    <row r="4" spans="1:8" ht="15.75" customHeight="1">
      <c r="D4" s="1">
        <v>9413</v>
      </c>
      <c r="E4" s="1">
        <v>275000</v>
      </c>
      <c r="F4" s="1">
        <v>1200000</v>
      </c>
      <c r="G4" s="1">
        <v>1000000</v>
      </c>
      <c r="H4" s="1">
        <v>177000</v>
      </c>
    </row>
    <row r="5" spans="1:8" ht="15.75" customHeight="1">
      <c r="D5" s="1">
        <v>10064</v>
      </c>
      <c r="E5" s="1">
        <v>413000</v>
      </c>
      <c r="F5" s="1">
        <v>1200000</v>
      </c>
      <c r="G5" s="1">
        <v>1000000</v>
      </c>
      <c r="H5" s="1">
        <v>177000</v>
      </c>
    </row>
    <row r="6" spans="1:8" ht="15.75" customHeight="1">
      <c r="D6" s="1">
        <v>10473</v>
      </c>
      <c r="E6" s="1">
        <v>543000</v>
      </c>
      <c r="F6" s="1">
        <v>1200000</v>
      </c>
      <c r="G6" s="1">
        <v>1000000</v>
      </c>
      <c r="H6" s="1">
        <v>177000</v>
      </c>
    </row>
    <row r="7" spans="1:8" ht="15.75" customHeight="1">
      <c r="D7" s="1">
        <v>10844</v>
      </c>
      <c r="E7" s="1">
        <v>633000</v>
      </c>
      <c r="F7" s="1">
        <v>1200000</v>
      </c>
      <c r="G7" s="1">
        <v>1000000</v>
      </c>
      <c r="H7" s="1">
        <v>177000</v>
      </c>
    </row>
    <row r="8" spans="1:8" ht="15.75" customHeight="1">
      <c r="D8" s="1">
        <v>11632</v>
      </c>
      <c r="E8" s="1">
        <v>728000</v>
      </c>
      <c r="F8" s="1">
        <v>1200000</v>
      </c>
      <c r="G8" s="1">
        <v>1000000</v>
      </c>
      <c r="H8" s="1">
        <v>177000</v>
      </c>
    </row>
    <row r="9" spans="1:8" ht="15.75" customHeight="1">
      <c r="D9" s="1">
        <v>11102</v>
      </c>
      <c r="E9" s="1">
        <v>825000</v>
      </c>
      <c r="F9" s="1">
        <v>1200000</v>
      </c>
      <c r="G9" s="1">
        <v>1000000</v>
      </c>
      <c r="H9" s="1">
        <v>177000</v>
      </c>
    </row>
    <row r="10" spans="1:8" ht="15.75" customHeight="1">
      <c r="D10" s="1">
        <v>11367</v>
      </c>
      <c r="E10" s="1">
        <v>930000</v>
      </c>
      <c r="F10" s="1">
        <v>1200000</v>
      </c>
      <c r="G10" s="1">
        <v>1000000</v>
      </c>
      <c r="H10" s="1">
        <v>177000</v>
      </c>
    </row>
    <row r="11" spans="1:8" ht="15.75" customHeight="1">
      <c r="C11" s="1" t="s">
        <v>11</v>
      </c>
      <c r="D11" s="1">
        <v>9084</v>
      </c>
      <c r="E11" s="1">
        <v>165000</v>
      </c>
      <c r="F11" s="1">
        <v>1600000</v>
      </c>
      <c r="G11" s="1">
        <v>1200000</v>
      </c>
      <c r="H11" s="1">
        <v>177000</v>
      </c>
    </row>
    <row r="12" spans="1:8" ht="15.75" customHeight="1">
      <c r="D12" s="1">
        <v>9846</v>
      </c>
      <c r="E12" s="1">
        <v>206000</v>
      </c>
      <c r="F12" s="1">
        <v>1600000</v>
      </c>
      <c r="G12" s="1">
        <v>1200000</v>
      </c>
      <c r="H12" s="1">
        <v>177000</v>
      </c>
    </row>
    <row r="13" spans="1:8" ht="15.75" customHeight="1">
      <c r="D13" s="1">
        <v>10664</v>
      </c>
      <c r="E13" s="1">
        <v>275000</v>
      </c>
      <c r="F13" s="1">
        <v>1600000</v>
      </c>
      <c r="G13" s="1">
        <v>1200000</v>
      </c>
      <c r="H13" s="1">
        <v>177000</v>
      </c>
    </row>
    <row r="14" spans="1:8" ht="15.75" customHeight="1">
      <c r="D14" s="1">
        <v>12278</v>
      </c>
      <c r="E14" s="1">
        <v>413000</v>
      </c>
      <c r="F14" s="1">
        <v>1600000</v>
      </c>
      <c r="G14" s="1">
        <v>1200000</v>
      </c>
      <c r="H14" s="1">
        <v>177000</v>
      </c>
    </row>
    <row r="15" spans="1:8" ht="15.75" customHeight="1">
      <c r="D15" s="1">
        <v>13384</v>
      </c>
      <c r="E15" s="1">
        <v>543000</v>
      </c>
      <c r="F15" s="1">
        <v>1600000</v>
      </c>
      <c r="G15" s="1">
        <v>1200000</v>
      </c>
      <c r="H15" s="1">
        <v>177000</v>
      </c>
    </row>
    <row r="16" spans="1:8" ht="15.75" customHeight="1">
      <c r="D16" s="1">
        <v>12910</v>
      </c>
      <c r="E16" s="1">
        <v>633000</v>
      </c>
      <c r="F16" s="1">
        <v>1600000</v>
      </c>
      <c r="G16" s="1">
        <v>1200000</v>
      </c>
      <c r="H16" s="1">
        <v>177000</v>
      </c>
    </row>
    <row r="17" spans="3:8" ht="15.75" customHeight="1">
      <c r="D17" s="1">
        <v>13310</v>
      </c>
      <c r="E17" s="1">
        <v>728000</v>
      </c>
      <c r="F17" s="1">
        <v>1600000</v>
      </c>
      <c r="G17" s="1">
        <v>1200000</v>
      </c>
      <c r="H17" s="1">
        <v>177000</v>
      </c>
    </row>
    <row r="18" spans="3:8" ht="15.75" customHeight="1">
      <c r="D18" s="1">
        <v>13509</v>
      </c>
      <c r="E18" s="1">
        <v>825000</v>
      </c>
      <c r="F18" s="1">
        <v>1600000</v>
      </c>
      <c r="G18" s="1">
        <v>1200000</v>
      </c>
      <c r="H18" s="1">
        <v>177000</v>
      </c>
    </row>
    <row r="19" spans="3:8" ht="15.75" customHeight="1">
      <c r="D19" s="1">
        <v>13926</v>
      </c>
      <c r="E19" s="1">
        <v>930000</v>
      </c>
      <c r="F19" s="1">
        <v>1600000</v>
      </c>
      <c r="G19" s="1">
        <v>1200000</v>
      </c>
      <c r="H19" s="1">
        <v>177000</v>
      </c>
    </row>
    <row r="20" spans="3:8" ht="15.75" customHeight="1">
      <c r="C20" s="1" t="s">
        <v>12</v>
      </c>
      <c r="D20" s="1">
        <v>9629</v>
      </c>
      <c r="E20" s="1">
        <v>165000</v>
      </c>
      <c r="F20" s="1">
        <v>2000000</v>
      </c>
      <c r="G20" s="1">
        <v>1400000</v>
      </c>
      <c r="H20" s="1">
        <v>177000</v>
      </c>
    </row>
    <row r="21" spans="3:8" ht="15.75" customHeight="1">
      <c r="D21" s="1">
        <v>10299</v>
      </c>
      <c r="E21" s="1">
        <v>206000</v>
      </c>
      <c r="F21" s="1">
        <v>2000000</v>
      </c>
      <c r="G21" s="1">
        <v>1400000</v>
      </c>
      <c r="H21" s="1">
        <v>177000</v>
      </c>
    </row>
    <row r="22" spans="3:8" ht="15.75" customHeight="1">
      <c r="D22" s="1">
        <v>11446</v>
      </c>
      <c r="E22" s="1">
        <v>275000</v>
      </c>
      <c r="F22" s="1">
        <v>2000000</v>
      </c>
      <c r="G22" s="1">
        <v>1400000</v>
      </c>
      <c r="H22" s="1">
        <v>177000</v>
      </c>
    </row>
    <row r="23" spans="3:8" ht="15.75" customHeight="1">
      <c r="D23" s="1">
        <v>12631</v>
      </c>
      <c r="E23" s="1">
        <v>413000</v>
      </c>
      <c r="F23" s="1">
        <v>2000000</v>
      </c>
      <c r="G23" s="1">
        <v>1400000</v>
      </c>
      <c r="H23" s="1">
        <v>177000</v>
      </c>
    </row>
    <row r="24" spans="3:8" ht="15.75" customHeight="1">
      <c r="D24" s="1">
        <v>13221</v>
      </c>
      <c r="E24" s="1">
        <v>543000</v>
      </c>
      <c r="F24" s="1">
        <v>2000000</v>
      </c>
      <c r="G24" s="1">
        <v>1400000</v>
      </c>
      <c r="H24" s="1">
        <v>177000</v>
      </c>
    </row>
    <row r="25" spans="3:8" ht="15.75" customHeight="1">
      <c r="D25" s="1">
        <v>13990</v>
      </c>
      <c r="E25" s="1">
        <v>633000</v>
      </c>
      <c r="F25" s="1">
        <v>2000000</v>
      </c>
      <c r="G25" s="1">
        <v>1400000</v>
      </c>
      <c r="H25" s="1">
        <v>177000</v>
      </c>
    </row>
    <row r="26" spans="3:8" ht="15.75" customHeight="1">
      <c r="D26" s="1">
        <v>14224</v>
      </c>
      <c r="E26" s="1">
        <v>728000</v>
      </c>
      <c r="F26" s="1">
        <v>2000000</v>
      </c>
      <c r="G26" s="1">
        <v>1400000</v>
      </c>
      <c r="H26" s="1">
        <v>177000</v>
      </c>
    </row>
    <row r="27" spans="3:8" ht="15.75" customHeight="1">
      <c r="D27" s="1">
        <v>14748</v>
      </c>
      <c r="E27" s="1">
        <v>825000</v>
      </c>
      <c r="F27" s="1">
        <v>2000000</v>
      </c>
      <c r="G27" s="1">
        <v>1400000</v>
      </c>
      <c r="H27" s="1">
        <v>177000</v>
      </c>
    </row>
    <row r="28" spans="3:8" ht="15.75" customHeight="1">
      <c r="D28" s="1">
        <v>14657</v>
      </c>
      <c r="E28" s="1">
        <v>933000</v>
      </c>
      <c r="F28" s="1">
        <v>2000000</v>
      </c>
      <c r="G28" s="1">
        <v>1400000</v>
      </c>
      <c r="H28" s="1">
        <v>177000</v>
      </c>
    </row>
    <row r="29" spans="3:8" ht="15.75" customHeight="1">
      <c r="C29" s="1" t="s">
        <v>13</v>
      </c>
      <c r="D29" s="1">
        <v>14909</v>
      </c>
      <c r="E29" s="1">
        <v>933000</v>
      </c>
      <c r="F29" s="1">
        <v>2000000</v>
      </c>
      <c r="G29" s="1">
        <v>1400000</v>
      </c>
      <c r="H29" s="1">
        <v>543000</v>
      </c>
    </row>
    <row r="30" spans="3:8" ht="15.75" customHeight="1">
      <c r="D30" s="1">
        <v>9358</v>
      </c>
      <c r="E30" s="1">
        <v>165000</v>
      </c>
      <c r="F30" s="1">
        <v>2000000</v>
      </c>
      <c r="G30" s="1">
        <v>1400000</v>
      </c>
      <c r="H30" s="1">
        <v>543000</v>
      </c>
    </row>
    <row r="31" spans="3:8" ht="15.75" customHeight="1">
      <c r="C31" s="1" t="s">
        <v>14</v>
      </c>
      <c r="D31" s="1">
        <v>10452</v>
      </c>
      <c r="E31" s="1">
        <v>543000</v>
      </c>
      <c r="F31" s="1">
        <v>1200000</v>
      </c>
      <c r="G31" s="1">
        <v>1000000</v>
      </c>
      <c r="H31" s="1">
        <v>177000</v>
      </c>
    </row>
    <row r="32" spans="3:8" ht="15.75" customHeight="1">
      <c r="D32" s="1">
        <v>10179</v>
      </c>
      <c r="E32" s="1">
        <v>543000</v>
      </c>
      <c r="F32" s="1">
        <v>1200000</v>
      </c>
      <c r="G32" s="1">
        <v>1100000</v>
      </c>
      <c r="H32" s="1">
        <v>177000</v>
      </c>
    </row>
    <row r="33" spans="3:8" ht="15.75" customHeight="1">
      <c r="D33" s="1">
        <v>10516</v>
      </c>
      <c r="E33" s="1">
        <v>543000</v>
      </c>
      <c r="F33" s="1">
        <v>1200000</v>
      </c>
      <c r="G33" s="1">
        <v>1200000</v>
      </c>
      <c r="H33" s="1">
        <v>177000</v>
      </c>
    </row>
    <row r="34" spans="3:8" ht="15.75" customHeight="1">
      <c r="D34" s="1">
        <v>10747</v>
      </c>
      <c r="E34" s="1">
        <v>543000</v>
      </c>
      <c r="F34" s="1">
        <v>1200000</v>
      </c>
      <c r="G34" s="1">
        <v>1300000</v>
      </c>
      <c r="H34" s="1">
        <v>177000</v>
      </c>
    </row>
    <row r="35" spans="3:8" ht="15.75" customHeight="1">
      <c r="D35" s="1">
        <v>10325</v>
      </c>
      <c r="E35" s="1">
        <v>543000</v>
      </c>
      <c r="F35" s="1">
        <v>1200000</v>
      </c>
      <c r="G35" s="1">
        <v>1400000</v>
      </c>
      <c r="H35" s="1">
        <v>177000</v>
      </c>
    </row>
    <row r="36" spans="3:8" ht="15.75" customHeight="1">
      <c r="C36" s="1" t="s">
        <v>15</v>
      </c>
      <c r="D36" s="1">
        <v>10428</v>
      </c>
      <c r="E36" s="1">
        <v>543000</v>
      </c>
      <c r="F36" s="1">
        <v>1200000</v>
      </c>
      <c r="G36" s="1">
        <v>1000000</v>
      </c>
      <c r="H36" s="1">
        <v>177000</v>
      </c>
    </row>
    <row r="37" spans="3:8" ht="15.75" customHeight="1">
      <c r="D37" s="1">
        <v>10540</v>
      </c>
      <c r="E37" s="1">
        <v>543000</v>
      </c>
      <c r="F37" s="1">
        <v>1300000</v>
      </c>
      <c r="G37" s="1">
        <v>1000000</v>
      </c>
      <c r="H37" s="1">
        <v>177000</v>
      </c>
    </row>
    <row r="38" spans="3:8" ht="15.75" customHeight="1">
      <c r="D38" s="1">
        <v>11032</v>
      </c>
      <c r="E38" s="1">
        <v>543000</v>
      </c>
      <c r="F38" s="1">
        <v>1400000</v>
      </c>
      <c r="G38" s="1">
        <v>1000000</v>
      </c>
      <c r="H38" s="1">
        <v>177000</v>
      </c>
    </row>
    <row r="39" spans="3:8" ht="15.75" customHeight="1">
      <c r="D39" s="1">
        <v>11853</v>
      </c>
      <c r="E39" s="1">
        <v>543000</v>
      </c>
      <c r="F39" s="1">
        <v>1500000</v>
      </c>
      <c r="G39" s="1">
        <v>1000000</v>
      </c>
      <c r="H39" s="1">
        <v>177000</v>
      </c>
    </row>
    <row r="40" spans="3:8" ht="15.75" customHeight="1">
      <c r="D40" s="1">
        <v>11979</v>
      </c>
      <c r="E40" s="1">
        <v>543000</v>
      </c>
      <c r="F40" s="1">
        <v>1600000</v>
      </c>
      <c r="G40" s="1">
        <v>1000000</v>
      </c>
      <c r="H40" s="1">
        <v>177000</v>
      </c>
    </row>
    <row r="41" spans="3:8" ht="15.75" customHeight="1">
      <c r="D41" s="1">
        <v>12808</v>
      </c>
      <c r="E41" s="1">
        <v>543000</v>
      </c>
      <c r="F41" s="1">
        <v>1700000</v>
      </c>
      <c r="G41" s="1">
        <v>1000000</v>
      </c>
      <c r="H41" s="1">
        <v>177000</v>
      </c>
    </row>
    <row r="42" spans="3:8" ht="15.75" customHeight="1">
      <c r="D42" s="1">
        <v>12799</v>
      </c>
      <c r="E42" s="1">
        <v>543000</v>
      </c>
      <c r="F42" s="1">
        <v>1800000</v>
      </c>
      <c r="G42" s="1">
        <v>1000000</v>
      </c>
      <c r="H42" s="1">
        <v>177000</v>
      </c>
    </row>
    <row r="43" spans="3:8" ht="15.75" customHeight="1">
      <c r="D43" s="1">
        <v>13477</v>
      </c>
      <c r="E43" s="1">
        <v>543000</v>
      </c>
      <c r="F43" s="1">
        <v>1900000</v>
      </c>
      <c r="G43" s="1">
        <v>1000000</v>
      </c>
      <c r="H43" s="1">
        <v>177000</v>
      </c>
    </row>
    <row r="44" spans="3:8" ht="15.75" customHeight="1">
      <c r="D44" s="1">
        <v>13637</v>
      </c>
      <c r="E44" s="1">
        <v>543000</v>
      </c>
      <c r="F44" s="1">
        <v>2000000</v>
      </c>
      <c r="G44" s="1">
        <v>1000000</v>
      </c>
      <c r="H44" s="1">
        <v>177000</v>
      </c>
    </row>
    <row r="45" spans="3:8" ht="15.75" customHeight="1">
      <c r="C45" s="1" t="s">
        <v>16</v>
      </c>
      <c r="D45" s="1">
        <v>8066</v>
      </c>
      <c r="E45" s="1">
        <v>165000</v>
      </c>
      <c r="F45" s="1">
        <v>1200000</v>
      </c>
      <c r="G45" s="1">
        <v>1000000</v>
      </c>
      <c r="H45" s="1">
        <v>177000</v>
      </c>
    </row>
    <row r="46" spans="3:8" ht="15.75" customHeight="1">
      <c r="D46" s="1">
        <v>8476</v>
      </c>
      <c r="E46" s="1">
        <v>165000</v>
      </c>
      <c r="F46" s="1">
        <v>1300000</v>
      </c>
      <c r="G46" s="1">
        <v>1000000</v>
      </c>
      <c r="H46" s="1">
        <v>177000</v>
      </c>
    </row>
    <row r="47" spans="3:8" ht="15.75" customHeight="1">
      <c r="D47" s="1">
        <v>8619</v>
      </c>
      <c r="E47" s="1">
        <v>165000</v>
      </c>
      <c r="F47" s="1">
        <v>1400000</v>
      </c>
      <c r="G47" s="1">
        <v>1000000</v>
      </c>
      <c r="H47" s="1">
        <v>177000</v>
      </c>
    </row>
    <row r="48" spans="3:8" ht="15.75" customHeight="1">
      <c r="D48" s="1">
        <v>9374</v>
      </c>
      <c r="E48" s="1">
        <v>165000</v>
      </c>
      <c r="F48" s="1">
        <v>1500000</v>
      </c>
      <c r="G48" s="1">
        <v>1000000</v>
      </c>
      <c r="H48" s="1">
        <v>177000</v>
      </c>
    </row>
    <row r="49" spans="3:8" ht="15.75" customHeight="1">
      <c r="D49" s="1">
        <v>9088</v>
      </c>
      <c r="E49" s="1">
        <v>165000</v>
      </c>
      <c r="F49" s="1">
        <v>1600000</v>
      </c>
      <c r="G49" s="1">
        <v>1000000</v>
      </c>
      <c r="H49" s="1">
        <v>177000</v>
      </c>
    </row>
    <row r="50" spans="3:8" ht="15.75" customHeight="1">
      <c r="D50" s="1">
        <v>9478</v>
      </c>
      <c r="E50" s="1">
        <v>165000</v>
      </c>
      <c r="F50" s="1">
        <v>1700000</v>
      </c>
      <c r="G50" s="1">
        <v>1000000</v>
      </c>
      <c r="H50" s="1">
        <v>177000</v>
      </c>
    </row>
    <row r="51" spans="3:8" ht="15.75" customHeight="1">
      <c r="D51" s="1">
        <v>9877</v>
      </c>
      <c r="E51" s="1">
        <v>165000</v>
      </c>
      <c r="F51" s="1">
        <v>1800000</v>
      </c>
      <c r="G51" s="1">
        <v>1000000</v>
      </c>
      <c r="H51" s="1">
        <v>177000</v>
      </c>
    </row>
    <row r="52" spans="3:8" ht="15.75" customHeight="1">
      <c r="D52" s="1">
        <v>9812</v>
      </c>
      <c r="E52" s="1">
        <v>165000</v>
      </c>
      <c r="F52" s="1">
        <v>1900000</v>
      </c>
      <c r="G52" s="1">
        <v>1000000</v>
      </c>
      <c r="H52" s="1">
        <v>177000</v>
      </c>
    </row>
    <row r="53" spans="3:8" ht="15.75" customHeight="1">
      <c r="D53" s="1">
        <v>9883</v>
      </c>
      <c r="E53" s="1">
        <v>165000</v>
      </c>
      <c r="F53" s="1">
        <v>2000000</v>
      </c>
      <c r="G53" s="1">
        <v>1000000</v>
      </c>
      <c r="H53" s="1">
        <v>177000</v>
      </c>
    </row>
    <row r="54" spans="3:8" ht="15.75" customHeight="1">
      <c r="C54" s="1" t="s">
        <v>17</v>
      </c>
    </row>
    <row r="55" spans="3:8" ht="15.75" customHeight="1"/>
    <row r="56" spans="3:8" ht="15.75" customHeight="1"/>
    <row r="57" spans="3:8" ht="15.75" customHeight="1"/>
    <row r="58" spans="3:8" ht="15.75" customHeight="1"/>
    <row r="59" spans="3:8" ht="15.75" customHeight="1"/>
    <row r="60" spans="3:8" ht="15.75" customHeight="1"/>
    <row r="61" spans="3:8" ht="15.75" customHeight="1"/>
    <row r="62" spans="3:8" ht="15.75" customHeight="1"/>
    <row r="63" spans="3:8" ht="15.75" customHeight="1"/>
    <row r="64" spans="3:8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52"/>
  <sheetViews>
    <sheetView topLeftCell="A2" workbookViewId="0">
      <selection activeCell="I7" sqref="I7"/>
    </sheetView>
  </sheetViews>
  <sheetFormatPr baseColWidth="10" defaultColWidth="11.1640625" defaultRowHeight="15" customHeight="1"/>
  <sheetData>
    <row r="1" spans="1:12">
      <c r="A1" s="2" t="s">
        <v>18</v>
      </c>
      <c r="B1" s="2" t="s">
        <v>1</v>
      </c>
      <c r="C1" s="2" t="s">
        <v>2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4</v>
      </c>
      <c r="J1" s="2" t="s">
        <v>5</v>
      </c>
      <c r="K1" s="2" t="s">
        <v>6</v>
      </c>
      <c r="L1" s="2" t="s">
        <v>7</v>
      </c>
    </row>
    <row r="2" spans="1:12">
      <c r="A2" s="3" t="s">
        <v>24</v>
      </c>
      <c r="B2" s="3" t="s">
        <v>8</v>
      </c>
      <c r="C2" s="3" t="s">
        <v>25</v>
      </c>
      <c r="D2" s="4">
        <v>38226</v>
      </c>
      <c r="E2" s="4">
        <v>2035</v>
      </c>
      <c r="F2" s="4">
        <v>28549</v>
      </c>
      <c r="G2" s="4">
        <v>2428</v>
      </c>
      <c r="H2" s="4">
        <v>5214</v>
      </c>
      <c r="I2" s="4">
        <v>165</v>
      </c>
      <c r="J2" s="4">
        <v>1.4</v>
      </c>
      <c r="K2" s="4">
        <v>1</v>
      </c>
      <c r="L2" s="4">
        <v>177</v>
      </c>
    </row>
    <row r="3" spans="1:12">
      <c r="A3" s="3"/>
      <c r="B3" s="3"/>
      <c r="C3" s="3"/>
      <c r="D3" s="4">
        <v>41189</v>
      </c>
      <c r="E3" s="4">
        <v>2281</v>
      </c>
      <c r="F3" s="4">
        <v>30110</v>
      </c>
      <c r="G3" s="4">
        <v>2713</v>
      </c>
      <c r="H3" s="4">
        <v>6085</v>
      </c>
      <c r="I3" s="4">
        <v>206</v>
      </c>
      <c r="J3" s="4">
        <v>1.4</v>
      </c>
      <c r="K3" s="4">
        <v>1</v>
      </c>
      <c r="L3" s="4">
        <v>177</v>
      </c>
    </row>
    <row r="4" spans="1:12">
      <c r="A4" s="3"/>
      <c r="B4" s="3"/>
      <c r="C4" s="3"/>
      <c r="D4" s="4">
        <v>43023</v>
      </c>
      <c r="E4" s="4">
        <v>2476</v>
      </c>
      <c r="F4" s="4">
        <v>31427</v>
      </c>
      <c r="G4" s="4">
        <v>2964</v>
      </c>
      <c r="H4" s="4">
        <v>6156</v>
      </c>
      <c r="I4" s="4">
        <v>275</v>
      </c>
      <c r="J4" s="4">
        <v>1.4</v>
      </c>
      <c r="K4" s="4">
        <v>1</v>
      </c>
      <c r="L4" s="4">
        <v>177</v>
      </c>
    </row>
    <row r="5" spans="1:12">
      <c r="A5" s="3"/>
      <c r="B5" s="3"/>
      <c r="C5" s="3"/>
      <c r="D5" s="4">
        <v>45837</v>
      </c>
      <c r="E5" s="4">
        <v>2663</v>
      </c>
      <c r="F5" s="4">
        <v>33184</v>
      </c>
      <c r="G5" s="4">
        <v>3614</v>
      </c>
      <c r="H5" s="4">
        <v>6376</v>
      </c>
      <c r="I5" s="4">
        <v>413</v>
      </c>
      <c r="J5" s="4">
        <v>1.4</v>
      </c>
      <c r="K5" s="4">
        <v>1</v>
      </c>
      <c r="L5" s="4">
        <v>177</v>
      </c>
    </row>
    <row r="6" spans="1:12">
      <c r="A6" s="3"/>
      <c r="B6" s="3"/>
      <c r="C6" s="3"/>
      <c r="D6" s="4">
        <v>46820</v>
      </c>
      <c r="E6" s="4">
        <v>2684</v>
      </c>
      <c r="F6" s="4">
        <v>33967</v>
      </c>
      <c r="G6" s="4">
        <v>3619</v>
      </c>
      <c r="H6" s="4">
        <v>6550</v>
      </c>
      <c r="I6" s="4">
        <v>543</v>
      </c>
      <c r="J6" s="4">
        <v>1.4</v>
      </c>
      <c r="K6" s="4">
        <v>1</v>
      </c>
      <c r="L6" s="4">
        <v>177</v>
      </c>
    </row>
    <row r="7" spans="1:12">
      <c r="A7" s="3"/>
      <c r="B7" s="3"/>
      <c r="C7" s="3"/>
      <c r="D7" s="4">
        <v>47914</v>
      </c>
      <c r="E7" s="4">
        <v>2748</v>
      </c>
      <c r="F7" s="4">
        <v>34126</v>
      </c>
      <c r="G7" s="4">
        <v>4182</v>
      </c>
      <c r="H7" s="4">
        <v>6758</v>
      </c>
      <c r="I7" s="4">
        <v>633</v>
      </c>
      <c r="J7" s="4">
        <v>1.4</v>
      </c>
      <c r="K7" s="4">
        <v>1</v>
      </c>
      <c r="L7" s="4">
        <v>177</v>
      </c>
    </row>
    <row r="8" spans="1:12">
      <c r="A8" s="3"/>
      <c r="B8" s="3"/>
      <c r="C8" s="3"/>
      <c r="D8" s="4">
        <v>48128</v>
      </c>
      <c r="E8" s="4">
        <v>2728</v>
      </c>
      <c r="F8" s="4">
        <v>34473</v>
      </c>
      <c r="G8" s="4">
        <v>4268</v>
      </c>
      <c r="H8" s="4">
        <v>6659</v>
      </c>
      <c r="I8" s="4">
        <v>728</v>
      </c>
      <c r="J8" s="4">
        <v>1.4</v>
      </c>
      <c r="K8" s="4">
        <v>1</v>
      </c>
      <c r="L8" s="4">
        <v>177</v>
      </c>
    </row>
    <row r="9" spans="1:12">
      <c r="A9" s="3"/>
      <c r="B9" s="3"/>
      <c r="C9" s="3"/>
      <c r="D9" s="4">
        <v>48208</v>
      </c>
      <c r="E9" s="4">
        <v>2758</v>
      </c>
      <c r="F9" s="4">
        <v>34428</v>
      </c>
      <c r="G9" s="4">
        <v>4390</v>
      </c>
      <c r="H9" s="4">
        <v>6632</v>
      </c>
      <c r="I9" s="4">
        <v>825</v>
      </c>
      <c r="J9" s="4">
        <v>1.4</v>
      </c>
      <c r="K9" s="4">
        <v>1</v>
      </c>
      <c r="L9" s="4">
        <v>177</v>
      </c>
    </row>
    <row r="10" spans="1:12">
      <c r="A10" s="3"/>
      <c r="B10" s="3"/>
      <c r="C10" s="3"/>
      <c r="D10" s="4">
        <v>48592</v>
      </c>
      <c r="E10" s="4">
        <v>2714</v>
      </c>
      <c r="F10" s="4">
        <v>34605</v>
      </c>
      <c r="G10" s="4">
        <v>4445</v>
      </c>
      <c r="H10" s="4">
        <v>6828</v>
      </c>
      <c r="I10" s="4">
        <v>933</v>
      </c>
      <c r="J10" s="4">
        <v>1.4</v>
      </c>
      <c r="K10" s="4">
        <v>1</v>
      </c>
      <c r="L10" s="4">
        <v>177</v>
      </c>
    </row>
    <row r="11" spans="1:1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>
      <c r="A31" s="3" t="s">
        <v>26</v>
      </c>
      <c r="B31" s="3" t="s">
        <v>27</v>
      </c>
      <c r="C31" s="3" t="s">
        <v>28</v>
      </c>
      <c r="D31" s="3" t="s">
        <v>26</v>
      </c>
      <c r="E31" s="3" t="s">
        <v>26</v>
      </c>
      <c r="F31" s="2" t="s">
        <v>29</v>
      </c>
      <c r="G31" s="3" t="s">
        <v>26</v>
      </c>
      <c r="H31" s="3" t="s">
        <v>26</v>
      </c>
      <c r="I31" s="3" t="s">
        <v>26</v>
      </c>
      <c r="J31" s="3" t="s">
        <v>26</v>
      </c>
      <c r="K31" s="3" t="s">
        <v>26</v>
      </c>
      <c r="L31" s="3" t="s">
        <v>26</v>
      </c>
    </row>
    <row r="32" spans="1:1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>
      <c r="A33" s="3"/>
      <c r="B33" s="3"/>
      <c r="C33" s="3" t="s">
        <v>30</v>
      </c>
      <c r="D33" s="4">
        <v>37930</v>
      </c>
      <c r="E33" s="4">
        <v>1946</v>
      </c>
      <c r="F33" s="4">
        <v>26187</v>
      </c>
      <c r="G33" s="4">
        <v>1948</v>
      </c>
      <c r="H33" s="4">
        <v>7849</v>
      </c>
      <c r="I33" s="4">
        <v>165</v>
      </c>
      <c r="J33" s="4">
        <v>1.4</v>
      </c>
      <c r="K33" s="4">
        <v>1</v>
      </c>
      <c r="L33" s="4">
        <v>177</v>
      </c>
    </row>
    <row r="34" spans="1:12">
      <c r="A34" s="3"/>
      <c r="B34" s="3"/>
      <c r="C34" s="3"/>
      <c r="D34" s="4">
        <v>37717</v>
      </c>
      <c r="E34" s="4">
        <v>2254</v>
      </c>
      <c r="F34" s="4">
        <v>25457</v>
      </c>
      <c r="G34" s="4">
        <v>1917</v>
      </c>
      <c r="H34" s="4">
        <v>8071</v>
      </c>
      <c r="I34" s="4">
        <v>165</v>
      </c>
      <c r="J34" s="4">
        <v>1.4</v>
      </c>
      <c r="K34" s="4">
        <v>1</v>
      </c>
      <c r="L34" s="4">
        <v>266</v>
      </c>
    </row>
    <row r="35" spans="1:12">
      <c r="A35" s="3"/>
      <c r="B35" s="3"/>
      <c r="C35" s="3"/>
      <c r="D35" s="4">
        <v>38637</v>
      </c>
      <c r="E35" s="4">
        <v>2427</v>
      </c>
      <c r="F35" s="4">
        <v>25989</v>
      </c>
      <c r="G35" s="4">
        <v>1873</v>
      </c>
      <c r="H35" s="4">
        <v>8348</v>
      </c>
      <c r="I35" s="4">
        <v>165</v>
      </c>
      <c r="J35" s="4">
        <v>1.4</v>
      </c>
      <c r="K35" s="4">
        <v>1</v>
      </c>
      <c r="L35" s="4">
        <v>350</v>
      </c>
    </row>
    <row r="36" spans="1:12">
      <c r="A36" s="3"/>
      <c r="B36" s="3"/>
      <c r="C36" s="3"/>
      <c r="D36" s="4">
        <v>38714</v>
      </c>
      <c r="E36" s="4">
        <v>2416</v>
      </c>
      <c r="F36" s="4">
        <v>26190</v>
      </c>
      <c r="G36" s="4">
        <v>1902</v>
      </c>
      <c r="H36" s="4">
        <v>8206</v>
      </c>
      <c r="I36" s="4">
        <v>165</v>
      </c>
      <c r="J36" s="4">
        <v>1.4</v>
      </c>
      <c r="K36" s="4">
        <v>1</v>
      </c>
      <c r="L36" s="4">
        <v>420</v>
      </c>
    </row>
    <row r="37" spans="1:12">
      <c r="A37" s="3"/>
      <c r="B37" s="3"/>
      <c r="C37" s="3"/>
      <c r="D37" s="4">
        <v>38303</v>
      </c>
      <c r="E37" s="4">
        <v>2489</v>
      </c>
      <c r="F37" s="4">
        <v>25837</v>
      </c>
      <c r="G37" s="4">
        <v>1906</v>
      </c>
      <c r="H37" s="4">
        <v>8071</v>
      </c>
      <c r="I37" s="4">
        <v>165</v>
      </c>
      <c r="J37" s="4">
        <v>1.4</v>
      </c>
      <c r="K37" s="4">
        <v>1</v>
      </c>
      <c r="L37" s="4">
        <v>480</v>
      </c>
    </row>
    <row r="38" spans="1:12">
      <c r="A38" s="3"/>
      <c r="B38" s="3"/>
      <c r="C38" s="3"/>
      <c r="D38" s="4">
        <v>38463</v>
      </c>
      <c r="E38" s="4">
        <v>2498</v>
      </c>
      <c r="F38" s="4">
        <v>25536</v>
      </c>
      <c r="G38" s="4">
        <v>1911</v>
      </c>
      <c r="H38" s="4">
        <v>8518</v>
      </c>
      <c r="I38" s="4">
        <v>165</v>
      </c>
      <c r="J38" s="4">
        <v>1.4</v>
      </c>
      <c r="K38" s="4">
        <v>1</v>
      </c>
      <c r="L38" s="4">
        <v>543</v>
      </c>
    </row>
    <row r="39" spans="1:12">
      <c r="A39" s="3"/>
      <c r="B39" s="3"/>
      <c r="C39" s="3" t="s">
        <v>31</v>
      </c>
      <c r="D39" s="4">
        <v>49917</v>
      </c>
      <c r="E39" s="4">
        <v>2709</v>
      </c>
      <c r="F39" s="4">
        <v>32890</v>
      </c>
      <c r="G39" s="4">
        <v>3645</v>
      </c>
      <c r="H39" s="4">
        <v>10673</v>
      </c>
      <c r="I39" s="4">
        <v>543</v>
      </c>
      <c r="J39" s="4">
        <v>1.4</v>
      </c>
      <c r="K39" s="4">
        <v>1</v>
      </c>
      <c r="L39" s="4">
        <v>177</v>
      </c>
    </row>
    <row r="40" spans="1:12">
      <c r="A40" s="3"/>
      <c r="B40" s="3"/>
      <c r="C40" s="3"/>
      <c r="D40" s="4">
        <v>51664</v>
      </c>
      <c r="E40" s="4">
        <v>3949</v>
      </c>
      <c r="F40" s="4">
        <v>32979</v>
      </c>
      <c r="G40" s="4">
        <v>3740</v>
      </c>
      <c r="H40" s="4">
        <v>10996</v>
      </c>
      <c r="I40" s="4">
        <v>543</v>
      </c>
      <c r="J40" s="4">
        <v>1.4</v>
      </c>
      <c r="K40" s="4">
        <v>1</v>
      </c>
      <c r="L40" s="4">
        <v>266</v>
      </c>
    </row>
    <row r="41" spans="1:12">
      <c r="A41" s="3"/>
      <c r="B41" s="3"/>
      <c r="C41" s="3"/>
      <c r="D41" s="4">
        <v>52536</v>
      </c>
      <c r="E41" s="4">
        <v>4882</v>
      </c>
      <c r="F41" s="4">
        <v>32837</v>
      </c>
      <c r="G41" s="4">
        <v>3637</v>
      </c>
      <c r="H41" s="4">
        <v>11180</v>
      </c>
      <c r="I41" s="4">
        <v>543</v>
      </c>
      <c r="J41" s="4">
        <v>1.4</v>
      </c>
      <c r="K41" s="4">
        <v>1</v>
      </c>
      <c r="L41" s="4">
        <v>350</v>
      </c>
    </row>
    <row r="42" spans="1:12">
      <c r="A42" s="3"/>
      <c r="B42" s="3"/>
      <c r="C42" s="3"/>
      <c r="D42" s="4">
        <v>53484</v>
      </c>
      <c r="E42" s="4">
        <v>5608</v>
      </c>
      <c r="F42" s="4">
        <v>32820</v>
      </c>
      <c r="G42" s="4">
        <v>3697</v>
      </c>
      <c r="H42" s="4">
        <v>11359</v>
      </c>
      <c r="I42" s="4">
        <v>543</v>
      </c>
      <c r="J42" s="4">
        <v>1.4</v>
      </c>
      <c r="K42" s="4">
        <v>1</v>
      </c>
      <c r="L42" s="4">
        <v>420</v>
      </c>
    </row>
    <row r="43" spans="1:12">
      <c r="A43" s="3"/>
      <c r="B43" s="3"/>
      <c r="C43" s="3"/>
      <c r="D43" s="4">
        <v>54470</v>
      </c>
      <c r="E43" s="4">
        <v>6133</v>
      </c>
      <c r="F43" s="4">
        <v>32852</v>
      </c>
      <c r="G43" s="4">
        <v>3744</v>
      </c>
      <c r="H43" s="4">
        <v>11741</v>
      </c>
      <c r="I43" s="4">
        <v>543</v>
      </c>
      <c r="J43" s="4">
        <v>1.4</v>
      </c>
      <c r="K43" s="4">
        <v>1</v>
      </c>
      <c r="L43" s="4">
        <v>480</v>
      </c>
    </row>
    <row r="44" spans="1:12">
      <c r="A44" s="3"/>
      <c r="B44" s="3"/>
      <c r="C44" s="3"/>
      <c r="D44" s="4">
        <v>55029</v>
      </c>
      <c r="E44" s="4">
        <v>6594</v>
      </c>
      <c r="F44" s="4">
        <v>32969</v>
      </c>
      <c r="G44" s="4">
        <v>3723</v>
      </c>
      <c r="H44" s="4">
        <v>11743</v>
      </c>
      <c r="I44" s="4">
        <v>543</v>
      </c>
      <c r="J44" s="4">
        <v>1.4</v>
      </c>
      <c r="K44" s="4">
        <v>1</v>
      </c>
      <c r="L44" s="4">
        <v>543</v>
      </c>
    </row>
    <row r="45" spans="1:12">
      <c r="A45" s="3"/>
      <c r="B45" s="3"/>
      <c r="C45" s="3" t="s">
        <v>32</v>
      </c>
      <c r="D45" s="4">
        <v>52110</v>
      </c>
      <c r="E45" s="4">
        <v>2791</v>
      </c>
      <c r="F45" s="4">
        <v>34064</v>
      </c>
      <c r="G45" s="4">
        <v>4374</v>
      </c>
      <c r="H45" s="4">
        <v>10881</v>
      </c>
      <c r="I45" s="4">
        <v>933</v>
      </c>
      <c r="J45" s="4">
        <v>1.4</v>
      </c>
      <c r="K45" s="4">
        <v>1</v>
      </c>
      <c r="L45" s="4">
        <v>177</v>
      </c>
    </row>
    <row r="46" spans="1:12">
      <c r="A46" s="3"/>
      <c r="B46" s="3"/>
      <c r="C46" s="3"/>
      <c r="D46" s="4">
        <v>53778</v>
      </c>
      <c r="E46" s="4">
        <v>4146</v>
      </c>
      <c r="F46" s="4">
        <v>34126</v>
      </c>
      <c r="G46" s="4">
        <v>4281</v>
      </c>
      <c r="H46" s="4">
        <v>11225</v>
      </c>
      <c r="I46" s="4">
        <v>933</v>
      </c>
      <c r="J46" s="4">
        <v>1.4</v>
      </c>
      <c r="K46" s="4">
        <v>1</v>
      </c>
      <c r="L46" s="4">
        <v>266</v>
      </c>
    </row>
    <row r="47" spans="1:12">
      <c r="A47" s="3"/>
      <c r="B47" s="3"/>
      <c r="C47" s="3"/>
      <c r="D47" s="4">
        <v>55460</v>
      </c>
      <c r="E47" s="4">
        <v>5378</v>
      </c>
      <c r="F47" s="4">
        <v>34164</v>
      </c>
      <c r="G47" s="4">
        <v>4287</v>
      </c>
      <c r="H47" s="4">
        <v>11631</v>
      </c>
      <c r="I47" s="4">
        <v>933</v>
      </c>
      <c r="J47" s="4">
        <v>1.4</v>
      </c>
      <c r="K47" s="4">
        <v>1</v>
      </c>
      <c r="L47" s="4">
        <v>350</v>
      </c>
    </row>
    <row r="48" spans="1:12">
      <c r="A48" s="3"/>
      <c r="B48" s="3"/>
      <c r="C48" s="3"/>
      <c r="D48" s="4">
        <v>56464</v>
      </c>
      <c r="E48" s="4">
        <v>6381</v>
      </c>
      <c r="F48" s="4">
        <v>34102</v>
      </c>
      <c r="G48" s="4">
        <v>4412</v>
      </c>
      <c r="H48" s="4">
        <v>11569</v>
      </c>
      <c r="I48" s="4">
        <v>933</v>
      </c>
      <c r="J48" s="4">
        <v>1.4</v>
      </c>
      <c r="K48" s="4">
        <v>1</v>
      </c>
      <c r="L48" s="4">
        <v>420</v>
      </c>
    </row>
    <row r="49" spans="1:12">
      <c r="A49" s="3"/>
      <c r="B49" s="3"/>
      <c r="C49" s="3"/>
      <c r="D49" s="4">
        <v>57701</v>
      </c>
      <c r="E49" s="4">
        <v>7234</v>
      </c>
      <c r="F49" s="4">
        <v>34212</v>
      </c>
      <c r="G49" s="4">
        <v>4360</v>
      </c>
      <c r="H49" s="4">
        <v>11895</v>
      </c>
      <c r="I49" s="4">
        <v>933</v>
      </c>
      <c r="J49" s="4">
        <v>1.4</v>
      </c>
      <c r="K49" s="4">
        <v>1</v>
      </c>
      <c r="L49" s="4">
        <v>480</v>
      </c>
    </row>
    <row r="50" spans="1:12">
      <c r="A50" s="3"/>
      <c r="B50" s="3"/>
      <c r="C50" s="3"/>
      <c r="D50" s="4">
        <v>58570</v>
      </c>
      <c r="E50" s="4">
        <v>8013</v>
      </c>
      <c r="F50" s="4">
        <v>34248</v>
      </c>
      <c r="G50" s="4">
        <v>4306</v>
      </c>
      <c r="H50" s="4">
        <v>12003</v>
      </c>
      <c r="I50" s="4">
        <v>933</v>
      </c>
      <c r="J50" s="4">
        <v>1.4</v>
      </c>
      <c r="K50" s="4">
        <v>1</v>
      </c>
      <c r="L50" s="4">
        <v>543</v>
      </c>
    </row>
    <row r="51" spans="1:12">
      <c r="A51" s="3"/>
      <c r="B51" s="3"/>
      <c r="C51" s="3" t="s">
        <v>33</v>
      </c>
      <c r="D51" s="4">
        <v>46034</v>
      </c>
      <c r="E51" s="4">
        <v>1774</v>
      </c>
      <c r="F51" s="4">
        <v>34631</v>
      </c>
      <c r="G51" s="4">
        <v>2051</v>
      </c>
      <c r="H51" s="4">
        <v>7578</v>
      </c>
      <c r="I51" s="4">
        <v>165</v>
      </c>
      <c r="J51" s="4">
        <v>2</v>
      </c>
      <c r="K51" s="4">
        <v>1.4</v>
      </c>
      <c r="L51" s="4">
        <v>177</v>
      </c>
    </row>
    <row r="52" spans="1:12">
      <c r="A52" s="3"/>
      <c r="B52" s="3"/>
      <c r="C52" s="3"/>
      <c r="D52" s="3"/>
      <c r="E52" s="3"/>
      <c r="F52" s="3"/>
      <c r="G52" s="3"/>
      <c r="H52" s="3"/>
      <c r="I52" s="4">
        <v>165</v>
      </c>
      <c r="J52" s="4">
        <v>2</v>
      </c>
      <c r="K52" s="4">
        <v>1.4</v>
      </c>
      <c r="L52" s="4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M26"/>
  <sheetViews>
    <sheetView workbookViewId="0"/>
  </sheetViews>
  <sheetFormatPr baseColWidth="10" defaultColWidth="11.1640625" defaultRowHeight="15" customHeight="1"/>
  <cols>
    <col min="6" max="6" width="11.83203125" customWidth="1"/>
    <col min="7" max="7" width="13" customWidth="1"/>
    <col min="8" max="8" width="11.83203125" customWidth="1"/>
    <col min="9" max="9" width="15.5" customWidth="1"/>
    <col min="10" max="10" width="8.5" customWidth="1"/>
    <col min="11" max="11" width="11.5" customWidth="1"/>
    <col min="12" max="12" width="8.5" customWidth="1"/>
    <col min="13" max="13" width="9.83203125" customWidth="1"/>
    <col min="14" max="14" width="14.5" customWidth="1"/>
    <col min="19" max="19" width="12.33203125" customWidth="1"/>
    <col min="24" max="24" width="12.33203125" customWidth="1"/>
    <col min="29" max="29" width="12.5" customWidth="1"/>
    <col min="34" max="34" width="12.5" customWidth="1"/>
    <col min="39" max="39" width="12.33203125" customWidth="1"/>
  </cols>
  <sheetData>
    <row r="1" spans="1:39">
      <c r="A1" s="1" t="s">
        <v>34</v>
      </c>
    </row>
    <row r="2" spans="1:39">
      <c r="A2" s="5" t="s">
        <v>35</v>
      </c>
      <c r="B2" s="5" t="s">
        <v>36</v>
      </c>
      <c r="C2" s="5" t="s">
        <v>37</v>
      </c>
      <c r="F2" s="5" t="s">
        <v>38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1:39">
      <c r="A3" s="1" t="s">
        <v>39</v>
      </c>
      <c r="B3" s="6"/>
      <c r="C3" s="7"/>
      <c r="J3" s="5" t="s">
        <v>40</v>
      </c>
      <c r="K3" s="5"/>
      <c r="L3" s="5"/>
      <c r="M3" s="5"/>
      <c r="N3" s="5"/>
      <c r="O3" s="5">
        <v>1</v>
      </c>
      <c r="P3" s="5"/>
      <c r="Q3" s="5"/>
      <c r="R3" s="5"/>
      <c r="S3" s="5"/>
      <c r="T3" s="5">
        <v>2</v>
      </c>
      <c r="U3" s="5"/>
      <c r="V3" s="5"/>
      <c r="W3" s="5"/>
      <c r="X3" s="5"/>
      <c r="Y3" s="5">
        <v>3</v>
      </c>
      <c r="Z3" s="5"/>
      <c r="AA3" s="5"/>
      <c r="AB3" s="5"/>
      <c r="AC3" s="5"/>
      <c r="AD3" s="5">
        <v>4</v>
      </c>
      <c r="AE3" s="5"/>
      <c r="AF3" s="5"/>
      <c r="AG3" s="5"/>
      <c r="AH3" s="5"/>
      <c r="AI3" s="5">
        <v>5</v>
      </c>
      <c r="AJ3" s="5"/>
      <c r="AK3" s="5"/>
      <c r="AL3" s="5"/>
      <c r="AM3" s="5"/>
    </row>
    <row r="4" spans="1:39">
      <c r="A4" s="1" t="s">
        <v>41</v>
      </c>
      <c r="B4" s="6"/>
      <c r="C4" s="6"/>
      <c r="G4" s="1" t="s">
        <v>42</v>
      </c>
      <c r="H4" s="1" t="s">
        <v>43</v>
      </c>
      <c r="J4" s="8" t="s">
        <v>44</v>
      </c>
      <c r="K4" s="9"/>
      <c r="L4" s="9"/>
      <c r="M4" s="9" t="s">
        <v>45</v>
      </c>
      <c r="N4" s="10"/>
      <c r="O4" s="8" t="s">
        <v>44</v>
      </c>
      <c r="P4" s="9"/>
      <c r="Q4" s="9"/>
      <c r="R4" s="9" t="s">
        <v>45</v>
      </c>
      <c r="S4" s="10"/>
      <c r="T4" s="8" t="s">
        <v>44</v>
      </c>
      <c r="U4" s="9"/>
      <c r="V4" s="9"/>
      <c r="W4" s="9" t="s">
        <v>45</v>
      </c>
      <c r="X4" s="10"/>
      <c r="Y4" s="8" t="s">
        <v>44</v>
      </c>
      <c r="Z4" s="9"/>
      <c r="AA4" s="9"/>
      <c r="AB4" s="9" t="s">
        <v>45</v>
      </c>
      <c r="AC4" s="10"/>
      <c r="AD4" s="8" t="s">
        <v>44</v>
      </c>
      <c r="AE4" s="9"/>
      <c r="AF4" s="9"/>
      <c r="AG4" s="9" t="s">
        <v>45</v>
      </c>
      <c r="AH4" s="10"/>
      <c r="AI4" s="8" t="s">
        <v>44</v>
      </c>
      <c r="AJ4" s="9"/>
      <c r="AK4" s="9"/>
      <c r="AL4" s="9" t="s">
        <v>45</v>
      </c>
      <c r="AM4" s="10"/>
    </row>
    <row r="5" spans="1:39">
      <c r="A5" s="1" t="s">
        <v>46</v>
      </c>
      <c r="B5" s="6"/>
      <c r="C5" s="6"/>
      <c r="F5" s="1" t="s">
        <v>7</v>
      </c>
      <c r="G5" s="1" t="s">
        <v>5</v>
      </c>
      <c r="H5" s="1" t="s">
        <v>6</v>
      </c>
      <c r="I5" s="11" t="s">
        <v>4</v>
      </c>
      <c r="J5" s="12" t="s">
        <v>47</v>
      </c>
      <c r="K5" s="5" t="s">
        <v>48</v>
      </c>
      <c r="L5" s="5" t="s">
        <v>49</v>
      </c>
      <c r="M5" s="5" t="s">
        <v>50</v>
      </c>
      <c r="N5" s="13" t="s">
        <v>51</v>
      </c>
      <c r="O5" s="12" t="s">
        <v>47</v>
      </c>
      <c r="P5" s="5" t="s">
        <v>48</v>
      </c>
      <c r="Q5" s="5" t="s">
        <v>49</v>
      </c>
      <c r="R5" s="5" t="s">
        <v>50</v>
      </c>
      <c r="S5" s="13" t="s">
        <v>51</v>
      </c>
      <c r="T5" s="12" t="s">
        <v>47</v>
      </c>
      <c r="U5" s="5" t="s">
        <v>48</v>
      </c>
      <c r="V5" s="5" t="s">
        <v>49</v>
      </c>
      <c r="W5" s="5" t="s">
        <v>50</v>
      </c>
      <c r="X5" s="13" t="s">
        <v>51</v>
      </c>
      <c r="Y5" s="12" t="s">
        <v>47</v>
      </c>
      <c r="Z5" s="5" t="s">
        <v>48</v>
      </c>
      <c r="AA5" s="5" t="s">
        <v>49</v>
      </c>
      <c r="AB5" s="5" t="s">
        <v>50</v>
      </c>
      <c r="AC5" s="13" t="s">
        <v>51</v>
      </c>
      <c r="AD5" s="12" t="s">
        <v>47</v>
      </c>
      <c r="AE5" s="5" t="s">
        <v>48</v>
      </c>
      <c r="AF5" s="5" t="s">
        <v>49</v>
      </c>
      <c r="AG5" s="5" t="s">
        <v>50</v>
      </c>
      <c r="AH5" s="13" t="s">
        <v>51</v>
      </c>
      <c r="AI5" s="12" t="s">
        <v>47</v>
      </c>
      <c r="AJ5" s="5" t="s">
        <v>48</v>
      </c>
      <c r="AK5" s="5" t="s">
        <v>49</v>
      </c>
      <c r="AL5" s="5" t="s">
        <v>50</v>
      </c>
      <c r="AM5" s="13" t="s">
        <v>51</v>
      </c>
    </row>
    <row r="6" spans="1:39">
      <c r="A6" s="1" t="s">
        <v>52</v>
      </c>
      <c r="B6" s="6"/>
      <c r="C6" s="7"/>
      <c r="F6" s="14">
        <v>177000000</v>
      </c>
      <c r="G6" s="1">
        <v>1200000</v>
      </c>
      <c r="H6" s="1">
        <v>1000000</v>
      </c>
      <c r="I6" s="11">
        <v>8250000000</v>
      </c>
      <c r="J6" s="15">
        <f t="shared" ref="J6:N6" si="0">AVERAGE(O6,T6,Y6,AD6,AI6)</f>
        <v>24.0152</v>
      </c>
      <c r="K6" s="1">
        <f t="shared" si="0"/>
        <v>11.7422</v>
      </c>
      <c r="L6" s="1">
        <f t="shared" si="0"/>
        <v>1.2631999999999999</v>
      </c>
      <c r="M6" s="1">
        <f t="shared" si="0"/>
        <v>9.1896262000000011</v>
      </c>
      <c r="N6" s="16">
        <f t="shared" si="0"/>
        <v>14.312775999999999</v>
      </c>
      <c r="O6" s="15">
        <v>23.936</v>
      </c>
      <c r="P6" s="1">
        <v>11.598000000000001</v>
      </c>
      <c r="Q6" s="1">
        <v>1.349</v>
      </c>
      <c r="R6" s="1">
        <v>9.1282150000000009</v>
      </c>
      <c r="S6" s="16">
        <v>14.294414</v>
      </c>
      <c r="T6" s="15">
        <v>23.978000000000002</v>
      </c>
      <c r="U6" s="1">
        <v>11.795</v>
      </c>
      <c r="V6" s="1">
        <v>1.1890000000000001</v>
      </c>
      <c r="W6" s="1">
        <v>9.2226389999999991</v>
      </c>
      <c r="X6" s="16">
        <v>14.249848</v>
      </c>
      <c r="Y6" s="15">
        <v>24.15</v>
      </c>
      <c r="Z6" s="1">
        <v>11.807</v>
      </c>
      <c r="AA6" s="1">
        <v>1.298</v>
      </c>
      <c r="AB6" s="1">
        <v>9.1665279999999996</v>
      </c>
      <c r="AC6" s="16">
        <v>14.446192999999999</v>
      </c>
      <c r="AD6" s="15">
        <v>23.992999999999999</v>
      </c>
      <c r="AE6" s="1">
        <v>11.753</v>
      </c>
      <c r="AF6" s="1">
        <v>1.252</v>
      </c>
      <c r="AG6" s="1">
        <v>9.2467570000000006</v>
      </c>
      <c r="AH6" s="16">
        <v>14.242437000000001</v>
      </c>
      <c r="AI6" s="15">
        <v>24.018999999999998</v>
      </c>
      <c r="AJ6" s="1">
        <v>11.757999999999999</v>
      </c>
      <c r="AK6" s="1">
        <v>1.228</v>
      </c>
      <c r="AL6" s="1">
        <v>9.1839919999999999</v>
      </c>
      <c r="AM6" s="16">
        <v>14.330988</v>
      </c>
    </row>
    <row r="7" spans="1:39">
      <c r="A7" s="1" t="s">
        <v>53</v>
      </c>
      <c r="B7" s="7"/>
      <c r="C7" s="7"/>
      <c r="F7" s="14">
        <v>420000000</v>
      </c>
      <c r="G7" s="1">
        <v>1200000</v>
      </c>
      <c r="H7" s="1">
        <v>1000000</v>
      </c>
      <c r="I7" s="11">
        <v>8250000000</v>
      </c>
      <c r="J7" s="15">
        <f t="shared" ref="J7:N7" si="1">AVERAGE(O7,T7,Y7,AD7,AI7)</f>
        <v>18.243200000000002</v>
      </c>
      <c r="K7" s="1">
        <f t="shared" si="1"/>
        <v>11.8386</v>
      </c>
      <c r="L7" s="1">
        <f t="shared" si="1"/>
        <v>1.3345999999999998</v>
      </c>
      <c r="M7" s="1">
        <f t="shared" si="1"/>
        <v>9.2331678000000004</v>
      </c>
      <c r="N7" s="16">
        <f t="shared" si="1"/>
        <v>8.4674802000000007</v>
      </c>
      <c r="O7" s="15">
        <v>18.385000000000002</v>
      </c>
      <c r="P7" s="1">
        <v>11.923</v>
      </c>
      <c r="Q7" s="1">
        <v>1.351</v>
      </c>
      <c r="R7" s="1">
        <v>9.2941590000000005</v>
      </c>
      <c r="S7" s="16">
        <v>8.5503400000000003</v>
      </c>
      <c r="T7" s="15">
        <v>18.134</v>
      </c>
      <c r="U7" s="1">
        <v>11.821999999999999</v>
      </c>
      <c r="V7" s="1">
        <v>1.268</v>
      </c>
      <c r="W7" s="1">
        <v>9.2320949999999993</v>
      </c>
      <c r="X7" s="16">
        <v>8.3878939999999993</v>
      </c>
      <c r="Y7" s="15">
        <v>18.16</v>
      </c>
      <c r="Z7" s="1">
        <v>11.792</v>
      </c>
      <c r="AA7" s="1">
        <v>1.329</v>
      </c>
      <c r="AB7" s="1">
        <v>9.2591110000000008</v>
      </c>
      <c r="AC7" s="16">
        <v>8.3489719999999998</v>
      </c>
      <c r="AD7" s="15">
        <v>18.34</v>
      </c>
      <c r="AE7" s="1">
        <v>11.853</v>
      </c>
      <c r="AF7" s="1">
        <v>1.401</v>
      </c>
      <c r="AG7" s="1">
        <v>9.1968530000000008</v>
      </c>
      <c r="AH7" s="16">
        <v>8.5893029999999992</v>
      </c>
      <c r="AI7" s="15">
        <v>18.196999999999999</v>
      </c>
      <c r="AJ7" s="1">
        <v>11.803000000000001</v>
      </c>
      <c r="AK7" s="1">
        <v>1.3240000000000001</v>
      </c>
      <c r="AL7" s="1">
        <v>9.1836210000000005</v>
      </c>
      <c r="AM7" s="16">
        <v>8.4608919999999994</v>
      </c>
    </row>
    <row r="8" spans="1:39">
      <c r="A8" s="1" t="s">
        <v>54</v>
      </c>
      <c r="B8" s="7"/>
      <c r="C8" s="7"/>
      <c r="F8" s="17">
        <v>600000000</v>
      </c>
      <c r="G8" s="1">
        <v>1200000</v>
      </c>
      <c r="H8" s="1">
        <v>1000000</v>
      </c>
      <c r="I8" s="11">
        <v>8250000000</v>
      </c>
      <c r="J8" s="15">
        <f t="shared" ref="J8:N8" si="2">AVERAGE(O8,T8,Y8,AD8,AI8)</f>
        <v>16.8992</v>
      </c>
      <c r="K8" s="1">
        <f t="shared" si="2"/>
        <v>11.8058</v>
      </c>
      <c r="L8" s="1">
        <f t="shared" si="2"/>
        <v>1.3026</v>
      </c>
      <c r="M8" s="1">
        <f t="shared" si="2"/>
        <v>9.2106120000000011</v>
      </c>
      <c r="N8" s="16">
        <f t="shared" si="2"/>
        <v>7.1495205999999998</v>
      </c>
      <c r="O8" s="15">
        <v>16.890999999999998</v>
      </c>
      <c r="P8" s="1">
        <v>11.736000000000001</v>
      </c>
      <c r="Q8" s="1">
        <v>1.343</v>
      </c>
      <c r="R8" s="1">
        <v>9.095955</v>
      </c>
      <c r="S8" s="16">
        <v>7.2220209999999998</v>
      </c>
      <c r="T8" s="15">
        <v>16.911999999999999</v>
      </c>
      <c r="U8" s="1">
        <v>11.847</v>
      </c>
      <c r="V8" s="1">
        <v>1.294</v>
      </c>
      <c r="W8" s="1">
        <v>9.2595700000000001</v>
      </c>
      <c r="X8" s="16">
        <v>7.1038399999999999</v>
      </c>
      <c r="Y8" s="15">
        <v>17.056999999999999</v>
      </c>
      <c r="Z8" s="1">
        <v>11.914999999999999</v>
      </c>
      <c r="AA8" s="1">
        <v>1.3009999999999999</v>
      </c>
      <c r="AB8" s="1">
        <v>9.2423129999999993</v>
      </c>
      <c r="AC8" s="16">
        <v>7.2726990000000002</v>
      </c>
      <c r="AD8" s="15">
        <v>16.706</v>
      </c>
      <c r="AE8" s="1">
        <v>11.706</v>
      </c>
      <c r="AF8" s="1">
        <v>1.2370000000000001</v>
      </c>
      <c r="AG8" s="1">
        <v>9.1849679999999996</v>
      </c>
      <c r="AH8" s="16">
        <v>7.0204329999999997</v>
      </c>
      <c r="AI8" s="15">
        <v>16.93</v>
      </c>
      <c r="AJ8" s="1">
        <v>11.824999999999999</v>
      </c>
      <c r="AK8" s="1">
        <v>1.3380000000000001</v>
      </c>
      <c r="AL8" s="1">
        <v>9.2702539999999996</v>
      </c>
      <c r="AM8" s="16">
        <v>7.1286100000000001</v>
      </c>
    </row>
    <row r="9" spans="1:39">
      <c r="A9" s="1" t="s">
        <v>55</v>
      </c>
      <c r="B9" s="6"/>
      <c r="C9" s="6"/>
      <c r="F9" s="14">
        <v>177000000</v>
      </c>
      <c r="G9" s="1">
        <v>1600000</v>
      </c>
      <c r="H9" s="1">
        <v>1200000</v>
      </c>
      <c r="I9" s="11">
        <v>8250000000</v>
      </c>
      <c r="J9" s="15">
        <f t="shared" ref="J9:N9" si="3">AVERAGE(O9,T9,Y9,AD9,AI9)</f>
        <v>21.235399999999998</v>
      </c>
      <c r="K9" s="1">
        <f t="shared" si="3"/>
        <v>8.9898000000000007</v>
      </c>
      <c r="L9" s="1">
        <f t="shared" si="3"/>
        <v>1.1878</v>
      </c>
      <c r="M9" s="1">
        <f t="shared" si="3"/>
        <v>6.9723237999999998</v>
      </c>
      <c r="N9" s="16">
        <f t="shared" si="3"/>
        <v>13.767531</v>
      </c>
      <c r="O9" s="15">
        <v>21.238</v>
      </c>
      <c r="P9" s="1">
        <v>8.9860000000000007</v>
      </c>
      <c r="Q9" s="1">
        <v>1.2190000000000001</v>
      </c>
      <c r="R9" s="1">
        <v>6.9925829999999998</v>
      </c>
      <c r="S9" s="16">
        <v>13.727384000000001</v>
      </c>
      <c r="T9" s="15">
        <v>21.535</v>
      </c>
      <c r="U9" s="1">
        <v>9.16</v>
      </c>
      <c r="V9" s="1">
        <v>1.236</v>
      </c>
      <c r="W9" s="1">
        <v>7.0961720000000001</v>
      </c>
      <c r="X9" s="16">
        <v>13.904292</v>
      </c>
      <c r="Y9" s="15">
        <v>21.187000000000001</v>
      </c>
      <c r="Z9" s="1">
        <v>9.0350000000000001</v>
      </c>
      <c r="AA9" s="1">
        <v>1.123</v>
      </c>
      <c r="AB9" s="1">
        <v>7.0118130000000001</v>
      </c>
      <c r="AC9" s="16">
        <v>13.709199</v>
      </c>
      <c r="AD9" s="15">
        <v>21.238</v>
      </c>
      <c r="AE9" s="1">
        <v>8.9480000000000004</v>
      </c>
      <c r="AF9" s="1">
        <v>1.2170000000000001</v>
      </c>
      <c r="AG9" s="1">
        <v>6.9194570000000004</v>
      </c>
      <c r="AH9" s="16">
        <v>13.832319999999999</v>
      </c>
      <c r="AI9" s="15">
        <v>20.978999999999999</v>
      </c>
      <c r="AJ9" s="1">
        <v>8.82</v>
      </c>
      <c r="AK9" s="1">
        <v>1.1439999999999999</v>
      </c>
      <c r="AL9" s="1">
        <v>6.8415939999999997</v>
      </c>
      <c r="AM9" s="16">
        <v>13.66446</v>
      </c>
    </row>
    <row r="10" spans="1:39">
      <c r="A10" s="1" t="s">
        <v>56</v>
      </c>
      <c r="B10" s="7"/>
      <c r="C10" s="7"/>
      <c r="F10" s="14">
        <v>420000000</v>
      </c>
      <c r="G10" s="1">
        <v>1600000</v>
      </c>
      <c r="H10" s="1">
        <v>1200000</v>
      </c>
      <c r="I10" s="11">
        <v>8250000000</v>
      </c>
      <c r="J10" s="15">
        <f t="shared" ref="J10:N10" si="4">AVERAGE(O10,T10,Y10,AD10,AI10)</f>
        <v>15.006799999999998</v>
      </c>
      <c r="K10" s="1">
        <f t="shared" si="4"/>
        <v>8.9156000000000013</v>
      </c>
      <c r="L10" s="1">
        <f t="shared" si="4"/>
        <v>1.1035999999999999</v>
      </c>
      <c r="M10" s="1">
        <f t="shared" si="4"/>
        <v>6.9774653999999998</v>
      </c>
      <c r="N10" s="16">
        <f t="shared" si="4"/>
        <v>7.5833696000000002</v>
      </c>
      <c r="O10" s="15">
        <v>15.077</v>
      </c>
      <c r="P10" s="1">
        <v>8.9749999999999996</v>
      </c>
      <c r="Q10" s="1">
        <v>1.133</v>
      </c>
      <c r="R10" s="1">
        <v>7.077032</v>
      </c>
      <c r="S10" s="16">
        <v>7.56053</v>
      </c>
      <c r="T10" s="15">
        <v>14.823</v>
      </c>
      <c r="U10" s="1">
        <v>8.8689999999999998</v>
      </c>
      <c r="V10" s="1">
        <v>1.0009999999999999</v>
      </c>
      <c r="W10" s="1">
        <v>6.9570309999999997</v>
      </c>
      <c r="X10" s="16">
        <v>7.4485950000000001</v>
      </c>
      <c r="Y10" s="15">
        <v>14.993</v>
      </c>
      <c r="Z10" s="1">
        <v>8.9209999999999994</v>
      </c>
      <c r="AA10" s="1">
        <v>1.081</v>
      </c>
      <c r="AB10" s="1">
        <v>6.9582430000000004</v>
      </c>
      <c r="AC10" s="16">
        <v>7.5863889999999996</v>
      </c>
      <c r="AD10" s="15">
        <v>15.068</v>
      </c>
      <c r="AE10" s="1">
        <v>8.8249999999999993</v>
      </c>
      <c r="AF10" s="1">
        <v>1.218</v>
      </c>
      <c r="AG10" s="1">
        <v>6.9231720000000001</v>
      </c>
      <c r="AH10" s="16">
        <v>7.6735670000000002</v>
      </c>
      <c r="AI10" s="15">
        <v>15.073</v>
      </c>
      <c r="AJ10" s="1">
        <v>8.9879999999999995</v>
      </c>
      <c r="AK10" s="1">
        <v>1.085</v>
      </c>
      <c r="AL10" s="1">
        <v>6.9718489999999997</v>
      </c>
      <c r="AM10" s="16">
        <v>7.647767</v>
      </c>
    </row>
    <row r="11" spans="1:39">
      <c r="A11" s="1" t="s">
        <v>57</v>
      </c>
      <c r="B11" s="7"/>
      <c r="C11" s="6"/>
      <c r="F11" s="17">
        <v>600000000</v>
      </c>
      <c r="G11" s="1">
        <v>1600000</v>
      </c>
      <c r="H11" s="1">
        <v>1200000</v>
      </c>
      <c r="I11" s="11">
        <v>8250000000</v>
      </c>
      <c r="J11" s="15">
        <f t="shared" ref="J11:N11" si="5">AVERAGE(O11,T11,Y11,AD11,AI11)</f>
        <v>13.997</v>
      </c>
      <c r="K11" s="1">
        <f t="shared" si="5"/>
        <v>9.0747999999999998</v>
      </c>
      <c r="L11" s="1">
        <f t="shared" si="5"/>
        <v>1.1318000000000001</v>
      </c>
      <c r="M11" s="1">
        <f t="shared" si="5"/>
        <v>6.9974486000000002</v>
      </c>
      <c r="N11" s="16">
        <f t="shared" si="5"/>
        <v>6.5221224000000007</v>
      </c>
      <c r="O11" s="15">
        <v>14.010999999999999</v>
      </c>
      <c r="P11" s="1">
        <v>8.9819999999999993</v>
      </c>
      <c r="Q11" s="1">
        <v>1.2250000000000001</v>
      </c>
      <c r="R11" s="1">
        <v>6.9909929999999996</v>
      </c>
      <c r="S11" s="16">
        <v>6.5274979999999996</v>
      </c>
      <c r="T11" s="15">
        <v>14.162000000000001</v>
      </c>
      <c r="U11" s="1">
        <v>9.1609999999999996</v>
      </c>
      <c r="V11" s="1">
        <v>1.163</v>
      </c>
      <c r="W11" s="1">
        <v>7.0007809999999999</v>
      </c>
      <c r="X11" s="16">
        <v>6.6739410000000001</v>
      </c>
      <c r="Y11" s="15">
        <v>13.874000000000001</v>
      </c>
      <c r="Z11" s="1">
        <v>9.0980000000000008</v>
      </c>
      <c r="AA11" s="1">
        <v>1.002</v>
      </c>
      <c r="AB11" s="1">
        <v>6.9517350000000002</v>
      </c>
      <c r="AC11" s="16">
        <v>6.4483759999999997</v>
      </c>
      <c r="AD11" s="15">
        <v>14.025</v>
      </c>
      <c r="AE11" s="1">
        <v>9.1329999999999991</v>
      </c>
      <c r="AF11" s="1">
        <v>1.1160000000000001</v>
      </c>
      <c r="AG11" s="1">
        <v>7.0513579999999996</v>
      </c>
      <c r="AH11" s="16">
        <v>6.5036909999999999</v>
      </c>
      <c r="AI11" s="15">
        <v>13.913</v>
      </c>
      <c r="AJ11" s="1">
        <v>9</v>
      </c>
      <c r="AK11" s="1">
        <v>1.153</v>
      </c>
      <c r="AL11" s="1">
        <v>6.9923760000000001</v>
      </c>
      <c r="AM11" s="16">
        <v>6.4571059999999996</v>
      </c>
    </row>
    <row r="12" spans="1:39">
      <c r="A12" s="1" t="s">
        <v>58</v>
      </c>
      <c r="B12" s="7"/>
      <c r="C12" s="6"/>
      <c r="F12" s="14">
        <v>177000000</v>
      </c>
      <c r="G12" s="1">
        <v>2000000</v>
      </c>
      <c r="H12" s="1">
        <v>1400000</v>
      </c>
      <c r="I12" s="11">
        <v>8250000000</v>
      </c>
      <c r="J12" s="15">
        <f t="shared" ref="J12:N12" si="6">AVERAGE(O12,T12,Y12,AD12,AI12)</f>
        <v>19.292000000000002</v>
      </c>
      <c r="K12" s="1">
        <f t="shared" si="6"/>
        <v>7.2787999999999995</v>
      </c>
      <c r="L12" s="1">
        <f t="shared" si="6"/>
        <v>1.0315999999999999</v>
      </c>
      <c r="M12" s="1">
        <f t="shared" si="6"/>
        <v>5.6445539999999994</v>
      </c>
      <c r="N12" s="16">
        <f t="shared" si="6"/>
        <v>13.2295196</v>
      </c>
      <c r="O12" s="15">
        <v>19.498999999999999</v>
      </c>
      <c r="P12" s="1">
        <v>7.3</v>
      </c>
      <c r="Q12" s="1">
        <v>1.1499999999999999</v>
      </c>
      <c r="R12" s="1">
        <v>5.6424979999999998</v>
      </c>
      <c r="S12" s="16">
        <v>13.415570000000001</v>
      </c>
      <c r="T12" s="15">
        <v>19.317</v>
      </c>
      <c r="U12" s="1">
        <v>7.3449999999999998</v>
      </c>
      <c r="V12" s="1">
        <v>1.014</v>
      </c>
      <c r="W12" s="1">
        <v>5.6914769999999999</v>
      </c>
      <c r="X12" s="16">
        <v>13.204335</v>
      </c>
      <c r="Y12" s="15">
        <v>19.065999999999999</v>
      </c>
      <c r="Z12" s="1">
        <v>7.1470000000000002</v>
      </c>
      <c r="AA12" s="1">
        <v>0.98299999999999998</v>
      </c>
      <c r="AB12" s="1">
        <v>5.5883620000000001</v>
      </c>
      <c r="AC12" s="16">
        <v>13.071687000000001</v>
      </c>
      <c r="AD12" s="15">
        <v>19.145</v>
      </c>
      <c r="AE12" s="1">
        <v>7.2640000000000002</v>
      </c>
      <c r="AF12" s="1">
        <v>0.92100000000000004</v>
      </c>
      <c r="AG12" s="1">
        <v>5.5888479999999996</v>
      </c>
      <c r="AH12" s="16">
        <v>13.164481</v>
      </c>
      <c r="AI12" s="15">
        <v>19.433</v>
      </c>
      <c r="AJ12" s="1">
        <v>7.3380000000000001</v>
      </c>
      <c r="AK12" s="1">
        <v>1.0900000000000001</v>
      </c>
      <c r="AL12" s="1">
        <v>5.7115850000000004</v>
      </c>
      <c r="AM12" s="16">
        <v>13.291525</v>
      </c>
    </row>
    <row r="13" spans="1:39">
      <c r="A13" s="1" t="s">
        <v>59</v>
      </c>
      <c r="B13" s="7"/>
      <c r="C13" s="7"/>
      <c r="F13" s="14">
        <v>420000000</v>
      </c>
      <c r="G13" s="1">
        <v>2000000</v>
      </c>
      <c r="H13" s="1">
        <v>1400000</v>
      </c>
      <c r="I13" s="11">
        <v>8250000000</v>
      </c>
      <c r="J13" s="15">
        <f t="shared" ref="J13:N13" si="7">AVERAGE(O13,T13,Y13,AD13,AI13)</f>
        <v>13.394600000000002</v>
      </c>
      <c r="K13" s="1">
        <f t="shared" si="7"/>
        <v>7.3334000000000001</v>
      </c>
      <c r="L13" s="1">
        <f t="shared" si="7"/>
        <v>1.0458000000000001</v>
      </c>
      <c r="M13" s="1">
        <f t="shared" si="7"/>
        <v>5.6270557999999999</v>
      </c>
      <c r="N13" s="16">
        <f t="shared" si="7"/>
        <v>7.331238400000001</v>
      </c>
      <c r="O13" s="15">
        <v>13.375</v>
      </c>
      <c r="P13" s="1">
        <v>7.25</v>
      </c>
      <c r="Q13" s="1">
        <v>1.115</v>
      </c>
      <c r="R13" s="1">
        <v>5.5893879999999996</v>
      </c>
      <c r="S13" s="16">
        <v>7.3477589999999999</v>
      </c>
      <c r="T13" s="15">
        <v>13.051</v>
      </c>
      <c r="U13" s="1">
        <v>7.1340000000000003</v>
      </c>
      <c r="V13" s="1">
        <v>0.95499999999999996</v>
      </c>
      <c r="W13" s="1">
        <v>5.56447</v>
      </c>
      <c r="X13" s="16">
        <v>7.0913269999999997</v>
      </c>
      <c r="Y13" s="15">
        <v>13.682</v>
      </c>
      <c r="Z13" s="1">
        <v>7.6360000000000001</v>
      </c>
      <c r="AA13" s="1">
        <v>1.0029999999999999</v>
      </c>
      <c r="AB13" s="1">
        <v>5.7017540000000002</v>
      </c>
      <c r="AC13" s="16">
        <v>7.5312340000000004</v>
      </c>
      <c r="AD13" s="15">
        <v>13.358000000000001</v>
      </c>
      <c r="AE13" s="1">
        <v>7.2789999999999999</v>
      </c>
      <c r="AF13" s="1">
        <v>1.036</v>
      </c>
      <c r="AG13" s="1">
        <v>5.5867370000000003</v>
      </c>
      <c r="AH13" s="16">
        <v>7.3118999999999996</v>
      </c>
      <c r="AI13" s="15">
        <v>13.507</v>
      </c>
      <c r="AJ13" s="1">
        <v>7.3680000000000003</v>
      </c>
      <c r="AK13" s="1">
        <v>1.1200000000000001</v>
      </c>
      <c r="AL13" s="1">
        <v>5.6929299999999996</v>
      </c>
      <c r="AM13" s="16">
        <v>7.3739720000000002</v>
      </c>
    </row>
    <row r="14" spans="1:39">
      <c r="A14" s="1" t="s">
        <v>60</v>
      </c>
      <c r="B14" s="7"/>
      <c r="C14" s="7"/>
      <c r="F14" s="17">
        <v>600000000</v>
      </c>
      <c r="G14" s="1">
        <v>2000000</v>
      </c>
      <c r="H14" s="1">
        <v>1400000</v>
      </c>
      <c r="I14" s="11">
        <v>8250000000</v>
      </c>
      <c r="J14" s="18">
        <f t="shared" ref="J14:N14" si="8">AVERAGE(O14,T14,Y14,AD14,AI14)</f>
        <v>12.248799999999999</v>
      </c>
      <c r="K14" s="19">
        <f t="shared" si="8"/>
        <v>7.3780000000000001</v>
      </c>
      <c r="L14" s="19">
        <f t="shared" si="8"/>
        <v>1.0757999999999999</v>
      </c>
      <c r="M14" s="19">
        <f t="shared" si="8"/>
        <v>5.6490857999999999</v>
      </c>
      <c r="N14" s="20">
        <f t="shared" si="8"/>
        <v>6.1473268000000001</v>
      </c>
      <c r="O14" s="18">
        <v>12.208</v>
      </c>
      <c r="P14" s="19">
        <v>7.3650000000000002</v>
      </c>
      <c r="Q14" s="19">
        <v>1.0509999999999999</v>
      </c>
      <c r="R14" s="19">
        <v>5.6380650000000001</v>
      </c>
      <c r="S14" s="21">
        <v>6.1413859999999998</v>
      </c>
      <c r="T14" s="18">
        <v>12.113</v>
      </c>
      <c r="U14" s="19">
        <v>7.2729999999999997</v>
      </c>
      <c r="V14" s="19">
        <v>1.1040000000000001</v>
      </c>
      <c r="W14" s="19">
        <v>5.6775919999999998</v>
      </c>
      <c r="X14" s="20">
        <v>6.0005750000000004</v>
      </c>
      <c r="Y14" s="18">
        <v>12.335000000000001</v>
      </c>
      <c r="Z14" s="19">
        <v>7.41</v>
      </c>
      <c r="AA14" s="19">
        <v>1.1160000000000001</v>
      </c>
      <c r="AB14" s="19">
        <v>5.6622870000000001</v>
      </c>
      <c r="AC14" s="20">
        <v>6.2114190000000002</v>
      </c>
      <c r="AD14" s="18">
        <v>12.451000000000001</v>
      </c>
      <c r="AE14" s="19">
        <v>7.4530000000000003</v>
      </c>
      <c r="AF14" s="19">
        <v>1.101</v>
      </c>
      <c r="AG14" s="19">
        <v>5.6148610000000003</v>
      </c>
      <c r="AH14" s="20">
        <v>6.3388210000000003</v>
      </c>
      <c r="AI14" s="18">
        <v>12.137</v>
      </c>
      <c r="AJ14" s="19">
        <v>7.3890000000000002</v>
      </c>
      <c r="AK14" s="19">
        <v>1.0069999999999999</v>
      </c>
      <c r="AL14" s="19">
        <v>5.6526240000000003</v>
      </c>
      <c r="AM14" s="20">
        <v>6.0444329999999997</v>
      </c>
    </row>
    <row r="15" spans="1:39">
      <c r="A15" s="1" t="s">
        <v>61</v>
      </c>
      <c r="B15" s="6"/>
      <c r="C15" s="6"/>
      <c r="M15" s="22"/>
      <c r="N15" s="22"/>
    </row>
    <row r="16" spans="1:39">
      <c r="A16" s="1" t="s">
        <v>62</v>
      </c>
      <c r="B16" s="7"/>
      <c r="C16" s="6"/>
    </row>
    <row r="17" spans="1:13">
      <c r="A17" s="1" t="s">
        <v>63</v>
      </c>
      <c r="B17" s="6"/>
      <c r="C17" s="6"/>
      <c r="F17" s="23"/>
      <c r="G17" s="23"/>
      <c r="H17" s="23"/>
      <c r="I17" s="23"/>
      <c r="J17" s="23"/>
      <c r="K17" s="23"/>
      <c r="L17" s="23"/>
      <c r="M17" s="23"/>
    </row>
    <row r="18" spans="1:13">
      <c r="A18" s="1" t="s">
        <v>64</v>
      </c>
      <c r="B18" s="6"/>
      <c r="C18" s="6"/>
      <c r="F18" s="24"/>
      <c r="G18" s="24"/>
      <c r="H18" s="24"/>
      <c r="I18" s="24"/>
      <c r="J18" s="24"/>
      <c r="K18" s="24"/>
      <c r="L18" s="24"/>
      <c r="M18" s="24"/>
    </row>
    <row r="19" spans="1:13">
      <c r="A19" s="1" t="s">
        <v>65</v>
      </c>
      <c r="B19" s="6"/>
      <c r="C19" s="7"/>
      <c r="F19" s="24"/>
      <c r="G19" s="24"/>
      <c r="H19" s="24"/>
      <c r="I19" s="24"/>
      <c r="J19" s="24"/>
      <c r="K19" s="24"/>
      <c r="L19" s="24"/>
      <c r="M19" s="24"/>
    </row>
    <row r="20" spans="1:13">
      <c r="A20" s="1" t="s">
        <v>66</v>
      </c>
      <c r="B20" s="7"/>
      <c r="C20" s="6"/>
      <c r="F20" s="24"/>
      <c r="G20" s="24"/>
      <c r="H20" s="24"/>
      <c r="I20" s="24"/>
      <c r="J20" s="24"/>
      <c r="K20" s="24"/>
      <c r="L20" s="24"/>
      <c r="M20" s="24"/>
    </row>
    <row r="21" spans="1:13">
      <c r="A21" s="1" t="s">
        <v>67</v>
      </c>
      <c r="B21" s="7"/>
      <c r="C21" s="7"/>
      <c r="F21" s="24"/>
      <c r="G21" s="24"/>
      <c r="H21" s="24"/>
      <c r="I21" s="24"/>
      <c r="J21" s="24"/>
      <c r="K21" s="24"/>
      <c r="L21" s="24"/>
      <c r="M21" s="24"/>
    </row>
    <row r="22" spans="1:13">
      <c r="A22" s="1" t="s">
        <v>68</v>
      </c>
      <c r="B22" s="6"/>
      <c r="C22" s="7"/>
      <c r="F22" s="24"/>
      <c r="G22" s="24"/>
      <c r="H22" s="24"/>
      <c r="I22" s="24"/>
      <c r="J22" s="24"/>
      <c r="K22" s="24"/>
      <c r="L22" s="24"/>
      <c r="M22" s="24"/>
    </row>
    <row r="23" spans="1:13">
      <c r="A23" s="1" t="s">
        <v>69</v>
      </c>
      <c r="B23" s="6"/>
      <c r="C23" s="7"/>
      <c r="F23" s="24"/>
      <c r="G23" s="24"/>
      <c r="H23" s="24"/>
      <c r="I23" s="24"/>
      <c r="J23" s="24"/>
      <c r="K23" s="24"/>
      <c r="L23" s="24"/>
      <c r="M23" s="24"/>
    </row>
    <row r="24" spans="1:13">
      <c r="F24" s="24"/>
      <c r="G24" s="24"/>
      <c r="H24" s="24"/>
      <c r="I24" s="24"/>
      <c r="J24" s="24"/>
      <c r="K24" s="24"/>
      <c r="L24" s="24"/>
      <c r="M24" s="24"/>
    </row>
    <row r="25" spans="1:13">
      <c r="F25" s="24"/>
      <c r="G25" s="24"/>
      <c r="H25" s="24"/>
      <c r="I25" s="24"/>
      <c r="J25" s="24"/>
      <c r="K25" s="24"/>
      <c r="L25" s="24"/>
      <c r="M25" s="24"/>
    </row>
    <row r="26" spans="1:13">
      <c r="F26" s="24"/>
      <c r="G26" s="24"/>
      <c r="H26" s="24"/>
      <c r="I26" s="24"/>
      <c r="J26" s="24"/>
      <c r="K26" s="24"/>
      <c r="L26" s="24"/>
      <c r="M26" s="2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spans="1:5" ht="15.75" customHeight="1">
      <c r="A1" s="1" t="s">
        <v>70</v>
      </c>
    </row>
    <row r="2" spans="1:5" ht="15.75" customHeight="1">
      <c r="B2" s="3">
        <v>165000</v>
      </c>
      <c r="C2" s="3">
        <v>8109</v>
      </c>
      <c r="D2" s="1">
        <v>9084</v>
      </c>
      <c r="E2" s="1">
        <v>9629</v>
      </c>
    </row>
    <row r="3" spans="1:5" ht="15.75" customHeight="1">
      <c r="B3" s="3">
        <v>206000</v>
      </c>
      <c r="C3" s="3">
        <v>8861</v>
      </c>
      <c r="D3" s="1">
        <v>9846</v>
      </c>
      <c r="E3" s="1">
        <v>10299</v>
      </c>
    </row>
    <row r="4" spans="1:5" ht="15.75" customHeight="1">
      <c r="B4" s="3">
        <v>275000</v>
      </c>
      <c r="C4" s="3">
        <v>9413</v>
      </c>
      <c r="D4" s="1">
        <v>10664</v>
      </c>
      <c r="E4" s="1">
        <v>11446</v>
      </c>
    </row>
    <row r="5" spans="1:5" ht="15.75" customHeight="1">
      <c r="B5" s="3">
        <v>413000</v>
      </c>
      <c r="C5" s="3">
        <v>10064</v>
      </c>
      <c r="D5" s="1">
        <v>12278</v>
      </c>
      <c r="E5" s="1">
        <v>12631</v>
      </c>
    </row>
    <row r="6" spans="1:5" ht="15.75" customHeight="1">
      <c r="B6" s="3">
        <v>543000</v>
      </c>
      <c r="C6" s="3">
        <v>10473</v>
      </c>
      <c r="D6" s="1">
        <v>13384</v>
      </c>
      <c r="E6" s="1">
        <v>13221</v>
      </c>
    </row>
    <row r="7" spans="1:5" ht="15.75" customHeight="1">
      <c r="B7" s="3">
        <v>633000</v>
      </c>
      <c r="C7" s="3">
        <v>10844</v>
      </c>
      <c r="D7" s="1">
        <v>12910</v>
      </c>
      <c r="E7" s="1">
        <v>13990</v>
      </c>
    </row>
    <row r="8" spans="1:5" ht="15.75" customHeight="1">
      <c r="B8" s="3">
        <v>728000</v>
      </c>
      <c r="C8" s="3">
        <v>11632</v>
      </c>
      <c r="D8" s="1">
        <v>13310</v>
      </c>
      <c r="E8" s="1">
        <v>14224</v>
      </c>
    </row>
    <row r="9" spans="1:5" ht="15.75" customHeight="1">
      <c r="B9" s="3">
        <v>825000</v>
      </c>
      <c r="C9" s="3">
        <v>11102</v>
      </c>
      <c r="D9" s="1">
        <v>13509</v>
      </c>
      <c r="E9" s="1">
        <v>14748</v>
      </c>
    </row>
    <row r="10" spans="1:5" ht="15.75" customHeight="1">
      <c r="B10" s="3">
        <v>930000</v>
      </c>
      <c r="C10" s="3">
        <v>11367</v>
      </c>
      <c r="D10" s="1">
        <v>13926</v>
      </c>
      <c r="E10" s="1">
        <v>14657</v>
      </c>
    </row>
    <row r="11" spans="1:5" ht="15.75" customHeight="1"/>
    <row r="12" spans="1:5" ht="15.75" customHeight="1">
      <c r="B12" s="1">
        <v>165000</v>
      </c>
    </row>
    <row r="13" spans="1:5" ht="15.75" customHeight="1">
      <c r="B13" s="1">
        <v>206000</v>
      </c>
    </row>
    <row r="14" spans="1:5" ht="15.75" customHeight="1">
      <c r="B14" s="1">
        <v>275000</v>
      </c>
    </row>
    <row r="15" spans="1:5" ht="15.75" customHeight="1">
      <c r="B15" s="1">
        <v>413000</v>
      </c>
    </row>
    <row r="16" spans="1:5" ht="15.75" customHeight="1">
      <c r="B16" s="1">
        <v>543000</v>
      </c>
    </row>
    <row r="17" spans="2:2" ht="15.75" customHeight="1">
      <c r="B17" s="1">
        <v>633000</v>
      </c>
    </row>
    <row r="18" spans="2:2" ht="15.75" customHeight="1">
      <c r="B18" s="1">
        <v>728000</v>
      </c>
    </row>
    <row r="19" spans="2:2" ht="15.75" customHeight="1">
      <c r="B19" s="1">
        <v>825000</v>
      </c>
    </row>
    <row r="20" spans="2:2" ht="15.75" customHeight="1">
      <c r="B20" s="1">
        <v>930000</v>
      </c>
    </row>
    <row r="21" spans="2:2" ht="15.75" customHeight="1"/>
    <row r="22" spans="2:2" ht="15.75" customHeight="1"/>
    <row r="23" spans="2:2" ht="15.75" customHeight="1"/>
    <row r="24" spans="2:2" ht="15.75" customHeight="1"/>
    <row r="25" spans="2:2" ht="15.75" customHeight="1"/>
    <row r="26" spans="2:2" ht="15.75" customHeight="1"/>
    <row r="27" spans="2:2" ht="15.75" customHeight="1"/>
    <row r="28" spans="2:2" ht="15.75" customHeight="1"/>
    <row r="29" spans="2:2" ht="15.75" customHeight="1"/>
    <row r="30" spans="2:2" ht="15.75" customHeight="1"/>
    <row r="31" spans="2:2" ht="15.75" customHeight="1"/>
    <row r="32" spans="2:2" ht="15.75" customHeight="1"/>
    <row r="33" spans="1:1" ht="15.75" customHeight="1"/>
    <row r="34" spans="1:1" ht="15.75" customHeight="1"/>
    <row r="35" spans="1:1" ht="15.75" customHeight="1"/>
    <row r="36" spans="1:1" ht="15.75" customHeight="1"/>
    <row r="37" spans="1:1" ht="15.75" customHeight="1"/>
    <row r="38" spans="1:1" ht="15.75" customHeight="1"/>
    <row r="39" spans="1:1" ht="15.75" customHeight="1"/>
    <row r="40" spans="1:1" ht="15.75" customHeight="1"/>
    <row r="41" spans="1:1" ht="15.75" customHeight="1"/>
    <row r="42" spans="1:1" ht="15.75" customHeight="1"/>
    <row r="43" spans="1:1" ht="15.75" customHeight="1"/>
    <row r="44" spans="1:1" ht="15.75" customHeight="1"/>
    <row r="45" spans="1:1" ht="15.75" customHeight="1"/>
    <row r="46" spans="1:1" ht="15.75" customHeight="1"/>
    <row r="47" spans="1:1" ht="15.75" customHeight="1">
      <c r="A47" s="1" t="s">
        <v>71</v>
      </c>
    </row>
    <row r="48" spans="1: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F133"/>
  <sheetViews>
    <sheetView topLeftCell="A154" workbookViewId="0"/>
  </sheetViews>
  <sheetFormatPr baseColWidth="10" defaultColWidth="11.1640625" defaultRowHeight="15" customHeight="1"/>
  <cols>
    <col min="3" max="3" width="14.83203125" customWidth="1"/>
    <col min="4" max="6" width="11.83203125" customWidth="1"/>
    <col min="10" max="10" width="12.83203125" customWidth="1"/>
    <col min="11" max="11" width="6.5" customWidth="1"/>
    <col min="12" max="12" width="7" customWidth="1"/>
    <col min="13" max="13" width="6.5" customWidth="1"/>
    <col min="16" max="16" width="8.83203125" customWidth="1"/>
    <col min="18" max="18" width="13.83203125" customWidth="1"/>
    <col min="26" max="26" width="13.1640625" customWidth="1"/>
    <col min="34" max="34" width="13" customWidth="1"/>
  </cols>
  <sheetData>
    <row r="1" spans="1:58">
      <c r="A1" s="5"/>
      <c r="B1" s="5"/>
    </row>
    <row r="2" spans="1:58">
      <c r="I2" s="25"/>
      <c r="J2" s="25"/>
    </row>
    <row r="3" spans="1:58">
      <c r="D3" s="5"/>
      <c r="E3" s="5"/>
      <c r="F3" s="5" t="s">
        <v>72</v>
      </c>
      <c r="G3" s="1"/>
      <c r="H3" s="1"/>
      <c r="I3" s="1"/>
      <c r="J3" s="1"/>
      <c r="K3" s="25" t="s">
        <v>40</v>
      </c>
      <c r="S3" s="1" t="s">
        <v>73</v>
      </c>
      <c r="AA3" s="1" t="s">
        <v>74</v>
      </c>
      <c r="AI3" s="1" t="s">
        <v>75</v>
      </c>
      <c r="AJ3" s="1"/>
      <c r="AK3" s="1"/>
      <c r="AL3" s="1"/>
      <c r="AM3" s="1"/>
      <c r="AN3" s="1"/>
      <c r="AO3" s="1"/>
      <c r="AP3" s="1"/>
      <c r="AQ3" s="1" t="s">
        <v>76</v>
      </c>
      <c r="AR3" s="1"/>
      <c r="AS3" s="1"/>
      <c r="AT3" s="1"/>
      <c r="AU3" s="1"/>
      <c r="AV3" s="1"/>
      <c r="AW3" s="1"/>
      <c r="AX3" s="1"/>
      <c r="AY3" s="1" t="s">
        <v>77</v>
      </c>
      <c r="AZ3" s="1"/>
      <c r="BA3" s="1"/>
      <c r="BB3" s="1"/>
      <c r="BC3" s="1"/>
      <c r="BD3" s="1"/>
      <c r="BE3" s="1"/>
      <c r="BF3" s="1"/>
    </row>
    <row r="4" spans="1:58">
      <c r="A4" s="1" t="s">
        <v>78</v>
      </c>
      <c r="B4" s="1" t="s">
        <v>79</v>
      </c>
      <c r="C4" s="1" t="s">
        <v>80</v>
      </c>
      <c r="D4" s="26" t="s">
        <v>81</v>
      </c>
      <c r="E4" s="26" t="s">
        <v>82</v>
      </c>
      <c r="F4" s="26" t="s">
        <v>83</v>
      </c>
      <c r="G4" s="26" t="s">
        <v>84</v>
      </c>
      <c r="H4" s="26" t="s">
        <v>85</v>
      </c>
      <c r="I4" s="26" t="s">
        <v>86</v>
      </c>
      <c r="J4" s="26" t="s">
        <v>87</v>
      </c>
      <c r="K4" s="27" t="s">
        <v>47</v>
      </c>
      <c r="L4" s="28" t="s">
        <v>48</v>
      </c>
      <c r="M4" s="28" t="s">
        <v>49</v>
      </c>
      <c r="N4" s="28" t="s">
        <v>88</v>
      </c>
      <c r="O4" s="28" t="s">
        <v>89</v>
      </c>
      <c r="P4" s="28" t="s">
        <v>90</v>
      </c>
      <c r="Q4" s="28" t="s">
        <v>91</v>
      </c>
      <c r="R4" s="29" t="s">
        <v>92</v>
      </c>
      <c r="S4" s="26" t="s">
        <v>47</v>
      </c>
      <c r="T4" s="26" t="s">
        <v>48</v>
      </c>
      <c r="U4" s="26" t="s">
        <v>49</v>
      </c>
      <c r="V4" s="26" t="s">
        <v>88</v>
      </c>
      <c r="W4" s="26" t="s">
        <v>89</v>
      </c>
      <c r="X4" s="26" t="s">
        <v>90</v>
      </c>
      <c r="Y4" s="26" t="s">
        <v>91</v>
      </c>
      <c r="Z4" s="26" t="s">
        <v>92</v>
      </c>
      <c r="AA4" s="26" t="s">
        <v>47</v>
      </c>
      <c r="AB4" s="26" t="s">
        <v>48</v>
      </c>
      <c r="AC4" s="26" t="s">
        <v>49</v>
      </c>
      <c r="AD4" s="26" t="s">
        <v>88</v>
      </c>
      <c r="AE4" s="26" t="s">
        <v>89</v>
      </c>
      <c r="AF4" s="26" t="s">
        <v>90</v>
      </c>
      <c r="AG4" s="26" t="s">
        <v>91</v>
      </c>
      <c r="AH4" s="26" t="s">
        <v>92</v>
      </c>
      <c r="AI4" s="26" t="s">
        <v>47</v>
      </c>
      <c r="AJ4" s="26" t="s">
        <v>48</v>
      </c>
      <c r="AK4" s="26" t="s">
        <v>49</v>
      </c>
      <c r="AL4" s="26" t="s">
        <v>88</v>
      </c>
      <c r="AM4" s="26" t="s">
        <v>89</v>
      </c>
      <c r="AN4" s="26" t="s">
        <v>90</v>
      </c>
      <c r="AO4" s="26" t="s">
        <v>91</v>
      </c>
      <c r="AP4" s="26" t="s">
        <v>92</v>
      </c>
      <c r="AQ4" s="26" t="s">
        <v>47</v>
      </c>
      <c r="AR4" s="26" t="s">
        <v>48</v>
      </c>
      <c r="AS4" s="26" t="s">
        <v>49</v>
      </c>
      <c r="AT4" s="26" t="s">
        <v>88</v>
      </c>
      <c r="AU4" s="26" t="s">
        <v>89</v>
      </c>
      <c r="AV4" s="26" t="s">
        <v>90</v>
      </c>
      <c r="AW4" s="26" t="s">
        <v>91</v>
      </c>
      <c r="AX4" s="26" t="s">
        <v>92</v>
      </c>
      <c r="AY4" s="26" t="s">
        <v>47</v>
      </c>
      <c r="AZ4" s="26" t="s">
        <v>48</v>
      </c>
      <c r="BA4" s="26" t="s">
        <v>49</v>
      </c>
      <c r="BB4" s="26" t="s">
        <v>88</v>
      </c>
      <c r="BC4" s="26" t="s">
        <v>89</v>
      </c>
      <c r="BD4" s="26" t="s">
        <v>90</v>
      </c>
      <c r="BE4" s="26" t="s">
        <v>91</v>
      </c>
      <c r="BF4" s="26" t="s">
        <v>92</v>
      </c>
    </row>
    <row r="5" spans="1:58">
      <c r="A5" s="1">
        <f t="shared" ref="A5:C5" si="0">F5^3</f>
        <v>5.5452330000000002E+24</v>
      </c>
      <c r="B5" s="1">
        <f t="shared" si="0"/>
        <v>1.728E+18</v>
      </c>
      <c r="C5" s="1">
        <f t="shared" si="0"/>
        <v>1E+18</v>
      </c>
      <c r="D5" s="30">
        <f t="shared" ref="D5:D25" si="1">A5*P5*0.001</f>
        <v>2.2555035599112003E+24</v>
      </c>
      <c r="E5" s="30"/>
      <c r="F5" s="30">
        <v>177000000</v>
      </c>
      <c r="G5" s="31">
        <v>1200000</v>
      </c>
      <c r="H5" s="31">
        <v>1000000</v>
      </c>
      <c r="I5" s="32">
        <v>8250000000</v>
      </c>
      <c r="J5" s="32">
        <f t="shared" ref="J5:J25" si="2">SUM(N5:R5)</f>
        <v>984.0942</v>
      </c>
      <c r="K5" s="33">
        <f t="shared" ref="K5:R5" si="3">AVERAGE(S5,AA5,AI5, AQ5, AY5)</f>
        <v>4.1112000000000002</v>
      </c>
      <c r="L5" s="31">
        <f t="shared" si="3"/>
        <v>2.87</v>
      </c>
      <c r="M5" s="31">
        <f t="shared" si="3"/>
        <v>1.0531999999999999</v>
      </c>
      <c r="N5" s="31">
        <f t="shared" si="3"/>
        <v>7.1183999999999994</v>
      </c>
      <c r="O5" s="31">
        <f t="shared" si="3"/>
        <v>318.45940000000002</v>
      </c>
      <c r="P5" s="31">
        <f t="shared" si="3"/>
        <v>406.74639999999999</v>
      </c>
      <c r="Q5" s="31">
        <f t="shared" si="3"/>
        <v>236.13240000000002</v>
      </c>
      <c r="R5" s="34">
        <f t="shared" si="3"/>
        <v>15.637599999999997</v>
      </c>
      <c r="S5" s="31">
        <v>4.117</v>
      </c>
      <c r="T5" s="31">
        <v>2.8130000000000002</v>
      </c>
      <c r="U5" s="31">
        <v>1.06</v>
      </c>
      <c r="V5" s="31">
        <v>7.1710000000000003</v>
      </c>
      <c r="W5" s="31">
        <v>293.39600000000002</v>
      </c>
      <c r="X5" s="31">
        <v>396.54300000000001</v>
      </c>
      <c r="Y5" s="31">
        <v>214.614</v>
      </c>
      <c r="Z5" s="31">
        <v>15.455</v>
      </c>
      <c r="AA5" s="31">
        <v>4.1139999999999999</v>
      </c>
      <c r="AB5" s="31">
        <v>2.972</v>
      </c>
      <c r="AC5" s="31">
        <v>0.98</v>
      </c>
      <c r="AD5" s="31">
        <v>7.0659999999999998</v>
      </c>
      <c r="AE5" s="31">
        <v>325.37200000000001</v>
      </c>
      <c r="AF5" s="31">
        <v>409.15699999999998</v>
      </c>
      <c r="AG5" s="31">
        <v>240.845</v>
      </c>
      <c r="AH5" s="31">
        <v>15.526999999999999</v>
      </c>
      <c r="AI5" s="31">
        <v>4.1020000000000003</v>
      </c>
      <c r="AJ5" s="31">
        <v>2.8559999999999999</v>
      </c>
      <c r="AK5" s="31">
        <v>1.069</v>
      </c>
      <c r="AL5" s="31">
        <v>7.1230000000000002</v>
      </c>
      <c r="AM5" s="31">
        <v>323.88299999999998</v>
      </c>
      <c r="AN5" s="31">
        <v>409.54599999999999</v>
      </c>
      <c r="AO5" s="31">
        <v>240.85499999999999</v>
      </c>
      <c r="AP5" s="31">
        <v>15.58</v>
      </c>
      <c r="AQ5" s="31">
        <v>4.1100000000000003</v>
      </c>
      <c r="AR5" s="31">
        <v>2.86</v>
      </c>
      <c r="AS5" s="31">
        <v>1.08</v>
      </c>
      <c r="AT5" s="31">
        <v>7.1040000000000001</v>
      </c>
      <c r="AU5" s="31">
        <v>327.255</v>
      </c>
      <c r="AV5" s="31">
        <v>410.18299999999999</v>
      </c>
      <c r="AW5" s="31">
        <v>244.43299999999999</v>
      </c>
      <c r="AX5" s="31">
        <v>15.699</v>
      </c>
      <c r="AY5" s="31">
        <v>4.1130000000000004</v>
      </c>
      <c r="AZ5" s="31">
        <v>2.8490000000000002</v>
      </c>
      <c r="BA5" s="31">
        <v>1.077</v>
      </c>
      <c r="BB5" s="31">
        <v>7.1280000000000001</v>
      </c>
      <c r="BC5" s="31">
        <v>322.39100000000002</v>
      </c>
      <c r="BD5" s="31">
        <v>408.303</v>
      </c>
      <c r="BE5" s="31">
        <v>239.91499999999999</v>
      </c>
      <c r="BF5" s="31">
        <v>15.927</v>
      </c>
    </row>
    <row r="6" spans="1:58">
      <c r="A6" s="1">
        <f t="shared" ref="A6:C6" si="4">F6^3</f>
        <v>1.8821096E+25</v>
      </c>
      <c r="B6" s="1">
        <f t="shared" si="4"/>
        <v>1.728E+18</v>
      </c>
      <c r="C6" s="1">
        <f t="shared" si="4"/>
        <v>1E+18</v>
      </c>
      <c r="D6" s="30">
        <f t="shared" si="1"/>
        <v>7.0060024172319998E+24</v>
      </c>
      <c r="E6" s="30"/>
      <c r="F6" s="30">
        <v>266000000</v>
      </c>
      <c r="G6" s="31">
        <v>1200000</v>
      </c>
      <c r="H6" s="31">
        <v>1000000</v>
      </c>
      <c r="I6" s="32">
        <v>8250000000</v>
      </c>
      <c r="J6" s="32">
        <f t="shared" si="2"/>
        <v>961.58579999999995</v>
      </c>
      <c r="K6" s="33">
        <f t="shared" ref="K6:R6" si="5">AVERAGE(S6,AA6,AI6, AQ6, AY6)</f>
        <v>4.093</v>
      </c>
      <c r="L6" s="31">
        <f t="shared" si="5"/>
        <v>2.8241999999999998</v>
      </c>
      <c r="M6" s="31">
        <f t="shared" si="5"/>
        <v>1.1145999999999998</v>
      </c>
      <c r="N6" s="31">
        <f t="shared" si="5"/>
        <v>7.1390000000000002</v>
      </c>
      <c r="O6" s="31">
        <f t="shared" si="5"/>
        <v>328.40899999999999</v>
      </c>
      <c r="P6" s="31">
        <f t="shared" si="5"/>
        <v>372.24200000000002</v>
      </c>
      <c r="Q6" s="31">
        <f t="shared" si="5"/>
        <v>238.1386</v>
      </c>
      <c r="R6" s="34">
        <f t="shared" si="5"/>
        <v>15.6572</v>
      </c>
      <c r="S6" s="31">
        <v>4.1139999999999999</v>
      </c>
      <c r="T6" s="31">
        <v>2.9039999999999999</v>
      </c>
      <c r="U6" s="31">
        <v>1.0249999999999999</v>
      </c>
      <c r="V6" s="31">
        <v>7.0919999999999996</v>
      </c>
      <c r="W6" s="31">
        <v>322.42500000000001</v>
      </c>
      <c r="X6" s="31">
        <v>368.90100000000001</v>
      </c>
      <c r="Y6" s="31">
        <v>231.947</v>
      </c>
      <c r="Z6" s="31">
        <v>15.478</v>
      </c>
      <c r="AA6" s="31">
        <v>4.1139999999999999</v>
      </c>
      <c r="AB6" s="31">
        <v>2.944</v>
      </c>
      <c r="AC6" s="31">
        <v>1.004</v>
      </c>
      <c r="AD6" s="31">
        <v>7.141</v>
      </c>
      <c r="AE6" s="31">
        <v>330.60899999999998</v>
      </c>
      <c r="AF6" s="31">
        <v>372.50900000000001</v>
      </c>
      <c r="AG6" s="31">
        <v>238.16499999999999</v>
      </c>
      <c r="AH6" s="31">
        <v>15.528</v>
      </c>
      <c r="AI6" s="31">
        <v>4.0019999999999998</v>
      </c>
      <c r="AJ6" s="31">
        <v>2.71</v>
      </c>
      <c r="AK6" s="31">
        <v>1.1990000000000001</v>
      </c>
      <c r="AL6" s="31">
        <v>7.0709999999999997</v>
      </c>
      <c r="AM6" s="31">
        <v>322.56700000000001</v>
      </c>
      <c r="AN6" s="31">
        <v>369.22300000000001</v>
      </c>
      <c r="AO6" s="31">
        <v>235.10900000000001</v>
      </c>
      <c r="AP6" s="31">
        <v>15.827</v>
      </c>
      <c r="AQ6" s="31">
        <v>4.1050000000000004</v>
      </c>
      <c r="AR6" s="31">
        <v>2.726</v>
      </c>
      <c r="AS6" s="31">
        <v>1.1970000000000001</v>
      </c>
      <c r="AT6" s="31">
        <v>7.157</v>
      </c>
      <c r="AU6" s="31">
        <v>328.93099999999998</v>
      </c>
      <c r="AV6" s="31">
        <v>372.94400000000002</v>
      </c>
      <c r="AW6" s="31">
        <v>238.95</v>
      </c>
      <c r="AX6" s="31">
        <v>15.814</v>
      </c>
      <c r="AY6" s="31">
        <v>4.13</v>
      </c>
      <c r="AZ6" s="31">
        <v>2.8370000000000002</v>
      </c>
      <c r="BA6" s="31">
        <v>1.1479999999999999</v>
      </c>
      <c r="BB6" s="31">
        <v>7.234</v>
      </c>
      <c r="BC6" s="31">
        <v>337.51299999999998</v>
      </c>
      <c r="BD6" s="31">
        <v>377.63299999999998</v>
      </c>
      <c r="BE6" s="31">
        <v>246.52199999999999</v>
      </c>
      <c r="BF6" s="31">
        <v>15.638999999999999</v>
      </c>
    </row>
    <row r="7" spans="1:58">
      <c r="A7" s="1">
        <f t="shared" ref="A7:C7" si="6">F7^3</f>
        <v>4.2874999999999999E+25</v>
      </c>
      <c r="B7" s="1">
        <f t="shared" si="6"/>
        <v>1.728E+18</v>
      </c>
      <c r="C7" s="1">
        <f t="shared" si="6"/>
        <v>1E+18</v>
      </c>
      <c r="D7" s="30">
        <f t="shared" si="1"/>
        <v>1.51970266E+25</v>
      </c>
      <c r="E7" s="30"/>
      <c r="F7" s="30">
        <v>350000000</v>
      </c>
      <c r="G7" s="31">
        <v>1200000</v>
      </c>
      <c r="H7" s="31">
        <v>1000000</v>
      </c>
      <c r="I7" s="32">
        <v>8250000000</v>
      </c>
      <c r="J7" s="32">
        <f t="shared" si="2"/>
        <v>934.95619999999985</v>
      </c>
      <c r="K7" s="33">
        <f t="shared" ref="K7:R7" si="7">AVERAGE(S7,AA7,AI7, AQ7, AY7)</f>
        <v>4.033199999999999</v>
      </c>
      <c r="L7" s="31">
        <f t="shared" si="7"/>
        <v>2.8313999999999995</v>
      </c>
      <c r="M7" s="31">
        <f t="shared" si="7"/>
        <v>1.0693999999999999</v>
      </c>
      <c r="N7" s="31">
        <f t="shared" si="7"/>
        <v>7.1134000000000004</v>
      </c>
      <c r="O7" s="31">
        <f t="shared" si="7"/>
        <v>325.70159999999998</v>
      </c>
      <c r="P7" s="31">
        <f t="shared" si="7"/>
        <v>354.44960000000003</v>
      </c>
      <c r="Q7" s="31">
        <f t="shared" si="7"/>
        <v>232.04919999999998</v>
      </c>
      <c r="R7" s="34">
        <f t="shared" si="7"/>
        <v>15.6424</v>
      </c>
      <c r="S7" s="31">
        <v>4.01</v>
      </c>
      <c r="T7" s="31">
        <v>2.8220000000000001</v>
      </c>
      <c r="U7" s="31">
        <v>1.069</v>
      </c>
      <c r="V7" s="31">
        <v>7.133</v>
      </c>
      <c r="W7" s="31">
        <v>324.95999999999998</v>
      </c>
      <c r="X7" s="31">
        <v>351.81900000000002</v>
      </c>
      <c r="Y7" s="31">
        <v>229.96799999999999</v>
      </c>
      <c r="Z7" s="31">
        <v>15.541</v>
      </c>
      <c r="AA7" s="31">
        <v>4.0019999999999998</v>
      </c>
      <c r="AB7" s="31">
        <v>2.8359999999999999</v>
      </c>
      <c r="AC7" s="31">
        <v>1.042</v>
      </c>
      <c r="AD7" s="31">
        <v>7.0780000000000003</v>
      </c>
      <c r="AE7" s="31">
        <v>320.58999999999997</v>
      </c>
      <c r="AF7" s="31">
        <v>354.839</v>
      </c>
      <c r="AG7" s="31">
        <v>229.30699999999999</v>
      </c>
      <c r="AH7" s="31">
        <v>15.565</v>
      </c>
      <c r="AI7" s="31">
        <v>4.0259999999999998</v>
      </c>
      <c r="AJ7" s="31">
        <v>2.8109999999999999</v>
      </c>
      <c r="AK7" s="31">
        <v>1.0920000000000001</v>
      </c>
      <c r="AL7" s="31">
        <v>7.077</v>
      </c>
      <c r="AM7" s="31">
        <v>319.45699999999999</v>
      </c>
      <c r="AN7" s="31">
        <v>351.11200000000002</v>
      </c>
      <c r="AO7" s="31">
        <v>229.428</v>
      </c>
      <c r="AP7" s="31">
        <v>15.545</v>
      </c>
      <c r="AQ7" s="31">
        <v>4.1180000000000003</v>
      </c>
      <c r="AR7" s="31">
        <v>2.867</v>
      </c>
      <c r="AS7" s="31">
        <v>1.0780000000000001</v>
      </c>
      <c r="AT7" s="31">
        <v>7.1890000000000001</v>
      </c>
      <c r="AU7" s="31">
        <v>337.55900000000003</v>
      </c>
      <c r="AV7" s="31">
        <v>361.52499999999998</v>
      </c>
      <c r="AW7" s="31">
        <v>239.791</v>
      </c>
      <c r="AX7" s="31">
        <v>15.753</v>
      </c>
      <c r="AY7" s="31">
        <v>4.01</v>
      </c>
      <c r="AZ7" s="31">
        <v>2.8210000000000002</v>
      </c>
      <c r="BA7" s="31">
        <v>1.0660000000000001</v>
      </c>
      <c r="BB7" s="31">
        <v>7.09</v>
      </c>
      <c r="BC7" s="31">
        <v>325.94200000000001</v>
      </c>
      <c r="BD7" s="31">
        <v>352.95299999999997</v>
      </c>
      <c r="BE7" s="31">
        <v>231.75200000000001</v>
      </c>
      <c r="BF7" s="31">
        <v>15.808</v>
      </c>
    </row>
    <row r="8" spans="1:58">
      <c r="A8" s="1">
        <f t="shared" ref="A8:C8" si="8">F8^3</f>
        <v>7.4088000000000004E+25</v>
      </c>
      <c r="B8" s="1">
        <f t="shared" si="8"/>
        <v>1.728E+18</v>
      </c>
      <c r="C8" s="1">
        <f t="shared" si="8"/>
        <v>1E+18</v>
      </c>
      <c r="D8" s="30">
        <f t="shared" si="1"/>
        <v>2.5512306523200001E+25</v>
      </c>
      <c r="E8" s="30"/>
      <c r="F8" s="30">
        <v>420000000</v>
      </c>
      <c r="G8" s="31">
        <v>1200000</v>
      </c>
      <c r="H8" s="31">
        <v>1000000</v>
      </c>
      <c r="I8" s="35">
        <v>8250000000</v>
      </c>
      <c r="J8" s="32">
        <f t="shared" si="2"/>
        <v>922.08320000000003</v>
      </c>
      <c r="K8" s="33">
        <f t="shared" ref="K8:R8" si="9">AVERAGE(S8,AA8,AI8, AQ8, AY8)</f>
        <v>4.0218000000000007</v>
      </c>
      <c r="L8" s="31">
        <f t="shared" si="9"/>
        <v>2.8841999999999999</v>
      </c>
      <c r="M8" s="31">
        <f t="shared" si="9"/>
        <v>1.0282</v>
      </c>
      <c r="N8" s="31">
        <f t="shared" si="9"/>
        <v>7.1470000000000002</v>
      </c>
      <c r="O8" s="31">
        <f t="shared" si="9"/>
        <v>323.68760000000003</v>
      </c>
      <c r="P8" s="31">
        <f t="shared" si="9"/>
        <v>344.35140000000001</v>
      </c>
      <c r="Q8" s="31">
        <f t="shared" si="9"/>
        <v>231.22779999999997</v>
      </c>
      <c r="R8" s="34">
        <f t="shared" si="9"/>
        <v>15.669400000000001</v>
      </c>
      <c r="S8" s="31">
        <v>4.0140000000000002</v>
      </c>
      <c r="T8" s="31">
        <v>2.8650000000000002</v>
      </c>
      <c r="U8" s="31">
        <v>1.03</v>
      </c>
      <c r="V8" s="31">
        <v>7.125</v>
      </c>
      <c r="W8" s="31">
        <v>325.77300000000002</v>
      </c>
      <c r="X8" s="31">
        <v>343.53500000000003</v>
      </c>
      <c r="Y8" s="31">
        <v>230.41300000000001</v>
      </c>
      <c r="Z8" s="31">
        <v>15.643000000000001</v>
      </c>
      <c r="AA8" s="31">
        <v>4.0140000000000002</v>
      </c>
      <c r="AB8" s="31">
        <v>2.9079999999999999</v>
      </c>
      <c r="AC8" s="31">
        <v>1.016</v>
      </c>
      <c r="AD8" s="31">
        <v>7.069</v>
      </c>
      <c r="AE8" s="31">
        <v>331.298</v>
      </c>
      <c r="AF8" s="31">
        <v>345.596</v>
      </c>
      <c r="AG8" s="31">
        <v>235.42099999999999</v>
      </c>
      <c r="AH8" s="31">
        <v>15.519</v>
      </c>
      <c r="AI8" s="31">
        <v>4.0620000000000003</v>
      </c>
      <c r="AJ8" s="31">
        <v>2.891</v>
      </c>
      <c r="AK8" s="31">
        <v>1.077</v>
      </c>
      <c r="AL8" s="31">
        <v>7.1159999999999997</v>
      </c>
      <c r="AM8" s="31">
        <v>325.94900000000001</v>
      </c>
      <c r="AN8" s="31">
        <v>343.65899999999999</v>
      </c>
      <c r="AO8" s="31">
        <v>231.05099999999999</v>
      </c>
      <c r="AP8" s="31">
        <v>15.648999999999999</v>
      </c>
      <c r="AQ8" s="31">
        <v>4.0060000000000002</v>
      </c>
      <c r="AR8" s="31">
        <v>2.8580000000000001</v>
      </c>
      <c r="AS8" s="31">
        <v>1.0269999999999999</v>
      </c>
      <c r="AT8" s="31">
        <v>7.17</v>
      </c>
      <c r="AU8" s="31">
        <v>317.03399999999999</v>
      </c>
      <c r="AV8" s="31">
        <v>343.64100000000002</v>
      </c>
      <c r="AW8" s="31">
        <v>229.06299999999999</v>
      </c>
      <c r="AX8" s="31">
        <v>15.603</v>
      </c>
      <c r="AY8" s="31">
        <v>4.0129999999999999</v>
      </c>
      <c r="AZ8" s="31">
        <v>2.899</v>
      </c>
      <c r="BA8" s="31">
        <v>0.99099999999999999</v>
      </c>
      <c r="BB8" s="31">
        <v>7.2549999999999999</v>
      </c>
      <c r="BC8" s="31">
        <v>318.38400000000001</v>
      </c>
      <c r="BD8" s="31">
        <v>345.32600000000002</v>
      </c>
      <c r="BE8" s="31">
        <v>230.191</v>
      </c>
      <c r="BF8" s="31">
        <v>15.933</v>
      </c>
    </row>
    <row r="9" spans="1:58">
      <c r="A9" s="1">
        <f t="shared" ref="A9:C9" si="10">F9^3</f>
        <v>1.1059200000000001E+26</v>
      </c>
      <c r="B9" s="1">
        <f t="shared" si="10"/>
        <v>1.728E+18</v>
      </c>
      <c r="C9" s="1">
        <f t="shared" si="10"/>
        <v>1E+18</v>
      </c>
      <c r="D9" s="30">
        <f t="shared" si="1"/>
        <v>3.7374699110400006E+25</v>
      </c>
      <c r="E9" s="30"/>
      <c r="F9" s="30">
        <v>480000000</v>
      </c>
      <c r="G9" s="31">
        <v>1200000</v>
      </c>
      <c r="H9" s="31">
        <v>1000000</v>
      </c>
      <c r="I9" s="36">
        <v>8250000000</v>
      </c>
      <c r="J9" s="32">
        <f t="shared" si="2"/>
        <v>907.39559999999994</v>
      </c>
      <c r="K9" s="33">
        <f t="shared" ref="K9:R9" si="11">AVERAGE(S9,AA9,AI9, AQ9, AY9)</f>
        <v>3.9896000000000003</v>
      </c>
      <c r="L9" s="31">
        <f t="shared" si="11"/>
        <v>2.8281999999999998</v>
      </c>
      <c r="M9" s="31">
        <f t="shared" si="11"/>
        <v>1.0624</v>
      </c>
      <c r="N9" s="31">
        <f t="shared" si="11"/>
        <v>7.0629999999999997</v>
      </c>
      <c r="O9" s="31">
        <f t="shared" si="11"/>
        <v>318.29380000000003</v>
      </c>
      <c r="P9" s="31">
        <f t="shared" si="11"/>
        <v>337.95120000000003</v>
      </c>
      <c r="Q9" s="31">
        <f t="shared" si="11"/>
        <v>228.4982</v>
      </c>
      <c r="R9" s="34">
        <f t="shared" si="11"/>
        <v>15.589400000000001</v>
      </c>
      <c r="S9" s="31">
        <v>3.9020000000000001</v>
      </c>
      <c r="T9" s="31">
        <v>2.835</v>
      </c>
      <c r="U9" s="31">
        <v>1.03</v>
      </c>
      <c r="V9" s="31">
        <v>7.0309999999999997</v>
      </c>
      <c r="W9" s="31">
        <v>319.79500000000002</v>
      </c>
      <c r="X9" s="31">
        <v>336.61099999999999</v>
      </c>
      <c r="Y9" s="31">
        <v>227.25700000000001</v>
      </c>
      <c r="Z9" s="31">
        <v>15.504</v>
      </c>
      <c r="AA9" s="31">
        <v>4.0049999999999999</v>
      </c>
      <c r="AB9" s="31">
        <v>2.8410000000000002</v>
      </c>
      <c r="AC9" s="31">
        <v>1.0900000000000001</v>
      </c>
      <c r="AD9" s="31">
        <v>7.0190000000000001</v>
      </c>
      <c r="AE9" s="31">
        <v>324.08600000000001</v>
      </c>
      <c r="AF9" s="31">
        <v>342.84699999999998</v>
      </c>
      <c r="AG9" s="31">
        <v>233.011</v>
      </c>
      <c r="AH9" s="31">
        <v>15.454000000000001</v>
      </c>
      <c r="AI9" s="31">
        <v>4.0220000000000002</v>
      </c>
      <c r="AJ9" s="31">
        <v>2.7850000000000001</v>
      </c>
      <c r="AK9" s="31">
        <v>1.1279999999999999</v>
      </c>
      <c r="AL9" s="31">
        <v>7.0750000000000002</v>
      </c>
      <c r="AM9" s="31">
        <v>323.822</v>
      </c>
      <c r="AN9" s="31">
        <v>337.54199999999997</v>
      </c>
      <c r="AO9" s="31">
        <v>230.44499999999999</v>
      </c>
      <c r="AP9" s="31">
        <v>15.529</v>
      </c>
      <c r="AQ9" s="31">
        <v>4.0060000000000002</v>
      </c>
      <c r="AR9" s="31">
        <v>2.8180000000000001</v>
      </c>
      <c r="AS9" s="31">
        <v>1.05</v>
      </c>
      <c r="AT9" s="31">
        <v>7.1189999999999998</v>
      </c>
      <c r="AU9" s="31">
        <v>313.62200000000001</v>
      </c>
      <c r="AV9" s="31">
        <v>336.53699999999998</v>
      </c>
      <c r="AW9" s="31">
        <v>225.851</v>
      </c>
      <c r="AX9" s="31">
        <v>15.816000000000001</v>
      </c>
      <c r="AY9" s="31">
        <v>4.0129999999999999</v>
      </c>
      <c r="AZ9" s="31">
        <v>2.8620000000000001</v>
      </c>
      <c r="BA9" s="31">
        <v>1.014</v>
      </c>
      <c r="BB9" s="31">
        <v>7.0709999999999997</v>
      </c>
      <c r="BC9" s="31">
        <v>310.14400000000001</v>
      </c>
      <c r="BD9" s="31">
        <v>336.21899999999999</v>
      </c>
      <c r="BE9" s="31">
        <v>225.92699999999999</v>
      </c>
      <c r="BF9" s="31">
        <v>15.644</v>
      </c>
    </row>
    <row r="10" spans="1:58">
      <c r="A10" s="1">
        <f t="shared" ref="A10:C10" si="12">F10^3</f>
        <v>1.6010300699999999E+26</v>
      </c>
      <c r="B10" s="1">
        <f t="shared" si="12"/>
        <v>1.728E+18</v>
      </c>
      <c r="C10" s="1">
        <f t="shared" si="12"/>
        <v>1E+18</v>
      </c>
      <c r="D10" s="30">
        <f t="shared" si="1"/>
        <v>5.3870531197919398E+25</v>
      </c>
      <c r="E10" s="30"/>
      <c r="F10" s="30">
        <v>543000000</v>
      </c>
      <c r="G10" s="31">
        <v>1200000</v>
      </c>
      <c r="H10" s="31">
        <v>1000000</v>
      </c>
      <c r="I10" s="36">
        <v>8250000000</v>
      </c>
      <c r="J10" s="32">
        <f t="shared" si="2"/>
        <v>918.8986000000001</v>
      </c>
      <c r="K10" s="33">
        <f t="shared" ref="K10:R10" si="13">AVERAGE(S10,AA10,AI10, AQ10, AY10)</f>
        <v>4.0170000000000003</v>
      </c>
      <c r="L10" s="31">
        <f t="shared" si="13"/>
        <v>2.8490000000000002</v>
      </c>
      <c r="M10" s="31">
        <f t="shared" si="13"/>
        <v>1.0618000000000001</v>
      </c>
      <c r="N10" s="31">
        <f t="shared" si="13"/>
        <v>7.0947999999999993</v>
      </c>
      <c r="O10" s="31">
        <f t="shared" si="13"/>
        <v>326.75700000000001</v>
      </c>
      <c r="P10" s="31">
        <f t="shared" si="13"/>
        <v>336.4742</v>
      </c>
      <c r="Q10" s="31">
        <f t="shared" si="13"/>
        <v>232.892</v>
      </c>
      <c r="R10" s="34">
        <f t="shared" si="13"/>
        <v>15.680600000000002</v>
      </c>
      <c r="S10" s="31">
        <v>4.0179999999999998</v>
      </c>
      <c r="T10" s="31">
        <v>2.7970000000000002</v>
      </c>
      <c r="U10" s="31">
        <v>1.1220000000000001</v>
      </c>
      <c r="V10" s="31">
        <v>7.0919999999999996</v>
      </c>
      <c r="W10" s="31">
        <v>337.27600000000001</v>
      </c>
      <c r="X10" s="31">
        <v>339.16500000000002</v>
      </c>
      <c r="Y10" s="31">
        <v>236.39500000000001</v>
      </c>
      <c r="Z10" s="31">
        <v>15.701000000000001</v>
      </c>
      <c r="AA10" s="31">
        <v>4.0019999999999998</v>
      </c>
      <c r="AB10" s="31">
        <v>2.8479999999999999</v>
      </c>
      <c r="AC10" s="31">
        <v>1.02</v>
      </c>
      <c r="AD10" s="31">
        <v>7.1020000000000003</v>
      </c>
      <c r="AE10" s="31">
        <v>312.57</v>
      </c>
      <c r="AF10" s="31">
        <v>334.02</v>
      </c>
      <c r="AG10" s="31">
        <v>229.20599999999999</v>
      </c>
      <c r="AH10" s="31">
        <v>15.798999999999999</v>
      </c>
      <c r="AI10" s="31">
        <v>4.0529999999999999</v>
      </c>
      <c r="AJ10" s="31">
        <v>2.9159999999999999</v>
      </c>
      <c r="AK10" s="31">
        <v>1.0469999999999999</v>
      </c>
      <c r="AL10" s="31">
        <v>7.0449999999999999</v>
      </c>
      <c r="AM10" s="31">
        <v>325.17700000000002</v>
      </c>
      <c r="AN10" s="31">
        <v>334.71899999999999</v>
      </c>
      <c r="AO10" s="31">
        <v>231.40299999999999</v>
      </c>
      <c r="AP10" s="31">
        <v>15.500999999999999</v>
      </c>
      <c r="AQ10" s="31">
        <v>4.0019999999999998</v>
      </c>
      <c r="AR10" s="31">
        <v>2.8460000000000001</v>
      </c>
      <c r="AS10" s="31">
        <v>1.05</v>
      </c>
      <c r="AT10" s="31">
        <v>7.13</v>
      </c>
      <c r="AU10" s="31">
        <v>324.404</v>
      </c>
      <c r="AV10" s="31">
        <v>337.005</v>
      </c>
      <c r="AW10" s="31">
        <v>232.02600000000001</v>
      </c>
      <c r="AX10" s="31">
        <v>15.651</v>
      </c>
      <c r="AY10" s="31">
        <v>4.01</v>
      </c>
      <c r="AZ10" s="31">
        <v>2.8380000000000001</v>
      </c>
      <c r="BA10" s="31">
        <v>1.07</v>
      </c>
      <c r="BB10" s="31">
        <v>7.1050000000000004</v>
      </c>
      <c r="BC10" s="31">
        <v>334.358</v>
      </c>
      <c r="BD10" s="31">
        <v>337.46199999999999</v>
      </c>
      <c r="BE10" s="31">
        <v>235.43</v>
      </c>
      <c r="BF10" s="31">
        <v>15.750999999999999</v>
      </c>
    </row>
    <row r="11" spans="1:58">
      <c r="A11" s="1">
        <f t="shared" ref="A11:C11" si="14">F11^3</f>
        <v>2.16E+26</v>
      </c>
      <c r="B11" s="1">
        <f t="shared" si="14"/>
        <v>1.728E+18</v>
      </c>
      <c r="C11" s="1">
        <f t="shared" si="14"/>
        <v>1E+18</v>
      </c>
      <c r="D11" s="30">
        <f t="shared" si="1"/>
        <v>7.1592552000000003E+25</v>
      </c>
      <c r="E11" s="30"/>
      <c r="F11" s="30">
        <v>600000000</v>
      </c>
      <c r="G11" s="31">
        <v>1200000</v>
      </c>
      <c r="H11" s="31">
        <v>1000000</v>
      </c>
      <c r="I11" s="36">
        <v>8250000000</v>
      </c>
      <c r="J11" s="32">
        <f t="shared" si="2"/>
        <v>900.81159999999988</v>
      </c>
      <c r="K11" s="33">
        <f t="shared" ref="K11:R11" si="15">AVERAGE(S11,AA11,AI11, AQ11, AY11)</f>
        <v>3.9681999999999995</v>
      </c>
      <c r="L11" s="31">
        <f t="shared" si="15"/>
        <v>2.8224</v>
      </c>
      <c r="M11" s="31">
        <f t="shared" si="15"/>
        <v>1.0642</v>
      </c>
      <c r="N11" s="31">
        <f t="shared" si="15"/>
        <v>7.0823999999999998</v>
      </c>
      <c r="O11" s="31">
        <f t="shared" si="15"/>
        <v>316.98079999999999</v>
      </c>
      <c r="P11" s="31">
        <f t="shared" si="15"/>
        <v>331.447</v>
      </c>
      <c r="Q11" s="31">
        <f t="shared" si="15"/>
        <v>229.58440000000002</v>
      </c>
      <c r="R11" s="34">
        <f t="shared" si="15"/>
        <v>15.716999999999999</v>
      </c>
      <c r="S11" s="31">
        <v>4.0019999999999998</v>
      </c>
      <c r="T11" s="31">
        <v>2.806</v>
      </c>
      <c r="U11" s="31">
        <v>1.073</v>
      </c>
      <c r="V11" s="31">
        <v>7.0490000000000004</v>
      </c>
      <c r="W11" s="31">
        <v>317.387</v>
      </c>
      <c r="X11" s="31">
        <v>329.58300000000003</v>
      </c>
      <c r="Y11" s="31">
        <v>227.851</v>
      </c>
      <c r="Z11" s="31">
        <v>15.635999999999999</v>
      </c>
      <c r="AA11" s="31">
        <v>3.9020000000000001</v>
      </c>
      <c r="AB11" s="31">
        <v>2.7839999999999998</v>
      </c>
      <c r="AC11" s="31">
        <v>1.07</v>
      </c>
      <c r="AD11" s="31">
        <v>7.0720000000000001</v>
      </c>
      <c r="AE11" s="31">
        <v>310.18400000000003</v>
      </c>
      <c r="AF11" s="31">
        <v>332.22300000000001</v>
      </c>
      <c r="AG11" s="31">
        <v>228.191</v>
      </c>
      <c r="AH11" s="31">
        <v>15.718999999999999</v>
      </c>
      <c r="AI11" s="31">
        <v>4.0019999999999998</v>
      </c>
      <c r="AJ11" s="31">
        <v>2.8290000000000002</v>
      </c>
      <c r="AK11" s="31">
        <v>1.069</v>
      </c>
      <c r="AL11" s="31">
        <v>7.0229999999999997</v>
      </c>
      <c r="AM11" s="31">
        <v>319.60000000000002</v>
      </c>
      <c r="AN11" s="31">
        <v>331.702</v>
      </c>
      <c r="AO11" s="31">
        <v>230.05500000000001</v>
      </c>
      <c r="AP11" s="31">
        <v>15.622999999999999</v>
      </c>
      <c r="AQ11" s="31">
        <v>4.0129999999999999</v>
      </c>
      <c r="AR11" s="31">
        <v>2.8330000000000002</v>
      </c>
      <c r="AS11" s="31">
        <v>1.0860000000000001</v>
      </c>
      <c r="AT11" s="31">
        <v>7.0990000000000002</v>
      </c>
      <c r="AU11" s="31">
        <v>321.63299999999998</v>
      </c>
      <c r="AV11" s="31">
        <v>331.90100000000001</v>
      </c>
      <c r="AW11" s="31">
        <v>231.96899999999999</v>
      </c>
      <c r="AX11" s="31">
        <v>15.754</v>
      </c>
      <c r="AY11" s="31">
        <v>3.9220000000000002</v>
      </c>
      <c r="AZ11" s="31">
        <v>2.86</v>
      </c>
      <c r="BA11" s="31">
        <v>1.0229999999999999</v>
      </c>
      <c r="BB11" s="31">
        <v>7.1689999999999996</v>
      </c>
      <c r="BC11" s="31">
        <v>316.10000000000002</v>
      </c>
      <c r="BD11" s="31">
        <v>331.82600000000002</v>
      </c>
      <c r="BE11" s="31">
        <v>229.85599999999999</v>
      </c>
      <c r="BF11" s="31">
        <v>15.853</v>
      </c>
    </row>
    <row r="12" spans="1:58">
      <c r="A12" s="1">
        <f t="shared" ref="A12:C12" si="16">F12^3</f>
        <v>5.5452330000000002E+24</v>
      </c>
      <c r="B12" s="1">
        <f t="shared" si="16"/>
        <v>4.096E+18</v>
      </c>
      <c r="C12" s="1">
        <f t="shared" si="16"/>
        <v>1.728E+18</v>
      </c>
      <c r="D12" s="30">
        <f t="shared" si="1"/>
        <v>2.0256237078030003E+24</v>
      </c>
      <c r="E12" s="30"/>
      <c r="F12" s="30">
        <v>177000000</v>
      </c>
      <c r="G12" s="31">
        <v>1600000</v>
      </c>
      <c r="H12" s="31">
        <v>1200000</v>
      </c>
      <c r="I12" s="32">
        <v>8250000000</v>
      </c>
      <c r="J12" s="32">
        <f t="shared" si="2"/>
        <v>852.78060000000005</v>
      </c>
      <c r="K12" s="33">
        <f t="shared" ref="K12:R12" si="17">AVERAGE(S12,AA12,AI12, AQ12, AY12)</f>
        <v>3.4664000000000001</v>
      </c>
      <c r="L12" s="31">
        <f t="shared" si="17"/>
        <v>2.3266</v>
      </c>
      <c r="M12" s="31">
        <f t="shared" si="17"/>
        <v>0.89139999999999997</v>
      </c>
      <c r="N12" s="31">
        <f t="shared" si="17"/>
        <v>6.0352000000000006</v>
      </c>
      <c r="O12" s="31">
        <f t="shared" si="17"/>
        <v>273.49120000000005</v>
      </c>
      <c r="P12" s="31">
        <f t="shared" si="17"/>
        <v>365.291</v>
      </c>
      <c r="Q12" s="31">
        <f t="shared" si="17"/>
        <v>195.03019999999998</v>
      </c>
      <c r="R12" s="34">
        <f t="shared" si="17"/>
        <v>12.932999999999998</v>
      </c>
      <c r="S12" s="31">
        <v>3.476</v>
      </c>
      <c r="T12" s="31">
        <v>2.339</v>
      </c>
      <c r="U12" s="31">
        <v>0.87</v>
      </c>
      <c r="V12" s="31">
        <v>6.0620000000000003</v>
      </c>
      <c r="W12" s="31">
        <v>276.98500000000001</v>
      </c>
      <c r="X12" s="31">
        <v>365.38099999999997</v>
      </c>
      <c r="Y12" s="31">
        <v>193.44</v>
      </c>
      <c r="Z12" s="31">
        <v>12.91</v>
      </c>
      <c r="AA12" s="31">
        <v>3.3879999999999999</v>
      </c>
      <c r="AB12" s="31">
        <v>2.2810000000000001</v>
      </c>
      <c r="AC12" s="31">
        <v>0.86399999999999999</v>
      </c>
      <c r="AD12" s="31">
        <v>5.9690000000000003</v>
      </c>
      <c r="AE12" s="31">
        <v>254.495</v>
      </c>
      <c r="AF12" s="31">
        <v>358.44799999999998</v>
      </c>
      <c r="AG12" s="31">
        <v>184.065</v>
      </c>
      <c r="AH12" s="31">
        <v>12.877000000000001</v>
      </c>
      <c r="AI12" s="31">
        <v>3.492</v>
      </c>
      <c r="AJ12" s="31">
        <v>2.306</v>
      </c>
      <c r="AK12" s="31">
        <v>0.96099999999999997</v>
      </c>
      <c r="AL12" s="31">
        <v>6.008</v>
      </c>
      <c r="AM12" s="31">
        <v>288.76299999999998</v>
      </c>
      <c r="AN12" s="31">
        <v>370.94099999999997</v>
      </c>
      <c r="AO12" s="31">
        <v>203.654</v>
      </c>
      <c r="AP12" s="31">
        <v>12.798999999999999</v>
      </c>
      <c r="AQ12" s="31">
        <v>3.488</v>
      </c>
      <c r="AR12" s="31">
        <v>2.363</v>
      </c>
      <c r="AS12" s="31">
        <v>0.878</v>
      </c>
      <c r="AT12" s="31">
        <v>6.0890000000000004</v>
      </c>
      <c r="AU12" s="31">
        <v>281.505</v>
      </c>
      <c r="AV12" s="31">
        <v>368.99</v>
      </c>
      <c r="AW12" s="31">
        <v>200.035</v>
      </c>
      <c r="AX12" s="31">
        <v>12.981999999999999</v>
      </c>
      <c r="AY12" s="31">
        <v>3.488</v>
      </c>
      <c r="AZ12" s="31">
        <v>2.3439999999999999</v>
      </c>
      <c r="BA12" s="31">
        <v>0.88400000000000001</v>
      </c>
      <c r="BB12" s="31">
        <v>6.048</v>
      </c>
      <c r="BC12" s="31">
        <v>265.70800000000003</v>
      </c>
      <c r="BD12" s="31">
        <v>362.69499999999999</v>
      </c>
      <c r="BE12" s="31">
        <v>193.95699999999999</v>
      </c>
      <c r="BF12" s="31">
        <v>13.097</v>
      </c>
    </row>
    <row r="13" spans="1:58">
      <c r="A13" s="1">
        <f t="shared" ref="A13:C13" si="18">F13^3</f>
        <v>1.8821096E+25</v>
      </c>
      <c r="B13" s="1">
        <f t="shared" si="18"/>
        <v>4.096E+18</v>
      </c>
      <c r="C13" s="1">
        <f t="shared" si="18"/>
        <v>1.728E+18</v>
      </c>
      <c r="D13" s="30">
        <f t="shared" si="1"/>
        <v>6.1664234384256006E+24</v>
      </c>
      <c r="E13" s="30"/>
      <c r="F13" s="30">
        <v>266000000</v>
      </c>
      <c r="G13" s="31">
        <v>1600000</v>
      </c>
      <c r="H13" s="31">
        <v>1200000</v>
      </c>
      <c r="I13" s="32">
        <v>8250000000</v>
      </c>
      <c r="J13" s="32">
        <f t="shared" si="2"/>
        <v>805.56740000000002</v>
      </c>
      <c r="K13" s="33">
        <f t="shared" ref="K13:R13" si="19">AVERAGE(S13,AA13,AI13, AQ13, AY13)</f>
        <v>3.3920000000000003</v>
      </c>
      <c r="L13" s="31">
        <f t="shared" si="19"/>
        <v>2.3264</v>
      </c>
      <c r="M13" s="31">
        <f t="shared" si="19"/>
        <v>0.8859999999999999</v>
      </c>
      <c r="N13" s="31">
        <f t="shared" si="19"/>
        <v>6.0613999999999999</v>
      </c>
      <c r="O13" s="31">
        <f t="shared" si="19"/>
        <v>265.56779999999998</v>
      </c>
      <c r="P13" s="31">
        <f t="shared" si="19"/>
        <v>327.6336</v>
      </c>
      <c r="Q13" s="31">
        <f t="shared" si="19"/>
        <v>193.22419999999997</v>
      </c>
      <c r="R13" s="34">
        <f t="shared" si="19"/>
        <v>13.080400000000001</v>
      </c>
      <c r="S13" s="31">
        <v>3.38</v>
      </c>
      <c r="T13" s="31">
        <v>2.391</v>
      </c>
      <c r="U13" s="31">
        <v>0.81100000000000005</v>
      </c>
      <c r="V13" s="31">
        <v>6.0579999999999998</v>
      </c>
      <c r="W13" s="31">
        <v>267.68</v>
      </c>
      <c r="X13" s="31">
        <v>328.70699999999999</v>
      </c>
      <c r="Y13" s="31">
        <v>196.31399999999999</v>
      </c>
      <c r="Z13" s="31">
        <v>12.76</v>
      </c>
      <c r="AA13" s="31">
        <v>3.3759999999999999</v>
      </c>
      <c r="AB13" s="31">
        <v>2.2650000000000001</v>
      </c>
      <c r="AC13" s="31">
        <v>0.9</v>
      </c>
      <c r="AD13" s="31">
        <v>6.0019999999999998</v>
      </c>
      <c r="AE13" s="31">
        <v>250.61600000000001</v>
      </c>
      <c r="AF13" s="31">
        <v>322.387</v>
      </c>
      <c r="AG13" s="31">
        <v>185.38</v>
      </c>
      <c r="AH13" s="31">
        <v>12.86</v>
      </c>
      <c r="AI13" s="31">
        <v>3.4</v>
      </c>
      <c r="AJ13" s="31">
        <v>2.3140000000000001</v>
      </c>
      <c r="AK13" s="31">
        <v>0.91800000000000004</v>
      </c>
      <c r="AL13" s="31">
        <v>6.0110000000000001</v>
      </c>
      <c r="AM13" s="31">
        <v>273.62599999999998</v>
      </c>
      <c r="AN13" s="31">
        <v>328.76299999999998</v>
      </c>
      <c r="AO13" s="31">
        <v>196.541</v>
      </c>
      <c r="AP13" s="31">
        <v>13.73</v>
      </c>
      <c r="AQ13" s="31">
        <v>3.4159999999999999</v>
      </c>
      <c r="AR13" s="31">
        <v>2.3959999999999999</v>
      </c>
      <c r="AS13" s="31">
        <v>0.878</v>
      </c>
      <c r="AT13" s="31">
        <v>6.1079999999999997</v>
      </c>
      <c r="AU13" s="31">
        <v>276.68200000000002</v>
      </c>
      <c r="AV13" s="31">
        <v>332.11700000000002</v>
      </c>
      <c r="AW13" s="31">
        <v>200.08799999999999</v>
      </c>
      <c r="AX13" s="31">
        <v>12.946999999999999</v>
      </c>
      <c r="AY13" s="31">
        <v>3.3879999999999999</v>
      </c>
      <c r="AZ13" s="31">
        <v>2.266</v>
      </c>
      <c r="BA13" s="31">
        <v>0.92300000000000004</v>
      </c>
      <c r="BB13" s="31">
        <v>6.1280000000000001</v>
      </c>
      <c r="BC13" s="31">
        <v>259.23500000000001</v>
      </c>
      <c r="BD13" s="31">
        <v>326.19400000000002</v>
      </c>
      <c r="BE13" s="31">
        <v>187.798</v>
      </c>
      <c r="BF13" s="31">
        <v>13.105</v>
      </c>
    </row>
    <row r="14" spans="1:58">
      <c r="A14" s="1">
        <f t="shared" ref="A14:C14" si="20">F14^3</f>
        <v>4.2874999999999999E+25</v>
      </c>
      <c r="B14" s="1">
        <f t="shared" si="20"/>
        <v>4.096E+18</v>
      </c>
      <c r="C14" s="1">
        <f t="shared" si="20"/>
        <v>1.728E+18</v>
      </c>
      <c r="D14" s="30">
        <f t="shared" si="1"/>
        <v>1.3387787349999997E+25</v>
      </c>
      <c r="E14" s="30"/>
      <c r="F14" s="30">
        <v>350000000</v>
      </c>
      <c r="G14" s="31">
        <v>1600000</v>
      </c>
      <c r="H14" s="31">
        <v>1200000</v>
      </c>
      <c r="I14" s="32">
        <v>8250000000</v>
      </c>
      <c r="J14" s="32">
        <f t="shared" si="2"/>
        <v>796.30420000000004</v>
      </c>
      <c r="K14" s="33">
        <f t="shared" ref="K14:R14" si="21">AVERAGE(S14,AA14,AI14, AQ14, AY14)</f>
        <v>3.3448000000000002</v>
      </c>
      <c r="L14" s="31">
        <f t="shared" si="21"/>
        <v>2.3124000000000002</v>
      </c>
      <c r="M14" s="31">
        <f t="shared" si="21"/>
        <v>0.89039999999999997</v>
      </c>
      <c r="N14" s="31">
        <f t="shared" si="21"/>
        <v>6.0655999999999999</v>
      </c>
      <c r="O14" s="31">
        <f t="shared" si="21"/>
        <v>268.33959999999996</v>
      </c>
      <c r="P14" s="31">
        <f t="shared" si="21"/>
        <v>312.25159999999994</v>
      </c>
      <c r="Q14" s="31">
        <f t="shared" si="21"/>
        <v>196.72819999999999</v>
      </c>
      <c r="R14" s="34">
        <f t="shared" si="21"/>
        <v>12.9192</v>
      </c>
      <c r="S14" s="31">
        <v>3.2839999999999998</v>
      </c>
      <c r="T14" s="31">
        <v>2.2879999999999998</v>
      </c>
      <c r="U14" s="31">
        <v>0.90400000000000003</v>
      </c>
      <c r="V14" s="31">
        <v>6.0410000000000004</v>
      </c>
      <c r="W14" s="31">
        <v>271.66399999999999</v>
      </c>
      <c r="X14" s="31">
        <v>313.05599999999998</v>
      </c>
      <c r="Y14" s="31">
        <v>197.452</v>
      </c>
      <c r="Z14" s="31">
        <v>12.983000000000001</v>
      </c>
      <c r="AA14" s="31">
        <v>3.3919999999999999</v>
      </c>
      <c r="AB14" s="31">
        <v>2.331</v>
      </c>
      <c r="AC14" s="31">
        <v>0.876</v>
      </c>
      <c r="AD14" s="31">
        <v>5.99</v>
      </c>
      <c r="AE14" s="31">
        <v>272.678</v>
      </c>
      <c r="AF14" s="31">
        <v>314.964</v>
      </c>
      <c r="AG14" s="31">
        <v>199.821</v>
      </c>
      <c r="AH14" s="31">
        <v>12.739000000000001</v>
      </c>
      <c r="AI14" s="31">
        <v>3.2879999999999998</v>
      </c>
      <c r="AJ14" s="31">
        <v>2.266</v>
      </c>
      <c r="AK14" s="31">
        <v>0.90600000000000003</v>
      </c>
      <c r="AL14" s="31">
        <v>5.9909999999999997</v>
      </c>
      <c r="AM14" s="31">
        <v>250.56100000000001</v>
      </c>
      <c r="AN14" s="31">
        <v>304.76299999999998</v>
      </c>
      <c r="AO14" s="31">
        <v>185.548</v>
      </c>
      <c r="AP14" s="31">
        <v>12.923</v>
      </c>
      <c r="AQ14" s="31">
        <v>3.3759999999999999</v>
      </c>
      <c r="AR14" s="31">
        <v>2.3540000000000001</v>
      </c>
      <c r="AS14" s="31">
        <v>0.88200000000000001</v>
      </c>
      <c r="AT14" s="31">
        <v>6.1950000000000003</v>
      </c>
      <c r="AU14" s="31">
        <v>280.01299999999998</v>
      </c>
      <c r="AV14" s="31">
        <v>314.90199999999999</v>
      </c>
      <c r="AW14" s="31">
        <v>204.65199999999999</v>
      </c>
      <c r="AX14" s="31">
        <v>12.917999999999999</v>
      </c>
      <c r="AY14" s="31">
        <v>3.3839999999999999</v>
      </c>
      <c r="AZ14" s="31">
        <v>2.323</v>
      </c>
      <c r="BA14" s="31">
        <v>0.88400000000000001</v>
      </c>
      <c r="BB14" s="31">
        <v>6.1109999999999998</v>
      </c>
      <c r="BC14" s="31">
        <v>266.78199999999998</v>
      </c>
      <c r="BD14" s="31">
        <v>313.57299999999998</v>
      </c>
      <c r="BE14" s="31">
        <v>196.16800000000001</v>
      </c>
      <c r="BF14" s="31">
        <v>13.032999999999999</v>
      </c>
    </row>
    <row r="15" spans="1:58">
      <c r="A15" s="1">
        <f t="shared" ref="A15:C15" si="22">F15^3</f>
        <v>7.4088000000000004E+25</v>
      </c>
      <c r="B15" s="1">
        <f t="shared" si="22"/>
        <v>4.096E+18</v>
      </c>
      <c r="C15" s="1">
        <f t="shared" si="22"/>
        <v>1.728E+18</v>
      </c>
      <c r="D15" s="30">
        <f t="shared" si="1"/>
        <v>2.2362366297599998E+25</v>
      </c>
      <c r="E15" s="30"/>
      <c r="F15" s="30">
        <v>420000000</v>
      </c>
      <c r="G15" s="31">
        <v>1600000</v>
      </c>
      <c r="H15" s="31">
        <v>1200000</v>
      </c>
      <c r="I15" s="35">
        <v>8250000000</v>
      </c>
      <c r="J15" s="32">
        <f t="shared" si="2"/>
        <v>776.24439999999993</v>
      </c>
      <c r="K15" s="33">
        <f t="shared" ref="K15:R15" si="23">AVERAGE(S15,AA15,AI15, AQ15, AY15)</f>
        <v>3.3191999999999995</v>
      </c>
      <c r="L15" s="31">
        <f t="shared" si="23"/>
        <v>2.2852000000000001</v>
      </c>
      <c r="M15" s="31">
        <f t="shared" si="23"/>
        <v>0.91779999999999995</v>
      </c>
      <c r="N15" s="31">
        <f t="shared" si="23"/>
        <v>6.1242000000000001</v>
      </c>
      <c r="O15" s="31">
        <f t="shared" si="23"/>
        <v>262.96860000000004</v>
      </c>
      <c r="P15" s="31">
        <f t="shared" si="23"/>
        <v>301.83519999999999</v>
      </c>
      <c r="Q15" s="31">
        <f t="shared" si="23"/>
        <v>192.40280000000001</v>
      </c>
      <c r="R15" s="34">
        <f t="shared" si="23"/>
        <v>12.913600000000002</v>
      </c>
      <c r="S15" s="31">
        <v>3.28</v>
      </c>
      <c r="T15" s="31">
        <v>2.2480000000000002</v>
      </c>
      <c r="U15" s="31">
        <v>0.92300000000000004</v>
      </c>
      <c r="V15" s="31">
        <v>6.0369999999999999</v>
      </c>
      <c r="W15" s="31">
        <v>248.1</v>
      </c>
      <c r="X15" s="31">
        <v>296.80799999999999</v>
      </c>
      <c r="Y15" s="31">
        <v>181.553</v>
      </c>
      <c r="Z15" s="31">
        <v>12.898</v>
      </c>
      <c r="AA15" s="31">
        <v>3.28</v>
      </c>
      <c r="AB15" s="31">
        <v>2.2170000000000001</v>
      </c>
      <c r="AC15" s="31">
        <v>0.94899999999999995</v>
      </c>
      <c r="AD15" s="31">
        <v>6.077</v>
      </c>
      <c r="AE15" s="31">
        <v>252.56299999999999</v>
      </c>
      <c r="AF15" s="31">
        <v>298.57299999999998</v>
      </c>
      <c r="AG15" s="31">
        <v>187.54300000000001</v>
      </c>
      <c r="AH15" s="31">
        <v>12.782999999999999</v>
      </c>
      <c r="AI15" s="31">
        <v>3.2759999999999998</v>
      </c>
      <c r="AJ15" s="31">
        <v>2.2469999999999999</v>
      </c>
      <c r="AK15" s="31">
        <v>0.92500000000000004</v>
      </c>
      <c r="AL15" s="31">
        <v>6.0430000000000001</v>
      </c>
      <c r="AM15" s="31">
        <v>254.71199999999999</v>
      </c>
      <c r="AN15" s="31">
        <v>300.404</v>
      </c>
      <c r="AO15" s="31">
        <v>189.208</v>
      </c>
      <c r="AP15" s="31">
        <v>12.867000000000001</v>
      </c>
      <c r="AQ15" s="31">
        <v>3.38</v>
      </c>
      <c r="AR15" s="31">
        <v>2.343</v>
      </c>
      <c r="AS15" s="31">
        <v>0.91</v>
      </c>
      <c r="AT15" s="31">
        <v>6.3250000000000002</v>
      </c>
      <c r="AU15" s="31">
        <v>286.06700000000001</v>
      </c>
      <c r="AV15" s="31">
        <v>308.08999999999997</v>
      </c>
      <c r="AW15" s="31">
        <v>205.06700000000001</v>
      </c>
      <c r="AX15" s="31">
        <v>12.874000000000001</v>
      </c>
      <c r="AY15" s="31">
        <v>3.38</v>
      </c>
      <c r="AZ15" s="31">
        <v>2.371</v>
      </c>
      <c r="BA15" s="31">
        <v>0.88200000000000001</v>
      </c>
      <c r="BB15" s="31">
        <v>6.1390000000000002</v>
      </c>
      <c r="BC15" s="31">
        <v>273.40100000000001</v>
      </c>
      <c r="BD15" s="31">
        <v>305.30099999999999</v>
      </c>
      <c r="BE15" s="31">
        <v>198.643</v>
      </c>
      <c r="BF15" s="31">
        <v>13.146000000000001</v>
      </c>
    </row>
    <row r="16" spans="1:58">
      <c r="A16" s="1">
        <f t="shared" ref="A16:C16" si="24">F16^3</f>
        <v>1.1059200000000001E+26</v>
      </c>
      <c r="B16" s="1">
        <f t="shared" si="24"/>
        <v>4.096E+18</v>
      </c>
      <c r="C16" s="1">
        <f t="shared" si="24"/>
        <v>1.728E+18</v>
      </c>
      <c r="D16" s="30">
        <f t="shared" si="1"/>
        <v>3.2859603763200001E+25</v>
      </c>
      <c r="E16" s="30"/>
      <c r="F16" s="30">
        <v>480000000</v>
      </c>
      <c r="G16" s="31">
        <v>1600000</v>
      </c>
      <c r="H16" s="31">
        <v>1200000</v>
      </c>
      <c r="I16" s="36">
        <v>8250000000</v>
      </c>
      <c r="J16" s="32">
        <f t="shared" si="2"/>
        <v>777.95560000000012</v>
      </c>
      <c r="K16" s="33">
        <f t="shared" ref="K16:R16" si="25">AVERAGE(S16,AA16,AI16, AQ16, AY16)</f>
        <v>3.3280000000000003</v>
      </c>
      <c r="L16" s="31">
        <f t="shared" si="25"/>
        <v>2.3215999999999997</v>
      </c>
      <c r="M16" s="31">
        <f t="shared" si="25"/>
        <v>0.89080000000000015</v>
      </c>
      <c r="N16" s="31">
        <f t="shared" si="25"/>
        <v>6.0877999999999997</v>
      </c>
      <c r="O16" s="31">
        <f t="shared" si="25"/>
        <v>266.54780000000005</v>
      </c>
      <c r="P16" s="31">
        <f t="shared" si="25"/>
        <v>297.12459999999999</v>
      </c>
      <c r="Q16" s="31">
        <f t="shared" si="25"/>
        <v>195.36359999999999</v>
      </c>
      <c r="R16" s="34">
        <f t="shared" si="25"/>
        <v>12.831800000000001</v>
      </c>
      <c r="S16" s="31">
        <v>3.2839999999999998</v>
      </c>
      <c r="T16" s="31">
        <v>2.274</v>
      </c>
      <c r="U16" s="31">
        <v>0.88100000000000001</v>
      </c>
      <c r="V16" s="31">
        <v>6</v>
      </c>
      <c r="W16" s="31">
        <v>242.46</v>
      </c>
      <c r="X16" s="31">
        <v>288.84100000000001</v>
      </c>
      <c r="Y16" s="31">
        <v>181.76599999999999</v>
      </c>
      <c r="Z16" s="31">
        <v>12.66</v>
      </c>
      <c r="AA16" s="31">
        <v>3.2879999999999998</v>
      </c>
      <c r="AB16" s="31">
        <v>2.298</v>
      </c>
      <c r="AC16" s="31">
        <v>0.89200000000000002</v>
      </c>
      <c r="AD16" s="31">
        <v>6.0860000000000003</v>
      </c>
      <c r="AE16" s="31">
        <v>262.09399999999999</v>
      </c>
      <c r="AF16" s="31">
        <v>293.851</v>
      </c>
      <c r="AG16" s="31">
        <v>193.21100000000001</v>
      </c>
      <c r="AH16" s="31">
        <v>12.811</v>
      </c>
      <c r="AI16" s="31">
        <v>3.4159999999999999</v>
      </c>
      <c r="AJ16" s="31">
        <v>2.3650000000000002</v>
      </c>
      <c r="AK16" s="31">
        <v>0.92600000000000005</v>
      </c>
      <c r="AL16" s="31">
        <v>6.1950000000000003</v>
      </c>
      <c r="AM16" s="31">
        <v>281.73200000000003</v>
      </c>
      <c r="AN16" s="31">
        <v>303.94900000000001</v>
      </c>
      <c r="AO16" s="31">
        <v>203.58600000000001</v>
      </c>
      <c r="AP16" s="31">
        <v>12.827999999999999</v>
      </c>
      <c r="AQ16" s="31">
        <v>3.2759999999999998</v>
      </c>
      <c r="AR16" s="31">
        <v>2.2949999999999999</v>
      </c>
      <c r="AS16" s="31">
        <v>0.91100000000000003</v>
      </c>
      <c r="AT16" s="31">
        <v>6.0679999999999996</v>
      </c>
      <c r="AU16" s="31">
        <v>273.54300000000001</v>
      </c>
      <c r="AV16" s="31">
        <v>300.577</v>
      </c>
      <c r="AW16" s="31">
        <v>199.56</v>
      </c>
      <c r="AX16" s="31">
        <v>12.932</v>
      </c>
      <c r="AY16" s="31">
        <v>3.3759999999999999</v>
      </c>
      <c r="AZ16" s="31">
        <v>2.3759999999999999</v>
      </c>
      <c r="BA16" s="31">
        <v>0.84399999999999997</v>
      </c>
      <c r="BB16" s="31">
        <v>6.09</v>
      </c>
      <c r="BC16" s="31">
        <v>272.91000000000003</v>
      </c>
      <c r="BD16" s="31">
        <v>298.40499999999997</v>
      </c>
      <c r="BE16" s="31">
        <v>198.69499999999999</v>
      </c>
      <c r="BF16" s="31">
        <v>12.928000000000001</v>
      </c>
    </row>
    <row r="17" spans="1:58">
      <c r="A17" s="1">
        <f t="shared" ref="A17:C17" si="26">F17^3</f>
        <v>1.6010300699999999E+26</v>
      </c>
      <c r="B17" s="1">
        <f t="shared" si="26"/>
        <v>4.096E+18</v>
      </c>
      <c r="C17" s="1">
        <f t="shared" si="26"/>
        <v>1.728E+18</v>
      </c>
      <c r="D17" s="30">
        <f t="shared" si="1"/>
        <v>4.7540250424747803E+25</v>
      </c>
      <c r="E17" s="30"/>
      <c r="F17" s="30">
        <v>543000000</v>
      </c>
      <c r="G17" s="31">
        <v>1600000</v>
      </c>
      <c r="H17" s="31">
        <v>1200000</v>
      </c>
      <c r="I17" s="36">
        <v>8250000000</v>
      </c>
      <c r="J17" s="32">
        <f t="shared" si="2"/>
        <v>782.52940000000012</v>
      </c>
      <c r="K17" s="33">
        <f t="shared" ref="K17:R17" si="27">AVERAGE(S17,AA17,AI17, AQ17, AY17)</f>
        <v>3.3087999999999993</v>
      </c>
      <c r="L17" s="31">
        <f t="shared" si="27"/>
        <v>2.3036000000000003</v>
      </c>
      <c r="M17" s="31">
        <f t="shared" si="27"/>
        <v>0.91520000000000012</v>
      </c>
      <c r="N17" s="31">
        <f t="shared" si="27"/>
        <v>6.0253999999999994</v>
      </c>
      <c r="O17" s="31">
        <f t="shared" si="27"/>
        <v>269.48820000000001</v>
      </c>
      <c r="P17" s="31">
        <f t="shared" si="27"/>
        <v>296.93540000000002</v>
      </c>
      <c r="Q17" s="31">
        <f t="shared" si="27"/>
        <v>197.11640000000003</v>
      </c>
      <c r="R17" s="34">
        <f t="shared" si="27"/>
        <v>12.963999999999999</v>
      </c>
      <c r="S17" s="31">
        <v>3.2919999999999998</v>
      </c>
      <c r="T17" s="31">
        <v>2.3260000000000001</v>
      </c>
      <c r="U17" s="31">
        <v>0.873</v>
      </c>
      <c r="V17" s="31">
        <v>6.0129999999999999</v>
      </c>
      <c r="W17" s="31">
        <v>257.089</v>
      </c>
      <c r="X17" s="31">
        <v>296.96300000000002</v>
      </c>
      <c r="Y17" s="31">
        <v>191.51900000000001</v>
      </c>
      <c r="Z17" s="31">
        <v>12.874000000000001</v>
      </c>
      <c r="AA17" s="31">
        <v>3.2839999999999998</v>
      </c>
      <c r="AB17" s="31">
        <v>2.3130000000000002</v>
      </c>
      <c r="AC17" s="31">
        <v>0.89500000000000002</v>
      </c>
      <c r="AD17" s="31">
        <v>5.9720000000000004</v>
      </c>
      <c r="AE17" s="31">
        <v>260.39999999999998</v>
      </c>
      <c r="AF17" s="31">
        <v>292.697</v>
      </c>
      <c r="AG17" s="31">
        <v>192.566</v>
      </c>
      <c r="AH17" s="31">
        <v>13.005000000000001</v>
      </c>
      <c r="AI17" s="31">
        <v>3.2919999999999998</v>
      </c>
      <c r="AJ17" s="31">
        <v>2.2759999999999998</v>
      </c>
      <c r="AK17" s="31">
        <v>0.95299999999999996</v>
      </c>
      <c r="AL17" s="31">
        <v>5.968</v>
      </c>
      <c r="AM17" s="31">
        <v>279.93200000000002</v>
      </c>
      <c r="AN17" s="31">
        <v>298.71499999999997</v>
      </c>
      <c r="AO17" s="31">
        <v>201.571</v>
      </c>
      <c r="AP17" s="31">
        <v>12.84</v>
      </c>
      <c r="AQ17" s="31">
        <v>3.3919999999999999</v>
      </c>
      <c r="AR17" s="31">
        <v>2.3220000000000001</v>
      </c>
      <c r="AS17" s="31">
        <v>0.92700000000000005</v>
      </c>
      <c r="AT17" s="31">
        <v>6.09</v>
      </c>
      <c r="AU17" s="31">
        <v>282.38799999999998</v>
      </c>
      <c r="AV17" s="31">
        <v>300.404</v>
      </c>
      <c r="AW17" s="31">
        <v>204.40600000000001</v>
      </c>
      <c r="AX17" s="31">
        <v>12.946999999999999</v>
      </c>
      <c r="AY17" s="31">
        <v>3.2839999999999998</v>
      </c>
      <c r="AZ17" s="31">
        <v>2.2810000000000001</v>
      </c>
      <c r="BA17" s="31">
        <v>0.92800000000000005</v>
      </c>
      <c r="BB17" s="31">
        <v>6.0839999999999996</v>
      </c>
      <c r="BC17" s="31">
        <v>267.63200000000001</v>
      </c>
      <c r="BD17" s="31">
        <v>295.89800000000002</v>
      </c>
      <c r="BE17" s="31">
        <v>195.52</v>
      </c>
      <c r="BF17" s="31">
        <v>13.154</v>
      </c>
    </row>
    <row r="18" spans="1:58">
      <c r="A18" s="1">
        <f t="shared" ref="A18:C18" si="28">F18^3</f>
        <v>2.16E+26</v>
      </c>
      <c r="B18" s="1">
        <f t="shared" si="28"/>
        <v>4.096E+18</v>
      </c>
      <c r="C18" s="1">
        <f t="shared" si="28"/>
        <v>1.728E+18</v>
      </c>
      <c r="D18" s="30">
        <f t="shared" si="1"/>
        <v>6.36065568E+25</v>
      </c>
      <c r="E18" s="30"/>
      <c r="F18" s="30">
        <v>600000000</v>
      </c>
      <c r="G18" s="31">
        <v>1600000</v>
      </c>
      <c r="H18" s="31">
        <v>1200000</v>
      </c>
      <c r="I18" s="36">
        <v>8250000000</v>
      </c>
      <c r="J18" s="32">
        <f t="shared" si="2"/>
        <v>779.16380000000004</v>
      </c>
      <c r="K18" s="33">
        <f t="shared" ref="K18:R18" si="29">AVERAGE(S18,AA18,AI18, AQ18, AY18)</f>
        <v>3.2826</v>
      </c>
      <c r="L18" s="31">
        <f t="shared" si="29"/>
        <v>2.3022</v>
      </c>
      <c r="M18" s="31">
        <f t="shared" si="29"/>
        <v>0.9022</v>
      </c>
      <c r="N18" s="31">
        <f t="shared" si="29"/>
        <v>6.0494000000000003</v>
      </c>
      <c r="O18" s="31">
        <f t="shared" si="29"/>
        <v>269.15140000000002</v>
      </c>
      <c r="P18" s="31">
        <f t="shared" si="29"/>
        <v>294.47479999999996</v>
      </c>
      <c r="Q18" s="31">
        <f t="shared" si="29"/>
        <v>196.58319999999998</v>
      </c>
      <c r="R18" s="34">
        <f t="shared" si="29"/>
        <v>12.904999999999998</v>
      </c>
      <c r="S18" s="31">
        <v>3.2839999999999998</v>
      </c>
      <c r="T18" s="31">
        <v>2.2759999999999998</v>
      </c>
      <c r="U18" s="31">
        <v>0.90400000000000003</v>
      </c>
      <c r="V18" s="31">
        <v>6.0519999999999996</v>
      </c>
      <c r="W18" s="31">
        <v>259.238</v>
      </c>
      <c r="X18" s="31">
        <v>290.23099999999999</v>
      </c>
      <c r="Y18" s="31">
        <v>190.696</v>
      </c>
      <c r="Z18" s="31">
        <v>12.688000000000001</v>
      </c>
      <c r="AA18" s="31">
        <v>3.2719999999999998</v>
      </c>
      <c r="AB18" s="31">
        <v>2.238</v>
      </c>
      <c r="AC18" s="31">
        <v>0.95199999999999996</v>
      </c>
      <c r="AD18" s="31">
        <v>5.992</v>
      </c>
      <c r="AE18" s="31">
        <v>266.98099999999999</v>
      </c>
      <c r="AF18" s="31">
        <v>292.935</v>
      </c>
      <c r="AG18" s="31">
        <v>194.749</v>
      </c>
      <c r="AH18" s="31">
        <v>12.943</v>
      </c>
      <c r="AI18" s="31">
        <v>3.2839999999999998</v>
      </c>
      <c r="AJ18" s="31">
        <v>2.3650000000000002</v>
      </c>
      <c r="AK18" s="31">
        <v>0.86199999999999999</v>
      </c>
      <c r="AL18" s="31">
        <v>5.9569999999999999</v>
      </c>
      <c r="AM18" s="31">
        <v>279.98399999999998</v>
      </c>
      <c r="AN18" s="31">
        <v>298.822</v>
      </c>
      <c r="AO18" s="31">
        <v>202.53800000000001</v>
      </c>
      <c r="AP18" s="31">
        <v>12.955</v>
      </c>
      <c r="AQ18" s="31">
        <v>3.2759999999999998</v>
      </c>
      <c r="AR18" s="31">
        <v>2.2989999999999999</v>
      </c>
      <c r="AS18" s="31">
        <v>0.89900000000000002</v>
      </c>
      <c r="AT18" s="31">
        <v>6.0990000000000002</v>
      </c>
      <c r="AU18" s="31">
        <v>262.49599999999998</v>
      </c>
      <c r="AV18" s="31">
        <v>291.036</v>
      </c>
      <c r="AW18" s="31">
        <v>191.87700000000001</v>
      </c>
      <c r="AX18" s="31">
        <v>12.888</v>
      </c>
      <c r="AY18" s="31">
        <v>3.2970000000000002</v>
      </c>
      <c r="AZ18" s="31">
        <v>2.3330000000000002</v>
      </c>
      <c r="BA18" s="31">
        <v>0.89400000000000002</v>
      </c>
      <c r="BB18" s="31">
        <v>6.1470000000000002</v>
      </c>
      <c r="BC18" s="31">
        <v>277.05799999999999</v>
      </c>
      <c r="BD18" s="31">
        <v>299.35000000000002</v>
      </c>
      <c r="BE18" s="31">
        <v>203.05600000000001</v>
      </c>
      <c r="BF18" s="31">
        <v>13.051</v>
      </c>
    </row>
    <row r="19" spans="1:58">
      <c r="A19" s="1">
        <f t="shared" ref="A19:C19" si="30">F19^3</f>
        <v>5.5452330000000002E+24</v>
      </c>
      <c r="B19" s="1">
        <f t="shared" si="30"/>
        <v>8E+18</v>
      </c>
      <c r="C19" s="1">
        <f t="shared" si="30"/>
        <v>2.744E+18</v>
      </c>
      <c r="D19" s="30">
        <f t="shared" si="1"/>
        <v>1.8733360829706004E+24</v>
      </c>
      <c r="E19" s="30"/>
      <c r="F19" s="30">
        <v>177000000</v>
      </c>
      <c r="G19" s="31">
        <v>2000000</v>
      </c>
      <c r="H19" s="31">
        <v>1400000</v>
      </c>
      <c r="I19" s="32">
        <v>8250000000</v>
      </c>
      <c r="J19" s="32">
        <f t="shared" si="2"/>
        <v>772.38620000000003</v>
      </c>
      <c r="K19" s="33">
        <f t="shared" ref="K19:R19" si="31">AVERAGE(S19,AA19,AI19, AQ19, AY19)</f>
        <v>3.0255999999999998</v>
      </c>
      <c r="L19" s="31">
        <f t="shared" si="31"/>
        <v>1.9932000000000003</v>
      </c>
      <c r="M19" s="31">
        <f t="shared" si="31"/>
        <v>0.8126000000000001</v>
      </c>
      <c r="N19" s="31">
        <f t="shared" si="31"/>
        <v>5.4858000000000002</v>
      </c>
      <c r="O19" s="31">
        <f t="shared" si="31"/>
        <v>244.21700000000001</v>
      </c>
      <c r="P19" s="31">
        <f t="shared" si="31"/>
        <v>337.82820000000004</v>
      </c>
      <c r="Q19" s="31">
        <f t="shared" si="31"/>
        <v>173.60219999999998</v>
      </c>
      <c r="R19" s="34">
        <f t="shared" si="31"/>
        <v>11.253</v>
      </c>
      <c r="S19" s="31">
        <v>2.9740000000000002</v>
      </c>
      <c r="T19" s="31">
        <v>1.962</v>
      </c>
      <c r="U19" s="31">
        <v>0.83</v>
      </c>
      <c r="V19" s="31">
        <v>5.431</v>
      </c>
      <c r="W19" s="31">
        <v>237.58799999999999</v>
      </c>
      <c r="X19" s="31">
        <v>334.21499999999997</v>
      </c>
      <c r="Y19" s="31">
        <v>169.09700000000001</v>
      </c>
      <c r="Z19" s="31">
        <v>11.196999999999999</v>
      </c>
      <c r="AA19" s="31">
        <v>3.1139999999999999</v>
      </c>
      <c r="AB19" s="31">
        <v>2.06</v>
      </c>
      <c r="AC19" s="31">
        <v>0.81</v>
      </c>
      <c r="AD19" s="31">
        <v>5.3689999999999998</v>
      </c>
      <c r="AE19" s="31">
        <v>255.642</v>
      </c>
      <c r="AF19" s="31">
        <v>341.536</v>
      </c>
      <c r="AG19" s="31">
        <v>180.60900000000001</v>
      </c>
      <c r="AH19" s="31">
        <v>11.214</v>
      </c>
      <c r="AI19" s="31">
        <v>2.9790000000000001</v>
      </c>
      <c r="AJ19" s="31">
        <v>1.9730000000000001</v>
      </c>
      <c r="AK19" s="31">
        <v>0.80500000000000005</v>
      </c>
      <c r="AL19" s="31">
        <v>5.407</v>
      </c>
      <c r="AM19" s="31">
        <v>244.28</v>
      </c>
      <c r="AN19" s="31">
        <v>339.10300000000001</v>
      </c>
      <c r="AO19" s="31">
        <v>172.54900000000001</v>
      </c>
      <c r="AP19" s="31">
        <v>11.156000000000001</v>
      </c>
      <c r="AQ19" s="31">
        <v>2.9790000000000001</v>
      </c>
      <c r="AR19" s="31">
        <v>1.913</v>
      </c>
      <c r="AS19" s="31">
        <v>0.84799999999999998</v>
      </c>
      <c r="AT19" s="31">
        <v>5.5869999999999997</v>
      </c>
      <c r="AU19" s="31">
        <v>232.244</v>
      </c>
      <c r="AV19" s="31">
        <v>334.34800000000001</v>
      </c>
      <c r="AW19" s="31">
        <v>168.63800000000001</v>
      </c>
      <c r="AX19" s="31">
        <v>11.35</v>
      </c>
      <c r="AY19" s="31">
        <v>3.0819999999999999</v>
      </c>
      <c r="AZ19" s="31">
        <v>2.0579999999999998</v>
      </c>
      <c r="BA19" s="31">
        <v>0.77</v>
      </c>
      <c r="BB19" s="31">
        <v>5.6349999999999998</v>
      </c>
      <c r="BC19" s="31">
        <v>251.33099999999999</v>
      </c>
      <c r="BD19" s="31">
        <v>339.93900000000002</v>
      </c>
      <c r="BE19" s="31">
        <v>177.11799999999999</v>
      </c>
      <c r="BF19" s="31">
        <v>11.348000000000001</v>
      </c>
    </row>
    <row r="20" spans="1:58">
      <c r="A20" s="1">
        <f t="shared" ref="A20:C20" si="32">F20^3</f>
        <v>1.8821096E+25</v>
      </c>
      <c r="B20" s="1">
        <f t="shared" si="32"/>
        <v>8E+18</v>
      </c>
      <c r="C20" s="1">
        <f t="shared" si="32"/>
        <v>2.744E+18</v>
      </c>
      <c r="D20" s="30">
        <f t="shared" si="1"/>
        <v>5.7577609809776014E+24</v>
      </c>
      <c r="E20" s="30"/>
      <c r="F20" s="30">
        <v>266000000</v>
      </c>
      <c r="G20" s="31">
        <v>2000000</v>
      </c>
      <c r="H20" s="31">
        <v>1400000</v>
      </c>
      <c r="I20" s="32">
        <v>8250000000</v>
      </c>
      <c r="J20" s="32">
        <f t="shared" si="2"/>
        <v>742.9004000000001</v>
      </c>
      <c r="K20" s="33">
        <f t="shared" ref="K20:R20" si="33">AVERAGE(S20,AA20,AI20, AQ20, AY20)</f>
        <v>2.9836</v>
      </c>
      <c r="L20" s="31">
        <f t="shared" si="33"/>
        <v>1.9788000000000001</v>
      </c>
      <c r="M20" s="31">
        <f t="shared" si="33"/>
        <v>0.81279999999999997</v>
      </c>
      <c r="N20" s="31">
        <f t="shared" si="33"/>
        <v>5.4582000000000006</v>
      </c>
      <c r="O20" s="31">
        <f t="shared" si="33"/>
        <v>242.6534</v>
      </c>
      <c r="P20" s="31">
        <f t="shared" si="33"/>
        <v>305.92060000000004</v>
      </c>
      <c r="Q20" s="31">
        <f t="shared" si="33"/>
        <v>177.52879999999999</v>
      </c>
      <c r="R20" s="34">
        <f t="shared" si="33"/>
        <v>11.339399999999999</v>
      </c>
      <c r="S20" s="31">
        <v>2.9780000000000002</v>
      </c>
      <c r="T20" s="31">
        <v>2.0270000000000001</v>
      </c>
      <c r="U20" s="31">
        <v>0.76500000000000001</v>
      </c>
      <c r="V20" s="31">
        <v>5.4219999999999997</v>
      </c>
      <c r="W20" s="31">
        <v>246.99600000000001</v>
      </c>
      <c r="X20" s="31">
        <v>304.214</v>
      </c>
      <c r="Y20" s="31">
        <v>178.73599999999999</v>
      </c>
      <c r="Z20" s="31">
        <v>11.278</v>
      </c>
      <c r="AA20" s="31">
        <v>2.99</v>
      </c>
      <c r="AB20" s="31">
        <v>1.925</v>
      </c>
      <c r="AC20" s="31">
        <v>0.86499999999999999</v>
      </c>
      <c r="AD20" s="31">
        <v>5.4939999999999998</v>
      </c>
      <c r="AE20" s="31">
        <v>248.977</v>
      </c>
      <c r="AF20" s="31">
        <v>306.43299999999999</v>
      </c>
      <c r="AG20" s="31">
        <v>181.17400000000001</v>
      </c>
      <c r="AH20" s="31">
        <v>11.198</v>
      </c>
      <c r="AI20" s="31">
        <v>2.9860000000000002</v>
      </c>
      <c r="AJ20" s="31">
        <v>1.964</v>
      </c>
      <c r="AK20" s="31">
        <v>0.82799999999999996</v>
      </c>
      <c r="AL20" s="31">
        <v>5.4249999999999998</v>
      </c>
      <c r="AM20" s="31">
        <v>240.84299999999999</v>
      </c>
      <c r="AN20" s="31">
        <v>303.69</v>
      </c>
      <c r="AO20" s="31">
        <v>176.631</v>
      </c>
      <c r="AP20" s="31">
        <v>11.189</v>
      </c>
      <c r="AQ20" s="31">
        <v>2.9780000000000002</v>
      </c>
      <c r="AR20" s="31">
        <v>2.0099999999999998</v>
      </c>
      <c r="AS20" s="31">
        <v>0.77</v>
      </c>
      <c r="AT20" s="31">
        <v>5.5179999999999998</v>
      </c>
      <c r="AU20" s="31">
        <v>238.143</v>
      </c>
      <c r="AV20" s="31">
        <v>303.36399999999998</v>
      </c>
      <c r="AW20" s="31">
        <v>175.101</v>
      </c>
      <c r="AX20" s="31">
        <v>11.4</v>
      </c>
      <c r="AY20" s="31">
        <v>2.9860000000000002</v>
      </c>
      <c r="AZ20" s="31">
        <v>1.968</v>
      </c>
      <c r="BA20" s="31">
        <v>0.83599999999999997</v>
      </c>
      <c r="BB20" s="31">
        <v>5.4320000000000004</v>
      </c>
      <c r="BC20" s="31">
        <v>238.30799999999999</v>
      </c>
      <c r="BD20" s="31">
        <v>311.90199999999999</v>
      </c>
      <c r="BE20" s="31">
        <v>176.00200000000001</v>
      </c>
      <c r="BF20" s="31">
        <v>11.632</v>
      </c>
    </row>
    <row r="21" spans="1:58">
      <c r="A21" s="1">
        <f t="shared" ref="A21:C21" si="34">F21^3</f>
        <v>4.2874999999999999E+25</v>
      </c>
      <c r="B21" s="1">
        <f t="shared" si="34"/>
        <v>8E+18</v>
      </c>
      <c r="C21" s="1">
        <f t="shared" si="34"/>
        <v>2.744E+18</v>
      </c>
      <c r="D21" s="30">
        <f t="shared" si="1"/>
        <v>1.2339930924999999E+25</v>
      </c>
      <c r="E21" s="30"/>
      <c r="F21" s="30">
        <v>350000000</v>
      </c>
      <c r="G21" s="31">
        <v>2000000</v>
      </c>
      <c r="H21" s="31">
        <v>1400000</v>
      </c>
      <c r="I21" s="4">
        <v>8250000000</v>
      </c>
      <c r="J21" s="32">
        <f t="shared" si="2"/>
        <v>720.39819999999986</v>
      </c>
      <c r="K21" s="33">
        <f t="shared" ref="K21:R21" si="35">AVERAGE(S21,AA21,AI21, AQ21, AY21)</f>
        <v>2.9450000000000003</v>
      </c>
      <c r="L21" s="31">
        <f t="shared" si="35"/>
        <v>1.9674</v>
      </c>
      <c r="M21" s="31">
        <f t="shared" si="35"/>
        <v>0.82860000000000011</v>
      </c>
      <c r="N21" s="31">
        <f t="shared" si="35"/>
        <v>5.5221999999999998</v>
      </c>
      <c r="O21" s="31">
        <f t="shared" si="35"/>
        <v>238.53760000000003</v>
      </c>
      <c r="P21" s="31">
        <f t="shared" si="35"/>
        <v>287.81179999999995</v>
      </c>
      <c r="Q21" s="31">
        <f t="shared" si="35"/>
        <v>177.23660000000001</v>
      </c>
      <c r="R21" s="34">
        <f t="shared" si="35"/>
        <v>11.290000000000001</v>
      </c>
      <c r="S21" s="31">
        <v>2.9790000000000001</v>
      </c>
      <c r="T21" s="31">
        <v>1.93</v>
      </c>
      <c r="U21" s="31">
        <v>0.86499999999999999</v>
      </c>
      <c r="V21" s="31">
        <v>5.4880000000000004</v>
      </c>
      <c r="W21" s="31">
        <v>236.792</v>
      </c>
      <c r="X21" s="31">
        <v>286.52100000000002</v>
      </c>
      <c r="Y21" s="31">
        <v>175.065</v>
      </c>
      <c r="Z21" s="31">
        <v>11.143000000000001</v>
      </c>
      <c r="AA21" s="31">
        <v>2.9780000000000002</v>
      </c>
      <c r="AB21" s="31">
        <v>1.96</v>
      </c>
      <c r="AC21" s="31">
        <v>0.85199999999999998</v>
      </c>
      <c r="AD21" s="31">
        <v>5.4390000000000001</v>
      </c>
      <c r="AE21" s="31">
        <v>242.48599999999999</v>
      </c>
      <c r="AF21" s="31">
        <v>288.91699999999997</v>
      </c>
      <c r="AG21" s="31">
        <v>179.262</v>
      </c>
      <c r="AH21" s="31">
        <v>11.218</v>
      </c>
      <c r="AI21" s="31">
        <v>2.891</v>
      </c>
      <c r="AJ21" s="31">
        <v>1.9790000000000001</v>
      </c>
      <c r="AK21" s="31">
        <v>0.79300000000000004</v>
      </c>
      <c r="AL21" s="31">
        <v>5.6479999999999997</v>
      </c>
      <c r="AM21" s="31">
        <v>222.1</v>
      </c>
      <c r="AN21" s="31">
        <v>284.93099999999998</v>
      </c>
      <c r="AO21" s="31">
        <v>169.17500000000001</v>
      </c>
      <c r="AP21" s="31">
        <v>11.339</v>
      </c>
      <c r="AQ21" s="31">
        <v>2.89</v>
      </c>
      <c r="AR21" s="31">
        <v>1.9610000000000001</v>
      </c>
      <c r="AS21" s="31">
        <v>0.82599999999999996</v>
      </c>
      <c r="AT21" s="31">
        <v>5.51</v>
      </c>
      <c r="AU21" s="31">
        <v>243.58099999999999</v>
      </c>
      <c r="AV21" s="31">
        <v>288.601</v>
      </c>
      <c r="AW21" s="31">
        <v>180.47499999999999</v>
      </c>
      <c r="AX21" s="31">
        <v>11.34</v>
      </c>
      <c r="AY21" s="31">
        <v>2.9870000000000001</v>
      </c>
      <c r="AZ21" s="31">
        <v>2.0070000000000001</v>
      </c>
      <c r="BA21" s="31">
        <v>0.80700000000000005</v>
      </c>
      <c r="BB21" s="31">
        <v>5.5259999999999998</v>
      </c>
      <c r="BC21" s="31">
        <v>247.72900000000001</v>
      </c>
      <c r="BD21" s="31">
        <v>290.089</v>
      </c>
      <c r="BE21" s="31">
        <v>182.20599999999999</v>
      </c>
      <c r="BF21" s="31">
        <v>11.41</v>
      </c>
    </row>
    <row r="22" spans="1:58">
      <c r="A22" s="1">
        <f t="shared" ref="A22:C22" si="36">F22^3</f>
        <v>7.4088000000000004E+25</v>
      </c>
      <c r="B22" s="1">
        <f t="shared" si="36"/>
        <v>8E+18</v>
      </c>
      <c r="C22" s="1">
        <f t="shared" si="36"/>
        <v>2.744E+18</v>
      </c>
      <c r="D22" s="30">
        <f t="shared" si="1"/>
        <v>2.0800828339200004E+25</v>
      </c>
      <c r="E22" s="30"/>
      <c r="F22" s="30">
        <v>420000000</v>
      </c>
      <c r="G22" s="31">
        <v>2000000</v>
      </c>
      <c r="H22" s="31">
        <v>1400000</v>
      </c>
      <c r="I22" s="36">
        <v>8250000000</v>
      </c>
      <c r="J22" s="32">
        <f t="shared" si="2"/>
        <v>718.48199999999986</v>
      </c>
      <c r="K22" s="33">
        <f t="shared" ref="K22:R22" si="37">AVERAGE(S22,AA22,AI22, AQ22, AY22)</f>
        <v>2.8837999999999999</v>
      </c>
      <c r="L22" s="31">
        <f t="shared" si="37"/>
        <v>1.9977999999999998</v>
      </c>
      <c r="M22" s="31">
        <f t="shared" si="37"/>
        <v>0.78420000000000001</v>
      </c>
      <c r="N22" s="31">
        <f t="shared" si="37"/>
        <v>5.4581999999999997</v>
      </c>
      <c r="O22" s="31">
        <f t="shared" si="37"/>
        <v>242.42439999999996</v>
      </c>
      <c r="P22" s="31">
        <f t="shared" si="37"/>
        <v>280.75839999999999</v>
      </c>
      <c r="Q22" s="31">
        <f t="shared" si="37"/>
        <v>178.62299999999999</v>
      </c>
      <c r="R22" s="34">
        <f t="shared" si="37"/>
        <v>11.218</v>
      </c>
      <c r="S22" s="31">
        <v>2.8820000000000001</v>
      </c>
      <c r="T22" s="31">
        <v>2.0419999999999998</v>
      </c>
      <c r="U22" s="31">
        <v>0.73599999999999999</v>
      </c>
      <c r="V22" s="31">
        <v>5.41</v>
      </c>
      <c r="W22" s="31">
        <v>241.53200000000001</v>
      </c>
      <c r="X22" s="31">
        <v>279.77300000000002</v>
      </c>
      <c r="Y22" s="31">
        <v>176.624</v>
      </c>
      <c r="Z22" s="31">
        <v>11.08</v>
      </c>
      <c r="AA22" s="31">
        <v>2.8860000000000001</v>
      </c>
      <c r="AB22" s="31">
        <v>1.982</v>
      </c>
      <c r="AC22" s="31">
        <v>0.79500000000000004</v>
      </c>
      <c r="AD22" s="31">
        <v>5.3769999999999998</v>
      </c>
      <c r="AE22" s="31">
        <v>237.786</v>
      </c>
      <c r="AF22" s="31">
        <v>278.04399999999998</v>
      </c>
      <c r="AG22" s="31">
        <v>177.00899999999999</v>
      </c>
      <c r="AH22" s="31">
        <v>11.13</v>
      </c>
      <c r="AI22" s="31">
        <v>2.887</v>
      </c>
      <c r="AJ22" s="31">
        <v>2.0089999999999999</v>
      </c>
      <c r="AK22" s="31">
        <v>0.79400000000000004</v>
      </c>
      <c r="AL22" s="31">
        <v>5.5060000000000002</v>
      </c>
      <c r="AM22" s="31">
        <v>244.995</v>
      </c>
      <c r="AN22" s="31">
        <v>280.84500000000003</v>
      </c>
      <c r="AO22" s="31">
        <v>180.70500000000001</v>
      </c>
      <c r="AP22" s="31">
        <v>11.22</v>
      </c>
      <c r="AQ22" s="31">
        <v>2.8820000000000001</v>
      </c>
      <c r="AR22" s="31">
        <v>1.982</v>
      </c>
      <c r="AS22" s="31">
        <v>0.78</v>
      </c>
      <c r="AT22" s="31">
        <v>5.5250000000000004</v>
      </c>
      <c r="AU22" s="31">
        <v>244.036</v>
      </c>
      <c r="AV22" s="31">
        <v>285.26900000000001</v>
      </c>
      <c r="AW22" s="31">
        <v>179.06100000000001</v>
      </c>
      <c r="AX22" s="31">
        <v>11.327</v>
      </c>
      <c r="AY22" s="31">
        <v>2.8820000000000001</v>
      </c>
      <c r="AZ22" s="31">
        <v>1.974</v>
      </c>
      <c r="BA22" s="31">
        <v>0.81599999999999995</v>
      </c>
      <c r="BB22" s="31">
        <v>5.4729999999999999</v>
      </c>
      <c r="BC22" s="31">
        <v>243.773</v>
      </c>
      <c r="BD22" s="31">
        <v>279.86099999999999</v>
      </c>
      <c r="BE22" s="31">
        <v>179.71600000000001</v>
      </c>
      <c r="BF22" s="31">
        <v>11.333</v>
      </c>
    </row>
    <row r="23" spans="1:58">
      <c r="A23" s="1">
        <f t="shared" ref="A23:C23" si="38">F23^3</f>
        <v>1.1059200000000001E+26</v>
      </c>
      <c r="B23" s="1">
        <f t="shared" si="38"/>
        <v>8E+18</v>
      </c>
      <c r="C23" s="1">
        <f t="shared" si="38"/>
        <v>2.744E+18</v>
      </c>
      <c r="D23" s="30">
        <f t="shared" si="1"/>
        <v>3.06360410112E+25</v>
      </c>
      <c r="E23" s="30"/>
      <c r="F23" s="30">
        <v>480000000</v>
      </c>
      <c r="G23" s="31">
        <v>2000000</v>
      </c>
      <c r="H23" s="31">
        <v>1400000</v>
      </c>
      <c r="I23" s="36">
        <v>8250000000</v>
      </c>
      <c r="J23" s="32">
        <f t="shared" si="2"/>
        <v>721.20860000000005</v>
      </c>
      <c r="K23" s="33">
        <f t="shared" ref="K23:R23" si="39">AVERAGE(S23,AA23,AI23, AQ23, AY23)</f>
        <v>2.8904000000000005</v>
      </c>
      <c r="L23" s="31">
        <f t="shared" si="39"/>
        <v>1.9942</v>
      </c>
      <c r="M23" s="31">
        <f t="shared" si="39"/>
        <v>0.80559999999999987</v>
      </c>
      <c r="N23" s="31">
        <f t="shared" si="39"/>
        <v>5.4718</v>
      </c>
      <c r="O23" s="31">
        <f t="shared" si="39"/>
        <v>247.24600000000001</v>
      </c>
      <c r="P23" s="31">
        <f t="shared" si="39"/>
        <v>277.01859999999999</v>
      </c>
      <c r="Q23" s="31">
        <f t="shared" si="39"/>
        <v>180.2278</v>
      </c>
      <c r="R23" s="34">
        <f t="shared" si="39"/>
        <v>11.244400000000001</v>
      </c>
      <c r="S23" s="31">
        <v>2.8820000000000001</v>
      </c>
      <c r="T23" s="31">
        <v>1.873</v>
      </c>
      <c r="U23" s="31">
        <v>0.90800000000000003</v>
      </c>
      <c r="V23" s="31">
        <v>5.4329999999999998</v>
      </c>
      <c r="W23" s="31">
        <v>238.79300000000001</v>
      </c>
      <c r="X23" s="31">
        <v>275.23899999999998</v>
      </c>
      <c r="Y23" s="31">
        <v>177.33699999999999</v>
      </c>
      <c r="Z23" s="31">
        <v>11.221</v>
      </c>
      <c r="AA23" s="31">
        <v>2.883</v>
      </c>
      <c r="AB23" s="31">
        <v>2.0019999999999998</v>
      </c>
      <c r="AC23" s="31">
        <v>0.77400000000000002</v>
      </c>
      <c r="AD23" s="31">
        <v>5.516</v>
      </c>
      <c r="AE23" s="31">
        <v>237.084</v>
      </c>
      <c r="AF23" s="31">
        <v>274.74099999999999</v>
      </c>
      <c r="AG23" s="31">
        <v>175.31100000000001</v>
      </c>
      <c r="AH23" s="31">
        <v>11.163</v>
      </c>
      <c r="AI23" s="31">
        <v>2.875</v>
      </c>
      <c r="AJ23" s="31">
        <v>1.9950000000000001</v>
      </c>
      <c r="AK23" s="31">
        <v>0.78400000000000003</v>
      </c>
      <c r="AL23" s="31">
        <v>5.3879999999999999</v>
      </c>
      <c r="AM23" s="31">
        <v>249.92099999999999</v>
      </c>
      <c r="AN23" s="31">
        <v>275.38099999999997</v>
      </c>
      <c r="AO23" s="31">
        <v>181.053</v>
      </c>
      <c r="AP23" s="31">
        <v>11.212</v>
      </c>
      <c r="AQ23" s="31">
        <v>2.9020000000000001</v>
      </c>
      <c r="AR23" s="31">
        <v>2.089</v>
      </c>
      <c r="AS23" s="31">
        <v>0.73599999999999999</v>
      </c>
      <c r="AT23" s="31">
        <v>5.5709999999999997</v>
      </c>
      <c r="AU23" s="31">
        <v>255.22499999999999</v>
      </c>
      <c r="AV23" s="31">
        <v>278.45800000000003</v>
      </c>
      <c r="AW23" s="31">
        <v>183.874</v>
      </c>
      <c r="AX23" s="31">
        <v>11.291</v>
      </c>
      <c r="AY23" s="31">
        <v>2.91</v>
      </c>
      <c r="AZ23" s="31">
        <v>2.012</v>
      </c>
      <c r="BA23" s="31">
        <v>0.82599999999999996</v>
      </c>
      <c r="BB23" s="31">
        <v>5.4509999999999996</v>
      </c>
      <c r="BC23" s="31">
        <v>255.20699999999999</v>
      </c>
      <c r="BD23" s="31">
        <v>281.274</v>
      </c>
      <c r="BE23" s="31">
        <v>183.56399999999999</v>
      </c>
      <c r="BF23" s="31">
        <v>11.335000000000001</v>
      </c>
    </row>
    <row r="24" spans="1:58">
      <c r="A24" s="1">
        <f t="shared" ref="A24:C24" si="40">F24^3</f>
        <v>1.6010300699999999E+26</v>
      </c>
      <c r="B24" s="1">
        <f t="shared" si="40"/>
        <v>8E+18</v>
      </c>
      <c r="C24" s="1">
        <f t="shared" si="40"/>
        <v>2.744E+18</v>
      </c>
      <c r="D24" s="30">
        <f t="shared" si="1"/>
        <v>4.3401619714399204E+25</v>
      </c>
      <c r="E24" s="30"/>
      <c r="F24" s="30">
        <v>543000000</v>
      </c>
      <c r="G24" s="31">
        <v>2000000</v>
      </c>
      <c r="H24" s="31">
        <v>1400000</v>
      </c>
      <c r="I24" s="36">
        <v>8250000000</v>
      </c>
      <c r="J24" s="32">
        <f t="shared" si="2"/>
        <v>704.9860000000001</v>
      </c>
      <c r="K24" s="33">
        <f t="shared" ref="K24:R24" si="41">AVERAGE(S24,AA24,AI24, AQ24, AY24)</f>
        <v>2.8856000000000002</v>
      </c>
      <c r="L24" s="31">
        <f t="shared" si="41"/>
        <v>1.9902000000000002</v>
      </c>
      <c r="M24" s="31">
        <f t="shared" si="41"/>
        <v>0.79720000000000002</v>
      </c>
      <c r="N24" s="31">
        <f t="shared" si="41"/>
        <v>5.4960000000000004</v>
      </c>
      <c r="O24" s="31">
        <f t="shared" si="41"/>
        <v>239.88540000000003</v>
      </c>
      <c r="P24" s="31">
        <f t="shared" si="41"/>
        <v>271.0856</v>
      </c>
      <c r="Q24" s="31">
        <f t="shared" si="41"/>
        <v>177.27260000000001</v>
      </c>
      <c r="R24" s="34">
        <f t="shared" si="41"/>
        <v>11.246399999999998</v>
      </c>
      <c r="S24" s="31">
        <v>2.8940000000000001</v>
      </c>
      <c r="T24" s="31">
        <v>2.0259999999999998</v>
      </c>
      <c r="U24" s="31">
        <v>0.75800000000000001</v>
      </c>
      <c r="V24" s="31">
        <v>5.4459999999999997</v>
      </c>
      <c r="W24" s="31">
        <v>234.54400000000001</v>
      </c>
      <c r="X24" s="31">
        <v>271.37599999999998</v>
      </c>
      <c r="Y24" s="31">
        <v>173.96600000000001</v>
      </c>
      <c r="Z24" s="31">
        <v>11.07</v>
      </c>
      <c r="AA24" s="31">
        <v>2.8780000000000001</v>
      </c>
      <c r="AB24" s="31">
        <v>1.974</v>
      </c>
      <c r="AC24" s="31">
        <v>0.79700000000000004</v>
      </c>
      <c r="AD24" s="31">
        <v>5.383</v>
      </c>
      <c r="AE24" s="31">
        <v>229.77199999999999</v>
      </c>
      <c r="AF24" s="31">
        <v>267.70699999999999</v>
      </c>
      <c r="AG24" s="31">
        <v>173.584</v>
      </c>
      <c r="AH24" s="31">
        <v>11.305</v>
      </c>
      <c r="AI24" s="31">
        <v>2.879</v>
      </c>
      <c r="AJ24" s="31">
        <v>1.984</v>
      </c>
      <c r="AK24" s="31">
        <v>0.78700000000000003</v>
      </c>
      <c r="AL24" s="31">
        <v>5.4189999999999996</v>
      </c>
      <c r="AM24" s="31">
        <v>243.41399999999999</v>
      </c>
      <c r="AN24" s="31">
        <v>271.63400000000001</v>
      </c>
      <c r="AO24" s="31">
        <v>178.815</v>
      </c>
      <c r="AP24" s="31">
        <v>11.180999999999999</v>
      </c>
      <c r="AQ24" s="31">
        <v>2.887</v>
      </c>
      <c r="AR24" s="31">
        <v>1.94</v>
      </c>
      <c r="AS24" s="31">
        <v>0.85499999999999998</v>
      </c>
      <c r="AT24" s="31">
        <v>5.5170000000000003</v>
      </c>
      <c r="AU24" s="31">
        <v>245.6</v>
      </c>
      <c r="AV24" s="31">
        <v>272.262</v>
      </c>
      <c r="AW24" s="31">
        <v>181.07400000000001</v>
      </c>
      <c r="AX24" s="31">
        <v>11.388999999999999</v>
      </c>
      <c r="AY24" s="31">
        <v>2.89</v>
      </c>
      <c r="AZ24" s="31">
        <v>2.0270000000000001</v>
      </c>
      <c r="BA24" s="31">
        <v>0.78900000000000003</v>
      </c>
      <c r="BB24" s="31">
        <v>5.7149999999999999</v>
      </c>
      <c r="BC24" s="31">
        <v>246.09700000000001</v>
      </c>
      <c r="BD24" s="31">
        <v>272.44900000000001</v>
      </c>
      <c r="BE24" s="31">
        <v>178.92400000000001</v>
      </c>
      <c r="BF24" s="31">
        <v>11.287000000000001</v>
      </c>
    </row>
    <row r="25" spans="1:58">
      <c r="A25" s="1">
        <f t="shared" ref="A25:C25" si="42">F25^3</f>
        <v>2.16E+26</v>
      </c>
      <c r="B25" s="1">
        <f t="shared" si="42"/>
        <v>8E+18</v>
      </c>
      <c r="C25" s="1">
        <f t="shared" si="42"/>
        <v>2.744E+18</v>
      </c>
      <c r="D25" s="30">
        <f t="shared" si="1"/>
        <v>5.7626726400000003E+25</v>
      </c>
      <c r="E25" s="30"/>
      <c r="F25" s="30">
        <v>600000000</v>
      </c>
      <c r="G25" s="31">
        <v>2000000</v>
      </c>
      <c r="H25" s="31">
        <v>1400000</v>
      </c>
      <c r="I25" s="36">
        <v>8250000000</v>
      </c>
      <c r="J25" s="32">
        <f t="shared" si="2"/>
        <v>698.53659999999991</v>
      </c>
      <c r="K25" s="37">
        <f t="shared" ref="K25:R25" si="43">AVERAGE(S25,AA25,AI25, AQ25, AY25)</f>
        <v>2.8854000000000002</v>
      </c>
      <c r="L25" s="38">
        <f t="shared" si="43"/>
        <v>1.9895999999999998</v>
      </c>
      <c r="M25" s="38">
        <f t="shared" si="43"/>
        <v>0.78499999999999992</v>
      </c>
      <c r="N25" s="38">
        <f t="shared" si="43"/>
        <v>5.4593999999999996</v>
      </c>
      <c r="O25" s="38">
        <f t="shared" si="43"/>
        <v>237.80540000000002</v>
      </c>
      <c r="P25" s="38">
        <f t="shared" si="43"/>
        <v>266.79039999999998</v>
      </c>
      <c r="Q25" s="38">
        <f t="shared" si="43"/>
        <v>177.20499999999998</v>
      </c>
      <c r="R25" s="39">
        <f t="shared" si="43"/>
        <v>11.276400000000001</v>
      </c>
      <c r="S25" s="31">
        <v>2.89</v>
      </c>
      <c r="T25" s="31">
        <v>2.0219999999999998</v>
      </c>
      <c r="U25" s="31">
        <v>0.75700000000000001</v>
      </c>
      <c r="V25" s="31">
        <v>5.407</v>
      </c>
      <c r="W25" s="31">
        <v>241.78899999999999</v>
      </c>
      <c r="X25" s="31">
        <v>268.67899999999997</v>
      </c>
      <c r="Y25" s="31">
        <v>180.376</v>
      </c>
      <c r="Z25" s="31">
        <v>11.112</v>
      </c>
      <c r="AA25" s="31">
        <v>2.89</v>
      </c>
      <c r="AB25" s="31">
        <v>1.9770000000000001</v>
      </c>
      <c r="AC25" s="31">
        <v>0.77300000000000002</v>
      </c>
      <c r="AD25" s="31">
        <v>5.4290000000000003</v>
      </c>
      <c r="AE25" s="31">
        <v>224.85400000000001</v>
      </c>
      <c r="AF25" s="31">
        <v>263.59399999999999</v>
      </c>
      <c r="AG25" s="31">
        <v>171.33</v>
      </c>
      <c r="AH25" s="31">
        <v>11.131</v>
      </c>
      <c r="AI25" s="31">
        <v>2.8820000000000001</v>
      </c>
      <c r="AJ25" s="31">
        <v>1.9770000000000001</v>
      </c>
      <c r="AK25" s="31">
        <v>0.80200000000000005</v>
      </c>
      <c r="AL25" s="31">
        <v>5.4420000000000002</v>
      </c>
      <c r="AM25" s="31">
        <v>239.751</v>
      </c>
      <c r="AN25" s="31">
        <v>266.87700000000001</v>
      </c>
      <c r="AO25" s="31">
        <v>177.46100000000001</v>
      </c>
      <c r="AP25" s="31">
        <v>11.32</v>
      </c>
      <c r="AQ25" s="31">
        <v>2.8860000000000001</v>
      </c>
      <c r="AR25" s="31">
        <v>2.0059999999999998</v>
      </c>
      <c r="AS25" s="31">
        <v>0.78600000000000003</v>
      </c>
      <c r="AT25" s="31">
        <v>5.6130000000000004</v>
      </c>
      <c r="AU25" s="31">
        <v>239.96899999999999</v>
      </c>
      <c r="AV25" s="31">
        <v>267.64999999999998</v>
      </c>
      <c r="AW25" s="31">
        <v>178.29400000000001</v>
      </c>
      <c r="AX25" s="31">
        <v>11.368</v>
      </c>
      <c r="AY25" s="31">
        <v>2.879</v>
      </c>
      <c r="AZ25" s="31">
        <v>1.966</v>
      </c>
      <c r="BA25" s="31">
        <v>0.80700000000000005</v>
      </c>
      <c r="BB25" s="31">
        <v>5.4059999999999997</v>
      </c>
      <c r="BC25" s="31">
        <v>242.66399999999999</v>
      </c>
      <c r="BD25" s="31">
        <v>267.15199999999999</v>
      </c>
      <c r="BE25" s="31">
        <v>178.56399999999999</v>
      </c>
      <c r="BF25" s="31">
        <v>11.451000000000001</v>
      </c>
    </row>
    <row r="26" spans="1:58">
      <c r="K26" s="31"/>
    </row>
    <row r="27" spans="1:58">
      <c r="D27" s="5"/>
      <c r="E27" s="5"/>
      <c r="F27" s="5" t="s">
        <v>93</v>
      </c>
      <c r="K27" s="31" t="s">
        <v>40</v>
      </c>
      <c r="S27" s="1" t="s">
        <v>74</v>
      </c>
      <c r="AA27" s="1" t="s">
        <v>75</v>
      </c>
      <c r="AI27" s="1" t="s">
        <v>76</v>
      </c>
      <c r="AQ27" s="1" t="s">
        <v>77</v>
      </c>
      <c r="AY27" s="1" t="s">
        <v>94</v>
      </c>
    </row>
    <row r="28" spans="1:58">
      <c r="A28" s="1" t="s">
        <v>78</v>
      </c>
      <c r="B28" s="1" t="s">
        <v>79</v>
      </c>
      <c r="C28" s="1" t="s">
        <v>80</v>
      </c>
      <c r="D28" s="26" t="s">
        <v>81</v>
      </c>
      <c r="E28" s="26" t="s">
        <v>82</v>
      </c>
      <c r="F28" s="26" t="s">
        <v>83</v>
      </c>
      <c r="G28" s="26" t="s">
        <v>84</v>
      </c>
      <c r="H28" s="26" t="s">
        <v>85</v>
      </c>
      <c r="I28" s="26" t="s">
        <v>86</v>
      </c>
      <c r="J28" s="26" t="s">
        <v>87</v>
      </c>
      <c r="K28" s="27" t="s">
        <v>47</v>
      </c>
      <c r="L28" s="28" t="s">
        <v>48</v>
      </c>
      <c r="M28" s="28" t="s">
        <v>49</v>
      </c>
      <c r="N28" s="28" t="s">
        <v>88</v>
      </c>
      <c r="O28" s="28" t="s">
        <v>89</v>
      </c>
      <c r="P28" s="28" t="s">
        <v>90</v>
      </c>
      <c r="Q28" s="28" t="s">
        <v>91</v>
      </c>
      <c r="R28" s="29" t="s">
        <v>92</v>
      </c>
      <c r="S28" s="26" t="s">
        <v>47</v>
      </c>
      <c r="T28" s="26" t="s">
        <v>48</v>
      </c>
      <c r="U28" s="26" t="s">
        <v>49</v>
      </c>
      <c r="V28" s="26" t="s">
        <v>88</v>
      </c>
      <c r="W28" s="26" t="s">
        <v>89</v>
      </c>
      <c r="X28" s="26" t="s">
        <v>90</v>
      </c>
      <c r="Y28" s="26" t="s">
        <v>91</v>
      </c>
      <c r="Z28" s="26" t="s">
        <v>92</v>
      </c>
      <c r="AA28" s="26" t="s">
        <v>47</v>
      </c>
      <c r="AB28" s="26" t="s">
        <v>48</v>
      </c>
      <c r="AC28" s="26" t="s">
        <v>49</v>
      </c>
      <c r="AD28" s="26" t="s">
        <v>88</v>
      </c>
      <c r="AE28" s="26" t="s">
        <v>89</v>
      </c>
      <c r="AF28" s="26" t="s">
        <v>90</v>
      </c>
      <c r="AG28" s="26" t="s">
        <v>91</v>
      </c>
      <c r="AH28" s="26" t="s">
        <v>92</v>
      </c>
      <c r="AI28" s="26" t="s">
        <v>47</v>
      </c>
      <c r="AJ28" s="26" t="s">
        <v>48</v>
      </c>
      <c r="AK28" s="26" t="s">
        <v>49</v>
      </c>
      <c r="AL28" s="26" t="s">
        <v>88</v>
      </c>
      <c r="AM28" s="26" t="s">
        <v>89</v>
      </c>
      <c r="AN28" s="26" t="s">
        <v>90</v>
      </c>
      <c r="AO28" s="26" t="s">
        <v>91</v>
      </c>
      <c r="AP28" s="26" t="s">
        <v>92</v>
      </c>
      <c r="AQ28" s="26" t="s">
        <v>47</v>
      </c>
      <c r="AR28" s="26" t="s">
        <v>48</v>
      </c>
      <c r="AS28" s="26" t="s">
        <v>49</v>
      </c>
      <c r="AT28" s="26" t="s">
        <v>88</v>
      </c>
      <c r="AU28" s="26" t="s">
        <v>89</v>
      </c>
      <c r="AV28" s="26" t="s">
        <v>90</v>
      </c>
      <c r="AW28" s="26" t="s">
        <v>91</v>
      </c>
      <c r="AX28" s="26" t="s">
        <v>92</v>
      </c>
      <c r="AY28" s="26" t="s">
        <v>47</v>
      </c>
      <c r="AZ28" s="26" t="s">
        <v>48</v>
      </c>
      <c r="BA28" s="26" t="s">
        <v>49</v>
      </c>
      <c r="BB28" s="26" t="s">
        <v>88</v>
      </c>
      <c r="BC28" s="26" t="s">
        <v>89</v>
      </c>
      <c r="BD28" s="26" t="s">
        <v>90</v>
      </c>
      <c r="BE28" s="26" t="s">
        <v>91</v>
      </c>
      <c r="BF28" s="26" t="s">
        <v>92</v>
      </c>
    </row>
    <row r="29" spans="1:58">
      <c r="A29" s="1">
        <f t="shared" ref="A29:C29" si="44">F29^3</f>
        <v>5.5452330000000002E+24</v>
      </c>
      <c r="B29" s="1">
        <f t="shared" si="44"/>
        <v>1.728E+18</v>
      </c>
      <c r="C29" s="1">
        <f t="shared" si="44"/>
        <v>1E+18</v>
      </c>
      <c r="D29" s="30">
        <f t="shared" ref="D29:D49" si="45">A29*P29</f>
        <v>3.5752091253948005E+25</v>
      </c>
      <c r="E29" s="30"/>
      <c r="F29" s="30">
        <v>177000000</v>
      </c>
      <c r="G29" s="31">
        <v>1200000</v>
      </c>
      <c r="H29" s="31">
        <v>1000000</v>
      </c>
      <c r="I29" s="32">
        <v>8250000000</v>
      </c>
      <c r="J29" s="32">
        <f t="shared" ref="J29:J49" si="46">SUM(N29:R29)</f>
        <v>33.624155999999999</v>
      </c>
      <c r="K29" s="33">
        <f t="shared" ref="K29:R29" si="47">AVERAGE(S29,AA29,AI29, AQ29, AY29)</f>
        <v>1.1788000000000001</v>
      </c>
      <c r="L29" s="31">
        <f t="shared" si="47"/>
        <v>1.0638000000000001</v>
      </c>
      <c r="M29" s="31">
        <f t="shared" si="47"/>
        <v>0.11400000000000002</v>
      </c>
      <c r="N29" s="31">
        <f t="shared" si="47"/>
        <v>3.6829999999999998</v>
      </c>
      <c r="O29" s="31">
        <f t="shared" si="47"/>
        <v>9.2928000000000015</v>
      </c>
      <c r="P29" s="31">
        <f t="shared" si="47"/>
        <v>6.447356000000001</v>
      </c>
      <c r="Q29" s="31">
        <f t="shared" si="47"/>
        <v>0.27759999999999996</v>
      </c>
      <c r="R29" s="34">
        <f t="shared" si="47"/>
        <v>13.923400000000001</v>
      </c>
      <c r="S29" s="31">
        <v>1.149</v>
      </c>
      <c r="T29" s="31">
        <v>1.054</v>
      </c>
      <c r="U29" s="31">
        <v>7.8E-2</v>
      </c>
      <c r="V29" s="31">
        <v>3.6030000000000002</v>
      </c>
      <c r="W29" s="31">
        <v>9.3320000000000007</v>
      </c>
      <c r="X29" s="31">
        <v>6.4412000000000003</v>
      </c>
      <c r="Y29" s="31">
        <v>0.317</v>
      </c>
      <c r="Z29" s="31">
        <v>13.831</v>
      </c>
      <c r="AA29" s="31">
        <v>1.149</v>
      </c>
      <c r="AB29" s="31">
        <v>1.03</v>
      </c>
      <c r="AC29" s="31">
        <v>0.122</v>
      </c>
      <c r="AD29" s="31">
        <v>3.5640000000000001</v>
      </c>
      <c r="AE29" s="31">
        <v>9.2370000000000001</v>
      </c>
      <c r="AF29" s="31">
        <v>6.4548199999999998</v>
      </c>
      <c r="AG29" s="31">
        <v>0.27900000000000003</v>
      </c>
      <c r="AH29" s="31">
        <v>13.785</v>
      </c>
      <c r="AI29" s="31">
        <v>1.157</v>
      </c>
      <c r="AJ29" s="31">
        <v>1.024</v>
      </c>
      <c r="AK29" s="31">
        <v>0.127</v>
      </c>
      <c r="AL29" s="31">
        <v>3.6230000000000002</v>
      </c>
      <c r="AM29" s="31">
        <v>9.2989999999999995</v>
      </c>
      <c r="AN29" s="31">
        <v>6.4481200000000003</v>
      </c>
      <c r="AO29" s="31">
        <v>0.27600000000000002</v>
      </c>
      <c r="AP29" s="31">
        <v>13.911</v>
      </c>
      <c r="AQ29" s="31">
        <v>1.161</v>
      </c>
      <c r="AR29" s="31">
        <v>1.0589999999999999</v>
      </c>
      <c r="AS29" s="31">
        <v>7.2999999999999995E-2</v>
      </c>
      <c r="AT29" s="31">
        <v>3.653</v>
      </c>
      <c r="AU29" s="31">
        <v>9.2880000000000003</v>
      </c>
      <c r="AV29" s="31">
        <v>6.44468</v>
      </c>
      <c r="AW29" s="31">
        <v>0.249</v>
      </c>
      <c r="AX29" s="31">
        <v>14.09</v>
      </c>
      <c r="AY29" s="31">
        <v>1.278</v>
      </c>
      <c r="AZ29" s="31">
        <v>1.1519999999999999</v>
      </c>
      <c r="BA29" s="31">
        <v>0.17</v>
      </c>
      <c r="BB29" s="31">
        <v>3.972</v>
      </c>
      <c r="BC29" s="31">
        <v>9.3079999999999998</v>
      </c>
      <c r="BD29" s="31">
        <v>6.4479600000000001</v>
      </c>
      <c r="BE29" s="31">
        <v>0.26700000000000002</v>
      </c>
      <c r="BF29" s="31">
        <v>14</v>
      </c>
    </row>
    <row r="30" spans="1:58">
      <c r="A30" s="1">
        <f t="shared" ref="A30:C30" si="48">F30^3</f>
        <v>1.8821096E+25</v>
      </c>
      <c r="B30" s="1">
        <f t="shared" si="48"/>
        <v>1.728E+18</v>
      </c>
      <c r="C30" s="1">
        <f t="shared" si="48"/>
        <v>1E+18</v>
      </c>
      <c r="D30" s="30">
        <f t="shared" si="45"/>
        <v>1.1181281882310401E+26</v>
      </c>
      <c r="E30" s="30"/>
      <c r="F30" s="30">
        <v>266000000</v>
      </c>
      <c r="G30" s="31">
        <v>1200000</v>
      </c>
      <c r="H30" s="31">
        <v>1000000</v>
      </c>
      <c r="I30" s="32">
        <v>8250000000</v>
      </c>
      <c r="J30" s="32">
        <f t="shared" si="46"/>
        <v>33.476824000000001</v>
      </c>
      <c r="K30" s="33">
        <f t="shared" ref="K30:R30" si="49">AVERAGE(S30,AA30,AI30, AQ30, AY30)</f>
        <v>1.0529999999999999</v>
      </c>
      <c r="L30" s="31">
        <f t="shared" si="49"/>
        <v>1.1130000000000002</v>
      </c>
      <c r="M30" s="31">
        <f t="shared" si="49"/>
        <v>0.1242</v>
      </c>
      <c r="N30" s="31">
        <f t="shared" si="49"/>
        <v>3.6238000000000001</v>
      </c>
      <c r="O30" s="31">
        <f t="shared" si="49"/>
        <v>9.6738</v>
      </c>
      <c r="P30" s="31">
        <f t="shared" si="49"/>
        <v>5.9408240000000001</v>
      </c>
      <c r="Q30" s="31">
        <f t="shared" si="49"/>
        <v>0.24980000000000002</v>
      </c>
      <c r="R30" s="34">
        <f t="shared" si="49"/>
        <v>13.9886</v>
      </c>
      <c r="S30" s="31">
        <v>1.048</v>
      </c>
      <c r="T30" s="31">
        <v>1.1200000000000001</v>
      </c>
      <c r="U30" s="31">
        <v>0.13100000000000001</v>
      </c>
      <c r="V30" s="31">
        <v>3.6030000000000002</v>
      </c>
      <c r="W30" s="31">
        <v>9.3789999999999996</v>
      </c>
      <c r="X30" s="31">
        <v>5.9412599999999998</v>
      </c>
      <c r="Y30" s="31">
        <v>0.249</v>
      </c>
      <c r="Z30" s="31">
        <v>13.977</v>
      </c>
      <c r="AA30" s="31">
        <v>1.052</v>
      </c>
      <c r="AB30" s="31">
        <v>1.1020000000000001</v>
      </c>
      <c r="AC30" s="31">
        <v>0.126</v>
      </c>
      <c r="AD30" s="31">
        <v>3.5779999999999998</v>
      </c>
      <c r="AE30" s="31">
        <v>10.86</v>
      </c>
      <c r="AF30" s="31">
        <v>5.9659000000000004</v>
      </c>
      <c r="AG30" s="31">
        <v>0.251</v>
      </c>
      <c r="AH30" s="31">
        <v>13.92</v>
      </c>
      <c r="AI30" s="31">
        <v>1.052</v>
      </c>
      <c r="AJ30" s="31">
        <v>1.1180000000000001</v>
      </c>
      <c r="AK30" s="31">
        <v>0.12</v>
      </c>
      <c r="AL30" s="31">
        <v>3.6080000000000001</v>
      </c>
      <c r="AM30" s="31">
        <v>9.3550000000000004</v>
      </c>
      <c r="AN30" s="31">
        <v>5.92896</v>
      </c>
      <c r="AO30" s="31">
        <v>0.248</v>
      </c>
      <c r="AP30" s="31">
        <v>14</v>
      </c>
      <c r="AQ30" s="31">
        <v>1.0569999999999999</v>
      </c>
      <c r="AR30" s="31">
        <v>1.1000000000000001</v>
      </c>
      <c r="AS30" s="31">
        <v>0.115</v>
      </c>
      <c r="AT30" s="31">
        <v>3.6779999999999999</v>
      </c>
      <c r="AU30" s="31">
        <v>9.3520000000000003</v>
      </c>
      <c r="AV30" s="31">
        <v>5.9390200000000002</v>
      </c>
      <c r="AW30" s="31">
        <v>0.252</v>
      </c>
      <c r="AX30" s="31">
        <v>14.012</v>
      </c>
      <c r="AY30" s="31">
        <v>1.056</v>
      </c>
      <c r="AZ30" s="31">
        <v>1.125</v>
      </c>
      <c r="BA30" s="31">
        <v>0.129</v>
      </c>
      <c r="BB30" s="31">
        <v>3.6520000000000001</v>
      </c>
      <c r="BC30" s="31">
        <v>9.423</v>
      </c>
      <c r="BD30" s="31">
        <v>5.9289800000000001</v>
      </c>
      <c r="BE30" s="31">
        <v>0.249</v>
      </c>
      <c r="BF30" s="31">
        <v>14.034000000000001</v>
      </c>
    </row>
    <row r="31" spans="1:58">
      <c r="A31" s="1">
        <f t="shared" ref="A31:C31" si="50">F31^3</f>
        <v>4.2874999999999999E+25</v>
      </c>
      <c r="B31" s="1">
        <f t="shared" si="50"/>
        <v>1.728E+18</v>
      </c>
      <c r="C31" s="1">
        <f t="shared" si="50"/>
        <v>1E+18</v>
      </c>
      <c r="D31" s="30">
        <f t="shared" si="45"/>
        <v>2.5528735400000001E+26</v>
      </c>
      <c r="E31" s="30"/>
      <c r="F31" s="30">
        <v>350000000</v>
      </c>
      <c r="G31" s="31">
        <v>1200000</v>
      </c>
      <c r="H31" s="31">
        <v>1000000</v>
      </c>
      <c r="I31" s="32">
        <v>8250000000</v>
      </c>
      <c r="J31" s="32">
        <f t="shared" si="46"/>
        <v>33.169224</v>
      </c>
      <c r="K31" s="33">
        <f t="shared" ref="K31:R31" si="51">AVERAGE(S31,AA31,AI31, AQ31, AY31)</f>
        <v>1.0568000000000002</v>
      </c>
      <c r="L31" s="31">
        <f t="shared" si="51"/>
        <v>1.1122000000000001</v>
      </c>
      <c r="M31" s="31">
        <f t="shared" si="51"/>
        <v>0.12179999999999999</v>
      </c>
      <c r="N31" s="31">
        <f t="shared" si="51"/>
        <v>3.6468000000000003</v>
      </c>
      <c r="O31" s="31">
        <f t="shared" si="51"/>
        <v>9.3431999999999995</v>
      </c>
      <c r="P31" s="31">
        <f t="shared" si="51"/>
        <v>5.9542240000000008</v>
      </c>
      <c r="Q31" s="31">
        <f t="shared" si="51"/>
        <v>0.25060000000000004</v>
      </c>
      <c r="R31" s="34">
        <f t="shared" si="51"/>
        <v>13.974399999999999</v>
      </c>
      <c r="S31" s="31">
        <v>1.052</v>
      </c>
      <c r="T31" s="31">
        <v>1.137</v>
      </c>
      <c r="U31" s="31">
        <v>9.8000000000000004E-2</v>
      </c>
      <c r="V31" s="31">
        <v>3.6880000000000002</v>
      </c>
      <c r="W31" s="31">
        <v>9.2029999999999994</v>
      </c>
      <c r="X31" s="31">
        <v>5.9524600000000003</v>
      </c>
      <c r="Y31" s="31">
        <v>0.249</v>
      </c>
      <c r="Z31" s="31">
        <v>13.831</v>
      </c>
      <c r="AA31" s="31">
        <v>1.0640000000000001</v>
      </c>
      <c r="AB31" s="31">
        <v>1.077</v>
      </c>
      <c r="AC31" s="31">
        <v>0.13800000000000001</v>
      </c>
      <c r="AD31" s="31">
        <v>3.64</v>
      </c>
      <c r="AE31" s="31">
        <v>9.3859999999999992</v>
      </c>
      <c r="AF31" s="31">
        <v>5.9226200000000002</v>
      </c>
      <c r="AG31" s="31">
        <v>0.251</v>
      </c>
      <c r="AH31" s="31">
        <v>14.101000000000001</v>
      </c>
      <c r="AI31" s="31">
        <v>1.048</v>
      </c>
      <c r="AJ31" s="31">
        <v>1.143</v>
      </c>
      <c r="AK31" s="31">
        <v>0.106</v>
      </c>
      <c r="AL31" s="31">
        <v>3.589</v>
      </c>
      <c r="AM31" s="31">
        <v>9.3390000000000004</v>
      </c>
      <c r="AN31" s="31">
        <v>5.9830800000000002</v>
      </c>
      <c r="AO31" s="31">
        <v>0.249</v>
      </c>
      <c r="AP31" s="31">
        <v>13.86</v>
      </c>
      <c r="AQ31" s="31">
        <v>1.06</v>
      </c>
      <c r="AR31" s="31">
        <v>1.085</v>
      </c>
      <c r="AS31" s="31">
        <v>0.15</v>
      </c>
      <c r="AT31" s="31">
        <v>3.6720000000000002</v>
      </c>
      <c r="AU31" s="31">
        <v>9.4529999999999994</v>
      </c>
      <c r="AV31" s="31">
        <v>5.9732599999999998</v>
      </c>
      <c r="AW31" s="31">
        <v>0.253</v>
      </c>
      <c r="AX31" s="31">
        <v>13.888</v>
      </c>
      <c r="AY31" s="31">
        <v>1.06</v>
      </c>
      <c r="AZ31" s="31">
        <v>1.119</v>
      </c>
      <c r="BA31" s="31">
        <v>0.11700000000000001</v>
      </c>
      <c r="BB31" s="31">
        <v>3.645</v>
      </c>
      <c r="BC31" s="31">
        <v>9.3350000000000009</v>
      </c>
      <c r="BD31" s="31">
        <v>5.9397000000000002</v>
      </c>
      <c r="BE31" s="31">
        <v>0.251</v>
      </c>
      <c r="BF31" s="31">
        <v>14.192</v>
      </c>
    </row>
    <row r="32" spans="1:58">
      <c r="A32" s="1">
        <f t="shared" ref="A32:C32" si="52">F32^3</f>
        <v>7.4088000000000004E+25</v>
      </c>
      <c r="B32" s="1">
        <f t="shared" si="52"/>
        <v>1.728E+18</v>
      </c>
      <c r="C32" s="1">
        <f t="shared" si="52"/>
        <v>1E+18</v>
      </c>
      <c r="D32" s="30">
        <f t="shared" si="45"/>
        <v>4.4202293654399999E+26</v>
      </c>
      <c r="E32" s="30"/>
      <c r="F32" s="30">
        <v>420000000</v>
      </c>
      <c r="G32" s="31">
        <v>1200000</v>
      </c>
      <c r="H32" s="31">
        <v>1000000</v>
      </c>
      <c r="J32" s="32">
        <f t="shared" si="46"/>
        <v>33.202787999999998</v>
      </c>
      <c r="K32" s="33">
        <f t="shared" ref="K32:R32" si="53">AVERAGE(S32,AA32,AI32, AQ32, AY32)</f>
        <v>1.0538000000000001</v>
      </c>
      <c r="L32" s="31">
        <f t="shared" si="53"/>
        <v>1.1126</v>
      </c>
      <c r="M32" s="31">
        <f t="shared" si="53"/>
        <v>0.126</v>
      </c>
      <c r="N32" s="31">
        <f t="shared" si="53"/>
        <v>3.6456000000000004</v>
      </c>
      <c r="O32" s="31">
        <f t="shared" si="53"/>
        <v>9.3603999999999985</v>
      </c>
      <c r="P32" s="31">
        <f t="shared" si="53"/>
        <v>5.9661879999999998</v>
      </c>
      <c r="Q32" s="31">
        <f t="shared" si="53"/>
        <v>0.25460000000000005</v>
      </c>
      <c r="R32" s="34">
        <f t="shared" si="53"/>
        <v>13.975999999999999</v>
      </c>
      <c r="S32" s="31">
        <v>1.052</v>
      </c>
      <c r="T32" s="31">
        <v>1.135</v>
      </c>
      <c r="U32" s="31">
        <v>0.106</v>
      </c>
      <c r="V32" s="31">
        <v>3.6720000000000002</v>
      </c>
      <c r="W32" s="31">
        <v>9.3450000000000006</v>
      </c>
      <c r="X32" s="31">
        <v>5.9798200000000001</v>
      </c>
      <c r="Y32" s="31">
        <v>0.248</v>
      </c>
      <c r="Z32" s="31">
        <v>14.03</v>
      </c>
      <c r="AA32" s="31">
        <v>1.052</v>
      </c>
      <c r="AB32" s="31">
        <v>1.121</v>
      </c>
      <c r="AC32" s="31">
        <v>0.124</v>
      </c>
      <c r="AD32" s="31">
        <v>3.6040000000000001</v>
      </c>
      <c r="AE32" s="31">
        <v>9.3659999999999997</v>
      </c>
      <c r="AF32" s="31">
        <v>5.9670199999999998</v>
      </c>
      <c r="AG32" s="31">
        <v>0.26</v>
      </c>
      <c r="AH32" s="31">
        <v>13.888999999999999</v>
      </c>
      <c r="AI32" s="31">
        <v>1.06</v>
      </c>
      <c r="AJ32" s="31">
        <v>1.123</v>
      </c>
      <c r="AK32" s="31">
        <v>0.128</v>
      </c>
      <c r="AL32" s="31">
        <v>3.62</v>
      </c>
      <c r="AM32" s="31">
        <v>9.3919999999999995</v>
      </c>
      <c r="AN32" s="31">
        <v>5.96976</v>
      </c>
      <c r="AO32" s="31">
        <v>0.252</v>
      </c>
      <c r="AP32" s="31">
        <v>13.912000000000001</v>
      </c>
      <c r="AQ32" s="31">
        <v>1.0529999999999999</v>
      </c>
      <c r="AR32" s="31">
        <v>1.093</v>
      </c>
      <c r="AS32" s="31">
        <v>0.14199999999999999</v>
      </c>
      <c r="AT32" s="31">
        <v>3.6819999999999999</v>
      </c>
      <c r="AU32" s="31">
        <v>9.2769999999999992</v>
      </c>
      <c r="AV32" s="31">
        <v>5.9546000000000001</v>
      </c>
      <c r="AW32" s="31">
        <v>0.25</v>
      </c>
      <c r="AX32" s="31">
        <v>13.973000000000001</v>
      </c>
      <c r="AY32" s="31">
        <v>1.052</v>
      </c>
      <c r="AZ32" s="31">
        <v>1.091</v>
      </c>
      <c r="BA32" s="31">
        <v>0.13</v>
      </c>
      <c r="BB32" s="31">
        <v>3.65</v>
      </c>
      <c r="BC32" s="31">
        <v>9.4220000000000006</v>
      </c>
      <c r="BD32" s="31">
        <v>5.95974</v>
      </c>
      <c r="BE32" s="31">
        <v>0.26300000000000001</v>
      </c>
      <c r="BF32" s="31">
        <v>14.076000000000001</v>
      </c>
    </row>
    <row r="33" spans="1:58">
      <c r="A33" s="1">
        <f t="shared" ref="A33:C33" si="54">F33^3</f>
        <v>1.1059200000000001E+26</v>
      </c>
      <c r="B33" s="1">
        <f t="shared" si="54"/>
        <v>1.728E+18</v>
      </c>
      <c r="C33" s="1">
        <f t="shared" si="54"/>
        <v>1E+18</v>
      </c>
      <c r="D33" s="30">
        <f t="shared" si="45"/>
        <v>6.5975427071999996E+26</v>
      </c>
      <c r="E33" s="30"/>
      <c r="F33" s="30">
        <v>480000000</v>
      </c>
      <c r="G33" s="31">
        <v>1200000</v>
      </c>
      <c r="H33" s="31">
        <v>1000000</v>
      </c>
      <c r="J33" s="32">
        <f t="shared" si="46"/>
        <v>33.299260000000004</v>
      </c>
      <c r="K33" s="33">
        <f t="shared" ref="K33:R33" si="55">AVERAGE(S33,AA33,AI33, AQ33, AY33)</f>
        <v>1.0513999999999999</v>
      </c>
      <c r="L33" s="31">
        <f t="shared" si="55"/>
        <v>1.1268</v>
      </c>
      <c r="M33" s="31">
        <f t="shared" si="55"/>
        <v>0.10939999999999998</v>
      </c>
      <c r="N33" s="31">
        <f t="shared" si="55"/>
        <v>3.6443999999999996</v>
      </c>
      <c r="O33" s="31">
        <f t="shared" si="55"/>
        <v>9.4867999999999988</v>
      </c>
      <c r="P33" s="31">
        <f t="shared" si="55"/>
        <v>5.9656599999999997</v>
      </c>
      <c r="Q33" s="31">
        <f t="shared" si="55"/>
        <v>0.25460000000000005</v>
      </c>
      <c r="R33" s="34">
        <f t="shared" si="55"/>
        <v>13.947800000000001</v>
      </c>
      <c r="S33" s="31">
        <v>1.056</v>
      </c>
      <c r="T33" s="31">
        <v>1.1020000000000001</v>
      </c>
      <c r="U33" s="31">
        <v>0.124</v>
      </c>
      <c r="V33" s="31">
        <v>3.6469999999999998</v>
      </c>
      <c r="W33" s="31">
        <v>9.5079999999999991</v>
      </c>
      <c r="X33" s="31">
        <v>5.9699799999999996</v>
      </c>
      <c r="Y33" s="31">
        <v>0.255</v>
      </c>
      <c r="Z33" s="31">
        <v>13.803000000000001</v>
      </c>
      <c r="AA33" s="31">
        <v>1.052</v>
      </c>
      <c r="AB33" s="31">
        <v>1.141</v>
      </c>
      <c r="AC33" s="31">
        <v>0.109</v>
      </c>
      <c r="AD33" s="31">
        <v>3.7040000000000002</v>
      </c>
      <c r="AE33" s="31">
        <v>9.3249999999999993</v>
      </c>
      <c r="AF33" s="31">
        <v>5.9498199999999999</v>
      </c>
      <c r="AG33" s="31">
        <v>0.26400000000000001</v>
      </c>
      <c r="AH33" s="31">
        <v>13.887</v>
      </c>
      <c r="AI33" s="31">
        <v>1.0529999999999999</v>
      </c>
      <c r="AJ33" s="31">
        <v>1.1220000000000001</v>
      </c>
      <c r="AK33" s="31">
        <v>0.10299999999999999</v>
      </c>
      <c r="AL33" s="31">
        <v>3.5609999999999999</v>
      </c>
      <c r="AM33" s="31">
        <v>9.4770000000000003</v>
      </c>
      <c r="AN33" s="31">
        <v>5.9635199999999999</v>
      </c>
      <c r="AO33" s="31">
        <v>0.252</v>
      </c>
      <c r="AP33" s="31">
        <v>13.93</v>
      </c>
      <c r="AQ33" s="31">
        <v>1.048</v>
      </c>
      <c r="AR33" s="31">
        <v>1.125</v>
      </c>
      <c r="AS33" s="31">
        <v>0.111</v>
      </c>
      <c r="AT33" s="31">
        <v>3.6669999999999998</v>
      </c>
      <c r="AU33" s="31">
        <v>9.5609999999999999</v>
      </c>
      <c r="AV33" s="31">
        <v>5.9471800000000004</v>
      </c>
      <c r="AW33" s="31">
        <v>0.251</v>
      </c>
      <c r="AX33" s="31">
        <v>14.012</v>
      </c>
      <c r="AY33" s="31">
        <v>1.048</v>
      </c>
      <c r="AZ33" s="31">
        <v>1.1439999999999999</v>
      </c>
      <c r="BA33" s="31">
        <v>0.1</v>
      </c>
      <c r="BB33" s="31">
        <v>3.6429999999999998</v>
      </c>
      <c r="BC33" s="31">
        <v>9.5630000000000006</v>
      </c>
      <c r="BD33" s="31">
        <v>5.9977999999999998</v>
      </c>
      <c r="BE33" s="31">
        <v>0.251</v>
      </c>
      <c r="BF33" s="31">
        <v>14.106999999999999</v>
      </c>
    </row>
    <row r="34" spans="1:58">
      <c r="A34" s="1">
        <f t="shared" ref="A34:C34" si="56">F34^3</f>
        <v>1.6010300699999999E+26</v>
      </c>
      <c r="B34" s="1">
        <f t="shared" si="56"/>
        <v>1.728E+18</v>
      </c>
      <c r="C34" s="1">
        <f t="shared" si="56"/>
        <v>1E+18</v>
      </c>
      <c r="D34" s="30">
        <f t="shared" si="45"/>
        <v>9.5518414594241993E+26</v>
      </c>
      <c r="E34" s="30"/>
      <c r="F34" s="30">
        <v>543000000</v>
      </c>
      <c r="G34" s="31">
        <v>1200000</v>
      </c>
      <c r="H34" s="31">
        <v>1000000</v>
      </c>
      <c r="J34" s="32">
        <f t="shared" si="46"/>
        <v>33.324659999999994</v>
      </c>
      <c r="K34" s="33">
        <f t="shared" ref="K34:R34" si="57">AVERAGE(S34,AA34,AI34, AQ34, AY34)</f>
        <v>1.052</v>
      </c>
      <c r="L34" s="31">
        <f t="shared" si="57"/>
        <v>1.1250000000000002</v>
      </c>
      <c r="M34" s="31">
        <f t="shared" si="57"/>
        <v>0.12039999999999999</v>
      </c>
      <c r="N34" s="31">
        <f t="shared" si="57"/>
        <v>3.6376000000000004</v>
      </c>
      <c r="O34" s="31">
        <f t="shared" si="57"/>
        <v>9.4327999999999985</v>
      </c>
      <c r="P34" s="31">
        <f t="shared" si="57"/>
        <v>5.9660599999999997</v>
      </c>
      <c r="Q34" s="31">
        <f t="shared" si="57"/>
        <v>0.27400000000000002</v>
      </c>
      <c r="R34" s="34">
        <f t="shared" si="57"/>
        <v>14.014199999999999</v>
      </c>
      <c r="S34" s="31">
        <v>1.048</v>
      </c>
      <c r="T34" s="31">
        <v>1.131</v>
      </c>
      <c r="U34" s="31">
        <v>0.121</v>
      </c>
      <c r="V34" s="31">
        <v>3.6339999999999999</v>
      </c>
      <c r="W34" s="31">
        <v>9.3949999999999996</v>
      </c>
      <c r="X34" s="31">
        <v>5.98874</v>
      </c>
      <c r="Y34" s="31">
        <v>0.251</v>
      </c>
      <c r="Z34" s="31">
        <v>13.901999999999999</v>
      </c>
      <c r="AA34" s="31">
        <v>1.048</v>
      </c>
      <c r="AB34" s="31">
        <v>1.0960000000000001</v>
      </c>
      <c r="AC34" s="31">
        <v>0.14299999999999999</v>
      </c>
      <c r="AD34" s="31">
        <v>3.609</v>
      </c>
      <c r="AE34" s="31">
        <v>9.3109999999999999</v>
      </c>
      <c r="AF34" s="31">
        <v>5.9497</v>
      </c>
      <c r="AG34" s="31">
        <v>0.26700000000000002</v>
      </c>
      <c r="AH34" s="31">
        <v>14</v>
      </c>
      <c r="AI34" s="31">
        <v>1.056</v>
      </c>
      <c r="AJ34" s="31">
        <v>1.149</v>
      </c>
      <c r="AK34" s="31">
        <v>0.104</v>
      </c>
      <c r="AL34" s="31">
        <v>3.6539999999999999</v>
      </c>
      <c r="AM34" s="31">
        <v>9.3740000000000006</v>
      </c>
      <c r="AN34" s="31">
        <v>5.9610799999999999</v>
      </c>
      <c r="AO34" s="31">
        <v>0.253</v>
      </c>
      <c r="AP34" s="31">
        <v>13.98</v>
      </c>
      <c r="AQ34" s="31">
        <v>1.056</v>
      </c>
      <c r="AR34" s="31">
        <v>1.129</v>
      </c>
      <c r="AS34" s="31">
        <v>0.115</v>
      </c>
      <c r="AT34" s="31">
        <v>3.6680000000000001</v>
      </c>
      <c r="AU34" s="31">
        <v>9.7509999999999994</v>
      </c>
      <c r="AV34" s="31">
        <v>5.9516</v>
      </c>
      <c r="AW34" s="31">
        <v>0.26300000000000001</v>
      </c>
      <c r="AX34" s="31">
        <v>13.948</v>
      </c>
      <c r="AY34" s="31">
        <v>1.052</v>
      </c>
      <c r="AZ34" s="31">
        <v>1.1200000000000001</v>
      </c>
      <c r="BA34" s="31">
        <v>0.11899999999999999</v>
      </c>
      <c r="BB34" s="31">
        <v>3.6230000000000002</v>
      </c>
      <c r="BC34" s="31">
        <v>9.3330000000000002</v>
      </c>
      <c r="BD34" s="31">
        <v>5.9791800000000004</v>
      </c>
      <c r="BE34" s="31">
        <v>0.33600000000000002</v>
      </c>
      <c r="BF34" s="31">
        <v>14.241</v>
      </c>
    </row>
    <row r="35" spans="1:58">
      <c r="A35" s="1">
        <f t="shared" ref="A35:C35" si="58">F35^3</f>
        <v>2.16E+26</v>
      </c>
      <c r="B35" s="1">
        <f t="shared" si="58"/>
        <v>1.728E+18</v>
      </c>
      <c r="C35" s="1">
        <f t="shared" si="58"/>
        <v>1E+18</v>
      </c>
      <c r="D35" s="30">
        <f t="shared" si="45"/>
        <v>1.28772288E+27</v>
      </c>
      <c r="E35" s="30"/>
      <c r="F35" s="30">
        <v>600000000</v>
      </c>
      <c r="G35" s="31">
        <v>1200000</v>
      </c>
      <c r="H35" s="31">
        <v>1000000</v>
      </c>
      <c r="J35" s="32">
        <f t="shared" si="46"/>
        <v>33.213679999999997</v>
      </c>
      <c r="K35" s="33">
        <f t="shared" ref="K35:R35" si="59">AVERAGE(S35,AA35,AI35, AQ35, AY35)</f>
        <v>1.052</v>
      </c>
      <c r="L35" s="31">
        <f t="shared" si="59"/>
        <v>1.1284000000000001</v>
      </c>
      <c r="M35" s="31">
        <f t="shared" si="59"/>
        <v>0.11739999999999999</v>
      </c>
      <c r="N35" s="31">
        <f t="shared" si="59"/>
        <v>3.6390000000000002</v>
      </c>
      <c r="O35" s="31">
        <f t="shared" si="59"/>
        <v>9.3864000000000001</v>
      </c>
      <c r="P35" s="31">
        <f t="shared" si="59"/>
        <v>5.9616799999999994</v>
      </c>
      <c r="Q35" s="31">
        <f t="shared" si="59"/>
        <v>0.25579999999999997</v>
      </c>
      <c r="R35" s="34">
        <f t="shared" si="59"/>
        <v>13.970800000000001</v>
      </c>
      <c r="S35" s="31">
        <v>1.056</v>
      </c>
      <c r="T35" s="31">
        <v>1.1359999999999999</v>
      </c>
      <c r="U35" s="31">
        <v>0.11700000000000001</v>
      </c>
      <c r="V35" s="31">
        <v>3.641</v>
      </c>
      <c r="W35" s="31">
        <v>9.4139999999999997</v>
      </c>
      <c r="X35" s="31">
        <v>5.9802200000000001</v>
      </c>
      <c r="Y35" s="31">
        <v>0.255</v>
      </c>
      <c r="Z35" s="31">
        <v>13.829000000000001</v>
      </c>
      <c r="AA35" s="31">
        <v>1.048</v>
      </c>
      <c r="AB35" s="31">
        <v>1.115</v>
      </c>
      <c r="AC35" s="31">
        <v>0.121</v>
      </c>
      <c r="AD35" s="31">
        <v>3.621</v>
      </c>
      <c r="AE35" s="31">
        <v>9.452</v>
      </c>
      <c r="AF35" s="31">
        <v>5.9495399999999998</v>
      </c>
      <c r="AG35" s="31">
        <v>0.25700000000000001</v>
      </c>
      <c r="AH35" s="31">
        <v>13.868</v>
      </c>
      <c r="AI35" s="31">
        <v>1.052</v>
      </c>
      <c r="AJ35" s="31">
        <v>1.1459999999999999</v>
      </c>
      <c r="AK35" s="31">
        <v>9.5000000000000001E-2</v>
      </c>
      <c r="AL35" s="31">
        <v>3.6030000000000002</v>
      </c>
      <c r="AM35" s="31">
        <v>9.3520000000000003</v>
      </c>
      <c r="AN35" s="31">
        <v>5.9508000000000001</v>
      </c>
      <c r="AO35" s="31">
        <v>0.253</v>
      </c>
      <c r="AP35" s="31">
        <v>13.972</v>
      </c>
      <c r="AQ35" s="31">
        <v>1.052</v>
      </c>
      <c r="AR35" s="31">
        <v>1.1120000000000001</v>
      </c>
      <c r="AS35" s="31">
        <v>0.13300000000000001</v>
      </c>
      <c r="AT35" s="31">
        <v>3.6880000000000002</v>
      </c>
      <c r="AU35" s="31">
        <v>9.298</v>
      </c>
      <c r="AV35" s="31">
        <v>5.97166</v>
      </c>
      <c r="AW35" s="31">
        <v>0.251</v>
      </c>
      <c r="AX35" s="31">
        <v>14.021000000000001</v>
      </c>
      <c r="AY35" s="31">
        <v>1.052</v>
      </c>
      <c r="AZ35" s="31">
        <v>1.133</v>
      </c>
      <c r="BA35" s="31">
        <v>0.121</v>
      </c>
      <c r="BB35" s="31">
        <v>3.6419999999999999</v>
      </c>
      <c r="BC35" s="31">
        <v>9.4160000000000004</v>
      </c>
      <c r="BD35" s="31">
        <v>5.9561799999999998</v>
      </c>
      <c r="BE35" s="31">
        <v>0.26300000000000001</v>
      </c>
      <c r="BF35" s="31">
        <v>14.164</v>
      </c>
    </row>
    <row r="36" spans="1:58">
      <c r="A36" s="1">
        <f t="shared" ref="A36:C36" si="60">F36^3</f>
        <v>5.5452330000000002E+24</v>
      </c>
      <c r="B36" s="1">
        <f t="shared" si="60"/>
        <v>4.096E+18</v>
      </c>
      <c r="C36" s="1">
        <f t="shared" si="60"/>
        <v>1.728E+18</v>
      </c>
      <c r="D36" s="30">
        <f t="shared" si="45"/>
        <v>3.5339947356456005E+25</v>
      </c>
      <c r="E36" s="30"/>
      <c r="F36" s="30">
        <v>177000000</v>
      </c>
      <c r="G36" s="31">
        <v>1600000</v>
      </c>
      <c r="H36" s="31">
        <v>1200000</v>
      </c>
      <c r="I36" s="32">
        <v>8250000000</v>
      </c>
      <c r="J36" s="32">
        <f t="shared" si="46"/>
        <v>29.435032</v>
      </c>
      <c r="K36" s="33">
        <f t="shared" ref="K36:R36" si="61">AVERAGE(S36,AA36,AI36, AQ36, AY36)</f>
        <v>0.94819999999999993</v>
      </c>
      <c r="L36" s="31">
        <f t="shared" si="61"/>
        <v>0.8</v>
      </c>
      <c r="M36" s="31">
        <f t="shared" si="61"/>
        <v>8.0799999999999997E-2</v>
      </c>
      <c r="N36" s="31">
        <f t="shared" si="61"/>
        <v>3.0387999999999997</v>
      </c>
      <c r="O36" s="31">
        <f t="shared" si="61"/>
        <v>8.2618000000000009</v>
      </c>
      <c r="P36" s="31">
        <f t="shared" si="61"/>
        <v>6.3730320000000003</v>
      </c>
      <c r="Q36" s="31">
        <f t="shared" si="61"/>
        <v>0.21859999999999999</v>
      </c>
      <c r="R36" s="34">
        <f t="shared" si="61"/>
        <v>11.5428</v>
      </c>
      <c r="S36" s="31">
        <v>0.94499999999999995</v>
      </c>
      <c r="T36" s="31">
        <v>0.81100000000000005</v>
      </c>
      <c r="U36" s="31">
        <v>0.06</v>
      </c>
      <c r="V36" s="31">
        <v>3.07</v>
      </c>
      <c r="W36" s="31">
        <v>8.2430000000000003</v>
      </c>
      <c r="X36" s="31">
        <v>6.3754999999999997</v>
      </c>
      <c r="Y36" s="31">
        <v>0.21</v>
      </c>
      <c r="Z36" s="31">
        <v>11.411</v>
      </c>
      <c r="AA36" s="31">
        <v>0.95699999999999996</v>
      </c>
      <c r="AB36" s="31">
        <v>0.79500000000000004</v>
      </c>
      <c r="AC36" s="31">
        <v>0.09</v>
      </c>
      <c r="AD36" s="31">
        <v>3.0049999999999999</v>
      </c>
      <c r="AE36" s="31">
        <v>8.2970000000000006</v>
      </c>
      <c r="AF36" s="31">
        <v>6.37568</v>
      </c>
      <c r="AG36" s="31">
        <v>0.21</v>
      </c>
      <c r="AH36" s="31">
        <v>11.486000000000001</v>
      </c>
      <c r="AI36" s="31">
        <v>0.94099999999999995</v>
      </c>
      <c r="AJ36" s="31">
        <v>0.78900000000000003</v>
      </c>
      <c r="AK36" s="31">
        <v>8.2000000000000003E-2</v>
      </c>
      <c r="AL36" s="31">
        <v>3.0059999999999998</v>
      </c>
      <c r="AM36" s="31">
        <v>8.343</v>
      </c>
      <c r="AN36" s="31">
        <v>6.3670600000000004</v>
      </c>
      <c r="AO36" s="31">
        <v>0.215</v>
      </c>
      <c r="AP36" s="31">
        <v>11.641999999999999</v>
      </c>
      <c r="AQ36" s="31">
        <v>0.94499999999999995</v>
      </c>
      <c r="AR36" s="31">
        <v>0.80900000000000005</v>
      </c>
      <c r="AS36" s="31">
        <v>9.1999999999999998E-2</v>
      </c>
      <c r="AT36" s="31">
        <v>3.0619999999999998</v>
      </c>
      <c r="AU36" s="31">
        <v>8.1890000000000001</v>
      </c>
      <c r="AV36" s="31">
        <v>6.3736800000000002</v>
      </c>
      <c r="AW36" s="31">
        <v>0.216</v>
      </c>
      <c r="AX36" s="31">
        <v>11.494999999999999</v>
      </c>
      <c r="AY36" s="31">
        <v>0.95299999999999996</v>
      </c>
      <c r="AZ36" s="31">
        <v>0.79600000000000004</v>
      </c>
      <c r="BA36" s="31">
        <v>0.08</v>
      </c>
      <c r="BB36" s="31">
        <v>3.0510000000000002</v>
      </c>
      <c r="BC36" s="31">
        <v>8.2370000000000001</v>
      </c>
      <c r="BD36" s="31">
        <v>6.37324</v>
      </c>
      <c r="BE36" s="31">
        <v>0.24199999999999999</v>
      </c>
      <c r="BF36" s="31">
        <v>11.68</v>
      </c>
    </row>
    <row r="37" spans="1:58">
      <c r="A37" s="1">
        <f t="shared" ref="A37:C37" si="62">F37^3</f>
        <v>1.8821096E+25</v>
      </c>
      <c r="B37" s="1">
        <f t="shared" si="62"/>
        <v>4.096E+18</v>
      </c>
      <c r="C37" s="1">
        <f t="shared" si="62"/>
        <v>1.728E+18</v>
      </c>
      <c r="D37" s="30">
        <f t="shared" si="45"/>
        <v>9.4689235113535983E+25</v>
      </c>
      <c r="E37" s="30"/>
      <c r="F37" s="30">
        <v>266000000</v>
      </c>
      <c r="G37" s="31">
        <v>1600000</v>
      </c>
      <c r="H37" s="31">
        <v>1200000</v>
      </c>
      <c r="I37" s="32">
        <v>8250000000</v>
      </c>
      <c r="J37" s="32">
        <f t="shared" si="46"/>
        <v>28.068216</v>
      </c>
      <c r="K37" s="33">
        <f t="shared" ref="K37:R37" si="63">AVERAGE(S37,AA37,AI37, AQ37, AY37)</f>
        <v>0.94599999999999995</v>
      </c>
      <c r="L37" s="31">
        <f t="shared" si="63"/>
        <v>0.88139999999999996</v>
      </c>
      <c r="M37" s="31">
        <f t="shared" si="63"/>
        <v>9.5000000000000001E-2</v>
      </c>
      <c r="N37" s="31">
        <f t="shared" si="63"/>
        <v>3.0489999999999999</v>
      </c>
      <c r="O37" s="31">
        <f t="shared" si="63"/>
        <v>8.2208000000000006</v>
      </c>
      <c r="P37" s="31">
        <f t="shared" si="63"/>
        <v>5.0310159999999993</v>
      </c>
      <c r="Q37" s="31">
        <f t="shared" si="63"/>
        <v>0.23199999999999998</v>
      </c>
      <c r="R37" s="34">
        <f t="shared" si="63"/>
        <v>11.535400000000001</v>
      </c>
      <c r="S37" s="31">
        <v>0.94499999999999995</v>
      </c>
      <c r="T37" s="31">
        <v>0.873</v>
      </c>
      <c r="U37" s="31">
        <v>0.10299999999999999</v>
      </c>
      <c r="V37" s="31">
        <v>3.0169999999999999</v>
      </c>
      <c r="W37" s="31">
        <v>8.2390000000000008</v>
      </c>
      <c r="X37" s="31">
        <v>5.0273399999999997</v>
      </c>
      <c r="Y37" s="31">
        <v>0.23</v>
      </c>
      <c r="Z37" s="31">
        <v>11.346</v>
      </c>
      <c r="AA37" s="31">
        <v>0.94599999999999995</v>
      </c>
      <c r="AB37" s="31">
        <v>0.88800000000000001</v>
      </c>
      <c r="AC37" s="31">
        <v>9.0999999999999998E-2</v>
      </c>
      <c r="AD37" s="31">
        <v>3.0139999999999998</v>
      </c>
      <c r="AE37" s="31">
        <v>8.2249999999999996</v>
      </c>
      <c r="AF37" s="31">
        <v>5.0415000000000001</v>
      </c>
      <c r="AG37" s="31">
        <v>0.23799999999999999</v>
      </c>
      <c r="AH37" s="31">
        <v>11.37</v>
      </c>
      <c r="AI37" s="31">
        <v>0.94499999999999995</v>
      </c>
      <c r="AJ37" s="31">
        <v>0.88400000000000001</v>
      </c>
      <c r="AK37" s="31">
        <v>9.7000000000000003E-2</v>
      </c>
      <c r="AL37" s="31">
        <v>3.0569999999999999</v>
      </c>
      <c r="AM37" s="31">
        <v>8.1679999999999993</v>
      </c>
      <c r="AN37" s="31">
        <v>5.0191999999999997</v>
      </c>
      <c r="AO37" s="31">
        <v>0.26</v>
      </c>
      <c r="AP37" s="31">
        <v>11.536</v>
      </c>
      <c r="AQ37" s="31">
        <v>0.94499999999999995</v>
      </c>
      <c r="AR37" s="31">
        <v>0.89300000000000002</v>
      </c>
      <c r="AS37" s="31">
        <v>8.7999999999999995E-2</v>
      </c>
      <c r="AT37" s="31">
        <v>3.113</v>
      </c>
      <c r="AU37" s="31">
        <v>8.2539999999999996</v>
      </c>
      <c r="AV37" s="31">
        <v>5.05</v>
      </c>
      <c r="AW37" s="31">
        <v>0.221</v>
      </c>
      <c r="AX37" s="31">
        <v>11.731</v>
      </c>
      <c r="AY37" s="31">
        <v>0.94899999999999995</v>
      </c>
      <c r="AZ37" s="31">
        <v>0.86899999999999999</v>
      </c>
      <c r="BA37" s="31">
        <v>9.6000000000000002E-2</v>
      </c>
      <c r="BB37" s="31">
        <v>3.044</v>
      </c>
      <c r="BC37" s="31">
        <v>8.218</v>
      </c>
      <c r="BD37" s="31">
        <v>5.0170399999999997</v>
      </c>
      <c r="BE37" s="31">
        <v>0.21099999999999999</v>
      </c>
      <c r="BF37" s="31">
        <v>11.694000000000001</v>
      </c>
    </row>
    <row r="38" spans="1:58">
      <c r="A38" s="1">
        <f t="shared" ref="A38:C38" si="64">F38^3</f>
        <v>4.2874999999999999E+25</v>
      </c>
      <c r="B38" s="1">
        <f t="shared" si="64"/>
        <v>4.096E+18</v>
      </c>
      <c r="C38" s="1">
        <f t="shared" si="64"/>
        <v>1.728E+18</v>
      </c>
      <c r="D38" s="30">
        <f t="shared" si="45"/>
        <v>2.166842475E+26</v>
      </c>
      <c r="E38" s="30"/>
      <c r="F38" s="30">
        <v>350000000</v>
      </c>
      <c r="G38" s="31">
        <v>1600000</v>
      </c>
      <c r="H38" s="31">
        <v>1200000</v>
      </c>
      <c r="I38" s="32">
        <v>8250000000</v>
      </c>
      <c r="J38" s="32">
        <f t="shared" si="46"/>
        <v>28.143260000000001</v>
      </c>
      <c r="K38" s="33">
        <f t="shared" ref="K38:R38" si="65">AVERAGE(S38,AA38,AI38, AQ38, AY38)</f>
        <v>0.94659999999999989</v>
      </c>
      <c r="L38" s="31">
        <f t="shared" si="65"/>
        <v>0.87040000000000006</v>
      </c>
      <c r="M38" s="31">
        <f t="shared" si="65"/>
        <v>8.9599999999999999E-2</v>
      </c>
      <c r="N38" s="31">
        <f t="shared" si="65"/>
        <v>3.0526</v>
      </c>
      <c r="O38" s="31">
        <f t="shared" si="65"/>
        <v>8.2097999999999995</v>
      </c>
      <c r="P38" s="31">
        <f t="shared" si="65"/>
        <v>5.0538600000000002</v>
      </c>
      <c r="Q38" s="31">
        <f t="shared" si="65"/>
        <v>0.20979999999999999</v>
      </c>
      <c r="R38" s="34">
        <f t="shared" si="65"/>
        <v>11.6172</v>
      </c>
      <c r="S38" s="31">
        <v>0.94499999999999995</v>
      </c>
      <c r="T38" s="31">
        <v>0.877</v>
      </c>
      <c r="U38" s="31">
        <v>8.3000000000000004E-2</v>
      </c>
      <c r="V38" s="31">
        <v>3.0510000000000002</v>
      </c>
      <c r="W38" s="31">
        <v>8.157</v>
      </c>
      <c r="X38" s="31">
        <v>5.0627199999999997</v>
      </c>
      <c r="Y38" s="31">
        <v>0.21199999999999999</v>
      </c>
      <c r="Z38" s="31">
        <v>11.384</v>
      </c>
      <c r="AA38" s="31">
        <v>0.94499999999999995</v>
      </c>
      <c r="AB38" s="31">
        <v>0.89300000000000002</v>
      </c>
      <c r="AC38" s="31">
        <v>7.3999999999999996E-2</v>
      </c>
      <c r="AD38" s="31">
        <v>3.0089999999999999</v>
      </c>
      <c r="AE38" s="31">
        <v>8.2050000000000001</v>
      </c>
      <c r="AF38" s="31">
        <v>5.0569600000000001</v>
      </c>
      <c r="AG38" s="31">
        <v>0.20899999999999999</v>
      </c>
      <c r="AH38" s="31">
        <v>11.709</v>
      </c>
      <c r="AI38" s="31">
        <v>0.94899999999999995</v>
      </c>
      <c r="AJ38" s="31">
        <v>0.83099999999999996</v>
      </c>
      <c r="AK38" s="31">
        <v>0.108</v>
      </c>
      <c r="AL38" s="31">
        <v>3.0209999999999999</v>
      </c>
      <c r="AM38" s="31">
        <v>8.2159999999999993</v>
      </c>
      <c r="AN38" s="31">
        <v>5.0508800000000003</v>
      </c>
      <c r="AO38" s="31">
        <v>0.21</v>
      </c>
      <c r="AP38" s="31">
        <v>11.718999999999999</v>
      </c>
      <c r="AQ38" s="31">
        <v>0.94499999999999995</v>
      </c>
      <c r="AR38" s="31">
        <v>0.88800000000000001</v>
      </c>
      <c r="AS38" s="31">
        <v>7.9000000000000001E-2</v>
      </c>
      <c r="AT38" s="31">
        <v>3.0870000000000002</v>
      </c>
      <c r="AU38" s="31">
        <v>8.2479999999999993</v>
      </c>
      <c r="AV38" s="31">
        <v>5.0534600000000003</v>
      </c>
      <c r="AW38" s="31">
        <v>0.20899999999999999</v>
      </c>
      <c r="AX38" s="31">
        <v>11.544</v>
      </c>
      <c r="AY38" s="31">
        <v>0.94899999999999995</v>
      </c>
      <c r="AZ38" s="31">
        <v>0.86299999999999999</v>
      </c>
      <c r="BA38" s="31">
        <v>0.104</v>
      </c>
      <c r="BB38" s="31">
        <v>3.0950000000000002</v>
      </c>
      <c r="BC38" s="31">
        <v>8.2230000000000008</v>
      </c>
      <c r="BD38" s="31">
        <v>5.04528</v>
      </c>
      <c r="BE38" s="31">
        <v>0.20899999999999999</v>
      </c>
      <c r="BF38" s="31">
        <v>11.73</v>
      </c>
    </row>
    <row r="39" spans="1:58">
      <c r="A39" s="1">
        <f t="shared" ref="A39:C39" si="66">F39^3</f>
        <v>7.4088000000000004E+25</v>
      </c>
      <c r="B39" s="1">
        <f t="shared" si="66"/>
        <v>4.096E+18</v>
      </c>
      <c r="C39" s="1">
        <f t="shared" si="66"/>
        <v>1.728E+18</v>
      </c>
      <c r="D39" s="30">
        <f t="shared" si="45"/>
        <v>3.7416158841599996E+26</v>
      </c>
      <c r="E39" s="30"/>
      <c r="F39" s="30">
        <v>420000000</v>
      </c>
      <c r="G39" s="31">
        <v>1600000</v>
      </c>
      <c r="H39" s="31">
        <v>1200000</v>
      </c>
      <c r="J39" s="32">
        <f t="shared" si="46"/>
        <v>27.951432</v>
      </c>
      <c r="K39" s="33">
        <f t="shared" ref="K39:R39" si="67">AVERAGE(S39,AA39,AI39, AQ39, AY39)</f>
        <v>0.95220000000000005</v>
      </c>
      <c r="L39" s="31">
        <f t="shared" si="67"/>
        <v>0.86019999999999985</v>
      </c>
      <c r="M39" s="31">
        <f t="shared" si="67"/>
        <v>0.1036</v>
      </c>
      <c r="N39" s="31">
        <f t="shared" si="67"/>
        <v>3.0478000000000001</v>
      </c>
      <c r="O39" s="31">
        <f t="shared" si="67"/>
        <v>8.1819999999999986</v>
      </c>
      <c r="P39" s="31">
        <f t="shared" si="67"/>
        <v>5.0502319999999994</v>
      </c>
      <c r="Q39" s="31">
        <f t="shared" si="67"/>
        <v>0.20960000000000001</v>
      </c>
      <c r="R39" s="34">
        <f t="shared" si="67"/>
        <v>11.4618</v>
      </c>
      <c r="S39" s="31">
        <v>0.94499999999999995</v>
      </c>
      <c r="T39" s="31">
        <v>0.874</v>
      </c>
      <c r="U39" s="31">
        <v>8.3000000000000004E-2</v>
      </c>
      <c r="V39" s="31">
        <v>3.0289999999999999</v>
      </c>
      <c r="W39" s="31">
        <v>8.19</v>
      </c>
      <c r="X39" s="31">
        <v>5.0529999999999999</v>
      </c>
      <c r="Y39" s="31">
        <v>0.21199999999999999</v>
      </c>
      <c r="Z39" s="31">
        <v>11.347</v>
      </c>
      <c r="AA39" s="31">
        <v>0.94499999999999995</v>
      </c>
      <c r="AB39" s="31">
        <v>0.85</v>
      </c>
      <c r="AC39" s="31">
        <v>0.11799999999999999</v>
      </c>
      <c r="AD39" s="31">
        <v>3.0030000000000001</v>
      </c>
      <c r="AE39" s="31">
        <v>8.18</v>
      </c>
      <c r="AF39" s="31">
        <v>5.0156000000000001</v>
      </c>
      <c r="AG39" s="31">
        <v>0.20799999999999999</v>
      </c>
      <c r="AH39" s="31">
        <v>11.398</v>
      </c>
      <c r="AI39" s="31">
        <v>0.95699999999999996</v>
      </c>
      <c r="AJ39" s="31">
        <v>0.85799999999999998</v>
      </c>
      <c r="AK39" s="31">
        <v>0.115</v>
      </c>
      <c r="AL39" s="31">
        <v>3.0329999999999999</v>
      </c>
      <c r="AM39" s="31">
        <v>8.1660000000000004</v>
      </c>
      <c r="AN39" s="31">
        <v>5.0842000000000001</v>
      </c>
      <c r="AO39" s="31">
        <v>0.20899999999999999</v>
      </c>
      <c r="AP39" s="31">
        <v>11.441000000000001</v>
      </c>
      <c r="AQ39" s="31">
        <v>0.96099999999999997</v>
      </c>
      <c r="AR39" s="31">
        <v>0.86899999999999999</v>
      </c>
      <c r="AS39" s="31">
        <v>9.2999999999999999E-2</v>
      </c>
      <c r="AT39" s="31">
        <v>3.1269999999999998</v>
      </c>
      <c r="AU39" s="31">
        <v>8.1920000000000002</v>
      </c>
      <c r="AV39" s="31">
        <v>5.0394199999999998</v>
      </c>
      <c r="AW39" s="31">
        <v>0.20899999999999999</v>
      </c>
      <c r="AX39" s="31">
        <v>11.526999999999999</v>
      </c>
      <c r="AY39" s="31">
        <v>0.95299999999999996</v>
      </c>
      <c r="AZ39" s="31">
        <v>0.85</v>
      </c>
      <c r="BA39" s="31">
        <v>0.109</v>
      </c>
      <c r="BB39" s="31">
        <v>3.0470000000000002</v>
      </c>
      <c r="BC39" s="31">
        <v>8.1820000000000004</v>
      </c>
      <c r="BD39" s="31">
        <v>5.0589399999999998</v>
      </c>
      <c r="BE39" s="31">
        <v>0.21</v>
      </c>
      <c r="BF39" s="31">
        <v>11.596</v>
      </c>
    </row>
    <row r="40" spans="1:58">
      <c r="A40" s="1">
        <f t="shared" ref="A40:C40" si="68">F40^3</f>
        <v>1.1059200000000001E+26</v>
      </c>
      <c r="B40" s="1">
        <f t="shared" si="68"/>
        <v>4.096E+18</v>
      </c>
      <c r="C40" s="1">
        <f t="shared" si="68"/>
        <v>1.728E+18</v>
      </c>
      <c r="D40" s="30">
        <f t="shared" si="45"/>
        <v>5.5890896486399998E+26</v>
      </c>
      <c r="E40" s="30"/>
      <c r="F40" s="30">
        <v>480000000</v>
      </c>
      <c r="G40" s="31">
        <v>1600000</v>
      </c>
      <c r="H40" s="31">
        <v>1200000</v>
      </c>
      <c r="J40" s="32">
        <f t="shared" si="46"/>
        <v>28.315592000000002</v>
      </c>
      <c r="K40" s="33">
        <f t="shared" ref="K40:R40" si="69">AVERAGE(S40,AA40,AI40, AQ40, AY40)</f>
        <v>0.94520000000000004</v>
      </c>
      <c r="L40" s="31">
        <f t="shared" si="69"/>
        <v>0.86900000000000011</v>
      </c>
      <c r="M40" s="31">
        <f t="shared" si="69"/>
        <v>8.7800000000000017E-2</v>
      </c>
      <c r="N40" s="31">
        <f t="shared" si="69"/>
        <v>3.0705999999999998</v>
      </c>
      <c r="O40" s="31">
        <f t="shared" si="69"/>
        <v>8.2377999999999982</v>
      </c>
      <c r="P40" s="31">
        <f t="shared" si="69"/>
        <v>5.0537919999999996</v>
      </c>
      <c r="Q40" s="31">
        <f t="shared" si="69"/>
        <v>0.2102</v>
      </c>
      <c r="R40" s="34">
        <f t="shared" si="69"/>
        <v>11.7432</v>
      </c>
      <c r="S40" s="31">
        <v>0.94499999999999995</v>
      </c>
      <c r="T40" s="31">
        <v>0.85599999999999998</v>
      </c>
      <c r="U40" s="31">
        <v>0.105</v>
      </c>
      <c r="V40" s="31">
        <v>3.0419999999999998</v>
      </c>
      <c r="W40" s="31">
        <v>8.2309999999999999</v>
      </c>
      <c r="X40" s="31">
        <v>5.06846</v>
      </c>
      <c r="Y40" s="31">
        <v>0.214</v>
      </c>
      <c r="Z40" s="31">
        <v>11.51</v>
      </c>
      <c r="AA40" s="31">
        <v>0.94199999999999995</v>
      </c>
      <c r="AB40" s="31">
        <v>0.86799999999999999</v>
      </c>
      <c r="AC40" s="31">
        <v>9.5000000000000001E-2</v>
      </c>
      <c r="AD40" s="31">
        <v>3.0870000000000002</v>
      </c>
      <c r="AE40" s="31">
        <v>8.2729999999999997</v>
      </c>
      <c r="AF40" s="31">
        <v>5.0720200000000002</v>
      </c>
      <c r="AG40" s="31">
        <v>0.20699999999999999</v>
      </c>
      <c r="AH40" s="31">
        <v>12.326000000000001</v>
      </c>
      <c r="AI40" s="31">
        <v>0.94799999999999995</v>
      </c>
      <c r="AJ40" s="31">
        <v>0.86699999999999999</v>
      </c>
      <c r="AK40" s="31">
        <v>9.1999999999999998E-2</v>
      </c>
      <c r="AL40" s="31">
        <v>3.0449999999999999</v>
      </c>
      <c r="AM40" s="31">
        <v>8.2789999999999999</v>
      </c>
      <c r="AN40" s="31">
        <v>5.0531600000000001</v>
      </c>
      <c r="AO40" s="31">
        <v>0.21</v>
      </c>
      <c r="AP40" s="31">
        <v>11.609</v>
      </c>
      <c r="AQ40" s="31">
        <v>0.94499999999999995</v>
      </c>
      <c r="AR40" s="31">
        <v>0.873</v>
      </c>
      <c r="AS40" s="31">
        <v>8.2000000000000003E-2</v>
      </c>
      <c r="AT40" s="31">
        <v>3.125</v>
      </c>
      <c r="AU40" s="31">
        <v>8.1910000000000007</v>
      </c>
      <c r="AV40" s="31">
        <v>5.0391399999999997</v>
      </c>
      <c r="AW40" s="31">
        <v>0.21</v>
      </c>
      <c r="AX40" s="31">
        <v>11.615</v>
      </c>
      <c r="AY40" s="31">
        <v>0.94599999999999995</v>
      </c>
      <c r="AZ40" s="31">
        <v>0.88100000000000001</v>
      </c>
      <c r="BA40" s="31">
        <v>6.5000000000000002E-2</v>
      </c>
      <c r="BB40" s="31">
        <v>3.0539999999999998</v>
      </c>
      <c r="BC40" s="31">
        <v>8.2149999999999999</v>
      </c>
      <c r="BD40" s="31">
        <v>5.0361799999999999</v>
      </c>
      <c r="BE40" s="31">
        <v>0.21</v>
      </c>
      <c r="BF40" s="31">
        <v>11.656000000000001</v>
      </c>
    </row>
    <row r="41" spans="1:58">
      <c r="A41" s="1">
        <f t="shared" ref="A41:C41" si="70">F41^3</f>
        <v>1.6010300699999999E+26</v>
      </c>
      <c r="B41" s="1">
        <f t="shared" si="70"/>
        <v>4.096E+18</v>
      </c>
      <c r="C41" s="1">
        <f t="shared" si="70"/>
        <v>1.728E+18</v>
      </c>
      <c r="D41" s="30">
        <f t="shared" si="45"/>
        <v>8.1034792127791183E+26</v>
      </c>
      <c r="E41" s="30"/>
      <c r="F41" s="30">
        <v>543000000</v>
      </c>
      <c r="G41" s="31">
        <v>1600000</v>
      </c>
      <c r="H41" s="31">
        <v>1200000</v>
      </c>
      <c r="J41" s="32">
        <f t="shared" si="46"/>
        <v>28.238215999999998</v>
      </c>
      <c r="K41" s="33">
        <f t="shared" ref="K41:R41" si="71">AVERAGE(S41,AA41,AI41, AQ41, AY41)</f>
        <v>0.94779999999999998</v>
      </c>
      <c r="L41" s="31">
        <f t="shared" si="71"/>
        <v>0.87499999999999978</v>
      </c>
      <c r="M41" s="31">
        <f t="shared" si="71"/>
        <v>9.1399999999999995E-2</v>
      </c>
      <c r="N41" s="31">
        <f t="shared" si="71"/>
        <v>3.0589999999999997</v>
      </c>
      <c r="O41" s="31">
        <f t="shared" si="71"/>
        <v>8.3189999999999991</v>
      </c>
      <c r="P41" s="31">
        <f t="shared" si="71"/>
        <v>5.0614159999999995</v>
      </c>
      <c r="Q41" s="31">
        <f t="shared" si="71"/>
        <v>0.21960000000000002</v>
      </c>
      <c r="R41" s="34">
        <f t="shared" si="71"/>
        <v>11.5792</v>
      </c>
      <c r="S41" s="31">
        <v>0.94499999999999995</v>
      </c>
      <c r="T41" s="31">
        <v>0.86399999999999999</v>
      </c>
      <c r="U41" s="31">
        <v>8.6999999999999994E-2</v>
      </c>
      <c r="V41" s="31">
        <v>3.0310000000000001</v>
      </c>
      <c r="W41" s="31">
        <v>8.2279999999999998</v>
      </c>
      <c r="X41" s="31">
        <v>5.0465799999999996</v>
      </c>
      <c r="Y41" s="31">
        <v>0.22</v>
      </c>
      <c r="Z41" s="31">
        <v>11.477</v>
      </c>
      <c r="AA41" s="31">
        <v>0.94899999999999995</v>
      </c>
      <c r="AB41" s="31">
        <v>0.85099999999999998</v>
      </c>
      <c r="AC41" s="31">
        <v>0.111</v>
      </c>
      <c r="AD41" s="31">
        <v>3.0219999999999998</v>
      </c>
      <c r="AE41" s="31">
        <v>8.7940000000000005</v>
      </c>
      <c r="AF41" s="31">
        <v>5.0470199999999998</v>
      </c>
      <c r="AG41" s="31">
        <v>0.21199999999999999</v>
      </c>
      <c r="AH41" s="31">
        <v>11.385999999999999</v>
      </c>
      <c r="AI41" s="31">
        <v>0.94599999999999995</v>
      </c>
      <c r="AJ41" s="31">
        <v>0.89300000000000002</v>
      </c>
      <c r="AK41" s="31">
        <v>7.4999999999999997E-2</v>
      </c>
      <c r="AL41" s="31">
        <v>3.0190000000000001</v>
      </c>
      <c r="AM41" s="31">
        <v>8.2449999999999992</v>
      </c>
      <c r="AN41" s="31">
        <v>5.0662599999999998</v>
      </c>
      <c r="AO41" s="31">
        <v>0.224</v>
      </c>
      <c r="AP41" s="31">
        <v>11.798999999999999</v>
      </c>
      <c r="AQ41" s="31">
        <v>0.95399999999999996</v>
      </c>
      <c r="AR41" s="31">
        <v>0.877</v>
      </c>
      <c r="AS41" s="31">
        <v>8.7999999999999995E-2</v>
      </c>
      <c r="AT41" s="31">
        <v>3.1219999999999999</v>
      </c>
      <c r="AU41" s="31">
        <v>8.1660000000000004</v>
      </c>
      <c r="AV41" s="31">
        <v>5.0678799999999997</v>
      </c>
      <c r="AW41" s="31">
        <v>0.222</v>
      </c>
      <c r="AX41" s="31">
        <v>11.507</v>
      </c>
      <c r="AY41" s="31">
        <v>0.94499999999999995</v>
      </c>
      <c r="AZ41" s="31">
        <v>0.89</v>
      </c>
      <c r="BA41" s="31">
        <v>9.6000000000000002E-2</v>
      </c>
      <c r="BB41" s="31">
        <v>3.101</v>
      </c>
      <c r="BC41" s="31">
        <v>8.1620000000000008</v>
      </c>
      <c r="BD41" s="31">
        <v>5.0793400000000002</v>
      </c>
      <c r="BE41" s="31">
        <v>0.22</v>
      </c>
      <c r="BF41" s="31">
        <v>11.727</v>
      </c>
    </row>
    <row r="42" spans="1:58">
      <c r="A42" s="1">
        <f t="shared" ref="A42:C42" si="72">F42^3</f>
        <v>2.16E+26</v>
      </c>
      <c r="B42" s="1">
        <f t="shared" si="72"/>
        <v>4.096E+18</v>
      </c>
      <c r="C42" s="1">
        <f t="shared" si="72"/>
        <v>1.728E+18</v>
      </c>
      <c r="D42" s="30">
        <f t="shared" si="45"/>
        <v>1.0933176960000003E+27</v>
      </c>
      <c r="E42" s="30"/>
      <c r="F42" s="30">
        <v>600000000</v>
      </c>
      <c r="G42" s="31">
        <v>1600000</v>
      </c>
      <c r="H42" s="31">
        <v>1200000</v>
      </c>
      <c r="J42" s="32">
        <f t="shared" si="46"/>
        <v>28.058655999999999</v>
      </c>
      <c r="K42" s="33">
        <f t="shared" ref="K42:R42" si="73">AVERAGE(S42,AA42,AI42, AQ42, AY42)</f>
        <v>0.95139999999999991</v>
      </c>
      <c r="L42" s="31">
        <f t="shared" si="73"/>
        <v>0.87040000000000006</v>
      </c>
      <c r="M42" s="31">
        <f t="shared" si="73"/>
        <v>0.1004</v>
      </c>
      <c r="N42" s="31">
        <f t="shared" si="73"/>
        <v>3.0844</v>
      </c>
      <c r="O42" s="31">
        <f t="shared" si="73"/>
        <v>8.2189999999999994</v>
      </c>
      <c r="P42" s="31">
        <f t="shared" si="73"/>
        <v>5.061656000000001</v>
      </c>
      <c r="Q42" s="31">
        <f t="shared" si="73"/>
        <v>0.2122</v>
      </c>
      <c r="R42" s="34">
        <f t="shared" si="73"/>
        <v>11.481399999999999</v>
      </c>
      <c r="S42" s="31">
        <v>0.94899999999999995</v>
      </c>
      <c r="T42" s="31">
        <v>0.86599999999999999</v>
      </c>
      <c r="U42" s="31">
        <v>9.4E-2</v>
      </c>
      <c r="V42" s="31">
        <v>3.1019999999999999</v>
      </c>
      <c r="W42" s="31">
        <v>8.2639999999999993</v>
      </c>
      <c r="X42" s="31">
        <v>5.0699800000000002</v>
      </c>
      <c r="Y42" s="31">
        <v>0.221</v>
      </c>
      <c r="Z42" s="31">
        <v>11.321</v>
      </c>
      <c r="AA42" s="31">
        <v>0.94899999999999995</v>
      </c>
      <c r="AB42" s="31">
        <v>0.89400000000000002</v>
      </c>
      <c r="AC42" s="31">
        <v>6.6000000000000003E-2</v>
      </c>
      <c r="AD42" s="31">
        <v>3.073</v>
      </c>
      <c r="AE42" s="31">
        <v>8.1560000000000006</v>
      </c>
      <c r="AF42" s="31">
        <v>5.0631599999999999</v>
      </c>
      <c r="AG42" s="31">
        <v>0.21199999999999999</v>
      </c>
      <c r="AH42" s="31">
        <v>11.5</v>
      </c>
      <c r="AI42" s="31">
        <v>0.94499999999999995</v>
      </c>
      <c r="AJ42" s="31">
        <v>0.86499999999999999</v>
      </c>
      <c r="AK42" s="31">
        <v>0.122</v>
      </c>
      <c r="AL42" s="31">
        <v>3.0329999999999999</v>
      </c>
      <c r="AM42" s="31">
        <v>8.2579999999999991</v>
      </c>
      <c r="AN42" s="31">
        <v>5.0616000000000003</v>
      </c>
      <c r="AO42" s="31">
        <v>0.21</v>
      </c>
      <c r="AP42" s="31">
        <v>11.427</v>
      </c>
      <c r="AQ42" s="31">
        <v>0.96499999999999997</v>
      </c>
      <c r="AR42" s="31">
        <v>0.86299999999999999</v>
      </c>
      <c r="AS42" s="31">
        <v>0.121</v>
      </c>
      <c r="AT42" s="31">
        <v>3.1160000000000001</v>
      </c>
      <c r="AU42" s="31">
        <v>8.11</v>
      </c>
      <c r="AV42" s="31">
        <v>5.0647000000000002</v>
      </c>
      <c r="AW42" s="31">
        <v>0.21099999999999999</v>
      </c>
      <c r="AX42" s="31">
        <v>11.487</v>
      </c>
      <c r="AY42" s="31">
        <v>0.94899999999999995</v>
      </c>
      <c r="AZ42" s="31">
        <v>0.86399999999999999</v>
      </c>
      <c r="BA42" s="31">
        <v>9.9000000000000005E-2</v>
      </c>
      <c r="BB42" s="31">
        <v>3.0979999999999999</v>
      </c>
      <c r="BC42" s="31">
        <v>8.3070000000000004</v>
      </c>
      <c r="BD42" s="31">
        <v>5.0488400000000002</v>
      </c>
      <c r="BE42" s="31">
        <v>0.20699999999999999</v>
      </c>
      <c r="BF42" s="31">
        <v>11.672000000000001</v>
      </c>
    </row>
    <row r="43" spans="1:58">
      <c r="A43" s="1">
        <f t="shared" ref="A43:C43" si="74">F43^3</f>
        <v>5.5452330000000002E+24</v>
      </c>
      <c r="B43" s="1">
        <f t="shared" si="74"/>
        <v>8E+18</v>
      </c>
      <c r="C43" s="1">
        <f t="shared" si="74"/>
        <v>2.744E+18</v>
      </c>
      <c r="D43" s="30">
        <f t="shared" si="45"/>
        <v>3.5158041533123999E+25</v>
      </c>
      <c r="E43" s="30"/>
      <c r="F43" s="30">
        <v>177000000</v>
      </c>
      <c r="G43" s="31">
        <v>2000000</v>
      </c>
      <c r="H43" s="31">
        <v>1400000</v>
      </c>
      <c r="I43" s="32">
        <v>8250000000</v>
      </c>
      <c r="J43" s="32">
        <f t="shared" si="46"/>
        <v>27.007627999999997</v>
      </c>
      <c r="K43" s="33">
        <f t="shared" ref="K43:R43" si="75">AVERAGE(S43,AA43,AI43, AQ43, AY43)</f>
        <v>0.94859999999999989</v>
      </c>
      <c r="L43" s="31">
        <f t="shared" si="75"/>
        <v>0.66020000000000012</v>
      </c>
      <c r="M43" s="31">
        <f t="shared" si="75"/>
        <v>8.0600000000000005E-2</v>
      </c>
      <c r="N43" s="31">
        <f t="shared" si="75"/>
        <v>2.8153999999999999</v>
      </c>
      <c r="O43" s="31">
        <f t="shared" si="75"/>
        <v>7.6536</v>
      </c>
      <c r="P43" s="31">
        <f t="shared" si="75"/>
        <v>6.3402279999999998</v>
      </c>
      <c r="Q43" s="31">
        <f t="shared" si="75"/>
        <v>0.188</v>
      </c>
      <c r="R43" s="34">
        <f t="shared" si="75"/>
        <v>10.010400000000001</v>
      </c>
      <c r="S43" s="31">
        <v>0.94699999999999995</v>
      </c>
      <c r="T43" s="31">
        <v>0.66100000000000003</v>
      </c>
      <c r="U43" s="31">
        <v>7.9000000000000001E-2</v>
      </c>
      <c r="V43" s="31">
        <v>2.82</v>
      </c>
      <c r="W43" s="31">
        <v>7.7380000000000004</v>
      </c>
      <c r="X43" s="31">
        <v>6.3347199999999999</v>
      </c>
      <c r="Y43" s="31">
        <v>0.188</v>
      </c>
      <c r="Z43" s="31">
        <v>9.9290000000000003</v>
      </c>
      <c r="AA43" s="31">
        <v>0.94699999999999995</v>
      </c>
      <c r="AB43" s="31">
        <v>0.66400000000000003</v>
      </c>
      <c r="AC43" s="31">
        <v>7.2999999999999995E-2</v>
      </c>
      <c r="AD43" s="31">
        <v>2.7280000000000002</v>
      </c>
      <c r="AE43" s="31">
        <v>7.569</v>
      </c>
      <c r="AF43" s="31">
        <v>6.3446400000000001</v>
      </c>
      <c r="AG43" s="31">
        <v>0.188</v>
      </c>
      <c r="AH43" s="31">
        <v>10.000999999999999</v>
      </c>
      <c r="AI43" s="31">
        <v>0.95099999999999996</v>
      </c>
      <c r="AJ43" s="31">
        <v>0.65100000000000002</v>
      </c>
      <c r="AK43" s="31">
        <v>9.5000000000000001E-2</v>
      </c>
      <c r="AL43" s="31">
        <v>2.8</v>
      </c>
      <c r="AM43" s="31">
        <v>7.649</v>
      </c>
      <c r="AN43" s="31">
        <v>6.3368799999999998</v>
      </c>
      <c r="AO43" s="31">
        <v>0.189</v>
      </c>
      <c r="AP43" s="31">
        <v>9.9670000000000005</v>
      </c>
      <c r="AQ43" s="31">
        <v>0.94299999999999995</v>
      </c>
      <c r="AR43" s="31">
        <v>0.67700000000000005</v>
      </c>
      <c r="AS43" s="31">
        <v>6.5000000000000002E-2</v>
      </c>
      <c r="AT43" s="31">
        <v>2.8730000000000002</v>
      </c>
      <c r="AU43" s="31">
        <v>7.64</v>
      </c>
      <c r="AV43" s="31">
        <v>6.34192</v>
      </c>
      <c r="AW43" s="31">
        <v>0.187</v>
      </c>
      <c r="AX43" s="31">
        <v>9.9849999999999994</v>
      </c>
      <c r="AY43" s="31">
        <v>0.95499999999999996</v>
      </c>
      <c r="AZ43" s="31">
        <v>0.64800000000000002</v>
      </c>
      <c r="BA43" s="31">
        <v>9.0999999999999998E-2</v>
      </c>
      <c r="BB43" s="31">
        <v>2.8559999999999999</v>
      </c>
      <c r="BC43" s="31">
        <v>7.6719999999999997</v>
      </c>
      <c r="BD43" s="31">
        <v>6.3429799999999998</v>
      </c>
      <c r="BE43" s="31">
        <v>0.188</v>
      </c>
      <c r="BF43" s="31">
        <v>10.17</v>
      </c>
    </row>
    <row r="44" spans="1:58">
      <c r="A44" s="1">
        <f t="shared" ref="A44:C44" si="76">F44^3</f>
        <v>1.8821096E+25</v>
      </c>
      <c r="B44" s="1">
        <f t="shared" si="76"/>
        <v>8E+18</v>
      </c>
      <c r="C44" s="1">
        <f t="shared" si="76"/>
        <v>2.744E+18</v>
      </c>
      <c r="D44" s="30">
        <f t="shared" si="45"/>
        <v>8.4179911529055995E+25</v>
      </c>
      <c r="E44" s="30"/>
      <c r="F44" s="30">
        <v>266000000</v>
      </c>
      <c r="G44" s="31">
        <v>2000000</v>
      </c>
      <c r="H44" s="31">
        <v>1400000</v>
      </c>
      <c r="I44" s="32">
        <v>8250000000</v>
      </c>
      <c r="J44" s="32">
        <f t="shared" si="46"/>
        <v>25.235436</v>
      </c>
      <c r="K44" s="33">
        <f t="shared" ref="K44:R44" si="77">AVERAGE(S44,AA44,AI44, AQ44, AY44)</f>
        <v>0.84379999999999988</v>
      </c>
      <c r="L44" s="31">
        <f t="shared" si="77"/>
        <v>0.66720000000000002</v>
      </c>
      <c r="M44" s="31">
        <f t="shared" si="77"/>
        <v>6.720000000000001E-2</v>
      </c>
      <c r="N44" s="31">
        <f t="shared" si="77"/>
        <v>2.8242000000000003</v>
      </c>
      <c r="O44" s="31">
        <f t="shared" si="77"/>
        <v>7.7068000000000012</v>
      </c>
      <c r="P44" s="31">
        <f t="shared" si="77"/>
        <v>4.4726359999999996</v>
      </c>
      <c r="Q44" s="31">
        <f t="shared" si="77"/>
        <v>0.19</v>
      </c>
      <c r="R44" s="34">
        <f t="shared" si="77"/>
        <v>10.0418</v>
      </c>
      <c r="S44" s="31">
        <v>0.84299999999999997</v>
      </c>
      <c r="T44" s="31">
        <v>0.67300000000000004</v>
      </c>
      <c r="U44" s="31">
        <v>5.5E-2</v>
      </c>
      <c r="V44" s="31">
        <v>2.8290000000000002</v>
      </c>
      <c r="W44" s="31">
        <v>7.8440000000000003</v>
      </c>
      <c r="X44" s="31">
        <v>4.4818800000000003</v>
      </c>
      <c r="Y44" s="31">
        <v>0.193</v>
      </c>
      <c r="Z44" s="31">
        <v>9.99</v>
      </c>
      <c r="AA44" s="31">
        <v>0.84299999999999997</v>
      </c>
      <c r="AB44" s="31">
        <v>0.68400000000000005</v>
      </c>
      <c r="AC44" s="31">
        <v>5.7000000000000002E-2</v>
      </c>
      <c r="AD44" s="31">
        <v>2.8010000000000002</v>
      </c>
      <c r="AE44" s="31">
        <v>7.6559999999999997</v>
      </c>
      <c r="AF44" s="31">
        <v>4.47302</v>
      </c>
      <c r="AG44" s="31">
        <v>0.184</v>
      </c>
      <c r="AH44" s="31">
        <v>9.952</v>
      </c>
      <c r="AI44" s="31">
        <v>0.83899999999999997</v>
      </c>
      <c r="AJ44" s="31">
        <v>0.66100000000000003</v>
      </c>
      <c r="AK44" s="31">
        <v>7.0000000000000007E-2</v>
      </c>
      <c r="AL44" s="31">
        <v>2.7519999999999998</v>
      </c>
      <c r="AM44" s="31">
        <v>7.6210000000000004</v>
      </c>
      <c r="AN44" s="31">
        <v>4.4702400000000004</v>
      </c>
      <c r="AO44" s="31">
        <v>0.19</v>
      </c>
      <c r="AP44" s="31">
        <v>10.055</v>
      </c>
      <c r="AQ44" s="31">
        <v>0.84699999999999998</v>
      </c>
      <c r="AR44" s="31">
        <v>0.65500000000000003</v>
      </c>
      <c r="AS44" s="31">
        <v>0.09</v>
      </c>
      <c r="AT44" s="31">
        <v>2.879</v>
      </c>
      <c r="AU44" s="31">
        <v>7.681</v>
      </c>
      <c r="AV44" s="31">
        <v>4.4780800000000003</v>
      </c>
      <c r="AW44" s="31">
        <v>0.19700000000000001</v>
      </c>
      <c r="AX44" s="31">
        <v>10.084</v>
      </c>
      <c r="AY44" s="31">
        <v>0.84699999999999998</v>
      </c>
      <c r="AZ44" s="31">
        <v>0.66300000000000003</v>
      </c>
      <c r="BA44" s="31">
        <v>6.4000000000000001E-2</v>
      </c>
      <c r="BB44" s="31">
        <v>2.86</v>
      </c>
      <c r="BC44" s="31">
        <v>7.7320000000000002</v>
      </c>
      <c r="BD44" s="31">
        <v>4.4599599999999997</v>
      </c>
      <c r="BE44" s="31">
        <v>0.186</v>
      </c>
      <c r="BF44" s="31">
        <v>10.128</v>
      </c>
    </row>
    <row r="45" spans="1:58">
      <c r="A45" s="1">
        <f t="shared" ref="A45:C45" si="78">F45^3</f>
        <v>4.2874999999999999E+25</v>
      </c>
      <c r="B45" s="1">
        <f t="shared" si="78"/>
        <v>8E+18</v>
      </c>
      <c r="C45" s="1">
        <f t="shared" si="78"/>
        <v>2.744E+18</v>
      </c>
      <c r="D45" s="30">
        <f t="shared" si="45"/>
        <v>1.9096387800000003E+26</v>
      </c>
      <c r="E45" s="30"/>
      <c r="F45" s="30">
        <v>350000000</v>
      </c>
      <c r="G45" s="31">
        <v>2000000</v>
      </c>
      <c r="H45" s="31">
        <v>1400000</v>
      </c>
      <c r="I45" s="32">
        <v>8250000000</v>
      </c>
      <c r="J45" s="32">
        <f t="shared" si="46"/>
        <v>25.290568</v>
      </c>
      <c r="K45" s="33">
        <f t="shared" ref="K45:R45" si="79">AVERAGE(S45,AA45,AI45, AQ45, AY45)</f>
        <v>0.84800000000000009</v>
      </c>
      <c r="L45" s="31">
        <f t="shared" si="79"/>
        <v>0.72059999999999991</v>
      </c>
      <c r="M45" s="31">
        <f t="shared" si="79"/>
        <v>7.4200000000000002E-2</v>
      </c>
      <c r="N45" s="31">
        <f t="shared" si="79"/>
        <v>2.8196000000000003</v>
      </c>
      <c r="O45" s="31">
        <f t="shared" si="79"/>
        <v>7.706599999999999</v>
      </c>
      <c r="P45" s="31">
        <f t="shared" si="79"/>
        <v>4.4539680000000006</v>
      </c>
      <c r="Q45" s="31">
        <f t="shared" si="79"/>
        <v>0.19239999999999999</v>
      </c>
      <c r="R45" s="34">
        <f t="shared" si="79"/>
        <v>10.118</v>
      </c>
      <c r="S45" s="31">
        <v>0.85599999999999998</v>
      </c>
      <c r="T45" s="31">
        <v>0.73099999999999998</v>
      </c>
      <c r="U45" s="31">
        <v>5.3999999999999999E-2</v>
      </c>
      <c r="V45" s="31">
        <v>2.7690000000000001</v>
      </c>
      <c r="W45" s="31">
        <v>7.74</v>
      </c>
      <c r="X45" s="31">
        <v>4.4662800000000002</v>
      </c>
      <c r="Y45" s="31">
        <v>0.193</v>
      </c>
      <c r="Z45" s="31">
        <v>10.042</v>
      </c>
      <c r="AA45" s="31">
        <v>0.84699999999999998</v>
      </c>
      <c r="AB45" s="31">
        <v>0.73799999999999999</v>
      </c>
      <c r="AC45" s="31">
        <v>5.7000000000000002E-2</v>
      </c>
      <c r="AD45" s="31">
        <v>2.7869999999999999</v>
      </c>
      <c r="AE45" s="31">
        <v>7.7009999999999996</v>
      </c>
      <c r="AF45" s="31">
        <v>4.4862200000000003</v>
      </c>
      <c r="AG45" s="31">
        <v>0.192</v>
      </c>
      <c r="AH45" s="31">
        <v>10.022</v>
      </c>
      <c r="AI45" s="31">
        <v>0.84299999999999997</v>
      </c>
      <c r="AJ45" s="31">
        <v>0.68700000000000006</v>
      </c>
      <c r="AK45" s="31">
        <v>9.5000000000000001E-2</v>
      </c>
      <c r="AL45" s="31">
        <v>2.806</v>
      </c>
      <c r="AM45" s="31">
        <v>7.798</v>
      </c>
      <c r="AN45" s="31">
        <v>4.4577799999999996</v>
      </c>
      <c r="AO45" s="31">
        <v>0.19500000000000001</v>
      </c>
      <c r="AP45" s="31">
        <v>10.052</v>
      </c>
      <c r="AQ45" s="31">
        <v>0.84699999999999998</v>
      </c>
      <c r="AR45" s="31">
        <v>0.72899999999999998</v>
      </c>
      <c r="AS45" s="31">
        <v>7.9000000000000001E-2</v>
      </c>
      <c r="AT45" s="31">
        <v>2.8969999999999998</v>
      </c>
      <c r="AU45" s="31">
        <v>7.6529999999999996</v>
      </c>
      <c r="AV45" s="31">
        <v>4.4221000000000004</v>
      </c>
      <c r="AW45" s="31">
        <v>0.19</v>
      </c>
      <c r="AX45" s="31">
        <v>10.137</v>
      </c>
      <c r="AY45" s="31">
        <v>0.84699999999999998</v>
      </c>
      <c r="AZ45" s="31">
        <v>0.71799999999999997</v>
      </c>
      <c r="BA45" s="31">
        <v>8.5999999999999993E-2</v>
      </c>
      <c r="BB45" s="31">
        <v>2.839</v>
      </c>
      <c r="BC45" s="31">
        <v>7.641</v>
      </c>
      <c r="BD45" s="31">
        <v>4.4374599999999997</v>
      </c>
      <c r="BE45" s="31">
        <v>0.192</v>
      </c>
      <c r="BF45" s="31">
        <v>10.337</v>
      </c>
    </row>
    <row r="46" spans="1:58">
      <c r="A46" s="1">
        <f t="shared" ref="A46:C46" si="80">F46^3</f>
        <v>7.4088000000000004E+25</v>
      </c>
      <c r="B46" s="1">
        <f t="shared" si="80"/>
        <v>8E+18</v>
      </c>
      <c r="C46" s="1">
        <f t="shared" si="80"/>
        <v>2.744E+18</v>
      </c>
      <c r="D46" s="30">
        <f t="shared" si="45"/>
        <v>3.2839061472000009E+26</v>
      </c>
      <c r="E46" s="30"/>
      <c r="F46" s="30">
        <v>420000000</v>
      </c>
      <c r="G46" s="31">
        <v>2000000</v>
      </c>
      <c r="H46" s="31">
        <v>1400000</v>
      </c>
      <c r="J46" s="32">
        <f t="shared" si="46"/>
        <v>25.29984</v>
      </c>
      <c r="K46" s="33">
        <f t="shared" ref="K46:R46" si="81">AVERAGE(S46,AA46,AI46, AQ46, AY46)</f>
        <v>0.84540000000000004</v>
      </c>
      <c r="L46" s="31">
        <f t="shared" si="81"/>
        <v>0.72240000000000004</v>
      </c>
      <c r="M46" s="31">
        <f t="shared" si="81"/>
        <v>8.0600000000000005E-2</v>
      </c>
      <c r="N46" s="31">
        <f t="shared" si="81"/>
        <v>2.8414000000000001</v>
      </c>
      <c r="O46" s="31">
        <f t="shared" si="81"/>
        <v>7.7381999999999991</v>
      </c>
      <c r="P46" s="31">
        <f t="shared" si="81"/>
        <v>4.4324400000000006</v>
      </c>
      <c r="Q46" s="31">
        <f t="shared" si="81"/>
        <v>0.18519999999999998</v>
      </c>
      <c r="R46" s="34">
        <f t="shared" si="81"/>
        <v>10.102600000000001</v>
      </c>
      <c r="S46" s="31">
        <v>0.84299999999999997</v>
      </c>
      <c r="T46" s="31">
        <v>0.71899999999999997</v>
      </c>
      <c r="U46" s="31">
        <v>7.6999999999999999E-2</v>
      </c>
      <c r="V46" s="31">
        <v>2.8260000000000001</v>
      </c>
      <c r="W46" s="31">
        <v>7.641</v>
      </c>
      <c r="X46" s="31">
        <v>4.4384800000000002</v>
      </c>
      <c r="Y46" s="31">
        <v>0.185</v>
      </c>
      <c r="Z46" s="31">
        <v>10.101000000000001</v>
      </c>
      <c r="AA46" s="31">
        <v>0.84699999999999998</v>
      </c>
      <c r="AB46" s="31">
        <v>0.70799999999999996</v>
      </c>
      <c r="AC46" s="31">
        <v>8.6999999999999994E-2</v>
      </c>
      <c r="AD46" s="31">
        <v>2.806</v>
      </c>
      <c r="AE46" s="31">
        <v>8.0589999999999993</v>
      </c>
      <c r="AF46" s="31">
        <v>4.4118000000000004</v>
      </c>
      <c r="AG46" s="31">
        <v>0.186</v>
      </c>
      <c r="AH46" s="31">
        <v>9.9809999999999999</v>
      </c>
      <c r="AI46" s="31">
        <v>0.84699999999999998</v>
      </c>
      <c r="AJ46" s="31">
        <v>0.73099999999999998</v>
      </c>
      <c r="AK46" s="31">
        <v>6.2E-2</v>
      </c>
      <c r="AL46" s="31">
        <v>2.851</v>
      </c>
      <c r="AM46" s="31">
        <v>7.734</v>
      </c>
      <c r="AN46" s="31">
        <v>4.4592599999999996</v>
      </c>
      <c r="AO46" s="31">
        <v>0.184</v>
      </c>
      <c r="AP46" s="31">
        <v>10.121</v>
      </c>
      <c r="AQ46" s="31">
        <v>0.84699999999999998</v>
      </c>
      <c r="AR46" s="31">
        <v>0.72599999999999998</v>
      </c>
      <c r="AS46" s="31">
        <v>8.4000000000000005E-2</v>
      </c>
      <c r="AT46" s="31">
        <v>2.8639999999999999</v>
      </c>
      <c r="AU46" s="31">
        <v>7.601</v>
      </c>
      <c r="AV46" s="31">
        <v>4.43344</v>
      </c>
      <c r="AW46" s="31">
        <v>0.189</v>
      </c>
      <c r="AX46" s="31">
        <v>10.06</v>
      </c>
      <c r="AY46" s="31">
        <v>0.84299999999999997</v>
      </c>
      <c r="AZ46" s="31">
        <v>0.72799999999999998</v>
      </c>
      <c r="BA46" s="31">
        <v>9.2999999999999999E-2</v>
      </c>
      <c r="BB46" s="31">
        <v>2.86</v>
      </c>
      <c r="BC46" s="31">
        <v>7.6559999999999997</v>
      </c>
      <c r="BD46" s="31">
        <v>4.4192200000000001</v>
      </c>
      <c r="BE46" s="31">
        <v>0.182</v>
      </c>
      <c r="BF46" s="31">
        <v>10.25</v>
      </c>
    </row>
    <row r="47" spans="1:58">
      <c r="A47" s="1">
        <f t="shared" ref="A47:C47" si="82">F47^3</f>
        <v>1.1059200000000001E+26</v>
      </c>
      <c r="B47" s="1">
        <f t="shared" si="82"/>
        <v>8E+18</v>
      </c>
      <c r="C47" s="1">
        <f t="shared" si="82"/>
        <v>2.744E+18</v>
      </c>
      <c r="D47" s="30">
        <f t="shared" si="45"/>
        <v>4.9179554611199993E+26</v>
      </c>
      <c r="E47" s="30"/>
      <c r="F47" s="30">
        <v>480000000</v>
      </c>
      <c r="G47" s="31">
        <v>2000000</v>
      </c>
      <c r="H47" s="31">
        <v>1400000</v>
      </c>
      <c r="J47" s="32">
        <f t="shared" si="46"/>
        <v>25.278735999999999</v>
      </c>
      <c r="K47" s="33">
        <f t="shared" ref="K47:R47" si="83">AVERAGE(S47,AA47,AI47, AQ47, AY47)</f>
        <v>0.84660000000000013</v>
      </c>
      <c r="L47" s="31">
        <f t="shared" si="83"/>
        <v>0.71779999999999999</v>
      </c>
      <c r="M47" s="31">
        <f t="shared" si="83"/>
        <v>7.740000000000001E-2</v>
      </c>
      <c r="N47" s="31">
        <f t="shared" si="83"/>
        <v>2.8293999999999997</v>
      </c>
      <c r="O47" s="31">
        <f t="shared" si="83"/>
        <v>7.7673999999999994</v>
      </c>
      <c r="P47" s="31">
        <f t="shared" si="83"/>
        <v>4.4469359999999991</v>
      </c>
      <c r="Q47" s="31">
        <f t="shared" si="83"/>
        <v>0.2072</v>
      </c>
      <c r="R47" s="34">
        <f t="shared" si="83"/>
        <v>10.027800000000001</v>
      </c>
      <c r="S47" s="31">
        <v>0.84499999999999997</v>
      </c>
      <c r="T47" s="31">
        <v>0.70099999999999996</v>
      </c>
      <c r="U47" s="31">
        <v>8.3000000000000004E-2</v>
      </c>
      <c r="V47" s="31">
        <v>2.8319999999999999</v>
      </c>
      <c r="W47" s="31">
        <v>7.6779999999999999</v>
      </c>
      <c r="X47" s="31">
        <v>4.44564</v>
      </c>
      <c r="Y47" s="31">
        <v>0.184</v>
      </c>
      <c r="Z47" s="31">
        <v>9.8930000000000007</v>
      </c>
      <c r="AA47" s="31">
        <v>0.84299999999999997</v>
      </c>
      <c r="AB47" s="31">
        <v>0.72</v>
      </c>
      <c r="AC47" s="31">
        <v>6.5000000000000002E-2</v>
      </c>
      <c r="AD47" s="31">
        <v>2.7959999999999998</v>
      </c>
      <c r="AE47" s="31">
        <v>7.6509999999999998</v>
      </c>
      <c r="AF47" s="31">
        <v>4.4499399999999998</v>
      </c>
      <c r="AG47" s="31">
        <v>0.184</v>
      </c>
      <c r="AH47" s="31">
        <v>10.015000000000001</v>
      </c>
      <c r="AI47" s="31">
        <v>0.84699999999999998</v>
      </c>
      <c r="AJ47" s="31">
        <v>0.70399999999999996</v>
      </c>
      <c r="AK47" s="31">
        <v>9.2999999999999999E-2</v>
      </c>
      <c r="AL47" s="31">
        <v>2.8159999999999998</v>
      </c>
      <c r="AM47" s="31">
        <v>7.7569999999999997</v>
      </c>
      <c r="AN47" s="31">
        <v>4.4221000000000004</v>
      </c>
      <c r="AO47" s="31">
        <v>0.187</v>
      </c>
      <c r="AP47" s="31">
        <v>9.9939999999999998</v>
      </c>
      <c r="AQ47" s="31">
        <v>0.85099999999999998</v>
      </c>
      <c r="AR47" s="31">
        <v>0.73099999999999998</v>
      </c>
      <c r="AS47" s="31">
        <v>6.4000000000000001E-2</v>
      </c>
      <c r="AT47" s="31">
        <v>2.8759999999999999</v>
      </c>
      <c r="AU47" s="31">
        <v>8.0250000000000004</v>
      </c>
      <c r="AV47" s="31">
        <v>4.4407199999999998</v>
      </c>
      <c r="AW47" s="31">
        <v>0.26</v>
      </c>
      <c r="AX47" s="31">
        <v>10.099</v>
      </c>
      <c r="AY47" s="31">
        <v>0.84699999999999998</v>
      </c>
      <c r="AZ47" s="31">
        <v>0.73299999999999998</v>
      </c>
      <c r="BA47" s="31">
        <v>8.2000000000000003E-2</v>
      </c>
      <c r="BB47" s="31">
        <v>2.827</v>
      </c>
      <c r="BC47" s="31">
        <v>7.726</v>
      </c>
      <c r="BD47" s="31">
        <v>4.47628</v>
      </c>
      <c r="BE47" s="31">
        <v>0.221</v>
      </c>
      <c r="BF47" s="31">
        <v>10.138</v>
      </c>
    </row>
    <row r="48" spans="1:58">
      <c r="A48" s="1">
        <f t="shared" ref="A48:C48" si="84">F48^3</f>
        <v>1.6010300699999999E+26</v>
      </c>
      <c r="B48" s="1">
        <f t="shared" si="84"/>
        <v>8E+18</v>
      </c>
      <c r="C48" s="1">
        <f t="shared" si="84"/>
        <v>2.744E+18</v>
      </c>
      <c r="D48" s="30">
        <f t="shared" si="45"/>
        <v>7.1319101251003196E+26</v>
      </c>
      <c r="E48" s="30"/>
      <c r="F48" s="30">
        <v>543000000</v>
      </c>
      <c r="G48" s="31">
        <v>2000000</v>
      </c>
      <c r="H48" s="31">
        <v>1400000</v>
      </c>
      <c r="J48" s="32">
        <f t="shared" si="46"/>
        <v>25.232376000000002</v>
      </c>
      <c r="K48" s="33">
        <f t="shared" ref="K48:R48" si="85">AVERAGE(S48,AA48,AI48, AQ48, AY48)</f>
        <v>0.84759999999999991</v>
      </c>
      <c r="L48" s="31">
        <f t="shared" si="85"/>
        <v>0.72499999999999998</v>
      </c>
      <c r="M48" s="31">
        <f t="shared" si="85"/>
        <v>7.8200000000000006E-2</v>
      </c>
      <c r="N48" s="31">
        <f t="shared" si="85"/>
        <v>2.8279999999999998</v>
      </c>
      <c r="O48" s="31">
        <f t="shared" si="85"/>
        <v>7.6710000000000012</v>
      </c>
      <c r="P48" s="31">
        <f t="shared" si="85"/>
        <v>4.4545760000000003</v>
      </c>
      <c r="Q48" s="31">
        <f t="shared" si="85"/>
        <v>0.18539999999999995</v>
      </c>
      <c r="R48" s="34">
        <f t="shared" si="85"/>
        <v>10.093399999999999</v>
      </c>
      <c r="S48" s="31">
        <v>0.84299999999999997</v>
      </c>
      <c r="T48" s="31">
        <v>0.73099999999999998</v>
      </c>
      <c r="U48" s="31">
        <v>8.2000000000000003E-2</v>
      </c>
      <c r="V48" s="31">
        <v>2.8620000000000001</v>
      </c>
      <c r="W48" s="31">
        <v>7.7569999999999997</v>
      </c>
      <c r="X48" s="31">
        <v>4.4498800000000003</v>
      </c>
      <c r="Y48" s="31">
        <v>0.187</v>
      </c>
      <c r="Z48" s="31">
        <v>9.984</v>
      </c>
      <c r="AA48" s="31">
        <v>0.85499999999999998</v>
      </c>
      <c r="AB48" s="31">
        <v>0.71499999999999997</v>
      </c>
      <c r="AC48" s="31">
        <v>8.5000000000000006E-2</v>
      </c>
      <c r="AD48" s="31">
        <v>2.7869999999999999</v>
      </c>
      <c r="AE48" s="31">
        <v>7.6909999999999998</v>
      </c>
      <c r="AF48" s="31">
        <v>4.43262</v>
      </c>
      <c r="AG48" s="31">
        <v>0.185</v>
      </c>
      <c r="AH48" s="31">
        <v>10.037000000000001</v>
      </c>
      <c r="AI48" s="31">
        <v>0.84699999999999998</v>
      </c>
      <c r="AJ48" s="31">
        <v>0.72899999999999998</v>
      </c>
      <c r="AK48" s="31">
        <v>5.8000000000000003E-2</v>
      </c>
      <c r="AL48" s="31">
        <v>2.7869999999999999</v>
      </c>
      <c r="AM48" s="31">
        <v>7.6260000000000003</v>
      </c>
      <c r="AN48" s="31">
        <v>4.4458399999999996</v>
      </c>
      <c r="AO48" s="31">
        <v>0.185</v>
      </c>
      <c r="AP48" s="31">
        <v>9.9830000000000005</v>
      </c>
      <c r="AQ48" s="31">
        <v>0.85</v>
      </c>
      <c r="AR48" s="31">
        <v>0.748</v>
      </c>
      <c r="AS48" s="31">
        <v>6.9000000000000006E-2</v>
      </c>
      <c r="AT48" s="31">
        <v>2.8540000000000001</v>
      </c>
      <c r="AU48" s="31">
        <v>7.69</v>
      </c>
      <c r="AV48" s="31">
        <v>4.4770599999999998</v>
      </c>
      <c r="AW48" s="31">
        <v>0.186</v>
      </c>
      <c r="AX48" s="31">
        <v>10.266999999999999</v>
      </c>
      <c r="AY48" s="31">
        <v>0.84299999999999997</v>
      </c>
      <c r="AZ48" s="31">
        <v>0.70199999999999996</v>
      </c>
      <c r="BA48" s="31">
        <v>9.7000000000000003E-2</v>
      </c>
      <c r="BB48" s="31">
        <v>2.85</v>
      </c>
      <c r="BC48" s="31">
        <v>7.5910000000000002</v>
      </c>
      <c r="BD48" s="31">
        <v>4.4674800000000001</v>
      </c>
      <c r="BE48" s="31">
        <v>0.184</v>
      </c>
      <c r="BF48" s="31">
        <v>10.196</v>
      </c>
    </row>
    <row r="49" spans="1:58">
      <c r="A49" s="1">
        <f t="shared" ref="A49:C49" si="86">F49^3</f>
        <v>2.16E+26</v>
      </c>
      <c r="B49" s="1">
        <f t="shared" si="86"/>
        <v>8E+18</v>
      </c>
      <c r="C49" s="1">
        <f t="shared" si="86"/>
        <v>2.744E+18</v>
      </c>
      <c r="D49" s="30">
        <f t="shared" si="45"/>
        <v>9.6140476799999985E+26</v>
      </c>
      <c r="E49" s="30"/>
      <c r="F49" s="30">
        <v>600000000</v>
      </c>
      <c r="G49" s="31">
        <v>2000000</v>
      </c>
      <c r="H49" s="31">
        <v>1400000</v>
      </c>
      <c r="J49" s="32">
        <f t="shared" si="46"/>
        <v>25.249348000000005</v>
      </c>
      <c r="K49" s="37">
        <f t="shared" ref="K49:R49" si="87">AVERAGE(S49,AA49,AI49, AQ49, AY49)</f>
        <v>0.84619999999999995</v>
      </c>
      <c r="L49" s="38">
        <f t="shared" si="87"/>
        <v>0.7228</v>
      </c>
      <c r="M49" s="38">
        <f t="shared" si="87"/>
        <v>7.3600000000000013E-2</v>
      </c>
      <c r="N49" s="38">
        <f t="shared" si="87"/>
        <v>2.8164000000000002</v>
      </c>
      <c r="O49" s="38">
        <f t="shared" si="87"/>
        <v>7.7242000000000006</v>
      </c>
      <c r="P49" s="38">
        <f t="shared" si="87"/>
        <v>4.4509479999999995</v>
      </c>
      <c r="Q49" s="38">
        <f t="shared" si="87"/>
        <v>0.18559999999999999</v>
      </c>
      <c r="R49" s="39">
        <f t="shared" si="87"/>
        <v>10.0722</v>
      </c>
      <c r="S49" s="31">
        <v>0.85099999999999998</v>
      </c>
      <c r="T49" s="31">
        <v>0.73099999999999998</v>
      </c>
      <c r="U49" s="31">
        <v>6.3E-2</v>
      </c>
      <c r="V49" s="31">
        <v>2.8090000000000002</v>
      </c>
      <c r="W49" s="31">
        <v>8.0210000000000008</v>
      </c>
      <c r="X49" s="31">
        <v>4.4528999999999996</v>
      </c>
      <c r="Y49" s="31">
        <v>0.186</v>
      </c>
      <c r="Z49" s="31">
        <v>9.9640000000000004</v>
      </c>
      <c r="AA49" s="31">
        <v>0.84299999999999997</v>
      </c>
      <c r="AB49" s="31">
        <v>0.71399999999999997</v>
      </c>
      <c r="AC49" s="31">
        <v>0.08</v>
      </c>
      <c r="AD49" s="31">
        <v>2.7829999999999999</v>
      </c>
      <c r="AE49" s="31">
        <v>7.6909999999999998</v>
      </c>
      <c r="AF49" s="31">
        <v>4.4292600000000002</v>
      </c>
      <c r="AG49" s="31">
        <v>0.185</v>
      </c>
      <c r="AH49" s="31">
        <v>10.151999999999999</v>
      </c>
      <c r="AI49" s="31">
        <v>0.84699999999999998</v>
      </c>
      <c r="AJ49" s="31">
        <v>0.71</v>
      </c>
      <c r="AK49" s="31">
        <v>9.8000000000000004E-2</v>
      </c>
      <c r="AL49" s="31">
        <v>2.7989999999999999</v>
      </c>
      <c r="AM49" s="31">
        <v>7.6859999999999999</v>
      </c>
      <c r="AN49" s="31">
        <v>4.4503599999999999</v>
      </c>
      <c r="AO49" s="31">
        <v>0.185</v>
      </c>
      <c r="AP49" s="31">
        <v>9.9139999999999997</v>
      </c>
      <c r="AQ49" s="31">
        <v>0.84699999999999998</v>
      </c>
      <c r="AR49" s="31">
        <v>0.75800000000000001</v>
      </c>
      <c r="AS49" s="31">
        <v>4.7E-2</v>
      </c>
      <c r="AT49" s="31">
        <v>2.8479999999999999</v>
      </c>
      <c r="AU49" s="31">
        <v>7.6459999999999999</v>
      </c>
      <c r="AV49" s="31">
        <v>4.4692800000000004</v>
      </c>
      <c r="AW49" s="31">
        <v>0.186</v>
      </c>
      <c r="AX49" s="31">
        <v>10.124000000000001</v>
      </c>
      <c r="AY49" s="31">
        <v>0.84299999999999997</v>
      </c>
      <c r="AZ49" s="31">
        <v>0.70099999999999996</v>
      </c>
      <c r="BA49" s="31">
        <v>0.08</v>
      </c>
      <c r="BB49" s="31">
        <v>2.843</v>
      </c>
      <c r="BC49" s="31">
        <v>7.577</v>
      </c>
      <c r="BD49" s="31">
        <v>4.4529399999999999</v>
      </c>
      <c r="BE49" s="31">
        <v>0.186</v>
      </c>
      <c r="BF49" s="31">
        <v>10.207000000000001</v>
      </c>
    </row>
    <row r="50" spans="1:58">
      <c r="K50" s="31"/>
    </row>
    <row r="51" spans="1:58">
      <c r="K51" s="31"/>
    </row>
    <row r="52" spans="1:58">
      <c r="K52" s="31"/>
    </row>
    <row r="53" spans="1:58">
      <c r="K53" s="31"/>
    </row>
    <row r="54" spans="1:58">
      <c r="D54" s="5"/>
      <c r="E54" s="5"/>
      <c r="F54" s="5"/>
      <c r="K54" s="31"/>
      <c r="S54" s="1"/>
      <c r="AA54" s="1"/>
      <c r="AI54" s="1"/>
      <c r="AQ54" s="1"/>
      <c r="AY54" s="1"/>
    </row>
    <row r="55" spans="1:58">
      <c r="D55" s="5"/>
      <c r="E55" s="5"/>
      <c r="F55" s="5" t="s">
        <v>95</v>
      </c>
      <c r="K55" s="31" t="s">
        <v>40</v>
      </c>
      <c r="S55" s="1" t="s">
        <v>74</v>
      </c>
      <c r="AA55" s="1" t="s">
        <v>96</v>
      </c>
      <c r="AI55" s="1" t="s">
        <v>76</v>
      </c>
      <c r="AQ55" s="1" t="s">
        <v>77</v>
      </c>
      <c r="AY55" s="1" t="s">
        <v>94</v>
      </c>
    </row>
    <row r="56" spans="1:58">
      <c r="A56" s="1" t="s">
        <v>78</v>
      </c>
      <c r="B56" s="1" t="s">
        <v>79</v>
      </c>
      <c r="C56" s="1" t="s">
        <v>80</v>
      </c>
      <c r="D56" s="26" t="s">
        <v>81</v>
      </c>
      <c r="E56" s="26" t="s">
        <v>82</v>
      </c>
      <c r="F56" s="26" t="s">
        <v>83</v>
      </c>
      <c r="G56" s="26" t="s">
        <v>84</v>
      </c>
      <c r="H56" s="26" t="s">
        <v>85</v>
      </c>
      <c r="I56" s="26" t="s">
        <v>86</v>
      </c>
      <c r="J56" s="26" t="s">
        <v>87</v>
      </c>
      <c r="K56" s="27" t="s">
        <v>47</v>
      </c>
      <c r="L56" s="28" t="s">
        <v>48</v>
      </c>
      <c r="M56" s="28" t="s">
        <v>49</v>
      </c>
      <c r="N56" s="28" t="s">
        <v>88</v>
      </c>
      <c r="O56" s="28" t="s">
        <v>89</v>
      </c>
      <c r="P56" s="28" t="s">
        <v>90</v>
      </c>
      <c r="Q56" s="28" t="s">
        <v>91</v>
      </c>
      <c r="R56" s="29" t="s">
        <v>92</v>
      </c>
      <c r="S56" s="26" t="s">
        <v>47</v>
      </c>
      <c r="T56" s="26" t="s">
        <v>48</v>
      </c>
      <c r="U56" s="26" t="s">
        <v>49</v>
      </c>
      <c r="V56" s="26" t="s">
        <v>88</v>
      </c>
      <c r="W56" s="26" t="s">
        <v>89</v>
      </c>
      <c r="X56" s="26" t="s">
        <v>90</v>
      </c>
      <c r="Y56" s="26" t="s">
        <v>91</v>
      </c>
      <c r="Z56" s="26" t="s">
        <v>92</v>
      </c>
      <c r="AA56" s="26" t="s">
        <v>47</v>
      </c>
      <c r="AB56" s="26" t="s">
        <v>48</v>
      </c>
      <c r="AC56" s="26" t="s">
        <v>49</v>
      </c>
      <c r="AD56" s="26" t="s">
        <v>88</v>
      </c>
      <c r="AE56" s="26" t="s">
        <v>89</v>
      </c>
      <c r="AF56" s="26" t="s">
        <v>90</v>
      </c>
      <c r="AG56" s="26" t="s">
        <v>91</v>
      </c>
      <c r="AH56" s="26" t="s">
        <v>92</v>
      </c>
      <c r="AI56" s="26" t="s">
        <v>47</v>
      </c>
      <c r="AJ56" s="26" t="s">
        <v>48</v>
      </c>
      <c r="AK56" s="26" t="s">
        <v>49</v>
      </c>
      <c r="AL56" s="26" t="s">
        <v>88</v>
      </c>
      <c r="AM56" s="26" t="s">
        <v>89</v>
      </c>
      <c r="AN56" s="26" t="s">
        <v>90</v>
      </c>
      <c r="AO56" s="26" t="s">
        <v>91</v>
      </c>
      <c r="AP56" s="26" t="s">
        <v>92</v>
      </c>
      <c r="AQ56" s="26" t="s">
        <v>47</v>
      </c>
      <c r="AR56" s="26" t="s">
        <v>48</v>
      </c>
      <c r="AS56" s="26" t="s">
        <v>49</v>
      </c>
      <c r="AT56" s="26" t="s">
        <v>88</v>
      </c>
      <c r="AU56" s="26" t="s">
        <v>89</v>
      </c>
      <c r="AV56" s="26" t="s">
        <v>90</v>
      </c>
      <c r="AW56" s="26" t="s">
        <v>91</v>
      </c>
      <c r="AX56" s="26" t="s">
        <v>92</v>
      </c>
      <c r="AY56" s="26" t="s">
        <v>47</v>
      </c>
      <c r="AZ56" s="26" t="s">
        <v>48</v>
      </c>
      <c r="BA56" s="26" t="s">
        <v>49</v>
      </c>
      <c r="BB56" s="26" t="s">
        <v>88</v>
      </c>
      <c r="BC56" s="26" t="s">
        <v>89</v>
      </c>
      <c r="BD56" s="26" t="s">
        <v>90</v>
      </c>
      <c r="BE56" s="26" t="s">
        <v>91</v>
      </c>
      <c r="BF56" s="26" t="s">
        <v>92</v>
      </c>
    </row>
    <row r="57" spans="1:58">
      <c r="A57" s="1">
        <f t="shared" ref="A57:C57" si="88">F57^3</f>
        <v>5.5452330000000002E+24</v>
      </c>
      <c r="B57" s="1">
        <f t="shared" si="88"/>
        <v>1.728E+18</v>
      </c>
      <c r="C57" s="1">
        <f t="shared" si="88"/>
        <v>1E+18</v>
      </c>
      <c r="D57" s="30">
        <f t="shared" ref="D57:D77" si="89">A57*P57</f>
        <v>7.0281802435842007E+26</v>
      </c>
      <c r="E57" s="30"/>
      <c r="F57" s="30">
        <v>177000000</v>
      </c>
      <c r="G57" s="31">
        <v>1200000</v>
      </c>
      <c r="H57" s="31">
        <v>1000000</v>
      </c>
      <c r="I57" s="32">
        <v>8250000000</v>
      </c>
      <c r="J57" s="32">
        <f t="shared" ref="J57:J77" si="90">SUM(N57:R57)</f>
        <v>154.36813999999998</v>
      </c>
      <c r="K57" s="33">
        <f t="shared" ref="K57:R57" si="91">AVERAGE(S57,AA57,AI57, AQ57, AY57)</f>
        <v>7.6677999999999997</v>
      </c>
      <c r="L57" s="31">
        <f t="shared" si="91"/>
        <v>11.029599999999999</v>
      </c>
      <c r="M57" s="31">
        <f t="shared" si="91"/>
        <v>0.16320000000000001</v>
      </c>
      <c r="N57" s="31">
        <f t="shared" si="91"/>
        <v>3.6967999999999996</v>
      </c>
      <c r="O57" s="31">
        <f t="shared" si="91"/>
        <v>9.7073999999999998</v>
      </c>
      <c r="P57" s="31">
        <f t="shared" si="91"/>
        <v>126.74274</v>
      </c>
      <c r="Q57" s="31">
        <f t="shared" si="91"/>
        <v>0.35580000000000001</v>
      </c>
      <c r="R57" s="34">
        <f t="shared" si="91"/>
        <v>13.865399999999999</v>
      </c>
      <c r="S57" s="31">
        <v>6.8760000000000003</v>
      </c>
      <c r="T57" s="31">
        <v>11.178000000000001</v>
      </c>
      <c r="U57" s="31">
        <v>0.156</v>
      </c>
      <c r="V57" s="31">
        <v>3.6240000000000001</v>
      </c>
      <c r="W57" s="31">
        <v>9.3520000000000003</v>
      </c>
      <c r="X57" s="31">
        <v>113.01139999999999</v>
      </c>
      <c r="Y57" s="31">
        <v>0.36299999999999999</v>
      </c>
      <c r="Z57" s="31">
        <v>13.760999999999999</v>
      </c>
      <c r="AA57" s="31">
        <v>6.6669999999999998</v>
      </c>
      <c r="AB57" s="31">
        <v>11.042</v>
      </c>
      <c r="AC57" s="31">
        <v>0.14899999999999999</v>
      </c>
      <c r="AD57" s="31">
        <v>3.6339999999999999</v>
      </c>
      <c r="AE57" s="31">
        <v>9.42</v>
      </c>
      <c r="AF57" s="31">
        <v>110.099</v>
      </c>
      <c r="AG57" s="31">
        <v>0.38600000000000001</v>
      </c>
      <c r="AH57" s="31">
        <v>13.771000000000001</v>
      </c>
      <c r="AI57" s="31">
        <v>6.66</v>
      </c>
      <c r="AJ57" s="31">
        <v>11.022</v>
      </c>
      <c r="AK57" s="31">
        <v>0.156</v>
      </c>
      <c r="AL57" s="31">
        <v>3.73</v>
      </c>
      <c r="AM57" s="31">
        <v>10.664999999999999</v>
      </c>
      <c r="AN57" s="31">
        <v>106.2454</v>
      </c>
      <c r="AO57" s="31">
        <v>0.33900000000000002</v>
      </c>
      <c r="AP57" s="31">
        <v>13.817</v>
      </c>
      <c r="AQ57" s="31">
        <v>9.8640000000000008</v>
      </c>
      <c r="AR57" s="31">
        <v>10.926</v>
      </c>
      <c r="AS57" s="31">
        <v>0.16400000000000001</v>
      </c>
      <c r="AT57" s="31">
        <v>3.6989999999999998</v>
      </c>
      <c r="AU57" s="31">
        <v>9.548</v>
      </c>
      <c r="AV57" s="31">
        <v>167.53710000000001</v>
      </c>
      <c r="AW57" s="31">
        <v>0.375</v>
      </c>
      <c r="AX57" s="31">
        <v>14.05</v>
      </c>
      <c r="AY57" s="31">
        <v>8.2720000000000002</v>
      </c>
      <c r="AZ57" s="31">
        <v>10.98</v>
      </c>
      <c r="BA57" s="31">
        <v>0.191</v>
      </c>
      <c r="BB57" s="31">
        <v>3.7970000000000002</v>
      </c>
      <c r="BC57" s="31">
        <v>9.5519999999999996</v>
      </c>
      <c r="BD57" s="31">
        <v>136.82079999999999</v>
      </c>
      <c r="BE57" s="31">
        <v>0.316</v>
      </c>
      <c r="BF57" s="31">
        <v>13.928000000000001</v>
      </c>
    </row>
    <row r="58" spans="1:58">
      <c r="A58" s="1">
        <f t="shared" ref="A58:C58" si="92">F58^3</f>
        <v>1.8821096E+25</v>
      </c>
      <c r="B58" s="1">
        <f t="shared" si="92"/>
        <v>1.728E+18</v>
      </c>
      <c r="C58" s="1">
        <f t="shared" si="92"/>
        <v>1E+18</v>
      </c>
      <c r="D58" s="30">
        <f t="shared" si="89"/>
        <v>1.8781686130663679E+27</v>
      </c>
      <c r="E58" s="30"/>
      <c r="F58" s="30">
        <v>266000000</v>
      </c>
      <c r="G58" s="31">
        <v>1200000</v>
      </c>
      <c r="H58" s="31">
        <v>1000000</v>
      </c>
      <c r="I58" s="32">
        <v>8250000000</v>
      </c>
      <c r="J58" s="32">
        <f t="shared" si="90"/>
        <v>127.076008</v>
      </c>
      <c r="K58" s="33">
        <f t="shared" ref="K58:R58" si="93">AVERAGE(S58,AA58,AI58, AQ58, AY58)</f>
        <v>6.2218</v>
      </c>
      <c r="L58" s="31">
        <f t="shared" si="93"/>
        <v>11.604200000000001</v>
      </c>
      <c r="M58" s="31">
        <f t="shared" si="93"/>
        <v>0.15620000000000003</v>
      </c>
      <c r="N58" s="31">
        <f t="shared" si="93"/>
        <v>3.6512000000000002</v>
      </c>
      <c r="O58" s="31">
        <f t="shared" si="93"/>
        <v>9.3886000000000003</v>
      </c>
      <c r="P58" s="31">
        <f t="shared" si="93"/>
        <v>99.790607999999992</v>
      </c>
      <c r="Q58" s="31">
        <f t="shared" si="93"/>
        <v>0.32120000000000004</v>
      </c>
      <c r="R58" s="34">
        <f t="shared" si="93"/>
        <v>13.9244</v>
      </c>
      <c r="S58" s="31">
        <v>6.1680000000000001</v>
      </c>
      <c r="T58" s="31">
        <v>11.52</v>
      </c>
      <c r="U58" s="31">
        <v>0.13400000000000001</v>
      </c>
      <c r="V58" s="31">
        <v>3.6339999999999999</v>
      </c>
      <c r="W58" s="31">
        <v>9.3290000000000006</v>
      </c>
      <c r="X58" s="31">
        <v>99.305400000000006</v>
      </c>
      <c r="Y58" s="31">
        <v>0.35699999999999998</v>
      </c>
      <c r="Z58" s="31">
        <v>13.827999999999999</v>
      </c>
      <c r="AA58" s="31">
        <v>5.6559999999999997</v>
      </c>
      <c r="AB58" s="31">
        <v>11.651999999999999</v>
      </c>
      <c r="AC58" s="31">
        <v>0.13800000000000001</v>
      </c>
      <c r="AD58" s="31">
        <v>3.6110000000000002</v>
      </c>
      <c r="AE58" s="31">
        <v>9.3070000000000004</v>
      </c>
      <c r="AF58" s="31">
        <v>90.153739999999999</v>
      </c>
      <c r="AG58" s="31">
        <v>0.30199999999999999</v>
      </c>
      <c r="AH58" s="31">
        <v>13.839</v>
      </c>
      <c r="AI58" s="31">
        <v>5.468</v>
      </c>
      <c r="AJ58" s="31">
        <v>12.063000000000001</v>
      </c>
      <c r="AK58" s="31">
        <v>0.156</v>
      </c>
      <c r="AL58" s="31">
        <v>3.6339999999999999</v>
      </c>
      <c r="AM58" s="31">
        <v>9.5429999999999993</v>
      </c>
      <c r="AN58" s="31">
        <v>85.893199999999993</v>
      </c>
      <c r="AO58" s="31">
        <v>0.30599999999999999</v>
      </c>
      <c r="AP58" s="31">
        <v>13.95</v>
      </c>
      <c r="AQ58" s="31">
        <v>7.3570000000000002</v>
      </c>
      <c r="AR58" s="31">
        <v>11.351000000000001</v>
      </c>
      <c r="AS58" s="31">
        <v>0.18</v>
      </c>
      <c r="AT58" s="31">
        <v>3.69</v>
      </c>
      <c r="AU58" s="31">
        <v>9.3339999999999996</v>
      </c>
      <c r="AV58" s="31">
        <v>120.1138</v>
      </c>
      <c r="AW58" s="31">
        <v>0.33800000000000002</v>
      </c>
      <c r="AX58" s="31">
        <v>13.882</v>
      </c>
      <c r="AY58" s="31">
        <v>6.46</v>
      </c>
      <c r="AZ58" s="31">
        <v>11.435</v>
      </c>
      <c r="BA58" s="31">
        <v>0.17299999999999999</v>
      </c>
      <c r="BB58" s="31">
        <v>3.6869999999999998</v>
      </c>
      <c r="BC58" s="31">
        <v>9.43</v>
      </c>
      <c r="BD58" s="31">
        <v>103.48690000000001</v>
      </c>
      <c r="BE58" s="31">
        <v>0.30299999999999999</v>
      </c>
      <c r="BF58" s="31">
        <v>14.122999999999999</v>
      </c>
    </row>
    <row r="59" spans="1:58">
      <c r="A59" s="1">
        <f t="shared" ref="A59:C59" si="94">F59^3</f>
        <v>4.2874999999999999E+25</v>
      </c>
      <c r="B59" s="1">
        <f t="shared" si="94"/>
        <v>1.728E+18</v>
      </c>
      <c r="C59" s="1">
        <f t="shared" si="94"/>
        <v>1E+18</v>
      </c>
      <c r="D59" s="30">
        <f t="shared" si="89"/>
        <v>3.6256909324999999E+27</v>
      </c>
      <c r="E59" s="30"/>
      <c r="F59" s="30">
        <v>350000000</v>
      </c>
      <c r="G59" s="31">
        <v>1200000</v>
      </c>
      <c r="H59" s="31">
        <v>1000000</v>
      </c>
      <c r="I59" s="32">
        <v>8250000000</v>
      </c>
      <c r="J59" s="32">
        <f t="shared" si="90"/>
        <v>111.86142000000001</v>
      </c>
      <c r="K59" s="33">
        <f t="shared" ref="K59:R59" si="95">AVERAGE(S59,AA59,AI59, AQ59, AY59)</f>
        <v>5.4173999999999998</v>
      </c>
      <c r="L59" s="31">
        <f t="shared" si="95"/>
        <v>11.882199999999999</v>
      </c>
      <c r="M59" s="31">
        <f t="shared" si="95"/>
        <v>0.17419999999999999</v>
      </c>
      <c r="N59" s="31">
        <f t="shared" si="95"/>
        <v>3.6466000000000003</v>
      </c>
      <c r="O59" s="31">
        <f t="shared" si="95"/>
        <v>9.3448000000000011</v>
      </c>
      <c r="P59" s="31">
        <f t="shared" si="95"/>
        <v>84.564220000000006</v>
      </c>
      <c r="Q59" s="31">
        <f t="shared" si="95"/>
        <v>0.32679999999999998</v>
      </c>
      <c r="R59" s="34">
        <f t="shared" si="95"/>
        <v>13.978999999999999</v>
      </c>
      <c r="S59" s="31">
        <v>5.3559999999999999</v>
      </c>
      <c r="T59" s="31">
        <v>12.01</v>
      </c>
      <c r="U59" s="31">
        <v>0.189</v>
      </c>
      <c r="V59" s="31">
        <v>3.6</v>
      </c>
      <c r="W59" s="31">
        <v>9.4190000000000005</v>
      </c>
      <c r="X59" s="31">
        <v>82.955699999999993</v>
      </c>
      <c r="Y59" s="31">
        <v>0.311</v>
      </c>
      <c r="Z59" s="31">
        <v>13.843999999999999</v>
      </c>
      <c r="AA59" s="31">
        <v>5.1559999999999997</v>
      </c>
      <c r="AB59" s="31">
        <v>12.058999999999999</v>
      </c>
      <c r="AC59" s="31">
        <v>0.188</v>
      </c>
      <c r="AD59" s="31">
        <v>3.677</v>
      </c>
      <c r="AE59" s="31">
        <v>9.2840000000000007</v>
      </c>
      <c r="AF59" s="31">
        <v>80.057060000000007</v>
      </c>
      <c r="AG59" s="31">
        <v>0.31</v>
      </c>
      <c r="AH59" s="31">
        <v>14.052</v>
      </c>
      <c r="AI59" s="31">
        <v>5.2560000000000002</v>
      </c>
      <c r="AJ59" s="31">
        <v>11.923999999999999</v>
      </c>
      <c r="AK59" s="31">
        <v>0.184</v>
      </c>
      <c r="AL59" s="31">
        <v>3.6269999999999998</v>
      </c>
      <c r="AM59" s="31">
        <v>9.4260000000000002</v>
      </c>
      <c r="AN59" s="31">
        <v>81.176019999999994</v>
      </c>
      <c r="AO59" s="31">
        <v>0.309</v>
      </c>
      <c r="AP59" s="31">
        <v>13.824</v>
      </c>
      <c r="AQ59" s="31">
        <v>5.758</v>
      </c>
      <c r="AR59" s="31">
        <v>11.609</v>
      </c>
      <c r="AS59" s="31">
        <v>0.161</v>
      </c>
      <c r="AT59" s="31">
        <v>3.6930000000000001</v>
      </c>
      <c r="AU59" s="31">
        <v>9.3160000000000007</v>
      </c>
      <c r="AV59" s="31">
        <v>91.029679999999999</v>
      </c>
      <c r="AW59" s="31">
        <v>0.36299999999999999</v>
      </c>
      <c r="AX59" s="31">
        <v>14.004</v>
      </c>
      <c r="AY59" s="31">
        <v>5.5609999999999999</v>
      </c>
      <c r="AZ59" s="31">
        <v>11.808999999999999</v>
      </c>
      <c r="BA59" s="31">
        <v>0.14899999999999999</v>
      </c>
      <c r="BB59" s="31">
        <v>3.6360000000000001</v>
      </c>
      <c r="BC59" s="31">
        <v>9.2789999999999999</v>
      </c>
      <c r="BD59" s="31">
        <v>87.602639999999994</v>
      </c>
      <c r="BE59" s="31">
        <v>0.34100000000000003</v>
      </c>
      <c r="BF59" s="31">
        <v>14.170999999999999</v>
      </c>
    </row>
    <row r="60" spans="1:58">
      <c r="A60" s="1">
        <f t="shared" ref="A60:C60" si="96">F60^3</f>
        <v>7.4088000000000004E+25</v>
      </c>
      <c r="B60" s="1">
        <f t="shared" si="96"/>
        <v>1.728E+18</v>
      </c>
      <c r="C60" s="1">
        <f t="shared" si="96"/>
        <v>1E+18</v>
      </c>
      <c r="D60" s="30">
        <f t="shared" si="89"/>
        <v>5.889051526176E+27</v>
      </c>
      <c r="E60" s="30"/>
      <c r="F60" s="30">
        <v>420000000</v>
      </c>
      <c r="G60" s="31">
        <v>1200000</v>
      </c>
      <c r="H60" s="31">
        <v>1000000</v>
      </c>
      <c r="J60" s="32">
        <f t="shared" si="90"/>
        <v>106.769452</v>
      </c>
      <c r="K60" s="33">
        <f t="shared" ref="K60:R60" si="97">AVERAGE(S60,AA60,AI60, AQ60, AY60)</f>
        <v>5.1360000000000001</v>
      </c>
      <c r="L60" s="31">
        <f t="shared" si="97"/>
        <v>12.105599999999999</v>
      </c>
      <c r="M60" s="31">
        <f t="shared" si="97"/>
        <v>0.16120000000000001</v>
      </c>
      <c r="N60" s="31">
        <f t="shared" si="97"/>
        <v>3.6643999999999997</v>
      </c>
      <c r="O60" s="31">
        <f t="shared" si="97"/>
        <v>9.4345999999999997</v>
      </c>
      <c r="P60" s="31">
        <f t="shared" si="97"/>
        <v>79.487251999999998</v>
      </c>
      <c r="Q60" s="31">
        <f t="shared" si="97"/>
        <v>0.30640000000000001</v>
      </c>
      <c r="R60" s="34">
        <f t="shared" si="97"/>
        <v>13.876799999999999</v>
      </c>
      <c r="S60" s="31">
        <v>5.1520000000000001</v>
      </c>
      <c r="T60" s="31">
        <v>12.034000000000001</v>
      </c>
      <c r="U60" s="31">
        <v>0.18</v>
      </c>
      <c r="V60" s="31">
        <v>3.6280000000000001</v>
      </c>
      <c r="W60" s="31">
        <v>9.3629999999999995</v>
      </c>
      <c r="X60" s="31">
        <v>80.001760000000004</v>
      </c>
      <c r="Y60" s="31">
        <v>0.30599999999999999</v>
      </c>
      <c r="Z60" s="31">
        <v>13.707000000000001</v>
      </c>
      <c r="AA60" s="31">
        <v>5.056</v>
      </c>
      <c r="AB60" s="31">
        <v>12.272</v>
      </c>
      <c r="AC60" s="31">
        <v>0.13100000000000001</v>
      </c>
      <c r="AD60" s="31">
        <v>3.629</v>
      </c>
      <c r="AE60" s="31">
        <v>9.4629999999999992</v>
      </c>
      <c r="AF60" s="31">
        <v>77.808019999999999</v>
      </c>
      <c r="AG60" s="31">
        <v>0.317</v>
      </c>
      <c r="AH60" s="31">
        <v>13.835000000000001</v>
      </c>
      <c r="AI60" s="31">
        <v>5.056</v>
      </c>
      <c r="AJ60" s="31">
        <v>12.224</v>
      </c>
      <c r="AK60" s="31">
        <v>0.17299999999999999</v>
      </c>
      <c r="AL60" s="31">
        <v>3.6190000000000002</v>
      </c>
      <c r="AM60" s="31">
        <v>9.3059999999999992</v>
      </c>
      <c r="AN60" s="31">
        <v>78.597380000000001</v>
      </c>
      <c r="AO60" s="31">
        <v>0.30599999999999999</v>
      </c>
      <c r="AP60" s="31">
        <v>13.77</v>
      </c>
      <c r="AQ60" s="31">
        <v>5.26</v>
      </c>
      <c r="AR60" s="31">
        <v>11.901</v>
      </c>
      <c r="AS60" s="31">
        <v>0.157</v>
      </c>
      <c r="AT60" s="31">
        <v>3.7749999999999999</v>
      </c>
      <c r="AU60" s="31">
        <v>9.6120000000000001</v>
      </c>
      <c r="AV60" s="31">
        <v>81.443280000000001</v>
      </c>
      <c r="AW60" s="31">
        <v>0.30099999999999999</v>
      </c>
      <c r="AX60" s="31">
        <v>14.058</v>
      </c>
      <c r="AY60" s="31">
        <v>5.1559999999999997</v>
      </c>
      <c r="AZ60" s="31">
        <v>12.097</v>
      </c>
      <c r="BA60" s="31">
        <v>0.16500000000000001</v>
      </c>
      <c r="BB60" s="31">
        <v>3.6709999999999998</v>
      </c>
      <c r="BC60" s="31">
        <v>9.4290000000000003</v>
      </c>
      <c r="BD60" s="31">
        <v>79.585819999999998</v>
      </c>
      <c r="BE60" s="31">
        <v>0.30199999999999999</v>
      </c>
      <c r="BF60" s="31">
        <v>14.013999999999999</v>
      </c>
    </row>
    <row r="61" spans="1:58">
      <c r="A61" s="1">
        <f t="shared" ref="A61:C61" si="98">F61^3</f>
        <v>1.1059200000000001E+26</v>
      </c>
      <c r="B61" s="1">
        <f t="shared" si="98"/>
        <v>1.728E+18</v>
      </c>
      <c r="C61" s="1">
        <f t="shared" si="98"/>
        <v>1E+18</v>
      </c>
      <c r="D61" s="30">
        <f t="shared" si="89"/>
        <v>8.6364977725439997E+27</v>
      </c>
      <c r="E61" s="30"/>
      <c r="F61" s="30">
        <v>480000000</v>
      </c>
      <c r="G61" s="31">
        <v>1200000</v>
      </c>
      <c r="H61" s="31">
        <v>1000000</v>
      </c>
      <c r="J61" s="32">
        <f t="shared" si="90"/>
        <v>105.245132</v>
      </c>
      <c r="K61" s="33">
        <f t="shared" ref="K61:R61" si="99">AVERAGE(S61,AA61,AI61, AQ61, AY61)</f>
        <v>5.0584000000000007</v>
      </c>
      <c r="L61" s="31">
        <f t="shared" si="99"/>
        <v>12.2982</v>
      </c>
      <c r="M61" s="31">
        <f t="shared" si="99"/>
        <v>0.16339999999999999</v>
      </c>
      <c r="N61" s="31">
        <f t="shared" si="99"/>
        <v>3.6402000000000001</v>
      </c>
      <c r="O61" s="31">
        <f t="shared" si="99"/>
        <v>9.333400000000001</v>
      </c>
      <c r="P61" s="31">
        <f t="shared" si="99"/>
        <v>78.09333199999999</v>
      </c>
      <c r="Q61" s="31">
        <f t="shared" si="99"/>
        <v>0.30580000000000002</v>
      </c>
      <c r="R61" s="34">
        <f t="shared" si="99"/>
        <v>13.872399999999999</v>
      </c>
      <c r="S61" s="31">
        <v>5.0599999999999996</v>
      </c>
      <c r="T61" s="31">
        <v>12.391</v>
      </c>
      <c r="U61" s="31">
        <v>0.18099999999999999</v>
      </c>
      <c r="V61" s="31">
        <v>3.5819999999999999</v>
      </c>
      <c r="W61" s="31">
        <v>9.2249999999999996</v>
      </c>
      <c r="X61" s="31">
        <v>78.437759999999997</v>
      </c>
      <c r="Y61" s="31">
        <v>0.30099999999999999</v>
      </c>
      <c r="Z61" s="31">
        <v>13.755000000000001</v>
      </c>
      <c r="AA61" s="31">
        <v>5.056</v>
      </c>
      <c r="AB61" s="31">
        <v>12.308999999999999</v>
      </c>
      <c r="AC61" s="31">
        <v>0.158</v>
      </c>
      <c r="AD61" s="31">
        <v>3.6760000000000002</v>
      </c>
      <c r="AE61" s="31">
        <v>9.3230000000000004</v>
      </c>
      <c r="AF61" s="31">
        <v>77.687740000000005</v>
      </c>
      <c r="AG61" s="31">
        <v>0.308</v>
      </c>
      <c r="AH61" s="31">
        <v>13.888999999999999</v>
      </c>
      <c r="AI61" s="31">
        <v>5.0640000000000001</v>
      </c>
      <c r="AJ61" s="31">
        <v>12.257999999999999</v>
      </c>
      <c r="AK61" s="31">
        <v>0.15</v>
      </c>
      <c r="AL61" s="31">
        <v>3.6110000000000002</v>
      </c>
      <c r="AM61" s="31">
        <v>9.3390000000000004</v>
      </c>
      <c r="AN61" s="31">
        <v>77.632540000000006</v>
      </c>
      <c r="AO61" s="31">
        <v>0.30399999999999999</v>
      </c>
      <c r="AP61" s="31">
        <v>13.926</v>
      </c>
      <c r="AQ61" s="31">
        <v>5.056</v>
      </c>
      <c r="AR61" s="31">
        <v>12.231999999999999</v>
      </c>
      <c r="AS61" s="31">
        <v>0.13900000000000001</v>
      </c>
      <c r="AT61" s="31">
        <v>3.6659999999999999</v>
      </c>
      <c r="AU61" s="31">
        <v>9.2629999999999999</v>
      </c>
      <c r="AV61" s="31">
        <v>78.96302</v>
      </c>
      <c r="AW61" s="31">
        <v>0.28199999999999997</v>
      </c>
      <c r="AX61" s="31">
        <v>13.856999999999999</v>
      </c>
      <c r="AY61" s="31">
        <v>5.056</v>
      </c>
      <c r="AZ61" s="31">
        <v>12.301</v>
      </c>
      <c r="BA61" s="31">
        <v>0.189</v>
      </c>
      <c r="BB61" s="31">
        <v>3.6659999999999999</v>
      </c>
      <c r="BC61" s="31">
        <v>9.5169999999999995</v>
      </c>
      <c r="BD61" s="31">
        <v>77.745599999999996</v>
      </c>
      <c r="BE61" s="31">
        <v>0.33400000000000002</v>
      </c>
      <c r="BF61" s="31">
        <v>13.935</v>
      </c>
    </row>
    <row r="62" spans="1:58">
      <c r="A62" s="1">
        <f t="shared" ref="A62:C62" si="100">F62^3</f>
        <v>1.6010300699999999E+26</v>
      </c>
      <c r="B62" s="1">
        <f t="shared" si="100"/>
        <v>1.728E+18</v>
      </c>
      <c r="C62" s="1">
        <f t="shared" si="100"/>
        <v>1E+18</v>
      </c>
      <c r="D62" s="30">
        <f t="shared" si="89"/>
        <v>1.2437614907035559E+28</v>
      </c>
      <c r="E62" s="30"/>
      <c r="F62" s="30">
        <v>543000000</v>
      </c>
      <c r="G62" s="31">
        <v>1200000</v>
      </c>
      <c r="H62" s="31">
        <v>1000000</v>
      </c>
      <c r="J62" s="32">
        <f t="shared" si="90"/>
        <v>104.91048000000001</v>
      </c>
      <c r="K62" s="33">
        <f t="shared" ref="K62:R62" si="101">AVERAGE(S62,AA62,AI62, AQ62, AY62)</f>
        <v>5.0546000000000006</v>
      </c>
      <c r="L62" s="31">
        <f t="shared" si="101"/>
        <v>12.373000000000001</v>
      </c>
      <c r="M62" s="31">
        <f t="shared" si="101"/>
        <v>0.16199999999999998</v>
      </c>
      <c r="N62" s="31">
        <f t="shared" si="101"/>
        <v>3.6150000000000007</v>
      </c>
      <c r="O62" s="31">
        <f t="shared" si="101"/>
        <v>9.3454000000000015</v>
      </c>
      <c r="P62" s="31">
        <f t="shared" si="101"/>
        <v>77.685079999999999</v>
      </c>
      <c r="Q62" s="31">
        <f t="shared" si="101"/>
        <v>0.32520000000000004</v>
      </c>
      <c r="R62" s="34">
        <f t="shared" si="101"/>
        <v>13.9398</v>
      </c>
      <c r="S62" s="31">
        <v>5.0519999999999996</v>
      </c>
      <c r="T62" s="31">
        <v>12.561</v>
      </c>
      <c r="U62" s="31">
        <v>0.127</v>
      </c>
      <c r="V62" s="31">
        <v>3.5739999999999998</v>
      </c>
      <c r="W62" s="31">
        <v>9.5500000000000007</v>
      </c>
      <c r="X62" s="31">
        <v>77.595380000000006</v>
      </c>
      <c r="Y62" s="31">
        <v>0.39500000000000002</v>
      </c>
      <c r="Z62" s="31">
        <v>13.965</v>
      </c>
      <c r="AA62" s="31">
        <v>5.056</v>
      </c>
      <c r="AB62" s="31">
        <v>12.361000000000001</v>
      </c>
      <c r="AC62" s="31">
        <v>0.17599999999999999</v>
      </c>
      <c r="AD62" s="31">
        <v>3.6019999999999999</v>
      </c>
      <c r="AE62" s="31">
        <v>9.3049999999999997</v>
      </c>
      <c r="AF62" s="31">
        <v>77.528959999999998</v>
      </c>
      <c r="AG62" s="31">
        <v>0.309</v>
      </c>
      <c r="AH62" s="31">
        <v>13.917</v>
      </c>
      <c r="AI62" s="31">
        <v>5.056</v>
      </c>
      <c r="AJ62" s="31">
        <v>12.349</v>
      </c>
      <c r="AK62" s="31">
        <v>0.16500000000000001</v>
      </c>
      <c r="AL62" s="31">
        <v>3.6269999999999998</v>
      </c>
      <c r="AM62" s="31">
        <v>9.2959999999999994</v>
      </c>
      <c r="AN62" s="31">
        <v>77.425399999999996</v>
      </c>
      <c r="AO62" s="31">
        <v>0.312</v>
      </c>
      <c r="AP62" s="31">
        <v>13.869</v>
      </c>
      <c r="AQ62" s="31">
        <v>5.0529999999999999</v>
      </c>
      <c r="AR62" s="31">
        <v>12.087</v>
      </c>
      <c r="AS62" s="31">
        <v>0.192</v>
      </c>
      <c r="AT62" s="31">
        <v>3.649</v>
      </c>
      <c r="AU62" s="31">
        <v>9.3239999999999998</v>
      </c>
      <c r="AV62" s="31">
        <v>78.101879999999994</v>
      </c>
      <c r="AW62" s="31">
        <v>0.30399999999999999</v>
      </c>
      <c r="AX62" s="31">
        <v>13.923</v>
      </c>
      <c r="AY62" s="31">
        <v>5.056</v>
      </c>
      <c r="AZ62" s="31">
        <v>12.507</v>
      </c>
      <c r="BA62" s="31">
        <v>0.15</v>
      </c>
      <c r="BB62" s="31">
        <v>3.6230000000000002</v>
      </c>
      <c r="BC62" s="31">
        <v>9.2520000000000007</v>
      </c>
      <c r="BD62" s="31">
        <v>77.773780000000002</v>
      </c>
      <c r="BE62" s="31">
        <v>0.30599999999999999</v>
      </c>
      <c r="BF62" s="31">
        <v>14.025</v>
      </c>
    </row>
    <row r="63" spans="1:58">
      <c r="A63" s="1">
        <f t="shared" ref="A63:C63" si="102">F63^3</f>
        <v>2.16E+26</v>
      </c>
      <c r="B63" s="1">
        <f t="shared" si="102"/>
        <v>1.728E+18</v>
      </c>
      <c r="C63" s="1">
        <f t="shared" si="102"/>
        <v>1E+18</v>
      </c>
      <c r="D63" s="30">
        <f t="shared" si="89"/>
        <v>1.6774725888000001E+28</v>
      </c>
      <c r="E63" s="30"/>
      <c r="F63" s="30">
        <v>600000000</v>
      </c>
      <c r="G63" s="31">
        <v>1200000</v>
      </c>
      <c r="H63" s="31">
        <v>1000000</v>
      </c>
      <c r="J63" s="32">
        <f t="shared" si="90"/>
        <v>104.89116799999999</v>
      </c>
      <c r="K63" s="33">
        <f t="shared" ref="K63:R63" si="103">AVERAGE(S63,AA63,AI63, AQ63, AY63)</f>
        <v>5.0571999999999999</v>
      </c>
      <c r="L63" s="31">
        <f t="shared" si="103"/>
        <v>12.392199999999999</v>
      </c>
      <c r="M63" s="31">
        <f t="shared" si="103"/>
        <v>0.15460000000000002</v>
      </c>
      <c r="N63" s="31">
        <f t="shared" si="103"/>
        <v>3.6097999999999999</v>
      </c>
      <c r="O63" s="31">
        <f t="shared" si="103"/>
        <v>9.3635999999999999</v>
      </c>
      <c r="P63" s="31">
        <f t="shared" si="103"/>
        <v>77.660768000000004</v>
      </c>
      <c r="Q63" s="31">
        <f t="shared" si="103"/>
        <v>0.30120000000000002</v>
      </c>
      <c r="R63" s="34">
        <f t="shared" si="103"/>
        <v>13.955800000000002</v>
      </c>
      <c r="S63" s="31">
        <v>5.056</v>
      </c>
      <c r="T63" s="31">
        <v>12.369</v>
      </c>
      <c r="U63" s="31">
        <v>0.154</v>
      </c>
      <c r="V63" s="31">
        <v>3.6080000000000001</v>
      </c>
      <c r="W63" s="31">
        <v>9.2780000000000005</v>
      </c>
      <c r="X63" s="31">
        <v>77.842600000000004</v>
      </c>
      <c r="Y63" s="31">
        <v>0.27400000000000002</v>
      </c>
      <c r="Z63" s="31">
        <v>13.686</v>
      </c>
      <c r="AA63" s="31">
        <v>5.0540000000000003</v>
      </c>
      <c r="AB63" s="31">
        <v>12.372999999999999</v>
      </c>
      <c r="AC63" s="31">
        <v>0.13500000000000001</v>
      </c>
      <c r="AD63" s="31">
        <v>3.581</v>
      </c>
      <c r="AE63" s="31">
        <v>9.6489999999999991</v>
      </c>
      <c r="AF63" s="31">
        <v>77.371560000000002</v>
      </c>
      <c r="AG63" s="31">
        <v>0.316</v>
      </c>
      <c r="AH63" s="31">
        <v>13.981</v>
      </c>
      <c r="AI63" s="31">
        <v>5.0519999999999996</v>
      </c>
      <c r="AJ63" s="31">
        <v>12.298999999999999</v>
      </c>
      <c r="AK63" s="31">
        <v>0.18099999999999999</v>
      </c>
      <c r="AL63" s="31">
        <v>3.58</v>
      </c>
      <c r="AM63" s="31">
        <v>9.2720000000000002</v>
      </c>
      <c r="AN63" s="31">
        <v>77.299319999999994</v>
      </c>
      <c r="AO63" s="31">
        <v>0.30199999999999999</v>
      </c>
      <c r="AP63" s="31">
        <v>13.96</v>
      </c>
      <c r="AQ63" s="31">
        <v>5.0640000000000001</v>
      </c>
      <c r="AR63" s="31">
        <v>12.423</v>
      </c>
      <c r="AS63" s="31">
        <v>0.16500000000000001</v>
      </c>
      <c r="AT63" s="31">
        <v>3.649</v>
      </c>
      <c r="AU63" s="31">
        <v>9.3650000000000002</v>
      </c>
      <c r="AV63" s="31">
        <v>78.167619999999999</v>
      </c>
      <c r="AW63" s="31">
        <v>0.30499999999999999</v>
      </c>
      <c r="AX63" s="31">
        <v>13.922000000000001</v>
      </c>
      <c r="AY63" s="31">
        <v>5.0599999999999996</v>
      </c>
      <c r="AZ63" s="31">
        <v>12.497</v>
      </c>
      <c r="BA63" s="31">
        <v>0.13800000000000001</v>
      </c>
      <c r="BB63" s="31">
        <v>3.6309999999999998</v>
      </c>
      <c r="BC63" s="31">
        <v>9.2539999999999996</v>
      </c>
      <c r="BD63" s="31">
        <v>77.622739999999993</v>
      </c>
      <c r="BE63" s="31">
        <v>0.309</v>
      </c>
      <c r="BF63" s="31">
        <v>14.23</v>
      </c>
    </row>
    <row r="64" spans="1:58">
      <c r="A64" s="1">
        <f t="shared" ref="A64:C64" si="104">F64^3</f>
        <v>5.5452330000000002E+24</v>
      </c>
      <c r="B64" s="1">
        <f t="shared" si="104"/>
        <v>4.096E+18</v>
      </c>
      <c r="C64" s="1">
        <f t="shared" si="104"/>
        <v>1.728E+18</v>
      </c>
      <c r="D64" s="30">
        <f t="shared" si="89"/>
        <v>7.2205854110784004E+26</v>
      </c>
      <c r="E64" s="30"/>
      <c r="F64" s="30">
        <v>177000000</v>
      </c>
      <c r="G64" s="31">
        <v>1600000</v>
      </c>
      <c r="H64" s="31">
        <v>1200000</v>
      </c>
      <c r="I64" s="32">
        <v>8250000000</v>
      </c>
      <c r="J64" s="32">
        <f t="shared" si="90"/>
        <v>153.36127999999999</v>
      </c>
      <c r="K64" s="33">
        <f t="shared" ref="K64:R64" si="105">AVERAGE(S64,AA64,AI64, AQ64, AY64)</f>
        <v>7.8578000000000001</v>
      </c>
      <c r="L64" s="31">
        <f t="shared" si="105"/>
        <v>8.6577999999999999</v>
      </c>
      <c r="M64" s="31">
        <f t="shared" si="105"/>
        <v>0.11299999999999999</v>
      </c>
      <c r="N64" s="31">
        <f t="shared" si="105"/>
        <v>3.0735999999999999</v>
      </c>
      <c r="O64" s="31">
        <f t="shared" si="105"/>
        <v>8.266</v>
      </c>
      <c r="P64" s="31">
        <f t="shared" si="105"/>
        <v>130.21248</v>
      </c>
      <c r="Q64" s="31">
        <f t="shared" si="105"/>
        <v>0.31280000000000002</v>
      </c>
      <c r="R64" s="34">
        <f t="shared" si="105"/>
        <v>11.4964</v>
      </c>
      <c r="S64" s="31">
        <v>7.8529999999999998</v>
      </c>
      <c r="T64" s="31">
        <v>8.6920000000000002</v>
      </c>
      <c r="U64" s="31">
        <v>0.128</v>
      </c>
      <c r="V64" s="31">
        <v>3.0350000000000001</v>
      </c>
      <c r="W64" s="31">
        <v>8.1340000000000003</v>
      </c>
      <c r="X64" s="31">
        <v>129.2603</v>
      </c>
      <c r="Y64" s="31">
        <v>0.34799999999999998</v>
      </c>
      <c r="Z64" s="31">
        <v>11.411</v>
      </c>
      <c r="AA64" s="31">
        <v>6.3609999999999998</v>
      </c>
      <c r="AB64" s="31">
        <v>8.718</v>
      </c>
      <c r="AC64" s="31">
        <v>0.122</v>
      </c>
      <c r="AD64" s="31">
        <v>3.0259999999999998</v>
      </c>
      <c r="AE64" s="31">
        <v>8.26</v>
      </c>
      <c r="AF64" s="31">
        <v>102.7668</v>
      </c>
      <c r="AG64" s="31">
        <v>0.26200000000000001</v>
      </c>
      <c r="AH64" s="31">
        <v>11.275</v>
      </c>
      <c r="AI64" s="31">
        <v>7.0570000000000004</v>
      </c>
      <c r="AJ64" s="31">
        <v>8.7089999999999996</v>
      </c>
      <c r="AK64" s="31">
        <v>8.6999999999999994E-2</v>
      </c>
      <c r="AL64" s="31">
        <v>3.03</v>
      </c>
      <c r="AM64" s="31">
        <v>8.3350000000000009</v>
      </c>
      <c r="AN64" s="31">
        <v>118.7243</v>
      </c>
      <c r="AO64" s="31">
        <v>0.33300000000000002</v>
      </c>
      <c r="AP64" s="31">
        <v>11.506</v>
      </c>
      <c r="AQ64" s="31">
        <v>9.7569999999999997</v>
      </c>
      <c r="AR64" s="31">
        <v>8.5990000000000002</v>
      </c>
      <c r="AS64" s="31">
        <v>0.125</v>
      </c>
      <c r="AT64" s="31">
        <v>3.1429999999999998</v>
      </c>
      <c r="AU64" s="31">
        <v>8.3339999999999996</v>
      </c>
      <c r="AV64" s="31">
        <v>163.4443</v>
      </c>
      <c r="AW64" s="31">
        <v>0.26500000000000001</v>
      </c>
      <c r="AX64" s="31">
        <v>11.654</v>
      </c>
      <c r="AY64" s="31">
        <v>8.2609999999999992</v>
      </c>
      <c r="AZ64" s="31">
        <v>8.5709999999999997</v>
      </c>
      <c r="BA64" s="31">
        <v>0.10299999999999999</v>
      </c>
      <c r="BB64" s="31">
        <v>3.1339999999999999</v>
      </c>
      <c r="BC64" s="31">
        <v>8.2669999999999995</v>
      </c>
      <c r="BD64" s="31">
        <v>136.86670000000001</v>
      </c>
      <c r="BE64" s="31">
        <v>0.35599999999999998</v>
      </c>
      <c r="BF64" s="31">
        <v>11.635999999999999</v>
      </c>
    </row>
    <row r="65" spans="1:58">
      <c r="A65" s="1">
        <f t="shared" ref="A65:C65" si="106">F65^3</f>
        <v>1.8821096E+25</v>
      </c>
      <c r="B65" s="1">
        <f t="shared" si="106"/>
        <v>4.096E+18</v>
      </c>
      <c r="C65" s="1">
        <f t="shared" si="106"/>
        <v>1.728E+18</v>
      </c>
      <c r="D65" s="30">
        <f t="shared" si="89"/>
        <v>1.7871079346928642E+27</v>
      </c>
      <c r="E65" s="30"/>
      <c r="F65" s="30">
        <v>266000000</v>
      </c>
      <c r="G65" s="31">
        <v>1600000</v>
      </c>
      <c r="H65" s="31">
        <v>1200000</v>
      </c>
      <c r="I65" s="32">
        <v>8250000000</v>
      </c>
      <c r="J65" s="32">
        <f t="shared" si="90"/>
        <v>118.04698400000001</v>
      </c>
      <c r="K65" s="33">
        <f t="shared" ref="K65:R65" si="107">AVERAGE(S65,AA65,AI65, AQ65, AY65)</f>
        <v>5.8515999999999995</v>
      </c>
      <c r="L65" s="31">
        <f t="shared" si="107"/>
        <v>8.9939999999999998</v>
      </c>
      <c r="M65" s="31">
        <f t="shared" si="107"/>
        <v>0.12920000000000001</v>
      </c>
      <c r="N65" s="31">
        <f t="shared" si="107"/>
        <v>3.0608</v>
      </c>
      <c r="O65" s="31">
        <f t="shared" si="107"/>
        <v>8.2810000000000006</v>
      </c>
      <c r="P65" s="31">
        <f t="shared" si="107"/>
        <v>94.952384000000009</v>
      </c>
      <c r="Q65" s="31">
        <f t="shared" si="107"/>
        <v>0.28160000000000002</v>
      </c>
      <c r="R65" s="34">
        <f t="shared" si="107"/>
        <v>11.4712</v>
      </c>
      <c r="S65" s="31">
        <v>5.6539999999999999</v>
      </c>
      <c r="T65" s="31">
        <v>8.9760000000000009</v>
      </c>
      <c r="U65" s="31">
        <v>0.14499999999999999</v>
      </c>
      <c r="V65" s="31">
        <v>3.07</v>
      </c>
      <c r="W65" s="31">
        <v>8.2720000000000002</v>
      </c>
      <c r="X65" s="31">
        <v>92.164320000000004</v>
      </c>
      <c r="Y65" s="31">
        <v>0.31</v>
      </c>
      <c r="Z65" s="31">
        <v>11.285</v>
      </c>
      <c r="AA65" s="31">
        <v>5.0529999999999999</v>
      </c>
      <c r="AB65" s="31">
        <v>9.2140000000000004</v>
      </c>
      <c r="AC65" s="31">
        <v>0.13700000000000001</v>
      </c>
      <c r="AD65" s="31">
        <v>3.0249999999999999</v>
      </c>
      <c r="AE65" s="31">
        <v>8.3160000000000007</v>
      </c>
      <c r="AF65" s="31">
        <v>79.892899999999997</v>
      </c>
      <c r="AG65" s="31">
        <v>0.29299999999999998</v>
      </c>
      <c r="AH65" s="31">
        <v>11.292999999999999</v>
      </c>
      <c r="AI65" s="31">
        <v>5.2489999999999997</v>
      </c>
      <c r="AJ65" s="31">
        <v>9.0449999999999999</v>
      </c>
      <c r="AK65" s="31">
        <v>0.106</v>
      </c>
      <c r="AL65" s="31">
        <v>3.0190000000000001</v>
      </c>
      <c r="AM65" s="31">
        <v>8.2110000000000003</v>
      </c>
      <c r="AN65" s="31">
        <v>82.968800000000002</v>
      </c>
      <c r="AO65" s="31">
        <v>0.28199999999999997</v>
      </c>
      <c r="AP65" s="31">
        <v>11.429</v>
      </c>
      <c r="AQ65" s="31">
        <v>6.8490000000000002</v>
      </c>
      <c r="AR65" s="31">
        <v>8.7959999999999994</v>
      </c>
      <c r="AS65" s="31">
        <v>0.13300000000000001</v>
      </c>
      <c r="AT65" s="31">
        <v>3.1269999999999998</v>
      </c>
      <c r="AU65" s="31">
        <v>8.3140000000000001</v>
      </c>
      <c r="AV65" s="31">
        <v>113.33329999999999</v>
      </c>
      <c r="AW65" s="31">
        <v>0.25900000000000001</v>
      </c>
      <c r="AX65" s="31">
        <v>11.563000000000001</v>
      </c>
      <c r="AY65" s="31">
        <v>6.4530000000000003</v>
      </c>
      <c r="AZ65" s="31">
        <v>8.9390000000000001</v>
      </c>
      <c r="BA65" s="31">
        <v>0.125</v>
      </c>
      <c r="BB65" s="31">
        <v>3.0630000000000002</v>
      </c>
      <c r="BC65" s="31">
        <v>8.2919999999999998</v>
      </c>
      <c r="BD65" s="31">
        <v>106.40260000000001</v>
      </c>
      <c r="BE65" s="31">
        <v>0.26400000000000001</v>
      </c>
      <c r="BF65" s="31">
        <v>11.786</v>
      </c>
    </row>
    <row r="66" spans="1:58">
      <c r="A66" s="1">
        <f t="shared" ref="A66:C66" si="108">F66^3</f>
        <v>4.2874999999999999E+25</v>
      </c>
      <c r="B66" s="1">
        <f t="shared" si="108"/>
        <v>4.096E+18</v>
      </c>
      <c r="C66" s="1">
        <f t="shared" si="108"/>
        <v>1.728E+18</v>
      </c>
      <c r="D66" s="30">
        <f t="shared" si="89"/>
        <v>3.3195076950000001E+27</v>
      </c>
      <c r="E66" s="30"/>
      <c r="F66" s="30">
        <v>350000000</v>
      </c>
      <c r="G66" s="31">
        <v>1600000</v>
      </c>
      <c r="H66" s="31">
        <v>1200000</v>
      </c>
      <c r="I66" s="32">
        <v>8250000000</v>
      </c>
      <c r="J66" s="32">
        <f t="shared" si="90"/>
        <v>100.58092000000001</v>
      </c>
      <c r="K66" s="33">
        <f t="shared" ref="K66:R66" si="109">AVERAGE(S66,AA66,AI66, AQ66, AY66)</f>
        <v>4.8713999999999995</v>
      </c>
      <c r="L66" s="31">
        <f t="shared" si="109"/>
        <v>9.4328000000000003</v>
      </c>
      <c r="M66" s="31">
        <f t="shared" si="109"/>
        <v>0.126</v>
      </c>
      <c r="N66" s="31">
        <f t="shared" si="109"/>
        <v>3.1133999999999999</v>
      </c>
      <c r="O66" s="31">
        <f t="shared" si="109"/>
        <v>8.3054000000000006</v>
      </c>
      <c r="P66" s="31">
        <f t="shared" si="109"/>
        <v>77.422920000000005</v>
      </c>
      <c r="Q66" s="31">
        <f t="shared" si="109"/>
        <v>0.27280000000000004</v>
      </c>
      <c r="R66" s="34">
        <f t="shared" si="109"/>
        <v>11.466399999999998</v>
      </c>
      <c r="S66" s="31">
        <v>4.8570000000000002</v>
      </c>
      <c r="T66" s="31">
        <v>9.4789999999999992</v>
      </c>
      <c r="U66" s="31">
        <v>0.114</v>
      </c>
      <c r="V66" s="31">
        <v>3.0710000000000002</v>
      </c>
      <c r="W66" s="31">
        <v>8.3089999999999993</v>
      </c>
      <c r="X66" s="31">
        <v>77.663539999999998</v>
      </c>
      <c r="Y66" s="31">
        <v>0.27</v>
      </c>
      <c r="Z66" s="31">
        <v>11.340999999999999</v>
      </c>
      <c r="AA66" s="31">
        <v>4.4480000000000004</v>
      </c>
      <c r="AB66" s="31">
        <v>9.6560000000000006</v>
      </c>
      <c r="AC66" s="31">
        <v>0.122</v>
      </c>
      <c r="AD66" s="31">
        <v>3.0910000000000002</v>
      </c>
      <c r="AE66" s="31">
        <v>8.3350000000000009</v>
      </c>
      <c r="AF66" s="31">
        <v>70.151660000000007</v>
      </c>
      <c r="AG66" s="31">
        <v>0.26100000000000001</v>
      </c>
      <c r="AH66" s="31">
        <v>11.492000000000001</v>
      </c>
      <c r="AI66" s="31">
        <v>4.6500000000000004</v>
      </c>
      <c r="AJ66" s="31">
        <v>9.7059999999999995</v>
      </c>
      <c r="AK66" s="31">
        <v>0.13100000000000001</v>
      </c>
      <c r="AL66" s="31">
        <v>3.08</v>
      </c>
      <c r="AM66" s="31">
        <v>8.32</v>
      </c>
      <c r="AN66" s="31">
        <v>73.36788</v>
      </c>
      <c r="AO66" s="31">
        <v>0.26600000000000001</v>
      </c>
      <c r="AP66" s="31">
        <v>11.475</v>
      </c>
      <c r="AQ66" s="31">
        <v>5.2489999999999997</v>
      </c>
      <c r="AR66" s="31">
        <v>9.2070000000000007</v>
      </c>
      <c r="AS66" s="31">
        <v>0.126</v>
      </c>
      <c r="AT66" s="31">
        <v>3.19</v>
      </c>
      <c r="AU66" s="31">
        <v>8.3049999999999997</v>
      </c>
      <c r="AV66" s="31">
        <v>82.681979999999996</v>
      </c>
      <c r="AW66" s="31">
        <v>0.25900000000000001</v>
      </c>
      <c r="AX66" s="31">
        <v>11.45</v>
      </c>
      <c r="AY66" s="31">
        <v>5.1529999999999996</v>
      </c>
      <c r="AZ66" s="31">
        <v>9.1159999999999997</v>
      </c>
      <c r="BA66" s="31">
        <v>0.13700000000000001</v>
      </c>
      <c r="BB66" s="31">
        <v>3.1349999999999998</v>
      </c>
      <c r="BC66" s="31">
        <v>8.2579999999999991</v>
      </c>
      <c r="BD66" s="31">
        <v>83.249539999999996</v>
      </c>
      <c r="BE66" s="31">
        <v>0.308</v>
      </c>
      <c r="BF66" s="31">
        <v>11.574</v>
      </c>
    </row>
    <row r="67" spans="1:58">
      <c r="A67" s="1">
        <f t="shared" ref="A67:C67" si="110">F67^3</f>
        <v>7.4088000000000004E+25</v>
      </c>
      <c r="B67" s="1">
        <f t="shared" si="110"/>
        <v>4.096E+18</v>
      </c>
      <c r="C67" s="1">
        <f t="shared" si="110"/>
        <v>1.728E+18</v>
      </c>
      <c r="D67" s="30">
        <f t="shared" si="89"/>
        <v>5.2396064904960015E+27</v>
      </c>
      <c r="E67" s="30"/>
      <c r="F67" s="30">
        <v>420000000</v>
      </c>
      <c r="G67" s="31">
        <v>1600000</v>
      </c>
      <c r="H67" s="31">
        <v>1200000</v>
      </c>
      <c r="J67" s="32">
        <f t="shared" si="90"/>
        <v>93.791191999999995</v>
      </c>
      <c r="K67" s="33">
        <f t="shared" ref="K67:R67" si="111">AVERAGE(S67,AA67,AI67, AQ67, AY67)</f>
        <v>4.5348000000000006</v>
      </c>
      <c r="L67" s="31">
        <f t="shared" si="111"/>
        <v>9.6770000000000014</v>
      </c>
      <c r="M67" s="31">
        <f t="shared" si="111"/>
        <v>0.13159999999999999</v>
      </c>
      <c r="N67" s="31">
        <f t="shared" si="111"/>
        <v>3.0792000000000002</v>
      </c>
      <c r="O67" s="31">
        <f t="shared" si="111"/>
        <v>8.2978000000000005</v>
      </c>
      <c r="P67" s="31">
        <f t="shared" si="111"/>
        <v>70.721392000000009</v>
      </c>
      <c r="Q67" s="31">
        <f t="shared" si="111"/>
        <v>0.26739999999999997</v>
      </c>
      <c r="R67" s="34">
        <f t="shared" si="111"/>
        <v>11.4254</v>
      </c>
      <c r="S67" s="31">
        <v>4.5529999999999999</v>
      </c>
      <c r="T67" s="31">
        <v>9.5250000000000004</v>
      </c>
      <c r="U67" s="31">
        <v>0.125</v>
      </c>
      <c r="V67" s="31">
        <v>3.0950000000000002</v>
      </c>
      <c r="W67" s="31">
        <v>8.2650000000000006</v>
      </c>
      <c r="X67" s="31">
        <v>71.299379999999999</v>
      </c>
      <c r="Y67" s="31">
        <v>0.25900000000000001</v>
      </c>
      <c r="Z67" s="31">
        <v>11.311999999999999</v>
      </c>
      <c r="AA67" s="31">
        <v>4.4530000000000003</v>
      </c>
      <c r="AB67" s="31">
        <v>9.6720000000000006</v>
      </c>
      <c r="AC67" s="31">
        <v>0.152</v>
      </c>
      <c r="AD67" s="31">
        <v>3.0449999999999999</v>
      </c>
      <c r="AE67" s="31">
        <v>8.2919999999999998</v>
      </c>
      <c r="AF67" s="31">
        <v>68.922700000000006</v>
      </c>
      <c r="AG67" s="31">
        <v>0.32</v>
      </c>
      <c r="AH67" s="31">
        <v>11.413</v>
      </c>
      <c r="AI67" s="31">
        <v>4.4569999999999999</v>
      </c>
      <c r="AJ67" s="31">
        <v>9.8339999999999996</v>
      </c>
      <c r="AK67" s="31">
        <v>0.14099999999999999</v>
      </c>
      <c r="AL67" s="31">
        <v>3.0390000000000001</v>
      </c>
      <c r="AM67" s="31">
        <v>8.3360000000000003</v>
      </c>
      <c r="AN67" s="31">
        <v>69.465119999999999</v>
      </c>
      <c r="AO67" s="31">
        <v>0.26200000000000001</v>
      </c>
      <c r="AP67" s="31">
        <v>11.311999999999999</v>
      </c>
      <c r="AQ67" s="31">
        <v>4.6609999999999996</v>
      </c>
      <c r="AR67" s="31">
        <v>9.5749999999999993</v>
      </c>
      <c r="AS67" s="31">
        <v>0.114</v>
      </c>
      <c r="AT67" s="31">
        <v>3.157</v>
      </c>
      <c r="AU67" s="31">
        <v>8.3960000000000008</v>
      </c>
      <c r="AV67" s="31">
        <v>72.629679999999993</v>
      </c>
      <c r="AW67" s="31">
        <v>0.25800000000000001</v>
      </c>
      <c r="AX67" s="31">
        <v>11.449</v>
      </c>
      <c r="AY67" s="31">
        <v>4.55</v>
      </c>
      <c r="AZ67" s="31">
        <v>9.7789999999999999</v>
      </c>
      <c r="BA67" s="31">
        <v>0.126</v>
      </c>
      <c r="BB67" s="31">
        <v>3.06</v>
      </c>
      <c r="BC67" s="31">
        <v>8.1999999999999993</v>
      </c>
      <c r="BD67" s="31">
        <v>71.290080000000003</v>
      </c>
      <c r="BE67" s="31">
        <v>0.23799999999999999</v>
      </c>
      <c r="BF67" s="31">
        <v>11.641</v>
      </c>
    </row>
    <row r="68" spans="1:58">
      <c r="A68" s="1">
        <f t="shared" ref="A68:C68" si="112">F68^3</f>
        <v>1.1059200000000001E+26</v>
      </c>
      <c r="B68" s="1">
        <f t="shared" si="112"/>
        <v>4.096E+18</v>
      </c>
      <c r="C68" s="1">
        <f t="shared" si="112"/>
        <v>1.728E+18</v>
      </c>
      <c r="D68" s="30">
        <f t="shared" si="89"/>
        <v>7.6176756080639995E+27</v>
      </c>
      <c r="E68" s="30"/>
      <c r="F68" s="30">
        <v>480000000</v>
      </c>
      <c r="G68" s="31">
        <v>1600000</v>
      </c>
      <c r="H68" s="31">
        <v>1200000</v>
      </c>
      <c r="J68" s="32">
        <f t="shared" si="90"/>
        <v>91.934691999999984</v>
      </c>
      <c r="K68" s="33">
        <f t="shared" ref="K68:R68" si="113">AVERAGE(S68,AA68,AI68, AQ68, AY68)</f>
        <v>4.4364000000000008</v>
      </c>
      <c r="L68" s="31">
        <f t="shared" si="113"/>
        <v>9.8358000000000008</v>
      </c>
      <c r="M68" s="31">
        <f t="shared" si="113"/>
        <v>0.13</v>
      </c>
      <c r="N68" s="31">
        <f t="shared" si="113"/>
        <v>3.0768</v>
      </c>
      <c r="O68" s="31">
        <f t="shared" si="113"/>
        <v>8.2393999999999998</v>
      </c>
      <c r="P68" s="31">
        <f t="shared" si="113"/>
        <v>68.880891999999989</v>
      </c>
      <c r="Q68" s="31">
        <f t="shared" si="113"/>
        <v>0.2586</v>
      </c>
      <c r="R68" s="34">
        <f t="shared" si="113"/>
        <v>11.478999999999999</v>
      </c>
      <c r="S68" s="31">
        <v>4.5490000000000004</v>
      </c>
      <c r="T68" s="31">
        <v>9.7210000000000001</v>
      </c>
      <c r="U68" s="31">
        <v>0.11799999999999999</v>
      </c>
      <c r="V68" s="31">
        <v>3.0459999999999998</v>
      </c>
      <c r="W68" s="31">
        <v>8.1820000000000004</v>
      </c>
      <c r="X68" s="31">
        <v>70.783379999999994</v>
      </c>
      <c r="Y68" s="31">
        <v>0.23699999999999999</v>
      </c>
      <c r="Z68" s="31">
        <v>11.327</v>
      </c>
      <c r="AA68" s="31">
        <v>4.3659999999999997</v>
      </c>
      <c r="AB68" s="31">
        <v>9.9920000000000009</v>
      </c>
      <c r="AC68" s="31">
        <v>0.11700000000000001</v>
      </c>
      <c r="AD68" s="31">
        <v>3.0880000000000001</v>
      </c>
      <c r="AE68" s="31">
        <v>8.2089999999999996</v>
      </c>
      <c r="AF68" s="31">
        <v>66.65222</v>
      </c>
      <c r="AG68" s="31">
        <v>0.26700000000000002</v>
      </c>
      <c r="AH68" s="31">
        <v>11.44</v>
      </c>
      <c r="AI68" s="31">
        <v>4.3529999999999998</v>
      </c>
      <c r="AJ68" s="31">
        <v>9.8650000000000002</v>
      </c>
      <c r="AK68" s="31">
        <v>0.14099999999999999</v>
      </c>
      <c r="AL68" s="31">
        <v>3.0779999999999998</v>
      </c>
      <c r="AM68" s="31">
        <v>8.2889999999999997</v>
      </c>
      <c r="AN68" s="31">
        <v>67.651820000000001</v>
      </c>
      <c r="AO68" s="31">
        <v>0.29899999999999999</v>
      </c>
      <c r="AP68" s="31">
        <v>11.491</v>
      </c>
      <c r="AQ68" s="31">
        <v>4.5609999999999999</v>
      </c>
      <c r="AR68" s="31">
        <v>9.8849999999999998</v>
      </c>
      <c r="AS68" s="31">
        <v>0.13</v>
      </c>
      <c r="AT68" s="31">
        <v>3.06</v>
      </c>
      <c r="AU68" s="31">
        <v>8.24</v>
      </c>
      <c r="AV68" s="31">
        <v>70.965000000000003</v>
      </c>
      <c r="AW68" s="31">
        <v>0.25600000000000001</v>
      </c>
      <c r="AX68" s="31">
        <v>11.45</v>
      </c>
      <c r="AY68" s="31">
        <v>4.3529999999999998</v>
      </c>
      <c r="AZ68" s="31">
        <v>9.7159999999999993</v>
      </c>
      <c r="BA68" s="31">
        <v>0.14399999999999999</v>
      </c>
      <c r="BB68" s="31">
        <v>3.1120000000000001</v>
      </c>
      <c r="BC68" s="31">
        <v>8.2769999999999992</v>
      </c>
      <c r="BD68" s="31">
        <v>68.352040000000002</v>
      </c>
      <c r="BE68" s="31">
        <v>0.23400000000000001</v>
      </c>
      <c r="BF68" s="31">
        <v>11.686999999999999</v>
      </c>
    </row>
    <row r="69" spans="1:58">
      <c r="A69" s="1">
        <f t="shared" ref="A69:C69" si="114">F69^3</f>
        <v>1.6010300699999999E+26</v>
      </c>
      <c r="B69" s="1">
        <f t="shared" si="114"/>
        <v>4.096E+18</v>
      </c>
      <c r="C69" s="1">
        <f t="shared" si="114"/>
        <v>1.728E+18</v>
      </c>
      <c r="D69" s="30">
        <f t="shared" si="89"/>
        <v>1.0738145182975594E+28</v>
      </c>
      <c r="E69" s="30"/>
      <c r="F69" s="30">
        <v>543000000</v>
      </c>
      <c r="G69" s="31">
        <v>1600000</v>
      </c>
      <c r="H69" s="31">
        <v>1200000</v>
      </c>
      <c r="J69" s="32">
        <f t="shared" si="90"/>
        <v>90.207628000000014</v>
      </c>
      <c r="K69" s="33">
        <f t="shared" ref="K69:R69" si="115">AVERAGE(S69,AA69,AI69, AQ69, AY69)</f>
        <v>4.3140000000000001</v>
      </c>
      <c r="L69" s="31">
        <f t="shared" si="115"/>
        <v>10.048400000000001</v>
      </c>
      <c r="M69" s="31">
        <f t="shared" si="115"/>
        <v>0.1326</v>
      </c>
      <c r="N69" s="31">
        <f t="shared" si="115"/>
        <v>3.0488</v>
      </c>
      <c r="O69" s="31">
        <f t="shared" si="115"/>
        <v>8.3298000000000005</v>
      </c>
      <c r="P69" s="31">
        <f t="shared" si="115"/>
        <v>67.070228</v>
      </c>
      <c r="Q69" s="31">
        <f t="shared" si="115"/>
        <v>0.26599999999999996</v>
      </c>
      <c r="R69" s="34">
        <f t="shared" si="115"/>
        <v>11.492799999999999</v>
      </c>
      <c r="S69" s="31">
        <v>4.3490000000000002</v>
      </c>
      <c r="T69" s="31">
        <v>9.9469999999999992</v>
      </c>
      <c r="U69" s="31">
        <v>0.126</v>
      </c>
      <c r="V69" s="31">
        <v>3.0209999999999999</v>
      </c>
      <c r="W69" s="31">
        <v>8.33</v>
      </c>
      <c r="X69" s="31">
        <v>67.333759999999998</v>
      </c>
      <c r="Y69" s="31">
        <v>0.23200000000000001</v>
      </c>
      <c r="Z69" s="31">
        <v>11.423</v>
      </c>
      <c r="AA69" s="31">
        <v>4.2450000000000001</v>
      </c>
      <c r="AB69" s="31">
        <v>10.208</v>
      </c>
      <c r="AC69" s="31">
        <v>0.13</v>
      </c>
      <c r="AD69" s="31">
        <v>3.012</v>
      </c>
      <c r="AE69" s="31">
        <v>8.2439999999999998</v>
      </c>
      <c r="AF69" s="31">
        <v>66.072000000000003</v>
      </c>
      <c r="AG69" s="31">
        <v>0.26300000000000001</v>
      </c>
      <c r="AH69" s="31">
        <v>11.471</v>
      </c>
      <c r="AI69" s="31">
        <v>4.2729999999999997</v>
      </c>
      <c r="AJ69" s="31">
        <v>10.103999999999999</v>
      </c>
      <c r="AK69" s="31">
        <v>0.16</v>
      </c>
      <c r="AL69" s="31">
        <v>3.0369999999999999</v>
      </c>
      <c r="AM69" s="31">
        <v>8.2539999999999996</v>
      </c>
      <c r="AN69" s="31">
        <v>66.524100000000004</v>
      </c>
      <c r="AO69" s="31">
        <v>0.28799999999999998</v>
      </c>
      <c r="AP69" s="31">
        <v>11.458</v>
      </c>
      <c r="AQ69" s="31">
        <v>4.3449999999999998</v>
      </c>
      <c r="AR69" s="31">
        <v>9.8770000000000007</v>
      </c>
      <c r="AS69" s="31">
        <v>0.13700000000000001</v>
      </c>
      <c r="AT69" s="31">
        <v>3.0710000000000002</v>
      </c>
      <c r="AU69" s="31">
        <v>8.52</v>
      </c>
      <c r="AV69" s="31">
        <v>68.105440000000002</v>
      </c>
      <c r="AW69" s="31">
        <v>0.25600000000000001</v>
      </c>
      <c r="AX69" s="31">
        <v>11.435</v>
      </c>
      <c r="AY69" s="31">
        <v>4.3579999999999997</v>
      </c>
      <c r="AZ69" s="31">
        <v>10.106</v>
      </c>
      <c r="BA69" s="31">
        <v>0.11</v>
      </c>
      <c r="BB69" s="31">
        <v>3.1030000000000002</v>
      </c>
      <c r="BC69" s="31">
        <v>8.3010000000000002</v>
      </c>
      <c r="BD69" s="31">
        <v>67.315839999999994</v>
      </c>
      <c r="BE69" s="31">
        <v>0.29099999999999998</v>
      </c>
      <c r="BF69" s="31">
        <v>11.677</v>
      </c>
    </row>
    <row r="70" spans="1:58">
      <c r="A70" s="1">
        <f t="shared" ref="A70:C70" si="116">F70^3</f>
        <v>2.16E+26</v>
      </c>
      <c r="B70" s="1">
        <f t="shared" si="116"/>
        <v>4.096E+18</v>
      </c>
      <c r="C70" s="1">
        <f t="shared" si="116"/>
        <v>1.728E+18</v>
      </c>
      <c r="D70" s="30">
        <f t="shared" si="89"/>
        <v>1.4420194560000002E+28</v>
      </c>
      <c r="E70" s="30"/>
      <c r="F70" s="30">
        <v>600000000</v>
      </c>
      <c r="G70" s="31">
        <v>1600000</v>
      </c>
      <c r="H70" s="31">
        <v>1200000</v>
      </c>
      <c r="J70" s="32">
        <f t="shared" si="90"/>
        <v>89.871760000000009</v>
      </c>
      <c r="K70" s="33">
        <f t="shared" ref="K70:R70" si="117">AVERAGE(S70,AA70,AI70, AQ70, AY70)</f>
        <v>4.3098000000000001</v>
      </c>
      <c r="L70" s="31">
        <f t="shared" si="117"/>
        <v>10.113800000000001</v>
      </c>
      <c r="M70" s="31">
        <f t="shared" si="117"/>
        <v>0.12659999999999999</v>
      </c>
      <c r="N70" s="31">
        <f t="shared" si="117"/>
        <v>3.0451999999999999</v>
      </c>
      <c r="O70" s="31">
        <f t="shared" si="117"/>
        <v>8.3406000000000002</v>
      </c>
      <c r="P70" s="31">
        <f t="shared" si="117"/>
        <v>66.760160000000013</v>
      </c>
      <c r="Q70" s="31">
        <f t="shared" si="117"/>
        <v>0.26100000000000001</v>
      </c>
      <c r="R70" s="34">
        <f t="shared" si="117"/>
        <v>11.4648</v>
      </c>
      <c r="S70" s="31">
        <v>4.3529999999999998</v>
      </c>
      <c r="T70" s="31">
        <v>10.087</v>
      </c>
      <c r="U70" s="31">
        <v>0.125</v>
      </c>
      <c r="V70" s="31">
        <v>3.0379999999999998</v>
      </c>
      <c r="W70" s="31">
        <v>8.3019999999999996</v>
      </c>
      <c r="X70" s="31">
        <v>67.162880000000001</v>
      </c>
      <c r="Y70" s="31">
        <v>0.25900000000000001</v>
      </c>
      <c r="Z70" s="31">
        <v>11.303000000000001</v>
      </c>
      <c r="AA70" s="31">
        <v>4.2530000000000001</v>
      </c>
      <c r="AB70" s="31">
        <v>10.170999999999999</v>
      </c>
      <c r="AC70" s="31">
        <v>0.111</v>
      </c>
      <c r="AD70" s="31">
        <v>3.0409999999999999</v>
      </c>
      <c r="AE70" s="31">
        <v>8.2210000000000001</v>
      </c>
      <c r="AF70" s="31">
        <v>66.275360000000006</v>
      </c>
      <c r="AG70" s="31">
        <v>0.25900000000000001</v>
      </c>
      <c r="AH70" s="31">
        <v>11.497999999999999</v>
      </c>
      <c r="AI70" s="31">
        <v>4.2450000000000001</v>
      </c>
      <c r="AJ70" s="31">
        <v>10.151999999999999</v>
      </c>
      <c r="AK70" s="31">
        <v>0.11799999999999999</v>
      </c>
      <c r="AL70" s="31">
        <v>3.0019999999999998</v>
      </c>
      <c r="AM70" s="31">
        <v>8.2230000000000008</v>
      </c>
      <c r="AN70" s="31">
        <v>66.207899999999995</v>
      </c>
      <c r="AO70" s="31">
        <v>0.26</v>
      </c>
      <c r="AP70" s="31">
        <v>11.4</v>
      </c>
      <c r="AQ70" s="31">
        <v>4.3490000000000002</v>
      </c>
      <c r="AR70" s="31">
        <v>10.074999999999999</v>
      </c>
      <c r="AS70" s="31">
        <v>0.14899999999999999</v>
      </c>
      <c r="AT70" s="31">
        <v>3.093</v>
      </c>
      <c r="AU70" s="31">
        <v>8.2409999999999997</v>
      </c>
      <c r="AV70" s="31">
        <v>67.414500000000004</v>
      </c>
      <c r="AW70" s="31">
        <v>0.25800000000000001</v>
      </c>
      <c r="AX70" s="31">
        <v>11.462999999999999</v>
      </c>
      <c r="AY70" s="31">
        <v>4.3490000000000002</v>
      </c>
      <c r="AZ70" s="31">
        <v>10.084</v>
      </c>
      <c r="BA70" s="31">
        <v>0.13</v>
      </c>
      <c r="BB70" s="31">
        <v>3.052</v>
      </c>
      <c r="BC70" s="31">
        <v>8.7159999999999993</v>
      </c>
      <c r="BD70" s="31">
        <v>66.740160000000003</v>
      </c>
      <c r="BE70" s="31">
        <v>0.26900000000000002</v>
      </c>
      <c r="BF70" s="31">
        <v>11.66</v>
      </c>
    </row>
    <row r="71" spans="1:58">
      <c r="A71" s="1">
        <f t="shared" ref="A71:C71" si="118">F71^3</f>
        <v>5.5452330000000002E+24</v>
      </c>
      <c r="B71" s="1">
        <f t="shared" si="118"/>
        <v>8E+18</v>
      </c>
      <c r="C71" s="1">
        <f t="shared" si="118"/>
        <v>2.744E+18</v>
      </c>
      <c r="D71" s="30">
        <f t="shared" si="89"/>
        <v>7.0086976219620008E+26</v>
      </c>
      <c r="E71" s="30"/>
      <c r="F71" s="30">
        <v>177000000</v>
      </c>
      <c r="G71" s="31">
        <v>2000000</v>
      </c>
      <c r="H71" s="31">
        <v>1400000</v>
      </c>
      <c r="I71" s="32">
        <v>8250000000</v>
      </c>
      <c r="J71" s="32">
        <f t="shared" si="90"/>
        <v>147.25699999999998</v>
      </c>
      <c r="K71" s="33">
        <f t="shared" ref="K71:R71" si="119">AVERAGE(S71,AA71,AI71, AQ71, AY71)</f>
        <v>7.5549999999999997</v>
      </c>
      <c r="L71" s="31">
        <f t="shared" si="119"/>
        <v>7.1120000000000001</v>
      </c>
      <c r="M71" s="31">
        <f t="shared" si="119"/>
        <v>9.8999999999999991E-2</v>
      </c>
      <c r="N71" s="31">
        <f t="shared" si="119"/>
        <v>2.8290000000000002</v>
      </c>
      <c r="O71" s="31">
        <f t="shared" si="119"/>
        <v>7.7460000000000004</v>
      </c>
      <c r="P71" s="31">
        <f t="shared" si="119"/>
        <v>126.3914</v>
      </c>
      <c r="Q71" s="31">
        <f t="shared" si="119"/>
        <v>0.26779999999999998</v>
      </c>
      <c r="R71" s="34">
        <f t="shared" si="119"/>
        <v>10.0228</v>
      </c>
      <c r="S71" s="31">
        <v>7.4589999999999996</v>
      </c>
      <c r="T71" s="31">
        <v>7.1059999999999999</v>
      </c>
      <c r="U71" s="31">
        <v>8.5999999999999993E-2</v>
      </c>
      <c r="V71" s="31">
        <v>2.819</v>
      </c>
      <c r="W71" s="31">
        <v>7.7430000000000003</v>
      </c>
      <c r="X71" s="31">
        <v>125.08320000000001</v>
      </c>
      <c r="Y71" s="31">
        <v>0.24199999999999999</v>
      </c>
      <c r="Z71" s="31">
        <v>10.01</v>
      </c>
      <c r="AA71" s="31">
        <v>6.351</v>
      </c>
      <c r="AB71" s="31">
        <v>7.1440000000000001</v>
      </c>
      <c r="AC71" s="31">
        <v>7.4999999999999997E-2</v>
      </c>
      <c r="AD71" s="31">
        <v>2.8210000000000002</v>
      </c>
      <c r="AE71" s="31">
        <v>7.7549999999999999</v>
      </c>
      <c r="AF71" s="31">
        <v>103.35039999999999</v>
      </c>
      <c r="AG71" s="31">
        <v>0.309</v>
      </c>
      <c r="AH71" s="31">
        <v>9.8919999999999995</v>
      </c>
      <c r="AI71" s="31">
        <v>6.5549999999999997</v>
      </c>
      <c r="AJ71" s="31">
        <v>7.11</v>
      </c>
      <c r="AK71" s="31">
        <v>0.11600000000000001</v>
      </c>
      <c r="AL71" s="31">
        <v>2.8170000000000002</v>
      </c>
      <c r="AM71" s="31">
        <v>7.7539999999999996</v>
      </c>
      <c r="AN71" s="31">
        <v>110.5489</v>
      </c>
      <c r="AO71" s="31">
        <v>0.24199999999999999</v>
      </c>
      <c r="AP71" s="31">
        <v>9.9260000000000002</v>
      </c>
      <c r="AQ71" s="31">
        <v>9.0589999999999993</v>
      </c>
      <c r="AR71" s="31">
        <v>7.18</v>
      </c>
      <c r="AS71" s="31">
        <v>0.113</v>
      </c>
      <c r="AT71" s="31">
        <v>2.867</v>
      </c>
      <c r="AU71" s="31">
        <v>7.8070000000000004</v>
      </c>
      <c r="AV71" s="31">
        <v>150.596</v>
      </c>
      <c r="AW71" s="31">
        <v>0.27600000000000002</v>
      </c>
      <c r="AX71" s="31">
        <v>10.118</v>
      </c>
      <c r="AY71" s="31">
        <v>8.3510000000000009</v>
      </c>
      <c r="AZ71" s="31">
        <v>7.02</v>
      </c>
      <c r="BA71" s="31">
        <v>0.105</v>
      </c>
      <c r="BB71" s="31">
        <v>2.8210000000000002</v>
      </c>
      <c r="BC71" s="31">
        <v>7.6710000000000003</v>
      </c>
      <c r="BD71" s="31">
        <v>142.3785</v>
      </c>
      <c r="BE71" s="31">
        <v>0.27</v>
      </c>
      <c r="BF71" s="31">
        <v>10.167999999999999</v>
      </c>
    </row>
    <row r="72" spans="1:58">
      <c r="A72" s="1">
        <f t="shared" ref="A72:C72" si="120">F72^3</f>
        <v>1.8821096E+25</v>
      </c>
      <c r="B72" s="1">
        <f t="shared" si="120"/>
        <v>8E+18</v>
      </c>
      <c r="C72" s="1">
        <f t="shared" si="120"/>
        <v>2.744E+18</v>
      </c>
      <c r="D72" s="30">
        <f t="shared" si="89"/>
        <v>1.7481449534599679E+27</v>
      </c>
      <c r="E72" s="30"/>
      <c r="F72" s="30">
        <v>266000000</v>
      </c>
      <c r="G72" s="31">
        <v>2000000</v>
      </c>
      <c r="H72" s="31">
        <v>1400000</v>
      </c>
      <c r="I72" s="32">
        <v>8250000000</v>
      </c>
      <c r="J72" s="32">
        <f t="shared" si="90"/>
        <v>113.767808</v>
      </c>
      <c r="K72" s="33">
        <f t="shared" ref="K72:R72" si="121">AVERAGE(S72,AA72,AI72, AQ72, AY72)</f>
        <v>5.6742000000000008</v>
      </c>
      <c r="L72" s="31">
        <f t="shared" si="121"/>
        <v>7.4766000000000004</v>
      </c>
      <c r="M72" s="31">
        <f t="shared" si="121"/>
        <v>0.11239999999999999</v>
      </c>
      <c r="N72" s="31">
        <f t="shared" si="121"/>
        <v>2.8402000000000003</v>
      </c>
      <c r="O72" s="31">
        <f t="shared" si="121"/>
        <v>7.7396000000000003</v>
      </c>
      <c r="P72" s="31">
        <f t="shared" si="121"/>
        <v>92.882207999999991</v>
      </c>
      <c r="Q72" s="31">
        <f t="shared" si="121"/>
        <v>0.25440000000000002</v>
      </c>
      <c r="R72" s="34">
        <f t="shared" si="121"/>
        <v>10.051400000000001</v>
      </c>
      <c r="S72" s="31">
        <v>5.4509999999999996</v>
      </c>
      <c r="T72" s="31">
        <v>7.3710000000000004</v>
      </c>
      <c r="U72" s="31">
        <v>0.125</v>
      </c>
      <c r="V72" s="31">
        <v>2.84</v>
      </c>
      <c r="W72" s="31">
        <v>7.74</v>
      </c>
      <c r="X72" s="31">
        <v>88.485500000000002</v>
      </c>
      <c r="Y72" s="31">
        <v>0.30099999999999999</v>
      </c>
      <c r="Z72" s="31">
        <v>10.058999999999999</v>
      </c>
      <c r="AA72" s="31">
        <v>4.5629999999999997</v>
      </c>
      <c r="AB72" s="31">
        <v>7.8730000000000002</v>
      </c>
      <c r="AC72" s="31">
        <v>9.8000000000000004E-2</v>
      </c>
      <c r="AD72" s="31">
        <v>2.847</v>
      </c>
      <c r="AE72" s="31">
        <v>7.6879999999999997</v>
      </c>
      <c r="AF72" s="31">
        <v>73.917439999999999</v>
      </c>
      <c r="AG72" s="31">
        <v>0.251</v>
      </c>
      <c r="AH72" s="31">
        <v>10.029</v>
      </c>
      <c r="AI72" s="31">
        <v>5.0469999999999997</v>
      </c>
      <c r="AJ72" s="31">
        <v>7.5839999999999996</v>
      </c>
      <c r="AK72" s="31">
        <v>0.12</v>
      </c>
      <c r="AL72" s="31">
        <v>2.7930000000000001</v>
      </c>
      <c r="AM72" s="31">
        <v>7.8</v>
      </c>
      <c r="AN72" s="31">
        <v>81.814179999999993</v>
      </c>
      <c r="AO72" s="31">
        <v>0.245</v>
      </c>
      <c r="AP72" s="31">
        <v>9.9659999999999993</v>
      </c>
      <c r="AQ72" s="31">
        <v>7.2590000000000003</v>
      </c>
      <c r="AR72" s="31">
        <v>7.274</v>
      </c>
      <c r="AS72" s="31">
        <v>0.121</v>
      </c>
      <c r="AT72" s="31">
        <v>2.8889999999999998</v>
      </c>
      <c r="AU72" s="31">
        <v>7.7190000000000003</v>
      </c>
      <c r="AV72" s="31">
        <v>121.81180000000001</v>
      </c>
      <c r="AW72" s="31">
        <v>0.23899999999999999</v>
      </c>
      <c r="AX72" s="31">
        <v>10.015000000000001</v>
      </c>
      <c r="AY72" s="31">
        <v>6.0510000000000002</v>
      </c>
      <c r="AZ72" s="31">
        <v>7.2809999999999997</v>
      </c>
      <c r="BA72" s="31">
        <v>9.8000000000000004E-2</v>
      </c>
      <c r="BB72" s="31">
        <v>2.8319999999999999</v>
      </c>
      <c r="BC72" s="31">
        <v>7.7510000000000003</v>
      </c>
      <c r="BD72" s="31">
        <v>98.38212</v>
      </c>
      <c r="BE72" s="31">
        <v>0.23599999999999999</v>
      </c>
      <c r="BF72" s="31">
        <v>10.188000000000001</v>
      </c>
    </row>
    <row r="73" spans="1:58">
      <c r="A73" s="1">
        <f t="shared" ref="A73:C73" si="122">F73^3</f>
        <v>4.2874999999999999E+25</v>
      </c>
      <c r="B73" s="1">
        <f t="shared" si="122"/>
        <v>8E+18</v>
      </c>
      <c r="C73" s="1">
        <f t="shared" si="122"/>
        <v>2.744E+18</v>
      </c>
      <c r="D73" s="30">
        <f t="shared" si="89"/>
        <v>3.1506122655000002E+27</v>
      </c>
      <c r="E73" s="30"/>
      <c r="F73" s="30">
        <v>350000000</v>
      </c>
      <c r="G73" s="31">
        <v>2000000</v>
      </c>
      <c r="H73" s="31">
        <v>1400000</v>
      </c>
      <c r="I73" s="32">
        <v>8250000000</v>
      </c>
      <c r="J73" s="32">
        <f t="shared" si="90"/>
        <v>94.408068000000014</v>
      </c>
      <c r="K73" s="33">
        <f t="shared" ref="K73:R73" si="123">AVERAGE(S73,AA73,AI73, AQ73, AY73)</f>
        <v>4.5877999999999997</v>
      </c>
      <c r="L73" s="31">
        <f t="shared" si="123"/>
        <v>7.6804000000000006</v>
      </c>
      <c r="M73" s="31">
        <f t="shared" si="123"/>
        <v>9.8599999999999993E-2</v>
      </c>
      <c r="N73" s="31">
        <f t="shared" si="123"/>
        <v>2.83</v>
      </c>
      <c r="O73" s="31">
        <f t="shared" si="123"/>
        <v>7.8043999999999993</v>
      </c>
      <c r="P73" s="31">
        <f t="shared" si="123"/>
        <v>73.483668000000009</v>
      </c>
      <c r="Q73" s="31">
        <f t="shared" si="123"/>
        <v>0.24420000000000003</v>
      </c>
      <c r="R73" s="34">
        <f t="shared" si="123"/>
        <v>10.0458</v>
      </c>
      <c r="S73" s="31">
        <v>4.851</v>
      </c>
      <c r="T73" s="31">
        <v>7.3849999999999998</v>
      </c>
      <c r="U73" s="31">
        <v>7.0999999999999994E-2</v>
      </c>
      <c r="V73" s="31">
        <v>2.839</v>
      </c>
      <c r="W73" s="31">
        <v>8.0960000000000001</v>
      </c>
      <c r="X73" s="31">
        <v>77.990899999999996</v>
      </c>
      <c r="Y73" s="31">
        <v>0.23599999999999999</v>
      </c>
      <c r="Z73" s="31">
        <v>9.9870000000000001</v>
      </c>
      <c r="AA73" s="31">
        <v>4.351</v>
      </c>
      <c r="AB73" s="31">
        <v>7.88</v>
      </c>
      <c r="AC73" s="31">
        <v>0.114</v>
      </c>
      <c r="AD73" s="31">
        <v>2.794</v>
      </c>
      <c r="AE73" s="31">
        <v>7.7039999999999997</v>
      </c>
      <c r="AF73" s="31">
        <v>68.774320000000003</v>
      </c>
      <c r="AG73" s="31">
        <v>0.23799999999999999</v>
      </c>
      <c r="AH73" s="31">
        <v>9.9450000000000003</v>
      </c>
      <c r="AI73" s="31">
        <v>4.343</v>
      </c>
      <c r="AJ73" s="31">
        <v>7.8479999999999999</v>
      </c>
      <c r="AK73" s="31">
        <v>0.10199999999999999</v>
      </c>
      <c r="AL73" s="31">
        <v>2.819</v>
      </c>
      <c r="AM73" s="31">
        <v>7.6820000000000004</v>
      </c>
      <c r="AN73" s="31">
        <v>70.407120000000006</v>
      </c>
      <c r="AO73" s="31">
        <v>0.23599999999999999</v>
      </c>
      <c r="AP73" s="31">
        <v>10.037000000000001</v>
      </c>
      <c r="AQ73" s="31">
        <v>4.7510000000000003</v>
      </c>
      <c r="AR73" s="31">
        <v>7.6689999999999996</v>
      </c>
      <c r="AS73" s="31">
        <v>0.12</v>
      </c>
      <c r="AT73" s="31">
        <v>2.8740000000000001</v>
      </c>
      <c r="AU73" s="31">
        <v>7.8159999999999998</v>
      </c>
      <c r="AV73" s="31">
        <v>74.678560000000004</v>
      </c>
      <c r="AW73" s="31">
        <v>0.24</v>
      </c>
      <c r="AX73" s="31">
        <v>10.039999999999999</v>
      </c>
      <c r="AY73" s="31">
        <v>4.6429999999999998</v>
      </c>
      <c r="AZ73" s="31">
        <v>7.62</v>
      </c>
      <c r="BA73" s="31">
        <v>8.5999999999999993E-2</v>
      </c>
      <c r="BB73" s="31">
        <v>2.8239999999999998</v>
      </c>
      <c r="BC73" s="31">
        <v>7.7240000000000002</v>
      </c>
      <c r="BD73" s="31">
        <v>75.567440000000005</v>
      </c>
      <c r="BE73" s="31">
        <v>0.27100000000000002</v>
      </c>
      <c r="BF73" s="31">
        <v>10.220000000000001</v>
      </c>
    </row>
    <row r="74" spans="1:58">
      <c r="A74" s="1">
        <f t="shared" ref="A74:C74" si="124">F74^3</f>
        <v>7.4088000000000004E+25</v>
      </c>
      <c r="B74" s="1">
        <f t="shared" si="124"/>
        <v>8E+18</v>
      </c>
      <c r="C74" s="1">
        <f t="shared" si="124"/>
        <v>2.744E+18</v>
      </c>
      <c r="D74" s="30">
        <f t="shared" si="89"/>
        <v>5.0344384446720007E+27</v>
      </c>
      <c r="E74" s="30"/>
      <c r="F74" s="30">
        <v>420000000</v>
      </c>
      <c r="G74" s="31">
        <v>2000000</v>
      </c>
      <c r="H74" s="31">
        <v>1400000</v>
      </c>
      <c r="J74" s="32">
        <f t="shared" si="90"/>
        <v>88.880144000000016</v>
      </c>
      <c r="K74" s="33">
        <f t="shared" ref="K74:R74" si="125">AVERAGE(S74,AA74,AI74, AQ74, AY74)</f>
        <v>4.3077999999999994</v>
      </c>
      <c r="L74" s="31">
        <f t="shared" si="125"/>
        <v>7.8572000000000006</v>
      </c>
      <c r="M74" s="31">
        <f t="shared" si="125"/>
        <v>0.1046</v>
      </c>
      <c r="N74" s="31">
        <f t="shared" si="125"/>
        <v>2.8393999999999999</v>
      </c>
      <c r="O74" s="31">
        <f t="shared" si="125"/>
        <v>7.766</v>
      </c>
      <c r="P74" s="31">
        <f t="shared" si="125"/>
        <v>67.952144000000004</v>
      </c>
      <c r="Q74" s="31">
        <f t="shared" si="125"/>
        <v>0.2596</v>
      </c>
      <c r="R74" s="34">
        <f t="shared" si="125"/>
        <v>10.062999999999999</v>
      </c>
      <c r="S74" s="31">
        <v>4.4470000000000001</v>
      </c>
      <c r="T74" s="31">
        <v>7.7389999999999999</v>
      </c>
      <c r="U74" s="31">
        <v>9.8000000000000004E-2</v>
      </c>
      <c r="V74" s="31">
        <v>2.8069999999999999</v>
      </c>
      <c r="W74" s="31">
        <v>8.1329999999999991</v>
      </c>
      <c r="X74" s="31">
        <v>70.730639999999994</v>
      </c>
      <c r="Y74" s="31">
        <v>0.29099999999999998</v>
      </c>
      <c r="Z74" s="31">
        <v>9.8140000000000001</v>
      </c>
      <c r="AA74" s="31">
        <v>4.1449999999999996</v>
      </c>
      <c r="AB74" s="31">
        <v>7.8659999999999997</v>
      </c>
      <c r="AC74" s="31">
        <v>0.124</v>
      </c>
      <c r="AD74" s="31">
        <v>2.835</v>
      </c>
      <c r="AE74" s="31">
        <v>7.67</v>
      </c>
      <c r="AF74" s="31">
        <v>65.289079999999998</v>
      </c>
      <c r="AG74" s="31">
        <v>0.23300000000000001</v>
      </c>
      <c r="AH74" s="31">
        <v>10.15</v>
      </c>
      <c r="AI74" s="31">
        <v>4.1470000000000002</v>
      </c>
      <c r="AJ74" s="31">
        <v>7.9779999999999998</v>
      </c>
      <c r="AK74" s="31">
        <v>0.129</v>
      </c>
      <c r="AL74" s="31">
        <v>2.8769999999999998</v>
      </c>
      <c r="AM74" s="31">
        <v>7.7430000000000003</v>
      </c>
      <c r="AN74" s="31">
        <v>64.609979999999993</v>
      </c>
      <c r="AO74" s="31">
        <v>0.23799999999999999</v>
      </c>
      <c r="AP74" s="31">
        <v>10.041</v>
      </c>
      <c r="AQ74" s="31">
        <v>4.4489999999999998</v>
      </c>
      <c r="AR74" s="31">
        <v>7.5979999999999999</v>
      </c>
      <c r="AS74" s="31">
        <v>0.08</v>
      </c>
      <c r="AT74" s="31">
        <v>2.8370000000000002</v>
      </c>
      <c r="AU74" s="31">
        <v>7.62</v>
      </c>
      <c r="AV74" s="31">
        <v>69.846040000000002</v>
      </c>
      <c r="AW74" s="31">
        <v>0.24099999999999999</v>
      </c>
      <c r="AX74" s="31">
        <v>10.051</v>
      </c>
      <c r="AY74" s="31">
        <v>4.351</v>
      </c>
      <c r="AZ74" s="31">
        <v>8.1050000000000004</v>
      </c>
      <c r="BA74" s="31">
        <v>9.1999999999999998E-2</v>
      </c>
      <c r="BB74" s="31">
        <v>2.8410000000000002</v>
      </c>
      <c r="BC74" s="31">
        <v>7.6639999999999997</v>
      </c>
      <c r="BD74" s="31">
        <v>69.284980000000004</v>
      </c>
      <c r="BE74" s="31">
        <v>0.29499999999999998</v>
      </c>
      <c r="BF74" s="31">
        <v>10.259</v>
      </c>
    </row>
    <row r="75" spans="1:58">
      <c r="A75" s="1">
        <f t="shared" ref="A75:C75" si="126">F75^3</f>
        <v>1.1059200000000001E+26</v>
      </c>
      <c r="B75" s="1">
        <f t="shared" si="126"/>
        <v>8E+18</v>
      </c>
      <c r="C75" s="1">
        <f t="shared" si="126"/>
        <v>2.744E+18</v>
      </c>
      <c r="D75" s="30">
        <f t="shared" si="89"/>
        <v>6.9873808343040011E+27</v>
      </c>
      <c r="E75" s="30"/>
      <c r="F75" s="30">
        <v>480000000</v>
      </c>
      <c r="G75" s="31">
        <v>2000000</v>
      </c>
      <c r="H75" s="31">
        <v>1400000</v>
      </c>
      <c r="J75" s="32">
        <f t="shared" si="90"/>
        <v>84.014412000000007</v>
      </c>
      <c r="K75" s="33">
        <f t="shared" ref="K75:R75" si="127">AVERAGE(S75,AA75,AI75, AQ75, AY75)</f>
        <v>4.0548000000000002</v>
      </c>
      <c r="L75" s="31">
        <f t="shared" si="127"/>
        <v>8.1504000000000012</v>
      </c>
      <c r="M75" s="31">
        <f t="shared" si="127"/>
        <v>0.122</v>
      </c>
      <c r="N75" s="31">
        <f t="shared" si="127"/>
        <v>2.8065999999999995</v>
      </c>
      <c r="O75" s="31">
        <f t="shared" si="127"/>
        <v>7.7401999999999997</v>
      </c>
      <c r="P75" s="31">
        <f t="shared" si="127"/>
        <v>63.181612000000008</v>
      </c>
      <c r="Q75" s="31">
        <f t="shared" si="127"/>
        <v>0.25040000000000001</v>
      </c>
      <c r="R75" s="34">
        <f t="shared" si="127"/>
        <v>10.035600000000001</v>
      </c>
      <c r="S75" s="31">
        <v>3.9590000000000001</v>
      </c>
      <c r="T75" s="31">
        <v>8.31</v>
      </c>
      <c r="U75" s="31">
        <v>0.106</v>
      </c>
      <c r="V75" s="31">
        <v>2.7730000000000001</v>
      </c>
      <c r="W75" s="31">
        <v>7.8659999999999997</v>
      </c>
      <c r="X75" s="31">
        <v>62.532600000000002</v>
      </c>
      <c r="Y75" s="31">
        <v>0.23499999999999999</v>
      </c>
      <c r="Z75" s="31">
        <v>9.8800000000000008</v>
      </c>
      <c r="AA75" s="31">
        <v>3.9540000000000002</v>
      </c>
      <c r="AB75" s="31">
        <v>8.4670000000000005</v>
      </c>
      <c r="AC75" s="31">
        <v>0.11799999999999999</v>
      </c>
      <c r="AD75" s="31">
        <v>2.7789999999999999</v>
      </c>
      <c r="AE75" s="31">
        <v>7.7869999999999999</v>
      </c>
      <c r="AF75" s="31">
        <v>60.672240000000002</v>
      </c>
      <c r="AG75" s="31">
        <v>0.23799999999999999</v>
      </c>
      <c r="AH75" s="31">
        <v>9.9420000000000002</v>
      </c>
      <c r="AI75" s="31">
        <v>3.9590000000000001</v>
      </c>
      <c r="AJ75" s="31">
        <v>8.234</v>
      </c>
      <c r="AK75" s="31">
        <v>0.155</v>
      </c>
      <c r="AL75" s="31">
        <v>2.7930000000000001</v>
      </c>
      <c r="AM75" s="31">
        <v>7.6619999999999999</v>
      </c>
      <c r="AN75" s="31">
        <v>61.78096</v>
      </c>
      <c r="AO75" s="31">
        <v>0.27500000000000002</v>
      </c>
      <c r="AP75" s="31">
        <v>9.9710000000000001</v>
      </c>
      <c r="AQ75" s="31">
        <v>4.2510000000000003</v>
      </c>
      <c r="AR75" s="31">
        <v>7.7130000000000001</v>
      </c>
      <c r="AS75" s="31">
        <v>0.125</v>
      </c>
      <c r="AT75" s="31">
        <v>2.86</v>
      </c>
      <c r="AU75" s="31">
        <v>7.8010000000000002</v>
      </c>
      <c r="AV75" s="31">
        <v>66.130120000000005</v>
      </c>
      <c r="AW75" s="31">
        <v>0.23799999999999999</v>
      </c>
      <c r="AX75" s="31">
        <v>10.15</v>
      </c>
      <c r="AY75" s="31">
        <v>4.1509999999999998</v>
      </c>
      <c r="AZ75" s="31">
        <v>8.0280000000000005</v>
      </c>
      <c r="BA75" s="31">
        <v>0.106</v>
      </c>
      <c r="BB75" s="31">
        <v>2.8279999999999998</v>
      </c>
      <c r="BC75" s="31">
        <v>7.585</v>
      </c>
      <c r="BD75" s="31">
        <v>64.792140000000003</v>
      </c>
      <c r="BE75" s="31">
        <v>0.26600000000000001</v>
      </c>
      <c r="BF75" s="31">
        <v>10.234999999999999</v>
      </c>
    </row>
    <row r="76" spans="1:58">
      <c r="A76" s="1">
        <f t="shared" ref="A76:C76" si="128">F76^3</f>
        <v>1.6010300699999999E+26</v>
      </c>
      <c r="B76" s="1">
        <f t="shared" si="128"/>
        <v>8E+18</v>
      </c>
      <c r="C76" s="1">
        <f t="shared" si="128"/>
        <v>2.744E+18</v>
      </c>
      <c r="D76" s="30">
        <f t="shared" si="89"/>
        <v>9.6800019952916143E+27</v>
      </c>
      <c r="E76" s="30"/>
      <c r="F76" s="30">
        <v>543000000</v>
      </c>
      <c r="G76" s="31">
        <v>2000000</v>
      </c>
      <c r="H76" s="31">
        <v>1400000</v>
      </c>
      <c r="J76" s="32">
        <f t="shared" si="90"/>
        <v>81.159287999999989</v>
      </c>
      <c r="K76" s="33">
        <f t="shared" ref="K76:R76" si="129">AVERAGE(S76,AA76,AI76, AQ76, AY76)</f>
        <v>3.9067999999999996</v>
      </c>
      <c r="L76" s="31">
        <f t="shared" si="129"/>
        <v>8.3827999999999996</v>
      </c>
      <c r="M76" s="31">
        <f t="shared" si="129"/>
        <v>0.11320000000000001</v>
      </c>
      <c r="N76" s="31">
        <f t="shared" si="129"/>
        <v>2.8034000000000003</v>
      </c>
      <c r="O76" s="31">
        <f t="shared" si="129"/>
        <v>7.7302000000000008</v>
      </c>
      <c r="P76" s="31">
        <f t="shared" si="129"/>
        <v>60.461087999999997</v>
      </c>
      <c r="Q76" s="31">
        <f t="shared" si="129"/>
        <v>0.23659999999999998</v>
      </c>
      <c r="R76" s="34">
        <f t="shared" si="129"/>
        <v>9.9280000000000008</v>
      </c>
      <c r="S76" s="31">
        <v>3.9470000000000001</v>
      </c>
      <c r="T76" s="31">
        <v>8.4179999999999993</v>
      </c>
      <c r="U76" s="31">
        <v>9.9000000000000005E-2</v>
      </c>
      <c r="V76" s="31">
        <v>2.8039999999999998</v>
      </c>
      <c r="W76" s="31">
        <v>7.7450000000000001</v>
      </c>
      <c r="X76" s="31">
        <v>61.223680000000002</v>
      </c>
      <c r="Y76" s="31">
        <v>0.219</v>
      </c>
      <c r="Z76" s="31">
        <v>9.827</v>
      </c>
      <c r="AA76" s="31">
        <v>3.847</v>
      </c>
      <c r="AB76" s="31">
        <v>8.5730000000000004</v>
      </c>
      <c r="AC76" s="31">
        <v>0.114</v>
      </c>
      <c r="AD76" s="31">
        <v>2.7709999999999999</v>
      </c>
      <c r="AE76" s="31">
        <v>7.86</v>
      </c>
      <c r="AF76" s="31">
        <v>59.318939999999998</v>
      </c>
      <c r="AG76" s="31">
        <v>0.214</v>
      </c>
      <c r="AH76" s="31">
        <v>9.9689999999999994</v>
      </c>
      <c r="AI76" s="31">
        <v>3.8460000000000001</v>
      </c>
      <c r="AJ76" s="31">
        <v>8.5500000000000007</v>
      </c>
      <c r="AK76" s="31">
        <v>0.126</v>
      </c>
      <c r="AL76" s="31">
        <v>2.7770000000000001</v>
      </c>
      <c r="AM76" s="31">
        <v>7.7210000000000001</v>
      </c>
      <c r="AN76" s="31">
        <v>59.445540000000001</v>
      </c>
      <c r="AO76" s="31">
        <v>0.23699999999999999</v>
      </c>
      <c r="AP76" s="31">
        <v>9.8490000000000002</v>
      </c>
      <c r="AQ76" s="31">
        <v>3.9470000000000001</v>
      </c>
      <c r="AR76" s="31">
        <v>8.1120000000000001</v>
      </c>
      <c r="AS76" s="31">
        <v>0.125</v>
      </c>
      <c r="AT76" s="31">
        <v>2.8380000000000001</v>
      </c>
      <c r="AU76" s="31">
        <v>7.6150000000000002</v>
      </c>
      <c r="AV76" s="31">
        <v>61.26352</v>
      </c>
      <c r="AW76" s="31">
        <v>0.246</v>
      </c>
      <c r="AX76" s="31">
        <v>9.9570000000000007</v>
      </c>
      <c r="AY76" s="31">
        <v>3.9470000000000001</v>
      </c>
      <c r="AZ76" s="31">
        <v>8.2609999999999992</v>
      </c>
      <c r="BA76" s="31">
        <v>0.10199999999999999</v>
      </c>
      <c r="BB76" s="31">
        <v>2.827</v>
      </c>
      <c r="BC76" s="31">
        <v>7.71</v>
      </c>
      <c r="BD76" s="31">
        <v>61.053759999999997</v>
      </c>
      <c r="BE76" s="31">
        <v>0.26700000000000002</v>
      </c>
      <c r="BF76" s="31">
        <v>10.038</v>
      </c>
    </row>
    <row r="77" spans="1:58">
      <c r="A77" s="1">
        <f t="shared" ref="A77:C77" si="130">F77^3</f>
        <v>2.16E+26</v>
      </c>
      <c r="B77" s="1">
        <f t="shared" si="130"/>
        <v>8E+18</v>
      </c>
      <c r="C77" s="1">
        <f t="shared" si="130"/>
        <v>2.744E+18</v>
      </c>
      <c r="D77" s="30">
        <f t="shared" si="89"/>
        <v>1.2925100448000001E+28</v>
      </c>
      <c r="E77" s="30"/>
      <c r="F77" s="30">
        <v>600000000</v>
      </c>
      <c r="G77" s="31">
        <v>2000000</v>
      </c>
      <c r="H77" s="31">
        <v>1400000</v>
      </c>
      <c r="J77" s="32">
        <f t="shared" si="90"/>
        <v>80.618628000000001</v>
      </c>
      <c r="K77" s="37">
        <f t="shared" ref="K77:R77" si="131">AVERAGE(S77,AA77,AI77, AQ77, AY77)</f>
        <v>3.8725999999999998</v>
      </c>
      <c r="L77" s="38">
        <f t="shared" si="131"/>
        <v>8.5821999999999985</v>
      </c>
      <c r="M77" s="38">
        <f t="shared" si="131"/>
        <v>0.1236</v>
      </c>
      <c r="N77" s="38">
        <f t="shared" si="131"/>
        <v>2.8120000000000003</v>
      </c>
      <c r="O77" s="38">
        <f t="shared" si="131"/>
        <v>7.7810000000000006</v>
      </c>
      <c r="P77" s="38">
        <f t="shared" si="131"/>
        <v>59.838428</v>
      </c>
      <c r="Q77" s="38">
        <f t="shared" si="131"/>
        <v>0.22059999999999999</v>
      </c>
      <c r="R77" s="39">
        <f t="shared" si="131"/>
        <v>9.9665999999999997</v>
      </c>
      <c r="S77" s="31">
        <v>3.847</v>
      </c>
      <c r="T77" s="31">
        <v>8.5749999999999993</v>
      </c>
      <c r="U77" s="31">
        <v>0.113</v>
      </c>
      <c r="V77" s="31">
        <v>2.79</v>
      </c>
      <c r="W77" s="31">
        <v>7.7460000000000004</v>
      </c>
      <c r="X77" s="31">
        <v>59.973439999999997</v>
      </c>
      <c r="Y77" s="31">
        <v>0.23499999999999999</v>
      </c>
      <c r="Z77" s="31">
        <v>9.9090000000000007</v>
      </c>
      <c r="AA77" s="31">
        <v>3.851</v>
      </c>
      <c r="AB77" s="31">
        <v>8.6</v>
      </c>
      <c r="AC77" s="31">
        <v>0.11</v>
      </c>
      <c r="AD77" s="31">
        <v>2.802</v>
      </c>
      <c r="AE77" s="31">
        <v>7.6950000000000003</v>
      </c>
      <c r="AF77" s="31">
        <v>59.484819999999999</v>
      </c>
      <c r="AG77" s="31">
        <v>0.21</v>
      </c>
      <c r="AH77" s="31">
        <v>9.9960000000000004</v>
      </c>
      <c r="AI77" s="31">
        <v>3.851</v>
      </c>
      <c r="AJ77" s="31">
        <v>8.7089999999999996</v>
      </c>
      <c r="AK77" s="31">
        <v>0.13600000000000001</v>
      </c>
      <c r="AL77" s="31">
        <v>2.8140000000000001</v>
      </c>
      <c r="AM77" s="31">
        <v>8.032</v>
      </c>
      <c r="AN77" s="31">
        <v>59.407679999999999</v>
      </c>
      <c r="AO77" s="31">
        <v>0.216</v>
      </c>
      <c r="AP77" s="31">
        <v>9.9030000000000005</v>
      </c>
      <c r="AQ77" s="31">
        <v>3.9550000000000001</v>
      </c>
      <c r="AR77" s="31">
        <v>8.298</v>
      </c>
      <c r="AS77" s="31">
        <v>0.13</v>
      </c>
      <c r="AT77" s="31">
        <v>2.843</v>
      </c>
      <c r="AU77" s="31">
        <v>7.7309999999999999</v>
      </c>
      <c r="AV77" s="31">
        <v>61.070619999999998</v>
      </c>
      <c r="AW77" s="31">
        <v>0.23499999999999999</v>
      </c>
      <c r="AX77" s="31">
        <v>9.9749999999999996</v>
      </c>
      <c r="AY77" s="31">
        <v>3.859</v>
      </c>
      <c r="AZ77" s="31">
        <v>8.7289999999999992</v>
      </c>
      <c r="BA77" s="31">
        <v>0.129</v>
      </c>
      <c r="BB77" s="31">
        <v>2.8109999999999999</v>
      </c>
      <c r="BC77" s="31">
        <v>7.7009999999999996</v>
      </c>
      <c r="BD77" s="31">
        <v>59.255580000000002</v>
      </c>
      <c r="BE77" s="31">
        <v>0.20699999999999999</v>
      </c>
      <c r="BF77" s="31">
        <v>10.050000000000001</v>
      </c>
    </row>
    <row r="82" spans="1:58">
      <c r="D82" s="5"/>
      <c r="E82" s="5"/>
      <c r="F82" s="5" t="s">
        <v>97</v>
      </c>
      <c r="K82" s="1" t="s">
        <v>40</v>
      </c>
      <c r="S82" s="1" t="s">
        <v>74</v>
      </c>
      <c r="AA82" s="1" t="s">
        <v>75</v>
      </c>
      <c r="AI82" s="1" t="s">
        <v>76</v>
      </c>
      <c r="AQ82" s="1" t="s">
        <v>77</v>
      </c>
      <c r="AY82" s="1" t="s">
        <v>94</v>
      </c>
    </row>
    <row r="83" spans="1:58">
      <c r="A83" s="1" t="s">
        <v>78</v>
      </c>
      <c r="B83" s="1" t="s">
        <v>79</v>
      </c>
      <c r="C83" s="1" t="s">
        <v>80</v>
      </c>
      <c r="D83" s="26" t="s">
        <v>81</v>
      </c>
      <c r="E83" s="26" t="s">
        <v>82</v>
      </c>
      <c r="F83" s="26" t="s">
        <v>83</v>
      </c>
      <c r="G83" s="26" t="s">
        <v>84</v>
      </c>
      <c r="H83" s="26" t="s">
        <v>85</v>
      </c>
      <c r="I83" s="26" t="s">
        <v>86</v>
      </c>
      <c r="J83" s="26" t="s">
        <v>87</v>
      </c>
      <c r="K83" s="27" t="s">
        <v>47</v>
      </c>
      <c r="L83" s="28" t="s">
        <v>48</v>
      </c>
      <c r="M83" s="28" t="s">
        <v>49</v>
      </c>
      <c r="N83" s="28" t="s">
        <v>88</v>
      </c>
      <c r="O83" s="28" t="s">
        <v>89</v>
      </c>
      <c r="P83" s="28" t="s">
        <v>90</v>
      </c>
      <c r="Q83" s="28" t="s">
        <v>91</v>
      </c>
      <c r="R83" s="29" t="s">
        <v>92</v>
      </c>
      <c r="S83" s="26" t="s">
        <v>47</v>
      </c>
      <c r="T83" s="26" t="s">
        <v>48</v>
      </c>
      <c r="U83" s="26" t="s">
        <v>49</v>
      </c>
      <c r="V83" s="26" t="s">
        <v>88</v>
      </c>
      <c r="W83" s="26" t="s">
        <v>89</v>
      </c>
      <c r="X83" s="26" t="s">
        <v>90</v>
      </c>
      <c r="Y83" s="26" t="s">
        <v>91</v>
      </c>
      <c r="Z83" s="26" t="s">
        <v>92</v>
      </c>
      <c r="AA83" s="26" t="s">
        <v>47</v>
      </c>
      <c r="AB83" s="26" t="s">
        <v>48</v>
      </c>
      <c r="AC83" s="26" t="s">
        <v>49</v>
      </c>
      <c r="AD83" s="26" t="s">
        <v>88</v>
      </c>
      <c r="AE83" s="26" t="s">
        <v>89</v>
      </c>
      <c r="AF83" s="26" t="s">
        <v>90</v>
      </c>
      <c r="AG83" s="26" t="s">
        <v>91</v>
      </c>
      <c r="AH83" s="26" t="s">
        <v>92</v>
      </c>
      <c r="AI83" s="26" t="s">
        <v>47</v>
      </c>
      <c r="AJ83" s="26" t="s">
        <v>48</v>
      </c>
      <c r="AK83" s="26" t="s">
        <v>49</v>
      </c>
      <c r="AL83" s="26" t="s">
        <v>88</v>
      </c>
      <c r="AM83" s="26" t="s">
        <v>89</v>
      </c>
      <c r="AN83" s="26" t="s">
        <v>90</v>
      </c>
      <c r="AO83" s="26" t="s">
        <v>91</v>
      </c>
      <c r="AP83" s="26" t="s">
        <v>92</v>
      </c>
      <c r="AQ83" s="26" t="s">
        <v>47</v>
      </c>
      <c r="AR83" s="26" t="s">
        <v>48</v>
      </c>
      <c r="AS83" s="26" t="s">
        <v>49</v>
      </c>
      <c r="AT83" s="26" t="s">
        <v>88</v>
      </c>
      <c r="AU83" s="26" t="s">
        <v>89</v>
      </c>
      <c r="AV83" s="26" t="s">
        <v>90</v>
      </c>
      <c r="AW83" s="26" t="s">
        <v>91</v>
      </c>
      <c r="AX83" s="26" t="s">
        <v>92</v>
      </c>
      <c r="AY83" s="26" t="s">
        <v>47</v>
      </c>
      <c r="AZ83" s="26" t="s">
        <v>48</v>
      </c>
      <c r="BA83" s="26" t="s">
        <v>49</v>
      </c>
      <c r="BB83" s="26" t="s">
        <v>88</v>
      </c>
      <c r="BC83" s="26" t="s">
        <v>89</v>
      </c>
      <c r="BD83" s="26" t="s">
        <v>90</v>
      </c>
      <c r="BE83" s="26" t="s">
        <v>91</v>
      </c>
      <c r="BF83" s="26" t="s">
        <v>92</v>
      </c>
    </row>
    <row r="84" spans="1:58">
      <c r="A84" s="1">
        <f t="shared" ref="A84:C84" si="132">F84^3</f>
        <v>5.5452330000000002E+24</v>
      </c>
      <c r="B84" s="1">
        <f t="shared" si="132"/>
        <v>1.728E+18</v>
      </c>
      <c r="C84" s="1">
        <f t="shared" si="132"/>
        <v>1E+18</v>
      </c>
      <c r="D84" s="30">
        <f t="shared" ref="D84:D104" si="133">A84*P84</f>
        <v>2.3769972859433402E+28</v>
      </c>
      <c r="E84" s="30"/>
      <c r="F84" s="30">
        <v>177000000</v>
      </c>
      <c r="G84" s="31">
        <v>1200000</v>
      </c>
      <c r="H84" s="31">
        <v>1000000</v>
      </c>
      <c r="I84" s="32">
        <v>8250000000</v>
      </c>
      <c r="J84" s="32">
        <f t="shared" ref="J84:J104" si="134">SUM(N84:R84)</f>
        <v>5671.3627999999999</v>
      </c>
      <c r="K84" s="33">
        <f t="shared" ref="K84:R84" si="135">AVERAGE(S84,AA84,AI84, AQ84, AY84)</f>
        <v>13.595800000000001</v>
      </c>
      <c r="L84" s="31">
        <f t="shared" si="135"/>
        <v>4.298</v>
      </c>
      <c r="M84" s="31">
        <f t="shared" si="135"/>
        <v>2.1663999999999999</v>
      </c>
      <c r="N84" s="31">
        <f t="shared" si="135"/>
        <v>7.1020000000000012</v>
      </c>
      <c r="O84" s="31">
        <f t="shared" si="135"/>
        <v>887.60540000000003</v>
      </c>
      <c r="P84" s="31">
        <f t="shared" si="135"/>
        <v>4286.5598</v>
      </c>
      <c r="Q84" s="31">
        <f t="shared" si="135"/>
        <v>474.33719999999994</v>
      </c>
      <c r="R84" s="34">
        <f t="shared" si="135"/>
        <v>15.758399999999998</v>
      </c>
      <c r="S84" s="31">
        <v>13.571</v>
      </c>
      <c r="T84" s="31">
        <v>4.3129999999999997</v>
      </c>
      <c r="U84" s="31">
        <v>2.16</v>
      </c>
      <c r="V84" s="31">
        <v>7.0069999999999997</v>
      </c>
      <c r="W84" s="31">
        <v>886.28200000000004</v>
      </c>
      <c r="X84" s="31">
        <v>4251.335</v>
      </c>
      <c r="Y84" s="31">
        <v>472.52699999999999</v>
      </c>
      <c r="Z84" s="31">
        <v>15.712999999999999</v>
      </c>
      <c r="AA84" s="31">
        <v>13.446999999999999</v>
      </c>
      <c r="AB84" s="31">
        <v>4.3230000000000004</v>
      </c>
      <c r="AC84" s="31">
        <v>2.1160000000000001</v>
      </c>
      <c r="AD84" s="31">
        <v>7.0670000000000002</v>
      </c>
      <c r="AE84" s="31">
        <v>888.97299999999996</v>
      </c>
      <c r="AF84" s="31">
        <v>4221.8519999999999</v>
      </c>
      <c r="AG84" s="31">
        <v>476.22699999999998</v>
      </c>
      <c r="AH84" s="31">
        <v>15.788</v>
      </c>
      <c r="AI84" s="31">
        <v>13.651</v>
      </c>
      <c r="AJ84" s="31">
        <v>4.2220000000000004</v>
      </c>
      <c r="AK84" s="31">
        <v>2.2090000000000001</v>
      </c>
      <c r="AL84" s="31">
        <v>7.0919999999999996</v>
      </c>
      <c r="AM84" s="31">
        <v>873.43</v>
      </c>
      <c r="AN84" s="31">
        <v>4274.5349999999999</v>
      </c>
      <c r="AO84" s="31">
        <v>468.93400000000003</v>
      </c>
      <c r="AP84" s="31">
        <v>15.715</v>
      </c>
      <c r="AQ84" s="31">
        <v>13.755000000000001</v>
      </c>
      <c r="AR84" s="31">
        <v>4.2590000000000003</v>
      </c>
      <c r="AS84" s="31">
        <v>2.2189999999999999</v>
      </c>
      <c r="AT84" s="31">
        <v>7.19</v>
      </c>
      <c r="AU84" s="31">
        <v>886.08799999999997</v>
      </c>
      <c r="AV84" s="31">
        <v>4376.9880000000003</v>
      </c>
      <c r="AW84" s="31">
        <v>471.26400000000001</v>
      </c>
      <c r="AX84" s="31">
        <v>15.792999999999999</v>
      </c>
      <c r="AY84" s="31">
        <v>13.555</v>
      </c>
      <c r="AZ84" s="31">
        <v>4.3730000000000002</v>
      </c>
      <c r="BA84" s="31">
        <v>2.1280000000000001</v>
      </c>
      <c r="BB84" s="31">
        <v>7.1539999999999999</v>
      </c>
      <c r="BC84" s="31">
        <v>903.25400000000002</v>
      </c>
      <c r="BD84" s="31">
        <v>4308.0889999999999</v>
      </c>
      <c r="BE84" s="31">
        <v>482.73399999999998</v>
      </c>
      <c r="BF84" s="31">
        <v>15.782999999999999</v>
      </c>
    </row>
    <row r="85" spans="1:58">
      <c r="A85" s="1">
        <f t="shared" ref="A85:C85" si="136">F85^3</f>
        <v>1.8821096E+25</v>
      </c>
      <c r="B85" s="1">
        <f t="shared" si="136"/>
        <v>1.728E+18</v>
      </c>
      <c r="C85" s="1">
        <f t="shared" si="136"/>
        <v>1E+18</v>
      </c>
      <c r="D85" s="30">
        <f t="shared" si="133"/>
        <v>5.7993194666332806E+28</v>
      </c>
      <c r="E85" s="30"/>
      <c r="F85" s="30">
        <v>266000000</v>
      </c>
      <c r="G85" s="31">
        <v>1200000</v>
      </c>
      <c r="H85" s="31">
        <v>1000000</v>
      </c>
      <c r="I85" s="32">
        <v>8250000000</v>
      </c>
      <c r="J85" s="32">
        <f t="shared" si="134"/>
        <v>4439.6674000000003</v>
      </c>
      <c r="K85" s="33">
        <f t="shared" ref="K85:R85" si="137">AVERAGE(S85,AA85,AI85, AQ85, AY85)</f>
        <v>11.136999999999999</v>
      </c>
      <c r="L85" s="31">
        <f t="shared" si="137"/>
        <v>4.2606000000000002</v>
      </c>
      <c r="M85" s="31">
        <f t="shared" si="137"/>
        <v>2.1477999999999997</v>
      </c>
      <c r="N85" s="31">
        <f t="shared" si="137"/>
        <v>7.1105999999999998</v>
      </c>
      <c r="O85" s="31">
        <f t="shared" si="137"/>
        <v>872.88079999999991</v>
      </c>
      <c r="P85" s="31">
        <f t="shared" si="137"/>
        <v>3081.2868000000003</v>
      </c>
      <c r="Q85" s="31">
        <f t="shared" si="137"/>
        <v>462.60980000000001</v>
      </c>
      <c r="R85" s="34">
        <f t="shared" si="137"/>
        <v>15.779399999999999</v>
      </c>
      <c r="S85" s="31">
        <v>11.162000000000001</v>
      </c>
      <c r="T85" s="31">
        <v>4.1680000000000001</v>
      </c>
      <c r="U85" s="31">
        <v>2.2530000000000001</v>
      </c>
      <c r="V85" s="31">
        <v>7.1139999999999999</v>
      </c>
      <c r="W85" s="31">
        <v>877.95899999999995</v>
      </c>
      <c r="X85" s="31">
        <v>3067.982</v>
      </c>
      <c r="Y85" s="31">
        <v>464.363</v>
      </c>
      <c r="Z85" s="31">
        <v>15.760999999999999</v>
      </c>
      <c r="AA85" s="31">
        <v>11.058</v>
      </c>
      <c r="AB85" s="31">
        <v>4.2290000000000001</v>
      </c>
      <c r="AC85" s="31">
        <v>2.1669999999999998</v>
      </c>
      <c r="AD85" s="31">
        <v>7.1130000000000004</v>
      </c>
      <c r="AE85" s="31">
        <v>847.68899999999996</v>
      </c>
      <c r="AF85" s="31">
        <v>3063.1</v>
      </c>
      <c r="AG85" s="31">
        <v>452.55099999999999</v>
      </c>
      <c r="AH85" s="31">
        <v>15.724</v>
      </c>
      <c r="AI85" s="31">
        <v>10.946</v>
      </c>
      <c r="AJ85" s="31">
        <v>4.258</v>
      </c>
      <c r="AK85" s="31">
        <v>2.1389999999999998</v>
      </c>
      <c r="AL85" s="31">
        <v>7.0529999999999999</v>
      </c>
      <c r="AM85" s="31">
        <v>874.99199999999996</v>
      </c>
      <c r="AN85" s="31">
        <v>3033.4780000000001</v>
      </c>
      <c r="AO85" s="31">
        <v>462.56700000000001</v>
      </c>
      <c r="AP85" s="31">
        <v>15.69</v>
      </c>
      <c r="AQ85" s="31">
        <v>11.265000000000001</v>
      </c>
      <c r="AR85" s="31">
        <v>4.3280000000000003</v>
      </c>
      <c r="AS85" s="31">
        <v>2.0880000000000001</v>
      </c>
      <c r="AT85" s="31">
        <v>7.1849999999999996</v>
      </c>
      <c r="AU85" s="31">
        <v>879.45100000000002</v>
      </c>
      <c r="AV85" s="31">
        <v>3092.8789999999999</v>
      </c>
      <c r="AW85" s="31">
        <v>468.25</v>
      </c>
      <c r="AX85" s="31">
        <v>15.8</v>
      </c>
      <c r="AY85" s="31">
        <v>11.254</v>
      </c>
      <c r="AZ85" s="31">
        <v>4.32</v>
      </c>
      <c r="BA85" s="31">
        <v>2.0920000000000001</v>
      </c>
      <c r="BB85" s="31">
        <v>7.0880000000000001</v>
      </c>
      <c r="BC85" s="31">
        <v>884.31299999999999</v>
      </c>
      <c r="BD85" s="31">
        <v>3148.9949999999999</v>
      </c>
      <c r="BE85" s="31">
        <v>465.31799999999998</v>
      </c>
      <c r="BF85" s="31">
        <v>15.922000000000001</v>
      </c>
    </row>
    <row r="86" spans="1:58">
      <c r="A86" s="1">
        <f t="shared" ref="A86:C86" si="138">F86^3</f>
        <v>4.2874999999999999E+25</v>
      </c>
      <c r="B86" s="1">
        <f t="shared" si="138"/>
        <v>1.728E+18</v>
      </c>
      <c r="C86" s="1">
        <f t="shared" si="138"/>
        <v>1E+18</v>
      </c>
      <c r="D86" s="30">
        <f t="shared" si="133"/>
        <v>1.0721946759999998E+29</v>
      </c>
      <c r="E86" s="30"/>
      <c r="F86" s="30">
        <v>350000000</v>
      </c>
      <c r="G86" s="31">
        <v>1200000</v>
      </c>
      <c r="H86" s="31">
        <v>1000000</v>
      </c>
      <c r="I86" s="32">
        <v>8250000000</v>
      </c>
      <c r="J86" s="32">
        <f t="shared" si="134"/>
        <v>3873.6073999999994</v>
      </c>
      <c r="K86" s="33">
        <f t="shared" ref="K86:R86" si="139">AVERAGE(S86,AA86,AI86, AQ86, AY86)</f>
        <v>9.9321999999999999</v>
      </c>
      <c r="L86" s="31">
        <f t="shared" si="139"/>
        <v>4.1816000000000004</v>
      </c>
      <c r="M86" s="31">
        <f t="shared" si="139"/>
        <v>2.2176</v>
      </c>
      <c r="N86" s="31">
        <f t="shared" si="139"/>
        <v>7.1852</v>
      </c>
      <c r="O86" s="31">
        <f t="shared" si="139"/>
        <v>881.28960000000006</v>
      </c>
      <c r="P86" s="31">
        <f t="shared" si="139"/>
        <v>2500.7455999999997</v>
      </c>
      <c r="Q86" s="31">
        <f t="shared" si="139"/>
        <v>468.57699999999994</v>
      </c>
      <c r="R86" s="34">
        <f t="shared" si="139"/>
        <v>15.809999999999999</v>
      </c>
      <c r="S86" s="31">
        <v>9.9459999999999997</v>
      </c>
      <c r="T86" s="31">
        <v>4.2329999999999997</v>
      </c>
      <c r="U86" s="31">
        <v>2.2000000000000002</v>
      </c>
      <c r="V86" s="31">
        <v>7.1379999999999999</v>
      </c>
      <c r="W86" s="31">
        <v>887.43399999999997</v>
      </c>
      <c r="X86" s="31">
        <v>2494.6190000000001</v>
      </c>
      <c r="Y86" s="31">
        <v>473.84</v>
      </c>
      <c r="Z86" s="31">
        <v>15.775</v>
      </c>
      <c r="AA86" s="31">
        <v>9.9529999999999994</v>
      </c>
      <c r="AB86" s="31">
        <v>4.1609999999999996</v>
      </c>
      <c r="AC86" s="31">
        <v>2.2109999999999999</v>
      </c>
      <c r="AD86" s="31">
        <v>7.0629999999999997</v>
      </c>
      <c r="AE86" s="31">
        <v>883.35400000000004</v>
      </c>
      <c r="AF86" s="31">
        <v>2537.2669999999998</v>
      </c>
      <c r="AG86" s="31">
        <v>468.85399999999998</v>
      </c>
      <c r="AH86" s="31">
        <v>15.635999999999999</v>
      </c>
      <c r="AI86" s="31">
        <v>9.9499999999999993</v>
      </c>
      <c r="AJ86" s="31">
        <v>4.2080000000000002</v>
      </c>
      <c r="AK86" s="31">
        <v>2.2309999999999999</v>
      </c>
      <c r="AL86" s="31">
        <v>7.0780000000000003</v>
      </c>
      <c r="AM86" s="31">
        <v>892.92600000000004</v>
      </c>
      <c r="AN86" s="31">
        <v>2475.3159999999998</v>
      </c>
      <c r="AO86" s="31">
        <v>474.15</v>
      </c>
      <c r="AP86" s="31">
        <v>15.824999999999999</v>
      </c>
      <c r="AQ86" s="31">
        <v>9.8539999999999992</v>
      </c>
      <c r="AR86" s="31">
        <v>4.1390000000000002</v>
      </c>
      <c r="AS86" s="31">
        <v>2.1850000000000001</v>
      </c>
      <c r="AT86" s="31">
        <v>7.4450000000000003</v>
      </c>
      <c r="AU86" s="31">
        <v>862.35900000000004</v>
      </c>
      <c r="AV86" s="31">
        <v>2478.6979999999999</v>
      </c>
      <c r="AW86" s="31">
        <v>459.024</v>
      </c>
      <c r="AX86" s="31">
        <v>15.839</v>
      </c>
      <c r="AY86" s="31">
        <v>9.9580000000000002</v>
      </c>
      <c r="AZ86" s="31">
        <v>4.1669999999999998</v>
      </c>
      <c r="BA86" s="31">
        <v>2.2610000000000001</v>
      </c>
      <c r="BB86" s="31">
        <v>7.202</v>
      </c>
      <c r="BC86" s="31">
        <v>880.375</v>
      </c>
      <c r="BD86" s="31">
        <v>2517.828</v>
      </c>
      <c r="BE86" s="31">
        <v>467.017</v>
      </c>
      <c r="BF86" s="31">
        <v>15.975</v>
      </c>
    </row>
    <row r="87" spans="1:58">
      <c r="A87" s="1">
        <f t="shared" ref="A87:C87" si="140">F87^3</f>
        <v>7.4088000000000004E+25</v>
      </c>
      <c r="B87" s="1">
        <f t="shared" si="140"/>
        <v>1.728E+18</v>
      </c>
      <c r="C87" s="1">
        <f t="shared" si="140"/>
        <v>1E+18</v>
      </c>
      <c r="D87" s="30">
        <f t="shared" si="133"/>
        <v>1.6435566342719999E+29</v>
      </c>
      <c r="E87" s="30"/>
      <c r="F87" s="30">
        <v>420000000</v>
      </c>
      <c r="G87" s="31">
        <v>1200000</v>
      </c>
      <c r="H87" s="31">
        <v>1000000</v>
      </c>
      <c r="J87" s="32">
        <f t="shared" si="134"/>
        <v>3596.4506000000001</v>
      </c>
      <c r="K87" s="33">
        <f t="shared" ref="K87:R87" si="141">AVERAGE(S87,AA87,AI87, AQ87, AY87)</f>
        <v>9.4171999999999993</v>
      </c>
      <c r="L87" s="31">
        <f t="shared" si="141"/>
        <v>4.2375999999999996</v>
      </c>
      <c r="M87" s="31">
        <f t="shared" si="141"/>
        <v>2.1928000000000001</v>
      </c>
      <c r="N87" s="31">
        <f t="shared" si="141"/>
        <v>7.1360000000000001</v>
      </c>
      <c r="O87" s="31">
        <f t="shared" si="141"/>
        <v>888.34739999999999</v>
      </c>
      <c r="P87" s="31">
        <f t="shared" si="141"/>
        <v>2218.3843999999999</v>
      </c>
      <c r="Q87" s="31">
        <f t="shared" si="141"/>
        <v>466.75319999999999</v>
      </c>
      <c r="R87" s="34">
        <f t="shared" si="141"/>
        <v>15.829599999999999</v>
      </c>
      <c r="S87" s="31">
        <v>9.3580000000000005</v>
      </c>
      <c r="T87" s="31">
        <v>4.2450000000000001</v>
      </c>
      <c r="U87" s="31">
        <v>2.1589999999999998</v>
      </c>
      <c r="V87" s="31">
        <v>7.117</v>
      </c>
      <c r="W87" s="31">
        <v>879.36</v>
      </c>
      <c r="X87" s="31">
        <v>2180.0650000000001</v>
      </c>
      <c r="Y87" s="31">
        <v>463.97699999999998</v>
      </c>
      <c r="Z87" s="31">
        <v>15.712</v>
      </c>
      <c r="AA87" s="31">
        <v>9.35</v>
      </c>
      <c r="AB87" s="31">
        <v>4.3209999999999997</v>
      </c>
      <c r="AC87" s="31">
        <v>2.0830000000000002</v>
      </c>
      <c r="AD87" s="31">
        <v>7.1120000000000001</v>
      </c>
      <c r="AE87" s="31">
        <v>889.52599999999995</v>
      </c>
      <c r="AF87" s="31">
        <v>2199.5219999999999</v>
      </c>
      <c r="AG87" s="31">
        <v>465.54399999999998</v>
      </c>
      <c r="AH87" s="31">
        <v>15.794</v>
      </c>
      <c r="AI87" s="31">
        <v>9.4540000000000006</v>
      </c>
      <c r="AJ87" s="31">
        <v>4.1710000000000003</v>
      </c>
      <c r="AK87" s="31">
        <v>2.2959999999999998</v>
      </c>
      <c r="AL87" s="31">
        <v>7.109</v>
      </c>
      <c r="AM87" s="31">
        <v>890.06100000000004</v>
      </c>
      <c r="AN87" s="31">
        <v>2250.5059999999999</v>
      </c>
      <c r="AO87" s="31">
        <v>466.26</v>
      </c>
      <c r="AP87" s="31">
        <v>15.815</v>
      </c>
      <c r="AQ87" s="31">
        <v>9.4580000000000002</v>
      </c>
      <c r="AR87" s="31">
        <v>4.1840000000000002</v>
      </c>
      <c r="AS87" s="31">
        <v>2.2570000000000001</v>
      </c>
      <c r="AT87" s="31">
        <v>7.1740000000000004</v>
      </c>
      <c r="AU87" s="31">
        <v>884.96600000000001</v>
      </c>
      <c r="AV87" s="31">
        <v>2228.886</v>
      </c>
      <c r="AW87" s="31">
        <v>466.26799999999997</v>
      </c>
      <c r="AX87" s="31">
        <v>15.798999999999999</v>
      </c>
      <c r="AY87" s="31">
        <v>9.4659999999999993</v>
      </c>
      <c r="AZ87" s="31">
        <v>4.2670000000000003</v>
      </c>
      <c r="BA87" s="31">
        <v>2.169</v>
      </c>
      <c r="BB87" s="31">
        <v>7.1680000000000001</v>
      </c>
      <c r="BC87" s="31">
        <v>897.82399999999996</v>
      </c>
      <c r="BD87" s="31">
        <v>2232.9430000000002</v>
      </c>
      <c r="BE87" s="31">
        <v>471.71699999999998</v>
      </c>
      <c r="BF87" s="31">
        <v>16.027999999999999</v>
      </c>
    </row>
    <row r="88" spans="1:58">
      <c r="A88" s="1">
        <f t="shared" ref="A88:C88" si="142">F88^3</f>
        <v>1.1059200000000001E+26</v>
      </c>
      <c r="B88" s="1">
        <f t="shared" si="142"/>
        <v>1.728E+18</v>
      </c>
      <c r="C88" s="1">
        <f t="shared" si="142"/>
        <v>1E+18</v>
      </c>
      <c r="D88" s="30">
        <f t="shared" si="133"/>
        <v>2.3402824335360003E+29</v>
      </c>
      <c r="E88" s="30"/>
      <c r="F88" s="30">
        <v>480000000</v>
      </c>
      <c r="G88" s="31">
        <v>1200000</v>
      </c>
      <c r="H88" s="31">
        <v>1000000</v>
      </c>
      <c r="J88" s="32">
        <f t="shared" si="134"/>
        <v>3482.2103999999999</v>
      </c>
      <c r="K88" s="33">
        <f t="shared" ref="K88:R88" si="143">AVERAGE(S88,AA88,AI88, AQ88, AY88)</f>
        <v>9.2151999999999994</v>
      </c>
      <c r="L88" s="31">
        <f t="shared" si="143"/>
        <v>4.2061999999999999</v>
      </c>
      <c r="M88" s="31">
        <f t="shared" si="143"/>
        <v>2.1978</v>
      </c>
      <c r="N88" s="31">
        <f t="shared" si="143"/>
        <v>7.1724000000000006</v>
      </c>
      <c r="O88" s="31">
        <f t="shared" si="143"/>
        <v>878.32260000000008</v>
      </c>
      <c r="P88" s="31">
        <f t="shared" si="143"/>
        <v>2116.1408000000001</v>
      </c>
      <c r="Q88" s="31">
        <f t="shared" si="143"/>
        <v>464.71819999999997</v>
      </c>
      <c r="R88" s="34">
        <f t="shared" si="143"/>
        <v>15.856399999999999</v>
      </c>
      <c r="S88" s="31">
        <v>9.266</v>
      </c>
      <c r="T88" s="31">
        <v>4.2309999999999999</v>
      </c>
      <c r="U88" s="31">
        <v>2.2000000000000002</v>
      </c>
      <c r="V88" s="31">
        <v>7.173</v>
      </c>
      <c r="W88" s="31">
        <v>883.50199999999995</v>
      </c>
      <c r="X88" s="31">
        <v>2096.223</v>
      </c>
      <c r="Y88" s="31">
        <v>463.363</v>
      </c>
      <c r="Z88" s="31">
        <v>15.848000000000001</v>
      </c>
      <c r="AA88" s="31">
        <v>9.2539999999999996</v>
      </c>
      <c r="AB88" s="31">
        <v>4.2389999999999999</v>
      </c>
      <c r="AC88" s="31">
        <v>2.2040000000000002</v>
      </c>
      <c r="AD88" s="31">
        <v>7.165</v>
      </c>
      <c r="AE88" s="31">
        <v>884.88900000000001</v>
      </c>
      <c r="AF88" s="31">
        <v>2121.7049999999999</v>
      </c>
      <c r="AG88" s="31">
        <v>468.26499999999999</v>
      </c>
      <c r="AH88" s="31">
        <v>15.728999999999999</v>
      </c>
      <c r="AI88" s="31">
        <v>9.2530000000000001</v>
      </c>
      <c r="AJ88" s="31">
        <v>4.2709999999999999</v>
      </c>
      <c r="AK88" s="31">
        <v>2.1259999999999999</v>
      </c>
      <c r="AL88" s="31">
        <v>7.1769999999999996</v>
      </c>
      <c r="AM88" s="31">
        <v>885.76400000000001</v>
      </c>
      <c r="AN88" s="31">
        <v>2143.241</v>
      </c>
      <c r="AO88" s="31">
        <v>466.98099999999999</v>
      </c>
      <c r="AP88" s="31">
        <v>15.919</v>
      </c>
      <c r="AQ88" s="31">
        <v>9.141</v>
      </c>
      <c r="AR88" s="31">
        <v>4.1429999999999998</v>
      </c>
      <c r="AS88" s="31">
        <v>2.1930000000000001</v>
      </c>
      <c r="AT88" s="31">
        <v>7.1950000000000003</v>
      </c>
      <c r="AU88" s="31">
        <v>866.846</v>
      </c>
      <c r="AV88" s="31">
        <v>2112.5590000000002</v>
      </c>
      <c r="AW88" s="31">
        <v>458.08699999999999</v>
      </c>
      <c r="AX88" s="31">
        <v>15.771000000000001</v>
      </c>
      <c r="AY88" s="31">
        <v>9.1620000000000008</v>
      </c>
      <c r="AZ88" s="31">
        <v>4.1470000000000002</v>
      </c>
      <c r="BA88" s="31">
        <v>2.266</v>
      </c>
      <c r="BB88" s="31">
        <v>7.1520000000000001</v>
      </c>
      <c r="BC88" s="31">
        <v>870.61199999999997</v>
      </c>
      <c r="BD88" s="31">
        <v>2106.9760000000001</v>
      </c>
      <c r="BE88" s="31">
        <v>466.89499999999998</v>
      </c>
      <c r="BF88" s="31">
        <v>16.015000000000001</v>
      </c>
    </row>
    <row r="89" spans="1:58">
      <c r="A89" s="1">
        <f t="shared" ref="A89:C89" si="144">F89^3</f>
        <v>1.6010300699999999E+26</v>
      </c>
      <c r="B89" s="1">
        <f t="shared" si="144"/>
        <v>1.728E+18</v>
      </c>
      <c r="C89" s="1">
        <f t="shared" si="144"/>
        <v>1E+18</v>
      </c>
      <c r="D89" s="30">
        <f t="shared" si="133"/>
        <v>3.2713623276100197E+29</v>
      </c>
      <c r="E89" s="30"/>
      <c r="F89" s="30">
        <v>543000000</v>
      </c>
      <c r="G89" s="31">
        <v>1200000</v>
      </c>
      <c r="H89" s="31">
        <v>1000000</v>
      </c>
      <c r="J89" s="32">
        <f t="shared" si="134"/>
        <v>3405.7155999999995</v>
      </c>
      <c r="K89" s="33">
        <f t="shared" ref="K89:R89" si="145">AVERAGE(S89,AA89,AI89, AQ89, AY89)</f>
        <v>9.0654000000000003</v>
      </c>
      <c r="L89" s="31">
        <f t="shared" si="145"/>
        <v>4.2333999999999996</v>
      </c>
      <c r="M89" s="31">
        <f t="shared" si="145"/>
        <v>2.1602000000000001</v>
      </c>
      <c r="N89" s="31">
        <f t="shared" si="145"/>
        <v>7.1609999999999996</v>
      </c>
      <c r="O89" s="31">
        <f t="shared" si="145"/>
        <v>875.39239999999995</v>
      </c>
      <c r="P89" s="31">
        <f t="shared" si="145"/>
        <v>2043.2860000000001</v>
      </c>
      <c r="Q89" s="31">
        <f t="shared" si="145"/>
        <v>464.09499999999997</v>
      </c>
      <c r="R89" s="34">
        <f t="shared" si="145"/>
        <v>15.781200000000002</v>
      </c>
      <c r="S89" s="31">
        <v>9.1020000000000003</v>
      </c>
      <c r="T89" s="31">
        <v>4.1390000000000002</v>
      </c>
      <c r="U89" s="31">
        <v>2.298</v>
      </c>
      <c r="V89" s="31">
        <v>7.2290000000000001</v>
      </c>
      <c r="W89" s="31">
        <v>876.41700000000003</v>
      </c>
      <c r="X89" s="31">
        <v>2033.127</v>
      </c>
      <c r="Y89" s="31">
        <v>466.279</v>
      </c>
      <c r="Z89" s="31">
        <v>15.654999999999999</v>
      </c>
      <c r="AA89" s="31">
        <v>8.9420000000000002</v>
      </c>
      <c r="AB89" s="31">
        <v>4.218</v>
      </c>
      <c r="AC89" s="31">
        <v>2.1139999999999999</v>
      </c>
      <c r="AD89" s="31">
        <v>7.1239999999999997</v>
      </c>
      <c r="AE89" s="31">
        <v>862.45399999999995</v>
      </c>
      <c r="AF89" s="31">
        <v>1997.4390000000001</v>
      </c>
      <c r="AG89" s="31">
        <v>453.363</v>
      </c>
      <c r="AH89" s="31">
        <v>15.693</v>
      </c>
      <c r="AI89" s="31">
        <v>9.1669999999999998</v>
      </c>
      <c r="AJ89" s="31">
        <v>4.2489999999999997</v>
      </c>
      <c r="AK89" s="31">
        <v>2.202</v>
      </c>
      <c r="AL89" s="31">
        <v>7.1150000000000002</v>
      </c>
      <c r="AM89" s="31">
        <v>907.19100000000003</v>
      </c>
      <c r="AN89" s="31">
        <v>2049.7240000000002</v>
      </c>
      <c r="AO89" s="31">
        <v>478.411</v>
      </c>
      <c r="AP89" s="31">
        <v>15.912000000000001</v>
      </c>
      <c r="AQ89" s="31">
        <v>9.0579999999999998</v>
      </c>
      <c r="AR89" s="31">
        <v>4.343</v>
      </c>
      <c r="AS89" s="31">
        <v>2.0550000000000002</v>
      </c>
      <c r="AT89" s="31">
        <v>7.2510000000000003</v>
      </c>
      <c r="AU89" s="31">
        <v>866.66399999999999</v>
      </c>
      <c r="AV89" s="31">
        <v>2080.1930000000002</v>
      </c>
      <c r="AW89" s="31">
        <v>462.233</v>
      </c>
      <c r="AX89" s="31">
        <v>15.798</v>
      </c>
      <c r="AY89" s="31">
        <v>9.0579999999999998</v>
      </c>
      <c r="AZ89" s="31">
        <v>4.218</v>
      </c>
      <c r="BA89" s="31">
        <v>2.1320000000000001</v>
      </c>
      <c r="BB89" s="31">
        <v>7.0860000000000003</v>
      </c>
      <c r="BC89" s="31">
        <v>864.23599999999999</v>
      </c>
      <c r="BD89" s="31">
        <v>2055.9470000000001</v>
      </c>
      <c r="BE89" s="31">
        <v>460.18900000000002</v>
      </c>
      <c r="BF89" s="31">
        <v>15.848000000000001</v>
      </c>
    </row>
    <row r="90" spans="1:58">
      <c r="A90" s="1">
        <f t="shared" ref="A90:C90" si="146">F90^3</f>
        <v>2.16E+26</v>
      </c>
      <c r="B90" s="1">
        <f t="shared" si="146"/>
        <v>1.728E+18</v>
      </c>
      <c r="C90" s="1">
        <f t="shared" si="146"/>
        <v>1E+18</v>
      </c>
      <c r="D90" s="30">
        <f t="shared" si="133"/>
        <v>4.35294E+29</v>
      </c>
      <c r="E90" s="30"/>
      <c r="F90" s="30">
        <v>600000000</v>
      </c>
      <c r="G90" s="31">
        <v>1200000</v>
      </c>
      <c r="H90" s="31">
        <v>1000000</v>
      </c>
      <c r="J90" s="32">
        <f t="shared" si="134"/>
        <v>3374.1603999999998</v>
      </c>
      <c r="K90" s="33">
        <f t="shared" ref="K90:R90" si="147">AVERAGE(S90,AA90,AI90, AQ90, AY90)</f>
        <v>9.0074000000000005</v>
      </c>
      <c r="L90" s="31">
        <f t="shared" si="147"/>
        <v>4.2474000000000007</v>
      </c>
      <c r="M90" s="31">
        <f t="shared" si="147"/>
        <v>2.1132</v>
      </c>
      <c r="N90" s="31">
        <f t="shared" si="147"/>
        <v>7.2723999999999993</v>
      </c>
      <c r="O90" s="31">
        <f t="shared" si="147"/>
        <v>876.48880000000008</v>
      </c>
      <c r="P90" s="31">
        <f t="shared" si="147"/>
        <v>2015.25</v>
      </c>
      <c r="Q90" s="31">
        <f t="shared" si="147"/>
        <v>459.33159999999998</v>
      </c>
      <c r="R90" s="34">
        <f t="shared" si="147"/>
        <v>15.817599999999999</v>
      </c>
      <c r="S90" s="31">
        <v>9.0459999999999994</v>
      </c>
      <c r="T90" s="31">
        <v>4.1390000000000002</v>
      </c>
      <c r="U90" s="31">
        <v>2.2160000000000002</v>
      </c>
      <c r="V90" s="31">
        <v>7.165</v>
      </c>
      <c r="W90" s="31">
        <v>885.24199999999996</v>
      </c>
      <c r="X90" s="31">
        <v>2053.377</v>
      </c>
      <c r="Y90" s="31">
        <v>459.286</v>
      </c>
      <c r="Z90" s="31">
        <v>15.791</v>
      </c>
      <c r="AA90" s="31">
        <v>8.9420000000000002</v>
      </c>
      <c r="AB90" s="31">
        <v>4.1980000000000004</v>
      </c>
      <c r="AC90" s="31">
        <v>2.1480000000000001</v>
      </c>
      <c r="AD90" s="31">
        <v>7.2039999999999997</v>
      </c>
      <c r="AE90" s="31">
        <v>868.85900000000004</v>
      </c>
      <c r="AF90" s="31">
        <v>1961.1220000000001</v>
      </c>
      <c r="AG90" s="31">
        <v>459.95100000000002</v>
      </c>
      <c r="AH90" s="31">
        <v>15.675000000000001</v>
      </c>
      <c r="AI90" s="31">
        <v>9.0489999999999995</v>
      </c>
      <c r="AJ90" s="31">
        <v>4.3979999999999997</v>
      </c>
      <c r="AK90" s="31">
        <v>1.986</v>
      </c>
      <c r="AL90" s="31">
        <v>7.4770000000000003</v>
      </c>
      <c r="AM90" s="31">
        <v>879.85299999999995</v>
      </c>
      <c r="AN90" s="31">
        <v>2040.1769999999999</v>
      </c>
      <c r="AO90" s="31">
        <v>458.76</v>
      </c>
      <c r="AP90" s="31">
        <v>15.971</v>
      </c>
      <c r="AQ90" s="31">
        <v>8.9540000000000006</v>
      </c>
      <c r="AR90" s="31">
        <v>4.2389999999999999</v>
      </c>
      <c r="AS90" s="31">
        <v>2.117</v>
      </c>
      <c r="AT90" s="31">
        <v>7.3010000000000002</v>
      </c>
      <c r="AU90" s="31">
        <v>870.34</v>
      </c>
      <c r="AV90" s="31">
        <v>2008.146</v>
      </c>
      <c r="AW90" s="31">
        <v>458.14600000000002</v>
      </c>
      <c r="AX90" s="31">
        <v>15.747999999999999</v>
      </c>
      <c r="AY90" s="31">
        <v>9.0459999999999994</v>
      </c>
      <c r="AZ90" s="31">
        <v>4.2629999999999999</v>
      </c>
      <c r="BA90" s="31">
        <v>2.0990000000000002</v>
      </c>
      <c r="BB90" s="31">
        <v>7.2149999999999999</v>
      </c>
      <c r="BC90" s="31">
        <v>878.15</v>
      </c>
      <c r="BD90" s="31">
        <v>2013.4280000000001</v>
      </c>
      <c r="BE90" s="31">
        <v>460.51499999999999</v>
      </c>
      <c r="BF90" s="31">
        <v>15.903</v>
      </c>
    </row>
    <row r="91" spans="1:58">
      <c r="A91" s="1">
        <f t="shared" ref="A91:C91" si="148">F91^3</f>
        <v>5.5452330000000002E+24</v>
      </c>
      <c r="B91" s="1">
        <f t="shared" si="148"/>
        <v>4.096E+18</v>
      </c>
      <c r="C91" s="1">
        <f t="shared" si="148"/>
        <v>1.728E+18</v>
      </c>
      <c r="D91" s="30">
        <f t="shared" si="133"/>
        <v>2.3287421138540402E+28</v>
      </c>
      <c r="E91" s="30"/>
      <c r="F91" s="30">
        <v>177000000</v>
      </c>
      <c r="G91" s="31">
        <v>1600000</v>
      </c>
      <c r="H91" s="31">
        <v>1200000</v>
      </c>
      <c r="I91" s="32">
        <v>8250000000</v>
      </c>
      <c r="J91" s="32">
        <f t="shared" si="134"/>
        <v>5343.164600000001</v>
      </c>
      <c r="K91" s="33">
        <f t="shared" ref="K91:R91" si="149">AVERAGE(S91,AA91,AI91, AQ91, AY91)</f>
        <v>12.523399999999999</v>
      </c>
      <c r="L91" s="31">
        <f t="shared" si="149"/>
        <v>3.4441999999999999</v>
      </c>
      <c r="M91" s="31">
        <f t="shared" si="149"/>
        <v>1.8799999999999997</v>
      </c>
      <c r="N91" s="31">
        <f t="shared" si="149"/>
        <v>6.0554000000000006</v>
      </c>
      <c r="O91" s="31">
        <f t="shared" si="149"/>
        <v>737.41099999999994</v>
      </c>
      <c r="P91" s="31">
        <f t="shared" si="149"/>
        <v>4199.5388000000003</v>
      </c>
      <c r="Q91" s="31">
        <f t="shared" si="149"/>
        <v>387.149</v>
      </c>
      <c r="R91" s="34">
        <f t="shared" si="149"/>
        <v>13.010399999999999</v>
      </c>
      <c r="S91" s="31">
        <v>12.609</v>
      </c>
      <c r="T91" s="31">
        <v>3.4929999999999999</v>
      </c>
      <c r="U91" s="31">
        <v>1.845</v>
      </c>
      <c r="V91" s="31">
        <v>6.0170000000000003</v>
      </c>
      <c r="W91" s="31">
        <v>743.73299999999995</v>
      </c>
      <c r="X91" s="31">
        <v>4247.4470000000001</v>
      </c>
      <c r="Y91" s="31">
        <v>388.97500000000002</v>
      </c>
      <c r="Z91" s="31">
        <v>12.914999999999999</v>
      </c>
      <c r="AA91" s="31">
        <v>12.416</v>
      </c>
      <c r="AB91" s="31">
        <v>3.41</v>
      </c>
      <c r="AC91" s="31">
        <v>1.875</v>
      </c>
      <c r="AD91" s="31">
        <v>6.008</v>
      </c>
      <c r="AE91" s="31">
        <v>737.74699999999996</v>
      </c>
      <c r="AF91" s="31">
        <v>4183.0919999999996</v>
      </c>
      <c r="AG91" s="31">
        <v>388.55799999999999</v>
      </c>
      <c r="AH91" s="31">
        <v>12.904</v>
      </c>
      <c r="AI91" s="31">
        <v>12.516</v>
      </c>
      <c r="AJ91" s="31">
        <v>3.4140000000000001</v>
      </c>
      <c r="AK91" s="31">
        <v>1.8089999999999999</v>
      </c>
      <c r="AL91" s="31">
        <v>5.9989999999999997</v>
      </c>
      <c r="AM91" s="31">
        <v>727.11300000000006</v>
      </c>
      <c r="AN91" s="31">
        <v>4276.7479999999996</v>
      </c>
      <c r="AO91" s="31">
        <v>382.66</v>
      </c>
      <c r="AP91" s="31">
        <v>12.94</v>
      </c>
      <c r="AQ91" s="31">
        <v>12.564</v>
      </c>
      <c r="AR91" s="31">
        <v>3.5630000000000002</v>
      </c>
      <c r="AS91" s="31">
        <v>1.863</v>
      </c>
      <c r="AT91" s="31">
        <v>6.1050000000000004</v>
      </c>
      <c r="AU91" s="31">
        <v>727.125</v>
      </c>
      <c r="AV91" s="31">
        <v>4183.9930000000004</v>
      </c>
      <c r="AW91" s="31">
        <v>380.99700000000001</v>
      </c>
      <c r="AX91" s="31">
        <v>13.000999999999999</v>
      </c>
      <c r="AY91" s="31">
        <v>12.512</v>
      </c>
      <c r="AZ91" s="31">
        <v>3.3410000000000002</v>
      </c>
      <c r="BA91" s="31">
        <v>2.008</v>
      </c>
      <c r="BB91" s="31">
        <v>6.1479999999999997</v>
      </c>
      <c r="BC91" s="31">
        <v>751.33699999999999</v>
      </c>
      <c r="BD91" s="31">
        <v>4106.4139999999998</v>
      </c>
      <c r="BE91" s="31">
        <v>394.55500000000001</v>
      </c>
      <c r="BF91" s="31">
        <v>13.292</v>
      </c>
    </row>
    <row r="92" spans="1:58">
      <c r="A92" s="1">
        <f t="shared" ref="A92:C92" si="150">F92^3</f>
        <v>1.8821096E+25</v>
      </c>
      <c r="B92" s="1">
        <f t="shared" si="150"/>
        <v>4.096E+18</v>
      </c>
      <c r="C92" s="1">
        <f t="shared" si="150"/>
        <v>1.728E+18</v>
      </c>
      <c r="D92" s="30">
        <f t="shared" si="133"/>
        <v>5.6543029219532792E+28</v>
      </c>
      <c r="E92" s="30"/>
      <c r="F92" s="30">
        <v>266000000</v>
      </c>
      <c r="G92" s="31">
        <v>1600000</v>
      </c>
      <c r="H92" s="31">
        <v>1200000</v>
      </c>
      <c r="I92" s="32">
        <v>8250000000</v>
      </c>
      <c r="J92" s="32">
        <f t="shared" si="134"/>
        <v>4153.972999999999</v>
      </c>
      <c r="K92" s="33">
        <f t="shared" ref="K92:R92" si="151">AVERAGE(S92,AA92,AI92, AQ92, AY92)</f>
        <v>10.102599999999999</v>
      </c>
      <c r="L92" s="31">
        <f t="shared" si="151"/>
        <v>3.4354</v>
      </c>
      <c r="M92" s="31">
        <f t="shared" si="151"/>
        <v>1.8857999999999997</v>
      </c>
      <c r="N92" s="31">
        <f t="shared" si="151"/>
        <v>6.0895999999999999</v>
      </c>
      <c r="O92" s="31">
        <f t="shared" si="151"/>
        <v>742.07719999999995</v>
      </c>
      <c r="P92" s="31">
        <f t="shared" si="151"/>
        <v>3004.2367999999997</v>
      </c>
      <c r="Q92" s="31">
        <f t="shared" si="151"/>
        <v>388.48680000000002</v>
      </c>
      <c r="R92" s="34">
        <f t="shared" si="151"/>
        <v>13.082599999999999</v>
      </c>
      <c r="S92" s="31">
        <v>10.012</v>
      </c>
      <c r="T92" s="31">
        <v>3.4239999999999999</v>
      </c>
      <c r="U92" s="31">
        <v>1.8979999999999999</v>
      </c>
      <c r="V92" s="31">
        <v>6.048</v>
      </c>
      <c r="W92" s="31">
        <v>733.71799999999996</v>
      </c>
      <c r="X92" s="31">
        <v>2969.0940000000001</v>
      </c>
      <c r="Y92" s="31">
        <v>383.90100000000001</v>
      </c>
      <c r="Z92" s="31">
        <v>13.013</v>
      </c>
      <c r="AA92" s="31">
        <v>10.220000000000001</v>
      </c>
      <c r="AB92" s="31">
        <v>3.4</v>
      </c>
      <c r="AC92" s="31">
        <v>1.9259999999999999</v>
      </c>
      <c r="AD92" s="31">
        <v>6.0389999999999997</v>
      </c>
      <c r="AE92" s="31">
        <v>753.35199999999998</v>
      </c>
      <c r="AF92" s="31">
        <v>3125.5729999999999</v>
      </c>
      <c r="AG92" s="31">
        <v>393.45</v>
      </c>
      <c r="AH92" s="31">
        <v>12.987</v>
      </c>
      <c r="AI92" s="31">
        <v>10.224</v>
      </c>
      <c r="AJ92" s="31">
        <v>3.423</v>
      </c>
      <c r="AK92" s="31">
        <v>1.879</v>
      </c>
      <c r="AL92" s="31">
        <v>6.07</v>
      </c>
      <c r="AM92" s="31">
        <v>745.47500000000002</v>
      </c>
      <c r="AN92" s="31">
        <v>3032.3820000000001</v>
      </c>
      <c r="AO92" s="31">
        <v>389.82499999999999</v>
      </c>
      <c r="AP92" s="31">
        <v>13.019</v>
      </c>
      <c r="AQ92" s="31">
        <v>10.053000000000001</v>
      </c>
      <c r="AR92" s="31">
        <v>3.5409999999999999</v>
      </c>
      <c r="AS92" s="31">
        <v>1.8180000000000001</v>
      </c>
      <c r="AT92" s="31">
        <v>6.18</v>
      </c>
      <c r="AU92" s="31">
        <v>739.86099999999999</v>
      </c>
      <c r="AV92" s="31">
        <v>2957.645</v>
      </c>
      <c r="AW92" s="31">
        <v>386.75700000000001</v>
      </c>
      <c r="AX92" s="31">
        <v>13.265000000000001</v>
      </c>
      <c r="AY92" s="31">
        <v>10.004</v>
      </c>
      <c r="AZ92" s="31">
        <v>3.3889999999999998</v>
      </c>
      <c r="BA92" s="31">
        <v>1.9079999999999999</v>
      </c>
      <c r="BB92" s="31">
        <v>6.1109999999999998</v>
      </c>
      <c r="BC92" s="31">
        <v>737.98</v>
      </c>
      <c r="BD92" s="31">
        <v>2936.49</v>
      </c>
      <c r="BE92" s="31">
        <v>388.50099999999998</v>
      </c>
      <c r="BF92" s="31">
        <v>13.129</v>
      </c>
    </row>
    <row r="93" spans="1:58">
      <c r="A93" s="1">
        <f t="shared" ref="A93:C93" si="152">F93^3</f>
        <v>4.2874999999999999E+25</v>
      </c>
      <c r="B93" s="1">
        <f t="shared" si="152"/>
        <v>4.096E+18</v>
      </c>
      <c r="C93" s="1">
        <f t="shared" si="152"/>
        <v>1.728E+18</v>
      </c>
      <c r="D93" s="30">
        <f t="shared" si="133"/>
        <v>1.0419483357500001E+29</v>
      </c>
      <c r="E93" s="30"/>
      <c r="F93" s="30">
        <v>350000000</v>
      </c>
      <c r="G93" s="31">
        <v>1600000</v>
      </c>
      <c r="H93" s="31">
        <v>1200000</v>
      </c>
      <c r="I93" s="32">
        <v>8250000000</v>
      </c>
      <c r="J93" s="32">
        <f t="shared" si="134"/>
        <v>3565.1172000000001</v>
      </c>
      <c r="K93" s="33">
        <f t="shared" ref="K93:R93" si="153">AVERAGE(S93,AA93,AI93, AQ93, AY93)</f>
        <v>8.9708000000000006</v>
      </c>
      <c r="L93" s="31">
        <f t="shared" si="153"/>
        <v>3.4820000000000002</v>
      </c>
      <c r="M93" s="31">
        <f t="shared" si="153"/>
        <v>1.8164000000000002</v>
      </c>
      <c r="N93" s="31">
        <f t="shared" si="153"/>
        <v>6.0692000000000004</v>
      </c>
      <c r="O93" s="31">
        <f t="shared" si="153"/>
        <v>732.50239999999997</v>
      </c>
      <c r="P93" s="31">
        <f t="shared" si="153"/>
        <v>2430.2002000000002</v>
      </c>
      <c r="Q93" s="31">
        <f t="shared" si="153"/>
        <v>383.35199999999998</v>
      </c>
      <c r="R93" s="34">
        <f t="shared" si="153"/>
        <v>12.993399999999999</v>
      </c>
      <c r="S93" s="31">
        <v>9.0120000000000005</v>
      </c>
      <c r="T93" s="31">
        <v>3.5379999999999998</v>
      </c>
      <c r="U93" s="31">
        <v>1.7729999999999999</v>
      </c>
      <c r="V93" s="31">
        <v>6.1079999999999997</v>
      </c>
      <c r="W93" s="31">
        <v>734.73199999999997</v>
      </c>
      <c r="X93" s="31">
        <v>2484.1460000000002</v>
      </c>
      <c r="Y93" s="31">
        <v>381.71800000000002</v>
      </c>
      <c r="Z93" s="31">
        <v>12.875</v>
      </c>
      <c r="AA93" s="31">
        <v>8.9090000000000007</v>
      </c>
      <c r="AB93" s="31">
        <v>3.4239999999999999</v>
      </c>
      <c r="AC93" s="31">
        <v>1.833</v>
      </c>
      <c r="AD93" s="31">
        <v>6.0119999999999996</v>
      </c>
      <c r="AE93" s="31">
        <v>716.375</v>
      </c>
      <c r="AF93" s="31">
        <v>2417.098</v>
      </c>
      <c r="AG93" s="31">
        <v>380.53399999999999</v>
      </c>
      <c r="AH93" s="31">
        <v>12.956</v>
      </c>
      <c r="AI93" s="31">
        <v>9.1080000000000005</v>
      </c>
      <c r="AJ93" s="31">
        <v>3.4220000000000002</v>
      </c>
      <c r="AK93" s="31">
        <v>1.9019999999999999</v>
      </c>
      <c r="AL93" s="31">
        <v>6.02</v>
      </c>
      <c r="AM93" s="31">
        <v>764.654</v>
      </c>
      <c r="AN93" s="31">
        <v>2429.5010000000002</v>
      </c>
      <c r="AO93" s="31">
        <v>398.83499999999998</v>
      </c>
      <c r="AP93" s="31">
        <v>12.917</v>
      </c>
      <c r="AQ93" s="31">
        <v>8.9169999999999998</v>
      </c>
      <c r="AR93" s="31">
        <v>3.4830000000000001</v>
      </c>
      <c r="AS93" s="31">
        <v>1.8320000000000001</v>
      </c>
      <c r="AT93" s="31">
        <v>6.1360000000000001</v>
      </c>
      <c r="AU93" s="31">
        <v>721.596</v>
      </c>
      <c r="AV93" s="31">
        <v>2388.9119999999998</v>
      </c>
      <c r="AW93" s="31">
        <v>376.10500000000002</v>
      </c>
      <c r="AX93" s="31">
        <v>12.965</v>
      </c>
      <c r="AY93" s="31">
        <v>8.9079999999999995</v>
      </c>
      <c r="AZ93" s="31">
        <v>3.5430000000000001</v>
      </c>
      <c r="BA93" s="31">
        <v>1.742</v>
      </c>
      <c r="BB93" s="31">
        <v>6.07</v>
      </c>
      <c r="BC93" s="31">
        <v>725.15499999999997</v>
      </c>
      <c r="BD93" s="31">
        <v>2431.3440000000001</v>
      </c>
      <c r="BE93" s="31">
        <v>379.56799999999998</v>
      </c>
      <c r="BF93" s="31">
        <v>13.254</v>
      </c>
    </row>
    <row r="94" spans="1:58">
      <c r="A94" s="1">
        <f t="shared" ref="A94:C94" si="154">F94^3</f>
        <v>7.4088000000000004E+25</v>
      </c>
      <c r="B94" s="1">
        <f t="shared" si="154"/>
        <v>4.096E+18</v>
      </c>
      <c r="C94" s="1">
        <f t="shared" si="154"/>
        <v>1.728E+18</v>
      </c>
      <c r="D94" s="30">
        <f t="shared" si="133"/>
        <v>1.609388137728E+29</v>
      </c>
      <c r="E94" s="30"/>
      <c r="F94" s="30">
        <v>420000000</v>
      </c>
      <c r="G94" s="31">
        <v>1600000</v>
      </c>
      <c r="H94" s="31">
        <v>1200000</v>
      </c>
      <c r="J94" s="32">
        <f t="shared" si="134"/>
        <v>3323.7913999999996</v>
      </c>
      <c r="K94" s="33">
        <f t="shared" ref="K94:R94" si="155">AVERAGE(S94,AA94,AI94, AQ94, AY94)</f>
        <v>8.4368000000000016</v>
      </c>
      <c r="L94" s="31">
        <f t="shared" si="155"/>
        <v>3.4506000000000001</v>
      </c>
      <c r="M94" s="31">
        <f t="shared" si="155"/>
        <v>1.8692</v>
      </c>
      <c r="N94" s="31">
        <f t="shared" si="155"/>
        <v>6.0812000000000008</v>
      </c>
      <c r="O94" s="31">
        <f t="shared" si="155"/>
        <v>745.69759999999997</v>
      </c>
      <c r="P94" s="31">
        <f t="shared" si="155"/>
        <v>2172.2655999999997</v>
      </c>
      <c r="Q94" s="31">
        <f t="shared" si="155"/>
        <v>386.63459999999998</v>
      </c>
      <c r="R94" s="34">
        <f t="shared" si="155"/>
        <v>13.112399999999999</v>
      </c>
      <c r="S94" s="31">
        <v>8.4160000000000004</v>
      </c>
      <c r="T94" s="31">
        <v>3.343</v>
      </c>
      <c r="U94" s="31">
        <v>1.958</v>
      </c>
      <c r="V94" s="31">
        <v>6.056</v>
      </c>
      <c r="W94" s="31">
        <v>753.78099999999995</v>
      </c>
      <c r="X94" s="31">
        <v>2106.4549999999999</v>
      </c>
      <c r="Y94" s="31">
        <v>388.10199999999998</v>
      </c>
      <c r="Z94" s="31">
        <v>13.163</v>
      </c>
      <c r="AA94" s="31">
        <v>8.5079999999999991</v>
      </c>
      <c r="AB94" s="31">
        <v>3.5659999999999998</v>
      </c>
      <c r="AC94" s="31">
        <v>1.7709999999999999</v>
      </c>
      <c r="AD94" s="31">
        <v>6.0469999999999997</v>
      </c>
      <c r="AE94" s="31">
        <v>753.62699999999995</v>
      </c>
      <c r="AF94" s="31">
        <v>2228.1149999999998</v>
      </c>
      <c r="AG94" s="31">
        <v>390.82299999999998</v>
      </c>
      <c r="AH94" s="31">
        <v>13.048</v>
      </c>
      <c r="AI94" s="31">
        <v>8.42</v>
      </c>
      <c r="AJ94" s="31">
        <v>3.28</v>
      </c>
      <c r="AK94" s="31">
        <v>2.0579999999999998</v>
      </c>
      <c r="AL94" s="31">
        <v>6.0519999999999996</v>
      </c>
      <c r="AM94" s="31">
        <v>758.65099999999995</v>
      </c>
      <c r="AN94" s="31">
        <v>2171.31</v>
      </c>
      <c r="AO94" s="31">
        <v>390.82799999999997</v>
      </c>
      <c r="AP94" s="31">
        <v>13.048</v>
      </c>
      <c r="AQ94" s="31">
        <v>8.5239999999999991</v>
      </c>
      <c r="AR94" s="31">
        <v>3.4820000000000002</v>
      </c>
      <c r="AS94" s="31">
        <v>1.823</v>
      </c>
      <c r="AT94" s="31">
        <v>6.1870000000000003</v>
      </c>
      <c r="AU94" s="31">
        <v>726.38800000000003</v>
      </c>
      <c r="AV94" s="31">
        <v>2219.3939999999998</v>
      </c>
      <c r="AW94" s="31">
        <v>379.44299999999998</v>
      </c>
      <c r="AX94" s="31">
        <v>13.093999999999999</v>
      </c>
      <c r="AY94" s="31">
        <v>8.3160000000000007</v>
      </c>
      <c r="AZ94" s="31">
        <v>3.5819999999999999</v>
      </c>
      <c r="BA94" s="31">
        <v>1.736</v>
      </c>
      <c r="BB94" s="31">
        <v>6.0640000000000001</v>
      </c>
      <c r="BC94" s="31">
        <v>736.04100000000005</v>
      </c>
      <c r="BD94" s="31">
        <v>2136.0540000000001</v>
      </c>
      <c r="BE94" s="31">
        <v>383.97699999999998</v>
      </c>
      <c r="BF94" s="31">
        <v>13.209</v>
      </c>
    </row>
    <row r="95" spans="1:58">
      <c r="A95" s="1">
        <f t="shared" ref="A95:C95" si="156">F95^3</f>
        <v>1.1059200000000001E+26</v>
      </c>
      <c r="B95" s="1">
        <f t="shared" si="156"/>
        <v>4.096E+18</v>
      </c>
      <c r="C95" s="1">
        <f t="shared" si="156"/>
        <v>1.728E+18</v>
      </c>
      <c r="D95" s="30">
        <f t="shared" si="133"/>
        <v>2.2567949844480001E+29</v>
      </c>
      <c r="E95" s="30"/>
      <c r="F95" s="30">
        <v>480000000</v>
      </c>
      <c r="G95" s="31">
        <v>1600000</v>
      </c>
      <c r="H95" s="31">
        <v>1200000</v>
      </c>
      <c r="J95" s="32">
        <f t="shared" si="134"/>
        <v>3176.3316</v>
      </c>
      <c r="K95" s="33">
        <f t="shared" ref="K95:R95" si="157">AVERAGE(S95,AA95,AI95, AQ95, AY95)</f>
        <v>8.1807999999999996</v>
      </c>
      <c r="L95" s="31">
        <f t="shared" si="157"/>
        <v>3.4223999999999997</v>
      </c>
      <c r="M95" s="31">
        <f t="shared" si="157"/>
        <v>1.8893999999999997</v>
      </c>
      <c r="N95" s="31">
        <f t="shared" si="157"/>
        <v>6.3213999999999997</v>
      </c>
      <c r="O95" s="31">
        <f t="shared" si="157"/>
        <v>735.08459999999991</v>
      </c>
      <c r="P95" s="31">
        <f t="shared" si="157"/>
        <v>2040.6493999999998</v>
      </c>
      <c r="Q95" s="31">
        <f t="shared" si="157"/>
        <v>381.25640000000004</v>
      </c>
      <c r="R95" s="34">
        <f t="shared" si="157"/>
        <v>13.0198</v>
      </c>
      <c r="S95" s="31">
        <v>8.2200000000000006</v>
      </c>
      <c r="T95" s="31">
        <v>3.4449999999999998</v>
      </c>
      <c r="U95" s="31">
        <v>1.89</v>
      </c>
      <c r="V95" s="31">
        <v>6.1040000000000001</v>
      </c>
      <c r="W95" s="31">
        <v>747.91300000000001</v>
      </c>
      <c r="X95" s="31">
        <v>2088.8710000000001</v>
      </c>
      <c r="Y95" s="31">
        <v>384.608</v>
      </c>
      <c r="Z95" s="31">
        <v>12.978999999999999</v>
      </c>
      <c r="AA95" s="31">
        <v>8.2159999999999993</v>
      </c>
      <c r="AB95" s="31">
        <v>3.4180000000000001</v>
      </c>
      <c r="AC95" s="31">
        <v>1.899</v>
      </c>
      <c r="AD95" s="31">
        <v>6.0510000000000002</v>
      </c>
      <c r="AE95" s="31">
        <v>721.18</v>
      </c>
      <c r="AF95" s="31">
        <v>2032.347</v>
      </c>
      <c r="AG95" s="31">
        <v>376.572</v>
      </c>
      <c r="AH95" s="31">
        <v>12.949</v>
      </c>
      <c r="AI95" s="31">
        <v>8.1519999999999992</v>
      </c>
      <c r="AJ95" s="31">
        <v>3.4689999999999999</v>
      </c>
      <c r="AK95" s="31">
        <v>1.85</v>
      </c>
      <c r="AL95" s="31">
        <v>7.1529999999999996</v>
      </c>
      <c r="AM95" s="31">
        <v>741.62599999999998</v>
      </c>
      <c r="AN95" s="31">
        <v>2002.99</v>
      </c>
      <c r="AO95" s="31">
        <v>384.07299999999998</v>
      </c>
      <c r="AP95" s="31">
        <v>13.012</v>
      </c>
      <c r="AQ95" s="31">
        <v>8.1039999999999992</v>
      </c>
      <c r="AR95" s="31">
        <v>3.383</v>
      </c>
      <c r="AS95" s="31">
        <v>1.8819999999999999</v>
      </c>
      <c r="AT95" s="31">
        <v>6.1589999999999998</v>
      </c>
      <c r="AU95" s="31">
        <v>728.36800000000005</v>
      </c>
      <c r="AV95" s="31">
        <v>2032.3320000000001</v>
      </c>
      <c r="AW95" s="31">
        <v>379.06400000000002</v>
      </c>
      <c r="AX95" s="31">
        <v>13.03</v>
      </c>
      <c r="AY95" s="31">
        <v>8.2119999999999997</v>
      </c>
      <c r="AZ95" s="31">
        <v>3.3969999999999998</v>
      </c>
      <c r="BA95" s="31">
        <v>1.9259999999999999</v>
      </c>
      <c r="BB95" s="31">
        <v>6.14</v>
      </c>
      <c r="BC95" s="31">
        <v>736.33600000000001</v>
      </c>
      <c r="BD95" s="31">
        <v>2046.7070000000001</v>
      </c>
      <c r="BE95" s="31">
        <v>381.96499999999997</v>
      </c>
      <c r="BF95" s="31">
        <v>13.129</v>
      </c>
    </row>
    <row r="96" spans="1:58">
      <c r="A96" s="1">
        <f t="shared" ref="A96:C96" si="158">F96^3</f>
        <v>1.6010300699999999E+26</v>
      </c>
      <c r="B96" s="1">
        <f t="shared" si="158"/>
        <v>4.096E+18</v>
      </c>
      <c r="C96" s="1">
        <f t="shared" si="158"/>
        <v>1.728E+18</v>
      </c>
      <c r="D96" s="30">
        <f t="shared" si="133"/>
        <v>3.184586177610006E+29</v>
      </c>
      <c r="E96" s="30"/>
      <c r="F96" s="30">
        <v>543000000</v>
      </c>
      <c r="G96" s="31">
        <v>1600000</v>
      </c>
      <c r="H96" s="31">
        <v>1200000</v>
      </c>
      <c r="J96" s="32">
        <f t="shared" si="134"/>
        <v>3121.0004000000004</v>
      </c>
      <c r="K96" s="33">
        <f t="shared" ref="K96:R96" si="159">AVERAGE(S96,AA96,AI96, AQ96, AY96)</f>
        <v>8.0681999999999992</v>
      </c>
      <c r="L96" s="31">
        <f t="shared" si="159"/>
        <v>3.3868</v>
      </c>
      <c r="M96" s="31">
        <f t="shared" si="159"/>
        <v>1.8904000000000001</v>
      </c>
      <c r="N96" s="31">
        <f t="shared" si="159"/>
        <v>6.1244000000000005</v>
      </c>
      <c r="O96" s="31">
        <f t="shared" si="159"/>
        <v>732.80719999999997</v>
      </c>
      <c r="P96" s="31">
        <f t="shared" si="159"/>
        <v>1989.0858000000001</v>
      </c>
      <c r="Q96" s="31">
        <f t="shared" si="159"/>
        <v>379.93799999999999</v>
      </c>
      <c r="R96" s="34">
        <f t="shared" si="159"/>
        <v>13.044999999999998</v>
      </c>
      <c r="S96" s="31">
        <v>8.1039999999999992</v>
      </c>
      <c r="T96" s="31">
        <v>3.3690000000000002</v>
      </c>
      <c r="U96" s="31">
        <v>1.875</v>
      </c>
      <c r="V96" s="31">
        <v>6.16</v>
      </c>
      <c r="W96" s="31">
        <v>726.601</v>
      </c>
      <c r="X96" s="31">
        <v>1989.194</v>
      </c>
      <c r="Y96" s="31">
        <v>376.66</v>
      </c>
      <c r="Z96" s="31">
        <v>12.919</v>
      </c>
      <c r="AA96" s="31">
        <v>8.0079999999999991</v>
      </c>
      <c r="AB96" s="31">
        <v>3.4380000000000002</v>
      </c>
      <c r="AC96" s="31">
        <v>1.8260000000000001</v>
      </c>
      <c r="AD96" s="31">
        <v>6.0860000000000003</v>
      </c>
      <c r="AE96" s="31">
        <v>725.46600000000001</v>
      </c>
      <c r="AF96" s="31">
        <v>1970.2529999999999</v>
      </c>
      <c r="AG96" s="31">
        <v>377.13400000000001</v>
      </c>
      <c r="AH96" s="31">
        <v>12.907</v>
      </c>
      <c r="AI96" s="31">
        <v>8.1110000000000007</v>
      </c>
      <c r="AJ96" s="31">
        <v>3.5190000000000001</v>
      </c>
      <c r="AK96" s="31">
        <v>1.8160000000000001</v>
      </c>
      <c r="AL96" s="31">
        <v>6.0919999999999996</v>
      </c>
      <c r="AM96" s="31">
        <v>750.27499999999998</v>
      </c>
      <c r="AN96" s="31">
        <v>1992.3440000000001</v>
      </c>
      <c r="AO96" s="31">
        <v>387.91699999999997</v>
      </c>
      <c r="AP96" s="31">
        <v>13.147</v>
      </c>
      <c r="AQ96" s="31">
        <v>8.01</v>
      </c>
      <c r="AR96" s="31">
        <v>3.2040000000000002</v>
      </c>
      <c r="AS96" s="31">
        <v>2.0419999999999998</v>
      </c>
      <c r="AT96" s="31">
        <v>6.1820000000000004</v>
      </c>
      <c r="AU96" s="31">
        <v>728.34100000000001</v>
      </c>
      <c r="AV96" s="31">
        <v>1961.877</v>
      </c>
      <c r="AW96" s="31">
        <v>377.72300000000001</v>
      </c>
      <c r="AX96" s="31">
        <v>12.944000000000001</v>
      </c>
      <c r="AY96" s="31">
        <v>8.1080000000000005</v>
      </c>
      <c r="AZ96" s="31">
        <v>3.4039999999999999</v>
      </c>
      <c r="BA96" s="31">
        <v>1.893</v>
      </c>
      <c r="BB96" s="31">
        <v>6.1020000000000003</v>
      </c>
      <c r="BC96" s="31">
        <v>733.35299999999995</v>
      </c>
      <c r="BD96" s="31">
        <v>2031.761</v>
      </c>
      <c r="BE96" s="31">
        <v>380.25599999999997</v>
      </c>
      <c r="BF96" s="31">
        <v>13.308</v>
      </c>
    </row>
    <row r="97" spans="1:58">
      <c r="A97" s="1">
        <f t="shared" ref="A97:C97" si="160">F97^3</f>
        <v>2.16E+26</v>
      </c>
      <c r="B97" s="1">
        <f t="shared" si="160"/>
        <v>4.096E+18</v>
      </c>
      <c r="C97" s="1">
        <f t="shared" si="160"/>
        <v>1.728E+18</v>
      </c>
      <c r="D97" s="30">
        <f t="shared" si="133"/>
        <v>4.2294700800000003E+29</v>
      </c>
      <c r="E97" s="30"/>
      <c r="F97" s="30">
        <v>600000000</v>
      </c>
      <c r="G97" s="31">
        <v>1600000</v>
      </c>
      <c r="H97" s="31">
        <v>1200000</v>
      </c>
      <c r="J97" s="32">
        <f t="shared" si="134"/>
        <v>3077.6735999999996</v>
      </c>
      <c r="K97" s="33">
        <f t="shared" ref="K97:R97" si="161">AVERAGE(S97,AA97,AI97, AQ97, AY97)</f>
        <v>8.0074000000000005</v>
      </c>
      <c r="L97" s="31">
        <f t="shared" si="161"/>
        <v>3.4622000000000002</v>
      </c>
      <c r="M97" s="31">
        <f t="shared" si="161"/>
        <v>1.8305999999999998</v>
      </c>
      <c r="N97" s="31">
        <f t="shared" si="161"/>
        <v>6.1193999999999997</v>
      </c>
      <c r="O97" s="31">
        <f t="shared" si="161"/>
        <v>722.94999999999993</v>
      </c>
      <c r="P97" s="31">
        <f t="shared" si="161"/>
        <v>1958.0880000000002</v>
      </c>
      <c r="Q97" s="31">
        <f t="shared" si="161"/>
        <v>377.39219999999995</v>
      </c>
      <c r="R97" s="34">
        <f t="shared" si="161"/>
        <v>13.124000000000001</v>
      </c>
      <c r="S97" s="31">
        <v>8.1129999999999995</v>
      </c>
      <c r="T97" s="31">
        <v>3.512</v>
      </c>
      <c r="U97" s="31">
        <v>1.802</v>
      </c>
      <c r="V97" s="31">
        <v>6.1260000000000003</v>
      </c>
      <c r="W97" s="31">
        <v>731.78599999999994</v>
      </c>
      <c r="X97" s="31">
        <v>2005.8340000000001</v>
      </c>
      <c r="Y97" s="31">
        <v>381.00400000000002</v>
      </c>
      <c r="Z97" s="31">
        <v>13.04</v>
      </c>
      <c r="AA97" s="31">
        <v>7.9039999999999999</v>
      </c>
      <c r="AB97" s="31">
        <v>3.4550000000000001</v>
      </c>
      <c r="AC97" s="31">
        <v>1.8160000000000001</v>
      </c>
      <c r="AD97" s="31">
        <v>6.133</v>
      </c>
      <c r="AE97" s="31">
        <v>723.56700000000001</v>
      </c>
      <c r="AF97" s="31">
        <v>1913.79</v>
      </c>
      <c r="AG97" s="31">
        <v>381.161</v>
      </c>
      <c r="AH97" s="31">
        <v>13.03</v>
      </c>
      <c r="AI97" s="31">
        <v>7.9039999999999999</v>
      </c>
      <c r="AJ97" s="31">
        <v>3.4020000000000001</v>
      </c>
      <c r="AK97" s="31">
        <v>1.847</v>
      </c>
      <c r="AL97" s="31">
        <v>5.9939999999999998</v>
      </c>
      <c r="AM97" s="31">
        <v>718.75599999999997</v>
      </c>
      <c r="AN97" s="31">
        <v>1935.7639999999999</v>
      </c>
      <c r="AO97" s="31">
        <v>374.03100000000001</v>
      </c>
      <c r="AP97" s="31">
        <v>13.14</v>
      </c>
      <c r="AQ97" s="31">
        <v>8.0519999999999996</v>
      </c>
      <c r="AR97" s="31">
        <v>3.508</v>
      </c>
      <c r="AS97" s="31">
        <v>1.8080000000000001</v>
      </c>
      <c r="AT97" s="31">
        <v>6.2080000000000002</v>
      </c>
      <c r="AU97" s="31">
        <v>715.19299999999998</v>
      </c>
      <c r="AV97" s="31">
        <v>1979.941</v>
      </c>
      <c r="AW97" s="31">
        <v>375.09800000000001</v>
      </c>
      <c r="AX97" s="31">
        <v>13.081</v>
      </c>
      <c r="AY97" s="31">
        <v>8.0640000000000001</v>
      </c>
      <c r="AZ97" s="31">
        <v>3.4340000000000002</v>
      </c>
      <c r="BA97" s="31">
        <v>1.88</v>
      </c>
      <c r="BB97" s="31">
        <v>6.1360000000000001</v>
      </c>
      <c r="BC97" s="31">
        <v>725.44799999999998</v>
      </c>
      <c r="BD97" s="31">
        <v>1955.1110000000001</v>
      </c>
      <c r="BE97" s="31">
        <v>375.66699999999997</v>
      </c>
      <c r="BF97" s="31">
        <v>13.329000000000001</v>
      </c>
    </row>
    <row r="98" spans="1:58">
      <c r="A98" s="1">
        <f t="shared" ref="A98:C98" si="162">F98^3</f>
        <v>5.5452330000000002E+24</v>
      </c>
      <c r="B98" s="1">
        <f t="shared" si="162"/>
        <v>8E+18</v>
      </c>
      <c r="C98" s="1">
        <f t="shared" si="162"/>
        <v>2.744E+18</v>
      </c>
      <c r="D98" s="30">
        <f t="shared" si="133"/>
        <v>2.3291615552781602E+28</v>
      </c>
      <c r="E98" s="30"/>
      <c r="F98" s="30">
        <v>177000000</v>
      </c>
      <c r="G98" s="31">
        <v>2000000</v>
      </c>
      <c r="H98" s="31">
        <v>1400000</v>
      </c>
      <c r="I98" s="32">
        <v>8250000000</v>
      </c>
      <c r="J98" s="32">
        <f t="shared" si="134"/>
        <v>5242.1752000000006</v>
      </c>
      <c r="K98" s="33">
        <f t="shared" ref="K98:R98" si="163">AVERAGE(S98,AA98,AI98, AQ98, AY98)</f>
        <v>11.995799999999999</v>
      </c>
      <c r="L98" s="31">
        <f t="shared" si="163"/>
        <v>2.9658000000000002</v>
      </c>
      <c r="M98" s="31">
        <f t="shared" si="163"/>
        <v>1.7202000000000002</v>
      </c>
      <c r="N98" s="31">
        <f t="shared" si="163"/>
        <v>5.4871999999999996</v>
      </c>
      <c r="O98" s="31">
        <f t="shared" si="163"/>
        <v>674.15219999999999</v>
      </c>
      <c r="P98" s="31">
        <f t="shared" si="163"/>
        <v>4200.2952000000005</v>
      </c>
      <c r="Q98" s="31">
        <f t="shared" si="163"/>
        <v>350.8904</v>
      </c>
      <c r="R98" s="34">
        <f t="shared" si="163"/>
        <v>11.350199999999999</v>
      </c>
      <c r="S98" s="31">
        <v>12.026</v>
      </c>
      <c r="T98" s="31">
        <v>2.9009999999999998</v>
      </c>
      <c r="U98" s="31">
        <v>1.7829999999999999</v>
      </c>
      <c r="V98" s="31">
        <v>5.4980000000000002</v>
      </c>
      <c r="W98" s="31">
        <v>668.40200000000004</v>
      </c>
      <c r="X98" s="31">
        <v>4200.3190000000004</v>
      </c>
      <c r="Y98" s="31">
        <v>347.72399999999999</v>
      </c>
      <c r="Z98" s="31">
        <v>11.363</v>
      </c>
      <c r="AA98" s="31">
        <v>12.026</v>
      </c>
      <c r="AB98" s="31">
        <v>2.9670000000000001</v>
      </c>
      <c r="AC98" s="31">
        <v>1.728</v>
      </c>
      <c r="AD98" s="31">
        <v>5.44</v>
      </c>
      <c r="AE98" s="31">
        <v>687.43</v>
      </c>
      <c r="AF98" s="31">
        <v>4290.1660000000002</v>
      </c>
      <c r="AG98" s="31">
        <v>358.92599999999999</v>
      </c>
      <c r="AH98" s="31">
        <v>11.333</v>
      </c>
      <c r="AI98" s="31">
        <v>11.81</v>
      </c>
      <c r="AJ98" s="31">
        <v>3.0230000000000001</v>
      </c>
      <c r="AK98" s="31">
        <v>1.645</v>
      </c>
      <c r="AL98" s="31">
        <v>5.3970000000000002</v>
      </c>
      <c r="AM98" s="31">
        <v>660.38900000000001</v>
      </c>
      <c r="AN98" s="31">
        <v>4123.1899999999996</v>
      </c>
      <c r="AO98" s="31">
        <v>345.29700000000003</v>
      </c>
      <c r="AP98" s="31">
        <v>11.250999999999999</v>
      </c>
      <c r="AQ98" s="31">
        <v>11.911</v>
      </c>
      <c r="AR98" s="31">
        <v>3.0129999999999999</v>
      </c>
      <c r="AS98" s="31">
        <v>1.653</v>
      </c>
      <c r="AT98" s="31">
        <v>5.6020000000000003</v>
      </c>
      <c r="AU98" s="31">
        <v>666.44399999999996</v>
      </c>
      <c r="AV98" s="31">
        <v>4112.6679999999997</v>
      </c>
      <c r="AW98" s="31">
        <v>346.09899999999999</v>
      </c>
      <c r="AX98" s="31">
        <v>11.385999999999999</v>
      </c>
      <c r="AY98" s="31">
        <v>12.206</v>
      </c>
      <c r="AZ98" s="31">
        <v>2.9249999999999998</v>
      </c>
      <c r="BA98" s="31">
        <v>1.792</v>
      </c>
      <c r="BB98" s="31">
        <v>5.4989999999999997</v>
      </c>
      <c r="BC98" s="31">
        <v>688.096</v>
      </c>
      <c r="BD98" s="31">
        <v>4275.1329999999998</v>
      </c>
      <c r="BE98" s="31">
        <v>356.40600000000001</v>
      </c>
      <c r="BF98" s="31">
        <v>11.417999999999999</v>
      </c>
    </row>
    <row r="99" spans="1:58">
      <c r="A99" s="1">
        <f t="shared" ref="A99:C99" si="164">F99^3</f>
        <v>1.8821096E+25</v>
      </c>
      <c r="B99" s="1">
        <f t="shared" si="164"/>
        <v>8E+18</v>
      </c>
      <c r="C99" s="1">
        <f t="shared" si="164"/>
        <v>2.744E+18</v>
      </c>
      <c r="D99" s="30">
        <f t="shared" si="133"/>
        <v>5.6554092259761598E+28</v>
      </c>
      <c r="E99" s="30"/>
      <c r="F99" s="30">
        <v>266000000</v>
      </c>
      <c r="G99" s="31">
        <v>2000000</v>
      </c>
      <c r="H99" s="31">
        <v>1400000</v>
      </c>
      <c r="I99" s="32">
        <v>8250000000</v>
      </c>
      <c r="J99" s="32">
        <f t="shared" si="134"/>
        <v>4044.3954000000003</v>
      </c>
      <c r="K99" s="33">
        <f t="shared" ref="K99:R99" si="165">AVERAGE(S99,AA99,AI99, AQ99, AY99)</f>
        <v>9.6327999999999996</v>
      </c>
      <c r="L99" s="31">
        <f t="shared" si="165"/>
        <v>3.0032000000000005</v>
      </c>
      <c r="M99" s="31">
        <f t="shared" si="165"/>
        <v>1.6968000000000001</v>
      </c>
      <c r="N99" s="31">
        <f t="shared" si="165"/>
        <v>5.4921999999999995</v>
      </c>
      <c r="O99" s="31">
        <f t="shared" si="165"/>
        <v>673.90899999999999</v>
      </c>
      <c r="P99" s="31">
        <f t="shared" si="165"/>
        <v>3004.8245999999999</v>
      </c>
      <c r="Q99" s="31">
        <f t="shared" si="165"/>
        <v>348.74799999999999</v>
      </c>
      <c r="R99" s="34">
        <f t="shared" si="165"/>
        <v>11.421600000000002</v>
      </c>
      <c r="S99" s="31">
        <v>9.7070000000000007</v>
      </c>
      <c r="T99" s="31">
        <v>2.8929999999999998</v>
      </c>
      <c r="U99" s="31">
        <v>1.8129999999999999</v>
      </c>
      <c r="V99" s="31">
        <v>5.4489999999999998</v>
      </c>
      <c r="W99" s="31">
        <v>671.44200000000001</v>
      </c>
      <c r="X99" s="31">
        <v>3069.6120000000001</v>
      </c>
      <c r="Y99" s="31">
        <v>348.51100000000002</v>
      </c>
      <c r="Z99" s="31">
        <v>11.348000000000001</v>
      </c>
      <c r="AA99" s="31">
        <v>9.51</v>
      </c>
      <c r="AB99" s="31">
        <v>2.9580000000000002</v>
      </c>
      <c r="AC99" s="31">
        <v>1.744</v>
      </c>
      <c r="AD99" s="31">
        <v>5.4749999999999996</v>
      </c>
      <c r="AE99" s="31">
        <v>679.91</v>
      </c>
      <c r="AF99" s="31">
        <v>2971.6370000000002</v>
      </c>
      <c r="AG99" s="31">
        <v>351.916</v>
      </c>
      <c r="AH99" s="31">
        <v>11.414</v>
      </c>
      <c r="AI99" s="31">
        <v>9.718</v>
      </c>
      <c r="AJ99" s="31">
        <v>3.0139999999999998</v>
      </c>
      <c r="AK99" s="31">
        <v>1.6779999999999999</v>
      </c>
      <c r="AL99" s="31">
        <v>5.4189999999999996</v>
      </c>
      <c r="AM99" s="31">
        <v>674.13599999999997</v>
      </c>
      <c r="AN99" s="31">
        <v>3024.547</v>
      </c>
      <c r="AO99" s="31">
        <v>347.565</v>
      </c>
      <c r="AP99" s="31">
        <v>11.467000000000001</v>
      </c>
      <c r="AQ99" s="31">
        <v>9.6140000000000008</v>
      </c>
      <c r="AR99" s="31">
        <v>3.101</v>
      </c>
      <c r="AS99" s="31">
        <v>1.605</v>
      </c>
      <c r="AT99" s="31">
        <v>5.5609999999999999</v>
      </c>
      <c r="AU99" s="31">
        <v>671.98</v>
      </c>
      <c r="AV99" s="31">
        <v>2965.9369999999999</v>
      </c>
      <c r="AW99" s="31">
        <v>348.09500000000003</v>
      </c>
      <c r="AX99" s="31">
        <v>11.465</v>
      </c>
      <c r="AY99" s="31">
        <v>9.6150000000000002</v>
      </c>
      <c r="AZ99" s="31">
        <v>3.05</v>
      </c>
      <c r="BA99" s="31">
        <v>1.6439999999999999</v>
      </c>
      <c r="BB99" s="31">
        <v>5.5570000000000004</v>
      </c>
      <c r="BC99" s="31">
        <v>672.077</v>
      </c>
      <c r="BD99" s="31">
        <v>2992.39</v>
      </c>
      <c r="BE99" s="31">
        <v>347.65300000000002</v>
      </c>
      <c r="BF99" s="31">
        <v>11.414</v>
      </c>
    </row>
    <row r="100" spans="1:58">
      <c r="A100" s="1">
        <f t="shared" ref="A100:C100" si="166">F100^3</f>
        <v>4.2874999999999999E+25</v>
      </c>
      <c r="B100" s="1">
        <f t="shared" si="166"/>
        <v>8E+18</v>
      </c>
      <c r="C100" s="1">
        <f t="shared" si="166"/>
        <v>2.744E+18</v>
      </c>
      <c r="D100" s="30">
        <f t="shared" si="133"/>
        <v>1.02888681E+29</v>
      </c>
      <c r="E100" s="30"/>
      <c r="F100" s="30">
        <v>350000000</v>
      </c>
      <c r="G100" s="31">
        <v>2000000</v>
      </c>
      <c r="H100" s="31">
        <v>1400000</v>
      </c>
      <c r="I100" s="32">
        <v>8250000000</v>
      </c>
      <c r="J100" s="32">
        <f t="shared" si="134"/>
        <v>3447.5495999999998</v>
      </c>
      <c r="K100" s="33">
        <f t="shared" ref="K100:R100" si="167">AVERAGE(S100,AA100,AI100, AQ100, AY100)</f>
        <v>8.3886000000000003</v>
      </c>
      <c r="L100" s="31">
        <f t="shared" si="167"/>
        <v>3.0118</v>
      </c>
      <c r="M100" s="31">
        <f t="shared" si="167"/>
        <v>1.6868000000000003</v>
      </c>
      <c r="N100" s="31">
        <f t="shared" si="167"/>
        <v>5.5174000000000003</v>
      </c>
      <c r="O100" s="31">
        <f t="shared" si="167"/>
        <v>681.68660000000011</v>
      </c>
      <c r="P100" s="31">
        <f t="shared" si="167"/>
        <v>2399.7359999999999</v>
      </c>
      <c r="Q100" s="31">
        <f t="shared" si="167"/>
        <v>349.19279999999998</v>
      </c>
      <c r="R100" s="34">
        <f t="shared" si="167"/>
        <v>11.4168</v>
      </c>
      <c r="S100" s="31">
        <v>8.407</v>
      </c>
      <c r="T100" s="31">
        <v>3.0209999999999999</v>
      </c>
      <c r="U100" s="31">
        <v>1.663</v>
      </c>
      <c r="V100" s="31">
        <v>5.5190000000000001</v>
      </c>
      <c r="W100" s="31">
        <v>681.66600000000005</v>
      </c>
      <c r="X100" s="31">
        <v>2401.605</v>
      </c>
      <c r="Y100" s="31">
        <v>349.91899999999998</v>
      </c>
      <c r="Z100" s="31">
        <v>11.367000000000001</v>
      </c>
      <c r="AA100" s="31">
        <v>8.5060000000000002</v>
      </c>
      <c r="AB100" s="31">
        <v>3.0270000000000001</v>
      </c>
      <c r="AC100" s="31">
        <v>1.7470000000000001</v>
      </c>
      <c r="AD100" s="31">
        <v>5.4589999999999996</v>
      </c>
      <c r="AE100" s="31">
        <v>699.77499999999998</v>
      </c>
      <c r="AF100" s="31">
        <v>2412.623</v>
      </c>
      <c r="AG100" s="31">
        <v>356.54700000000003</v>
      </c>
      <c r="AH100" s="31">
        <v>11.266999999999999</v>
      </c>
      <c r="AI100" s="31">
        <v>8.4060000000000006</v>
      </c>
      <c r="AJ100" s="31">
        <v>3.0310000000000001</v>
      </c>
      <c r="AK100" s="31">
        <v>1.718</v>
      </c>
      <c r="AL100" s="31">
        <v>5.5019999999999998</v>
      </c>
      <c r="AM100" s="31">
        <v>709.62300000000005</v>
      </c>
      <c r="AN100" s="31">
        <v>2429.6</v>
      </c>
      <c r="AO100" s="31">
        <v>356.726</v>
      </c>
      <c r="AP100" s="31">
        <v>11.436999999999999</v>
      </c>
      <c r="AQ100" s="31">
        <v>8.3179999999999996</v>
      </c>
      <c r="AR100" s="31">
        <v>3.012</v>
      </c>
      <c r="AS100" s="31">
        <v>1.65</v>
      </c>
      <c r="AT100" s="31">
        <v>5.585</v>
      </c>
      <c r="AU100" s="31">
        <v>660.49099999999999</v>
      </c>
      <c r="AV100" s="31">
        <v>2372.2910000000002</v>
      </c>
      <c r="AW100" s="31">
        <v>343.02600000000001</v>
      </c>
      <c r="AX100" s="31">
        <v>11.606</v>
      </c>
      <c r="AY100" s="31">
        <v>8.3059999999999992</v>
      </c>
      <c r="AZ100" s="31">
        <v>2.968</v>
      </c>
      <c r="BA100" s="31">
        <v>1.6559999999999999</v>
      </c>
      <c r="BB100" s="31">
        <v>5.5220000000000002</v>
      </c>
      <c r="BC100" s="31">
        <v>656.87800000000004</v>
      </c>
      <c r="BD100" s="31">
        <v>2382.5610000000001</v>
      </c>
      <c r="BE100" s="31">
        <v>339.74599999999998</v>
      </c>
      <c r="BF100" s="31">
        <v>11.407</v>
      </c>
    </row>
    <row r="101" spans="1:58">
      <c r="A101" s="1">
        <f t="shared" ref="A101:C101" si="168">F101^3</f>
        <v>7.4088000000000004E+25</v>
      </c>
      <c r="B101" s="1">
        <f t="shared" si="168"/>
        <v>8E+18</v>
      </c>
      <c r="C101" s="1">
        <f t="shared" si="168"/>
        <v>2.744E+18</v>
      </c>
      <c r="D101" s="30">
        <f t="shared" si="133"/>
        <v>1.5806931144480001E+29</v>
      </c>
      <c r="E101" s="30"/>
      <c r="F101" s="30">
        <v>420000000</v>
      </c>
      <c r="G101" s="31">
        <v>2000000</v>
      </c>
      <c r="H101" s="31">
        <v>1400000</v>
      </c>
      <c r="J101" s="32">
        <f t="shared" si="134"/>
        <v>3174.0055999999995</v>
      </c>
      <c r="K101" s="33">
        <f t="shared" ref="K101:R101" si="169">AVERAGE(S101,AA101,AI101, AQ101, AY101)</f>
        <v>7.8501999999999992</v>
      </c>
      <c r="L101" s="31">
        <f t="shared" si="169"/>
        <v>2.9596000000000005</v>
      </c>
      <c r="M101" s="31">
        <f t="shared" si="169"/>
        <v>1.7231999999999998</v>
      </c>
      <c r="N101" s="31">
        <f t="shared" si="169"/>
        <v>5.4799999999999995</v>
      </c>
      <c r="O101" s="31">
        <f t="shared" si="169"/>
        <v>674.59539999999993</v>
      </c>
      <c r="P101" s="31">
        <f t="shared" si="169"/>
        <v>2133.5346</v>
      </c>
      <c r="Q101" s="31">
        <f t="shared" si="169"/>
        <v>348.95819999999992</v>
      </c>
      <c r="R101" s="34">
        <f t="shared" si="169"/>
        <v>11.4374</v>
      </c>
      <c r="S101" s="31">
        <v>7.8019999999999996</v>
      </c>
      <c r="T101" s="31">
        <v>2.8969999999999998</v>
      </c>
      <c r="U101" s="31">
        <v>1.744</v>
      </c>
      <c r="V101" s="31">
        <v>5.4859999999999998</v>
      </c>
      <c r="W101" s="31">
        <v>671.55399999999997</v>
      </c>
      <c r="X101" s="31">
        <v>2121.1889999999999</v>
      </c>
      <c r="Y101" s="31">
        <v>347.49700000000001</v>
      </c>
      <c r="Z101" s="31">
        <v>11.347</v>
      </c>
      <c r="AA101" s="31">
        <v>7.9139999999999997</v>
      </c>
      <c r="AB101" s="31">
        <v>3.01</v>
      </c>
      <c r="AC101" s="31">
        <v>1.706</v>
      </c>
      <c r="AD101" s="31">
        <v>5.4489999999999998</v>
      </c>
      <c r="AE101" s="31">
        <v>672.08600000000001</v>
      </c>
      <c r="AF101" s="31">
        <v>2144.2849999999999</v>
      </c>
      <c r="AG101" s="31">
        <v>346.47500000000002</v>
      </c>
      <c r="AH101" s="31">
        <v>11.287000000000001</v>
      </c>
      <c r="AI101" s="31">
        <v>7.819</v>
      </c>
      <c r="AJ101" s="31">
        <v>2.9660000000000002</v>
      </c>
      <c r="AK101" s="31">
        <v>1.716</v>
      </c>
      <c r="AL101" s="31">
        <v>5.4249999999999998</v>
      </c>
      <c r="AM101" s="31">
        <v>684.02200000000005</v>
      </c>
      <c r="AN101" s="31">
        <v>2173.5419999999999</v>
      </c>
      <c r="AO101" s="31">
        <v>353.54300000000001</v>
      </c>
      <c r="AP101" s="31">
        <v>11.459</v>
      </c>
      <c r="AQ101" s="31">
        <v>7.91</v>
      </c>
      <c r="AR101" s="31">
        <v>3.0230000000000001</v>
      </c>
      <c r="AS101" s="31">
        <v>1.6830000000000001</v>
      </c>
      <c r="AT101" s="31">
        <v>5.5640000000000001</v>
      </c>
      <c r="AU101" s="31">
        <v>680.50199999999995</v>
      </c>
      <c r="AV101" s="31">
        <v>2139.1239999999998</v>
      </c>
      <c r="AW101" s="31">
        <v>349.91699999999997</v>
      </c>
      <c r="AX101" s="31">
        <v>11.558999999999999</v>
      </c>
      <c r="AY101" s="31">
        <v>7.806</v>
      </c>
      <c r="AZ101" s="31">
        <v>2.9020000000000001</v>
      </c>
      <c r="BA101" s="31">
        <v>1.7669999999999999</v>
      </c>
      <c r="BB101" s="31">
        <v>5.476</v>
      </c>
      <c r="BC101" s="31">
        <v>664.81299999999999</v>
      </c>
      <c r="BD101" s="31">
        <v>2089.5329999999999</v>
      </c>
      <c r="BE101" s="31">
        <v>347.35899999999998</v>
      </c>
      <c r="BF101" s="31">
        <v>11.535</v>
      </c>
    </row>
    <row r="102" spans="1:58">
      <c r="A102" s="1">
        <f t="shared" ref="A102:C102" si="170">F102^3</f>
        <v>1.1059200000000001E+26</v>
      </c>
      <c r="B102" s="1">
        <f t="shared" si="170"/>
        <v>8E+18</v>
      </c>
      <c r="C102" s="1">
        <f t="shared" si="170"/>
        <v>2.744E+18</v>
      </c>
      <c r="D102" s="30">
        <f t="shared" si="133"/>
        <v>2.1579230822400003E+29</v>
      </c>
      <c r="E102" s="30"/>
      <c r="F102" s="30">
        <v>480000000</v>
      </c>
      <c r="G102" s="31">
        <v>2000000</v>
      </c>
      <c r="H102" s="31">
        <v>1400000</v>
      </c>
      <c r="J102" s="32">
        <f t="shared" si="134"/>
        <v>2981.4698000000003</v>
      </c>
      <c r="K102" s="33">
        <f t="shared" ref="K102:R102" si="171">AVERAGE(S102,AA102,AI102, AQ102, AY102)</f>
        <v>7.5312000000000001</v>
      </c>
      <c r="L102" s="31">
        <f t="shared" si="171"/>
        <v>2.9740000000000002</v>
      </c>
      <c r="M102" s="31">
        <f t="shared" si="171"/>
        <v>1.6939999999999997</v>
      </c>
      <c r="N102" s="31">
        <f t="shared" si="171"/>
        <v>5.5343999999999998</v>
      </c>
      <c r="O102" s="31">
        <f t="shared" si="171"/>
        <v>667.995</v>
      </c>
      <c r="P102" s="31">
        <f t="shared" si="171"/>
        <v>1951.2470000000001</v>
      </c>
      <c r="Q102" s="31">
        <f t="shared" si="171"/>
        <v>345.32759999999996</v>
      </c>
      <c r="R102" s="34">
        <f t="shared" si="171"/>
        <v>11.365799999999998</v>
      </c>
      <c r="S102" s="31">
        <v>7.5069999999999997</v>
      </c>
      <c r="T102" s="31">
        <v>2.96</v>
      </c>
      <c r="U102" s="31">
        <v>1.6879999999999999</v>
      </c>
      <c r="V102" s="31">
        <v>5.5030000000000001</v>
      </c>
      <c r="W102" s="31">
        <v>661.202</v>
      </c>
      <c r="X102" s="31">
        <v>1967.1489999999999</v>
      </c>
      <c r="Y102" s="31">
        <v>342.45699999999999</v>
      </c>
      <c r="Z102" s="31">
        <v>11.298999999999999</v>
      </c>
      <c r="AA102" s="31">
        <v>7.5110000000000001</v>
      </c>
      <c r="AB102" s="31">
        <v>3.0680000000000001</v>
      </c>
      <c r="AC102" s="31">
        <v>1.5940000000000001</v>
      </c>
      <c r="AD102" s="31">
        <v>5.5179999999999998</v>
      </c>
      <c r="AE102" s="31">
        <v>670.66099999999994</v>
      </c>
      <c r="AF102" s="31">
        <v>1960.7860000000001</v>
      </c>
      <c r="AG102" s="31">
        <v>344.78800000000001</v>
      </c>
      <c r="AH102" s="31">
        <v>11.263</v>
      </c>
      <c r="AI102" s="31">
        <v>7.5019999999999998</v>
      </c>
      <c r="AJ102" s="31">
        <v>2.9260000000000002</v>
      </c>
      <c r="AK102" s="31">
        <v>1.7410000000000001</v>
      </c>
      <c r="AL102" s="31">
        <v>5.4859999999999998</v>
      </c>
      <c r="AM102" s="31">
        <v>672.66300000000001</v>
      </c>
      <c r="AN102" s="31">
        <v>1917.933</v>
      </c>
      <c r="AO102" s="31">
        <v>347.839</v>
      </c>
      <c r="AP102" s="31">
        <v>11.516999999999999</v>
      </c>
      <c r="AQ102" s="31">
        <v>7.5140000000000002</v>
      </c>
      <c r="AR102" s="31">
        <v>2.9359999999999999</v>
      </c>
      <c r="AS102" s="31">
        <v>1.754</v>
      </c>
      <c r="AT102" s="31">
        <v>5.6189999999999998</v>
      </c>
      <c r="AU102" s="31">
        <v>663.84799999999996</v>
      </c>
      <c r="AV102" s="31">
        <v>1914.27</v>
      </c>
      <c r="AW102" s="31">
        <v>345.06900000000002</v>
      </c>
      <c r="AX102" s="31">
        <v>11.323</v>
      </c>
      <c r="AY102" s="31">
        <v>7.6219999999999999</v>
      </c>
      <c r="AZ102" s="31">
        <v>2.98</v>
      </c>
      <c r="BA102" s="31">
        <v>1.6930000000000001</v>
      </c>
      <c r="BB102" s="31">
        <v>5.5460000000000003</v>
      </c>
      <c r="BC102" s="31">
        <v>671.601</v>
      </c>
      <c r="BD102" s="31">
        <v>1996.097</v>
      </c>
      <c r="BE102" s="31">
        <v>346.48500000000001</v>
      </c>
      <c r="BF102" s="31">
        <v>11.427</v>
      </c>
    </row>
    <row r="103" spans="1:58">
      <c r="A103" s="1">
        <f t="shared" ref="A103:C103" si="172">F103^3</f>
        <v>1.6010300699999999E+26</v>
      </c>
      <c r="B103" s="1">
        <f t="shared" si="172"/>
        <v>8E+18</v>
      </c>
      <c r="C103" s="1">
        <f t="shared" si="172"/>
        <v>2.744E+18</v>
      </c>
      <c r="D103" s="30">
        <f t="shared" si="133"/>
        <v>3.0931744051453141E+29</v>
      </c>
      <c r="E103" s="30"/>
      <c r="F103" s="30">
        <v>543000000</v>
      </c>
      <c r="G103" s="31">
        <v>2000000</v>
      </c>
      <c r="H103" s="31">
        <v>1400000</v>
      </c>
      <c r="J103" s="32">
        <f t="shared" si="134"/>
        <v>2976.7410000000004</v>
      </c>
      <c r="K103" s="33">
        <f t="shared" ref="K103:R103" si="173">AVERAGE(S103,AA103,AI103, AQ103, AY103)</f>
        <v>7.5141999999999998</v>
      </c>
      <c r="L103" s="31">
        <f t="shared" si="173"/>
        <v>3.0244</v>
      </c>
      <c r="M103" s="31">
        <f t="shared" si="173"/>
        <v>1.6761999999999997</v>
      </c>
      <c r="N103" s="31">
        <f t="shared" si="173"/>
        <v>5.5150000000000006</v>
      </c>
      <c r="O103" s="31">
        <f t="shared" si="173"/>
        <v>678.60940000000005</v>
      </c>
      <c r="P103" s="31">
        <f t="shared" si="173"/>
        <v>1931.9902000000002</v>
      </c>
      <c r="Q103" s="31">
        <f t="shared" si="173"/>
        <v>349.20260000000002</v>
      </c>
      <c r="R103" s="34">
        <f t="shared" si="173"/>
        <v>11.4238</v>
      </c>
      <c r="S103" s="31">
        <v>7.4139999999999997</v>
      </c>
      <c r="T103" s="31">
        <v>3.0209999999999999</v>
      </c>
      <c r="U103" s="31">
        <v>1.7290000000000001</v>
      </c>
      <c r="V103" s="31">
        <v>5.4720000000000004</v>
      </c>
      <c r="W103" s="31">
        <v>698.49</v>
      </c>
      <c r="X103" s="31">
        <v>1886.155</v>
      </c>
      <c r="Y103" s="31">
        <v>356.10700000000003</v>
      </c>
      <c r="Z103" s="31">
        <v>11.319000000000001</v>
      </c>
      <c r="AA103" s="31">
        <v>7.5259999999999998</v>
      </c>
      <c r="AB103" s="31">
        <v>3.03</v>
      </c>
      <c r="AC103" s="31">
        <v>1.681</v>
      </c>
      <c r="AD103" s="31">
        <v>5.4850000000000003</v>
      </c>
      <c r="AE103" s="31">
        <v>672.95299999999997</v>
      </c>
      <c r="AF103" s="31">
        <v>1920.7149999999999</v>
      </c>
      <c r="AG103" s="31">
        <v>346.60300000000001</v>
      </c>
      <c r="AH103" s="31">
        <v>11.288</v>
      </c>
      <c r="AI103" s="31">
        <v>7.6180000000000003</v>
      </c>
      <c r="AJ103" s="31">
        <v>3.0630000000000002</v>
      </c>
      <c r="AK103" s="31">
        <v>1.6259999999999999</v>
      </c>
      <c r="AL103" s="31">
        <v>5.4809999999999999</v>
      </c>
      <c r="AM103" s="31">
        <v>675.63099999999997</v>
      </c>
      <c r="AN103" s="31">
        <v>1997.5340000000001</v>
      </c>
      <c r="AO103" s="31">
        <v>350.53800000000001</v>
      </c>
      <c r="AP103" s="31">
        <v>11.493</v>
      </c>
      <c r="AQ103" s="31">
        <v>7.5069999999999997</v>
      </c>
      <c r="AR103" s="31">
        <v>3.03</v>
      </c>
      <c r="AS103" s="31">
        <v>1.6739999999999999</v>
      </c>
      <c r="AT103" s="31">
        <v>5.5620000000000003</v>
      </c>
      <c r="AU103" s="31">
        <v>684.31399999999996</v>
      </c>
      <c r="AV103" s="31">
        <v>1903.654</v>
      </c>
      <c r="AW103" s="31">
        <v>350.55200000000002</v>
      </c>
      <c r="AX103" s="31">
        <v>11.497</v>
      </c>
      <c r="AY103" s="31">
        <v>7.5060000000000002</v>
      </c>
      <c r="AZ103" s="31">
        <v>2.9780000000000002</v>
      </c>
      <c r="BA103" s="31">
        <v>1.671</v>
      </c>
      <c r="BB103" s="31">
        <v>5.5750000000000002</v>
      </c>
      <c r="BC103" s="31">
        <v>661.65899999999999</v>
      </c>
      <c r="BD103" s="31">
        <v>1951.893</v>
      </c>
      <c r="BE103" s="31">
        <v>342.21300000000002</v>
      </c>
      <c r="BF103" s="31">
        <v>11.522</v>
      </c>
    </row>
    <row r="104" spans="1:58">
      <c r="A104" s="1">
        <f t="shared" ref="A104:C104" si="174">F104^3</f>
        <v>2.16E+26</v>
      </c>
      <c r="B104" s="1">
        <f t="shared" si="174"/>
        <v>8E+18</v>
      </c>
      <c r="C104" s="1">
        <f t="shared" si="174"/>
        <v>2.744E+18</v>
      </c>
      <c r="D104" s="30">
        <f t="shared" si="133"/>
        <v>4.149551808E+29</v>
      </c>
      <c r="E104" s="30"/>
      <c r="F104" s="30">
        <v>600000000</v>
      </c>
      <c r="G104" s="31">
        <v>2000000</v>
      </c>
      <c r="H104" s="31">
        <v>1400000</v>
      </c>
      <c r="J104" s="32">
        <f t="shared" si="134"/>
        <v>2970.9046000000003</v>
      </c>
      <c r="K104" s="37">
        <f t="shared" ref="K104:R104" si="175">AVERAGE(S104,AA104,AI104, AQ104, AY104)</f>
        <v>7.4685999999999995</v>
      </c>
      <c r="L104" s="38">
        <f t="shared" si="175"/>
        <v>2.9988000000000001</v>
      </c>
      <c r="M104" s="38">
        <f t="shared" si="175"/>
        <v>1.7116</v>
      </c>
      <c r="N104" s="38">
        <f t="shared" si="175"/>
        <v>5.5171999999999999</v>
      </c>
      <c r="O104" s="38">
        <f t="shared" si="175"/>
        <v>681.44939999999997</v>
      </c>
      <c r="P104" s="38">
        <f t="shared" si="175"/>
        <v>1921.0888</v>
      </c>
      <c r="Q104" s="38">
        <f t="shared" si="175"/>
        <v>351.4316</v>
      </c>
      <c r="R104" s="39">
        <f t="shared" si="175"/>
        <v>11.417599999999998</v>
      </c>
      <c r="S104" s="31">
        <v>7.4029999999999996</v>
      </c>
      <c r="T104" s="31">
        <v>3.0030000000000001</v>
      </c>
      <c r="U104" s="31">
        <v>1.6919999999999999</v>
      </c>
      <c r="V104" s="31">
        <v>5.6040000000000001</v>
      </c>
      <c r="W104" s="31">
        <v>680.08199999999999</v>
      </c>
      <c r="X104" s="31">
        <v>1908.1859999999999</v>
      </c>
      <c r="Y104" s="31">
        <v>350.096</v>
      </c>
      <c r="Z104" s="31">
        <v>11.430999999999999</v>
      </c>
      <c r="AA104" s="31">
        <v>7.5060000000000002</v>
      </c>
      <c r="AB104" s="31">
        <v>3.036</v>
      </c>
      <c r="AC104" s="31">
        <v>1.669</v>
      </c>
      <c r="AD104" s="31">
        <v>5.4539999999999997</v>
      </c>
      <c r="AE104" s="31">
        <v>678.04899999999998</v>
      </c>
      <c r="AF104" s="31">
        <v>1944.191</v>
      </c>
      <c r="AG104" s="31">
        <v>349.41899999999998</v>
      </c>
      <c r="AH104" s="31">
        <v>11.311</v>
      </c>
      <c r="AI104" s="31">
        <v>7.5110000000000001</v>
      </c>
      <c r="AJ104" s="31">
        <v>2.988</v>
      </c>
      <c r="AK104" s="31">
        <v>1.728</v>
      </c>
      <c r="AL104" s="31">
        <v>5.3879999999999999</v>
      </c>
      <c r="AM104" s="31">
        <v>684.03399999999999</v>
      </c>
      <c r="AN104" s="31">
        <v>1963.6659999999999</v>
      </c>
      <c r="AO104" s="31">
        <v>353.87099999999998</v>
      </c>
      <c r="AP104" s="31">
        <v>11.45</v>
      </c>
      <c r="AQ104" s="31">
        <v>7.4169999999999998</v>
      </c>
      <c r="AR104" s="31">
        <v>3.0369999999999999</v>
      </c>
      <c r="AS104" s="31">
        <v>1.6970000000000001</v>
      </c>
      <c r="AT104" s="31">
        <v>5.6159999999999997</v>
      </c>
      <c r="AU104" s="31">
        <v>675.72299999999996</v>
      </c>
      <c r="AV104" s="31">
        <v>1884.837</v>
      </c>
      <c r="AW104" s="31">
        <v>350.642</v>
      </c>
      <c r="AX104" s="31">
        <v>11.475</v>
      </c>
      <c r="AY104" s="31">
        <v>7.5060000000000002</v>
      </c>
      <c r="AZ104" s="31">
        <v>2.93</v>
      </c>
      <c r="BA104" s="31">
        <v>1.772</v>
      </c>
      <c r="BB104" s="31">
        <v>5.524</v>
      </c>
      <c r="BC104" s="31">
        <v>689.35900000000004</v>
      </c>
      <c r="BD104" s="31">
        <v>1904.5640000000001</v>
      </c>
      <c r="BE104" s="31">
        <v>353.13</v>
      </c>
      <c r="BF104" s="31">
        <v>11.420999999999999</v>
      </c>
    </row>
    <row r="111" spans="1:58">
      <c r="D111" s="5"/>
      <c r="E111" s="5"/>
      <c r="F111" s="5" t="s">
        <v>98</v>
      </c>
      <c r="K111" s="1" t="s">
        <v>40</v>
      </c>
      <c r="S111" s="1" t="s">
        <v>74</v>
      </c>
      <c r="AA111" s="1" t="s">
        <v>75</v>
      </c>
      <c r="AI111" s="1" t="s">
        <v>76</v>
      </c>
      <c r="AQ111" s="1" t="s">
        <v>77</v>
      </c>
      <c r="AY111" s="1" t="s">
        <v>94</v>
      </c>
    </row>
    <row r="112" spans="1:58">
      <c r="A112" s="1" t="s">
        <v>78</v>
      </c>
      <c r="B112" s="1" t="s">
        <v>79</v>
      </c>
      <c r="C112" s="1" t="s">
        <v>80</v>
      </c>
      <c r="D112" s="26" t="s">
        <v>81</v>
      </c>
      <c r="E112" s="26" t="s">
        <v>82</v>
      </c>
      <c r="F112" s="26" t="s">
        <v>83</v>
      </c>
      <c r="G112" s="26" t="s">
        <v>84</v>
      </c>
      <c r="H112" s="26" t="s">
        <v>85</v>
      </c>
      <c r="I112" s="26" t="s">
        <v>86</v>
      </c>
      <c r="J112" s="26" t="s">
        <v>87</v>
      </c>
      <c r="K112" s="27" t="s">
        <v>47</v>
      </c>
      <c r="L112" s="28" t="s">
        <v>48</v>
      </c>
      <c r="M112" s="28" t="s">
        <v>49</v>
      </c>
      <c r="N112" s="28" t="s">
        <v>88</v>
      </c>
      <c r="O112" s="28" t="s">
        <v>89</v>
      </c>
      <c r="P112" s="28" t="s">
        <v>90</v>
      </c>
      <c r="Q112" s="28" t="s">
        <v>91</v>
      </c>
      <c r="R112" s="29" t="s">
        <v>92</v>
      </c>
      <c r="S112" s="26" t="s">
        <v>47</v>
      </c>
      <c r="T112" s="26" t="s">
        <v>48</v>
      </c>
      <c r="U112" s="26" t="s">
        <v>49</v>
      </c>
      <c r="V112" s="26" t="s">
        <v>88</v>
      </c>
      <c r="W112" s="26" t="s">
        <v>89</v>
      </c>
      <c r="X112" s="26" t="s">
        <v>90</v>
      </c>
      <c r="Y112" s="26" t="s">
        <v>91</v>
      </c>
      <c r="Z112" s="26" t="s">
        <v>92</v>
      </c>
      <c r="AA112" s="26" t="s">
        <v>47</v>
      </c>
      <c r="AB112" s="26" t="s">
        <v>48</v>
      </c>
      <c r="AC112" s="26" t="s">
        <v>49</v>
      </c>
      <c r="AD112" s="26" t="s">
        <v>88</v>
      </c>
      <c r="AE112" s="26" t="s">
        <v>89</v>
      </c>
      <c r="AF112" s="26" t="s">
        <v>90</v>
      </c>
      <c r="AG112" s="26" t="s">
        <v>91</v>
      </c>
      <c r="AH112" s="26" t="s">
        <v>92</v>
      </c>
      <c r="AI112" s="26" t="s">
        <v>47</v>
      </c>
      <c r="AJ112" s="26" t="s">
        <v>48</v>
      </c>
      <c r="AK112" s="26" t="s">
        <v>49</v>
      </c>
      <c r="AL112" s="26" t="s">
        <v>88</v>
      </c>
      <c r="AM112" s="26" t="s">
        <v>89</v>
      </c>
      <c r="AN112" s="26" t="s">
        <v>90</v>
      </c>
      <c r="AO112" s="26" t="s">
        <v>91</v>
      </c>
      <c r="AP112" s="26" t="s">
        <v>92</v>
      </c>
      <c r="AQ112" s="26" t="s">
        <v>47</v>
      </c>
      <c r="AR112" s="26" t="s">
        <v>48</v>
      </c>
      <c r="AS112" s="26" t="s">
        <v>49</v>
      </c>
      <c r="AT112" s="26" t="s">
        <v>88</v>
      </c>
      <c r="AU112" s="26" t="s">
        <v>89</v>
      </c>
      <c r="AV112" s="26" t="s">
        <v>90</v>
      </c>
      <c r="AW112" s="26" t="s">
        <v>91</v>
      </c>
      <c r="AX112" s="26" t="s">
        <v>92</v>
      </c>
      <c r="AY112" s="26" t="s">
        <v>47</v>
      </c>
      <c r="AZ112" s="26" t="s">
        <v>48</v>
      </c>
      <c r="BA112" s="26" t="s">
        <v>49</v>
      </c>
      <c r="BB112" s="26" t="s">
        <v>88</v>
      </c>
      <c r="BC112" s="26" t="s">
        <v>89</v>
      </c>
      <c r="BD112" s="26" t="s">
        <v>90</v>
      </c>
      <c r="BE112" s="26" t="s">
        <v>91</v>
      </c>
      <c r="BF112" s="26" t="s">
        <v>92</v>
      </c>
    </row>
    <row r="113" spans="1:58">
      <c r="A113" s="1">
        <f t="shared" ref="A113:A133" si="176">F113^3</f>
        <v>5.5452330000000002E+24</v>
      </c>
      <c r="B113" s="1">
        <f t="shared" ref="B113:B133" si="177">(G113*1000)^3</f>
        <v>1.728E+27</v>
      </c>
      <c r="C113" s="1">
        <f t="shared" ref="C113:C133" si="178">H113^3</f>
        <v>1E+18</v>
      </c>
      <c r="D113" s="30">
        <f t="shared" ref="D113:D133" si="179">A113*P113*0.001</f>
        <v>7.3247359772844005E+24</v>
      </c>
      <c r="E113" s="30">
        <f t="shared" ref="E113:E133" si="180">B113*(L113+M113)</f>
        <v>1.7079206400000001E+28</v>
      </c>
      <c r="F113" s="30">
        <v>177000000</v>
      </c>
      <c r="G113" s="31">
        <v>1200000</v>
      </c>
      <c r="H113" s="31">
        <v>1000000</v>
      </c>
      <c r="I113" s="32">
        <v>8250000000</v>
      </c>
      <c r="J113" s="32">
        <f t="shared" ref="J113:J133" si="181">SUM(N113:R113)</f>
        <v>1536.0197999999998</v>
      </c>
      <c r="K113" s="33">
        <f t="shared" ref="K113:R113" si="182">AVERAGE(S113,AA113,AI113, AQ113, AY113)</f>
        <v>80.740399999999994</v>
      </c>
      <c r="L113" s="31">
        <f t="shared" si="182"/>
        <v>5.4046000000000003</v>
      </c>
      <c r="M113" s="31">
        <f t="shared" si="182"/>
        <v>4.4792000000000005</v>
      </c>
      <c r="N113" s="31">
        <f t="shared" si="182"/>
        <v>41.428000000000004</v>
      </c>
      <c r="O113" s="31">
        <f t="shared" si="182"/>
        <v>77.284999999999997</v>
      </c>
      <c r="P113" s="31">
        <f t="shared" si="182"/>
        <v>1320.9068</v>
      </c>
      <c r="Q113" s="31">
        <f t="shared" si="182"/>
        <v>57.097200000000001</v>
      </c>
      <c r="R113" s="34">
        <f t="shared" si="182"/>
        <v>39.302800000000005</v>
      </c>
      <c r="S113" s="31">
        <v>80.677000000000007</v>
      </c>
      <c r="T113" s="31">
        <v>5.36</v>
      </c>
      <c r="U113" s="31">
        <v>4.4690000000000003</v>
      </c>
      <c r="V113" s="31">
        <v>85.379000000000005</v>
      </c>
      <c r="W113" s="31">
        <v>76.022000000000006</v>
      </c>
      <c r="X113" s="31">
        <v>1320.498</v>
      </c>
      <c r="Y113" s="31">
        <v>57.082000000000001</v>
      </c>
      <c r="Z113" s="31">
        <v>39.295000000000002</v>
      </c>
      <c r="AA113" s="31">
        <v>80.811000000000007</v>
      </c>
      <c r="AB113" s="31">
        <v>5.4980000000000002</v>
      </c>
      <c r="AC113" s="31">
        <v>4.4619999999999997</v>
      </c>
      <c r="AD113" s="31">
        <v>30.266999999999999</v>
      </c>
      <c r="AE113" s="31">
        <v>79.215999999999994</v>
      </c>
      <c r="AF113" s="31">
        <v>1321.0719999999999</v>
      </c>
      <c r="AG113" s="31">
        <v>57.247999999999998</v>
      </c>
      <c r="AH113" s="31">
        <v>39.073999999999998</v>
      </c>
      <c r="AI113" s="31">
        <v>80.647000000000006</v>
      </c>
      <c r="AJ113" s="31">
        <v>5.3029999999999999</v>
      </c>
      <c r="AK113" s="31">
        <v>4.4950000000000001</v>
      </c>
      <c r="AL113" s="31">
        <v>29.986999999999998</v>
      </c>
      <c r="AM113" s="31">
        <v>77.460999999999999</v>
      </c>
      <c r="AN113" s="31">
        <v>1320.6890000000001</v>
      </c>
      <c r="AO113" s="31">
        <v>56.387999999999998</v>
      </c>
      <c r="AP113" s="31">
        <v>39.268000000000001</v>
      </c>
      <c r="AQ113" s="31">
        <v>80.805000000000007</v>
      </c>
      <c r="AR113" s="31">
        <v>5.532</v>
      </c>
      <c r="AS113" s="31">
        <v>4.4130000000000003</v>
      </c>
      <c r="AT113" s="31">
        <v>31.001000000000001</v>
      </c>
      <c r="AU113" s="31">
        <v>75.948999999999998</v>
      </c>
      <c r="AV113" s="31">
        <v>1320.6590000000001</v>
      </c>
      <c r="AW113" s="31">
        <v>56.414000000000001</v>
      </c>
      <c r="AX113" s="31">
        <v>39.351999999999997</v>
      </c>
      <c r="AY113" s="31">
        <v>80.762</v>
      </c>
      <c r="AZ113" s="31">
        <v>5.33</v>
      </c>
      <c r="BA113" s="31">
        <v>4.5570000000000004</v>
      </c>
      <c r="BB113" s="31">
        <v>30.506</v>
      </c>
      <c r="BC113" s="31">
        <v>77.777000000000001</v>
      </c>
      <c r="BD113" s="31">
        <v>1321.616</v>
      </c>
      <c r="BE113" s="31">
        <v>58.353999999999999</v>
      </c>
      <c r="BF113" s="31">
        <v>39.524999999999999</v>
      </c>
    </row>
    <row r="114" spans="1:58">
      <c r="A114" s="1">
        <f t="shared" si="176"/>
        <v>1.8821096E+25</v>
      </c>
      <c r="B114" s="1">
        <f t="shared" si="177"/>
        <v>1.728E+27</v>
      </c>
      <c r="C114" s="1">
        <f t="shared" si="178"/>
        <v>1E+18</v>
      </c>
      <c r="D114" s="30">
        <f t="shared" si="179"/>
        <v>1.696448635012656E+25</v>
      </c>
      <c r="E114" s="30">
        <f t="shared" si="180"/>
        <v>1.6932672E+28</v>
      </c>
      <c r="F114" s="30">
        <v>266000000</v>
      </c>
      <c r="G114" s="31">
        <v>1200000</v>
      </c>
      <c r="H114" s="31">
        <v>1000000</v>
      </c>
      <c r="I114" s="32">
        <v>8250000000</v>
      </c>
      <c r="J114" s="32">
        <f t="shared" si="181"/>
        <v>1104.7696599999999</v>
      </c>
      <c r="K114" s="33">
        <f t="shared" ref="K114:R114" si="183">AVERAGE(S114,AA114,AI114, AQ114, AY114)</f>
        <v>57.589800000000004</v>
      </c>
      <c r="L114" s="31">
        <f t="shared" si="183"/>
        <v>5.3281999999999998</v>
      </c>
      <c r="M114" s="31">
        <f t="shared" si="183"/>
        <v>4.4707999999999997</v>
      </c>
      <c r="N114" s="31">
        <f t="shared" si="183"/>
        <v>30.089400000000001</v>
      </c>
      <c r="O114" s="31">
        <f t="shared" si="183"/>
        <v>77.052800000000005</v>
      </c>
      <c r="P114" s="31">
        <f t="shared" si="183"/>
        <v>901.35486000000003</v>
      </c>
      <c r="Q114" s="31">
        <f t="shared" si="183"/>
        <v>56.956399999999995</v>
      </c>
      <c r="R114" s="34">
        <f t="shared" si="183"/>
        <v>39.316200000000002</v>
      </c>
      <c r="S114" s="31">
        <v>57.558999999999997</v>
      </c>
      <c r="T114" s="31">
        <v>5.3360000000000003</v>
      </c>
      <c r="U114" s="31">
        <v>4.4340000000000002</v>
      </c>
      <c r="V114" s="31">
        <v>29.873999999999999</v>
      </c>
      <c r="W114" s="31">
        <v>76.191000000000003</v>
      </c>
      <c r="X114" s="31">
        <v>901.14760000000001</v>
      </c>
      <c r="Y114" s="31">
        <v>56.170999999999999</v>
      </c>
      <c r="Z114" s="31">
        <v>39.210999999999999</v>
      </c>
      <c r="AA114" s="31">
        <v>57.598999999999997</v>
      </c>
      <c r="AB114" s="31">
        <v>5.367</v>
      </c>
      <c r="AC114" s="31">
        <v>4.4539999999999997</v>
      </c>
      <c r="AD114" s="31">
        <v>30.219000000000001</v>
      </c>
      <c r="AE114" s="31">
        <v>77.762</v>
      </c>
      <c r="AF114" s="31">
        <v>901.36919999999998</v>
      </c>
      <c r="AG114" s="31">
        <v>56.207000000000001</v>
      </c>
      <c r="AH114" s="31">
        <v>39.279000000000003</v>
      </c>
      <c r="AI114" s="31">
        <v>57.595999999999997</v>
      </c>
      <c r="AJ114" s="31">
        <v>5.3159999999999998</v>
      </c>
      <c r="AK114" s="31">
        <v>4.4859999999999998</v>
      </c>
      <c r="AL114" s="31">
        <v>30.186</v>
      </c>
      <c r="AM114" s="31">
        <v>77.236000000000004</v>
      </c>
      <c r="AN114" s="31">
        <v>901.38469999999995</v>
      </c>
      <c r="AO114" s="31">
        <v>56.863999999999997</v>
      </c>
      <c r="AP114" s="31">
        <v>39.316000000000003</v>
      </c>
      <c r="AQ114" s="31">
        <v>57.594999999999999</v>
      </c>
      <c r="AR114" s="31">
        <v>5.3179999999999996</v>
      </c>
      <c r="AS114" s="31">
        <v>4.484</v>
      </c>
      <c r="AT114" s="31">
        <v>30.026</v>
      </c>
      <c r="AU114" s="31">
        <v>77.22</v>
      </c>
      <c r="AV114" s="31">
        <v>901.47090000000003</v>
      </c>
      <c r="AW114" s="31">
        <v>57.750999999999998</v>
      </c>
      <c r="AX114" s="31">
        <v>39.305999999999997</v>
      </c>
      <c r="AY114" s="31">
        <v>57.6</v>
      </c>
      <c r="AZ114" s="31">
        <v>5.3040000000000003</v>
      </c>
      <c r="BA114" s="31">
        <v>4.4960000000000004</v>
      </c>
      <c r="BB114" s="31">
        <v>30.141999999999999</v>
      </c>
      <c r="BC114" s="31">
        <v>76.855000000000004</v>
      </c>
      <c r="BD114" s="31">
        <v>901.40189999999996</v>
      </c>
      <c r="BE114" s="31">
        <v>57.789000000000001</v>
      </c>
      <c r="BF114" s="31">
        <v>39.469000000000001</v>
      </c>
    </row>
    <row r="115" spans="1:58">
      <c r="A115" s="1">
        <f t="shared" si="176"/>
        <v>4.2874999999999999E+25</v>
      </c>
      <c r="B115" s="1">
        <f t="shared" si="177"/>
        <v>1.728E+27</v>
      </c>
      <c r="C115" s="1">
        <f t="shared" si="178"/>
        <v>1E+18</v>
      </c>
      <c r="D115" s="30">
        <f t="shared" si="179"/>
        <v>3.0056299384999996E+25</v>
      </c>
      <c r="E115" s="30">
        <f t="shared" si="180"/>
        <v>1.6957555199999999E+28</v>
      </c>
      <c r="F115" s="30">
        <v>350000000</v>
      </c>
      <c r="G115" s="31">
        <v>1200000</v>
      </c>
      <c r="H115" s="31">
        <v>1000000</v>
      </c>
      <c r="I115" s="32">
        <v>8250000000</v>
      </c>
      <c r="J115" s="32">
        <f t="shared" si="181"/>
        <v>905.12735999999995</v>
      </c>
      <c r="K115" s="33">
        <f t="shared" ref="K115:R115" si="184">AVERAGE(S115,AA115,AI115, AQ115, AY115)</f>
        <v>46.576000000000001</v>
      </c>
      <c r="L115" s="31">
        <f t="shared" si="184"/>
        <v>5.3449999999999998</v>
      </c>
      <c r="M115" s="31">
        <f t="shared" si="184"/>
        <v>4.4683999999999999</v>
      </c>
      <c r="N115" s="31">
        <f t="shared" si="184"/>
        <v>30.094200000000001</v>
      </c>
      <c r="O115" s="31">
        <f t="shared" si="184"/>
        <v>76.771600000000007</v>
      </c>
      <c r="P115" s="31">
        <f t="shared" si="184"/>
        <v>701.02155999999991</v>
      </c>
      <c r="Q115" s="31">
        <f t="shared" si="184"/>
        <v>57.784799999999997</v>
      </c>
      <c r="R115" s="34">
        <f t="shared" si="184"/>
        <v>39.455199999999998</v>
      </c>
      <c r="S115" s="31">
        <v>46.515999999999998</v>
      </c>
      <c r="T115" s="31">
        <v>5.2839999999999998</v>
      </c>
      <c r="U115" s="31">
        <v>4.4829999999999997</v>
      </c>
      <c r="V115" s="31">
        <v>29.992000000000001</v>
      </c>
      <c r="W115" s="31">
        <v>76.906999999999996</v>
      </c>
      <c r="X115" s="31">
        <v>700.68740000000003</v>
      </c>
      <c r="Y115" s="31">
        <v>56.311</v>
      </c>
      <c r="Z115" s="31">
        <v>39.253</v>
      </c>
      <c r="AA115" s="31">
        <v>46.59</v>
      </c>
      <c r="AB115" s="31">
        <v>5.407</v>
      </c>
      <c r="AC115" s="31">
        <v>4.42</v>
      </c>
      <c r="AD115" s="31">
        <v>29.931000000000001</v>
      </c>
      <c r="AE115" s="31">
        <v>77.064999999999998</v>
      </c>
      <c r="AF115" s="31">
        <v>701.06679999999994</v>
      </c>
      <c r="AG115" s="31">
        <v>60.268000000000001</v>
      </c>
      <c r="AH115" s="31">
        <v>39.225999999999999</v>
      </c>
      <c r="AI115" s="31">
        <v>46.591000000000001</v>
      </c>
      <c r="AJ115" s="31">
        <v>5.3520000000000003</v>
      </c>
      <c r="AK115" s="31">
        <v>4.4660000000000002</v>
      </c>
      <c r="AL115" s="31">
        <v>30.141999999999999</v>
      </c>
      <c r="AM115" s="31">
        <v>77.271000000000001</v>
      </c>
      <c r="AN115" s="31">
        <v>701.06619999999998</v>
      </c>
      <c r="AO115" s="31">
        <v>57.765999999999998</v>
      </c>
      <c r="AP115" s="31">
        <v>39.692</v>
      </c>
      <c r="AQ115" s="31">
        <v>46.595999999999997</v>
      </c>
      <c r="AR115" s="31">
        <v>5.319</v>
      </c>
      <c r="AS115" s="31">
        <v>4.5060000000000002</v>
      </c>
      <c r="AT115" s="31">
        <v>30.244</v>
      </c>
      <c r="AU115" s="31">
        <v>76.233000000000004</v>
      </c>
      <c r="AV115" s="31">
        <v>701.14350000000002</v>
      </c>
      <c r="AW115" s="31">
        <v>56.78</v>
      </c>
      <c r="AX115" s="31">
        <v>39.497999999999998</v>
      </c>
      <c r="AY115" s="31">
        <v>46.587000000000003</v>
      </c>
      <c r="AZ115" s="31">
        <v>5.3630000000000004</v>
      </c>
      <c r="BA115" s="31">
        <v>4.4669999999999996</v>
      </c>
      <c r="BB115" s="31">
        <v>30.161999999999999</v>
      </c>
      <c r="BC115" s="31">
        <v>76.382000000000005</v>
      </c>
      <c r="BD115" s="31">
        <v>701.14390000000003</v>
      </c>
      <c r="BE115" s="31">
        <v>57.798999999999999</v>
      </c>
      <c r="BF115" s="31">
        <v>39.606999999999999</v>
      </c>
    </row>
    <row r="116" spans="1:58">
      <c r="A116" s="1">
        <f t="shared" si="176"/>
        <v>7.4088000000000004E+25</v>
      </c>
      <c r="B116" s="1">
        <f t="shared" si="177"/>
        <v>1.728E+27</v>
      </c>
      <c r="C116" s="1">
        <f t="shared" si="178"/>
        <v>1E+18</v>
      </c>
      <c r="D116" s="30">
        <f t="shared" si="179"/>
        <v>4.4151279621120005E+25</v>
      </c>
      <c r="E116" s="30">
        <f t="shared" si="180"/>
        <v>1.7066419200000002E+28</v>
      </c>
      <c r="F116" s="30">
        <v>420000000</v>
      </c>
      <c r="G116" s="31">
        <v>1200000</v>
      </c>
      <c r="H116" s="31">
        <v>1000000</v>
      </c>
      <c r="J116" s="32">
        <f t="shared" si="181"/>
        <v>800.22244000000001</v>
      </c>
      <c r="K116" s="33">
        <f t="shared" ref="K116:R116" si="185">AVERAGE(S116,AA116,AI116, AQ116, AY116)</f>
        <v>40.849000000000004</v>
      </c>
      <c r="L116" s="31">
        <f t="shared" si="185"/>
        <v>5.3818000000000001</v>
      </c>
      <c r="M116" s="31">
        <f t="shared" si="185"/>
        <v>4.4945999999999993</v>
      </c>
      <c r="N116" s="31">
        <f t="shared" si="185"/>
        <v>30.215399999999999</v>
      </c>
      <c r="O116" s="31">
        <f t="shared" si="185"/>
        <v>77.685000000000002</v>
      </c>
      <c r="P116" s="31">
        <f t="shared" si="185"/>
        <v>595.93024000000003</v>
      </c>
      <c r="Q116" s="31">
        <f t="shared" si="185"/>
        <v>56.950799999999994</v>
      </c>
      <c r="R116" s="34">
        <f t="shared" si="185"/>
        <v>39.441000000000003</v>
      </c>
      <c r="S116" s="31">
        <v>40.750999999999998</v>
      </c>
      <c r="T116" s="31">
        <v>5.2569999999999997</v>
      </c>
      <c r="U116" s="31">
        <v>4.5359999999999996</v>
      </c>
      <c r="V116" s="31">
        <v>30.132999999999999</v>
      </c>
      <c r="W116" s="31">
        <v>77.177000000000007</v>
      </c>
      <c r="X116" s="31">
        <v>595.67639999999994</v>
      </c>
      <c r="Y116" s="31">
        <v>55.850999999999999</v>
      </c>
      <c r="Z116" s="31">
        <v>39.363</v>
      </c>
      <c r="AA116" s="31">
        <v>40.767000000000003</v>
      </c>
      <c r="AB116" s="31">
        <v>5.37</v>
      </c>
      <c r="AC116" s="31">
        <v>4.4279999999999999</v>
      </c>
      <c r="AD116" s="31">
        <v>30.123999999999999</v>
      </c>
      <c r="AE116" s="31">
        <v>77.753</v>
      </c>
      <c r="AF116" s="31">
        <v>595.65949999999998</v>
      </c>
      <c r="AG116" s="31">
        <v>57.677999999999997</v>
      </c>
      <c r="AH116" s="31">
        <v>39.432000000000002</v>
      </c>
      <c r="AI116" s="31">
        <v>40.875999999999998</v>
      </c>
      <c r="AJ116" s="31">
        <v>5.3890000000000002</v>
      </c>
      <c r="AK116" s="31">
        <v>4.5140000000000002</v>
      </c>
      <c r="AL116" s="31">
        <v>30.24</v>
      </c>
      <c r="AM116" s="31">
        <v>78.066999999999993</v>
      </c>
      <c r="AN116" s="31">
        <v>596.14769999999999</v>
      </c>
      <c r="AO116" s="31">
        <v>56.825000000000003</v>
      </c>
      <c r="AP116" s="31">
        <v>39.457000000000001</v>
      </c>
      <c r="AQ116" s="31">
        <v>41.023000000000003</v>
      </c>
      <c r="AR116" s="31">
        <v>5.55</v>
      </c>
      <c r="AS116" s="31">
        <v>4.4930000000000003</v>
      </c>
      <c r="AT116" s="31">
        <v>30.323</v>
      </c>
      <c r="AU116" s="31">
        <v>78.027000000000001</v>
      </c>
      <c r="AV116" s="31">
        <v>596.05799999999999</v>
      </c>
      <c r="AW116" s="31">
        <v>57.262</v>
      </c>
      <c r="AX116" s="31">
        <v>39.338999999999999</v>
      </c>
      <c r="AY116" s="31">
        <v>40.828000000000003</v>
      </c>
      <c r="AZ116" s="31">
        <v>5.343</v>
      </c>
      <c r="BA116" s="31">
        <v>4.5019999999999998</v>
      </c>
      <c r="BB116" s="31">
        <v>30.257000000000001</v>
      </c>
      <c r="BC116" s="31">
        <v>77.400999999999996</v>
      </c>
      <c r="BD116" s="31">
        <v>596.1096</v>
      </c>
      <c r="BE116" s="31">
        <v>57.137999999999998</v>
      </c>
      <c r="BF116" s="31">
        <v>39.613999999999997</v>
      </c>
    </row>
    <row r="117" spans="1:58">
      <c r="A117" s="1">
        <f t="shared" si="176"/>
        <v>1.1059200000000001E+26</v>
      </c>
      <c r="B117" s="1">
        <f t="shared" si="177"/>
        <v>1.728E+27</v>
      </c>
      <c r="C117" s="1">
        <f t="shared" si="178"/>
        <v>1E+18</v>
      </c>
      <c r="D117" s="30">
        <f t="shared" si="179"/>
        <v>5.8643916226560008E+25</v>
      </c>
      <c r="E117" s="30">
        <f t="shared" si="180"/>
        <v>1.6996608000000004E+28</v>
      </c>
      <c r="F117" s="30">
        <v>480000000</v>
      </c>
      <c r="G117" s="31">
        <v>1200000</v>
      </c>
      <c r="H117" s="31">
        <v>1000000</v>
      </c>
      <c r="J117" s="32">
        <f t="shared" si="181"/>
        <v>735.15567999999996</v>
      </c>
      <c r="K117" s="33">
        <f t="shared" ref="K117:R117" si="186">AVERAGE(S117,AA117,AI117, AQ117, AY117)</f>
        <v>37.198400000000007</v>
      </c>
      <c r="L117" s="31">
        <f t="shared" si="186"/>
        <v>5.3382000000000005</v>
      </c>
      <c r="M117" s="31">
        <f t="shared" si="186"/>
        <v>4.4978000000000007</v>
      </c>
      <c r="N117" s="31">
        <f t="shared" si="186"/>
        <v>30.256199999999996</v>
      </c>
      <c r="O117" s="31">
        <f t="shared" si="186"/>
        <v>77.388999999999996</v>
      </c>
      <c r="P117" s="31">
        <f t="shared" si="186"/>
        <v>530.27268000000004</v>
      </c>
      <c r="Q117" s="31">
        <f t="shared" si="186"/>
        <v>57.824199999999998</v>
      </c>
      <c r="R117" s="34">
        <f t="shared" si="186"/>
        <v>39.413600000000002</v>
      </c>
      <c r="S117" s="31">
        <v>37.179000000000002</v>
      </c>
      <c r="T117" s="31">
        <v>5.3170000000000002</v>
      </c>
      <c r="U117" s="31">
        <v>4.5060000000000002</v>
      </c>
      <c r="V117" s="31">
        <v>30.155999999999999</v>
      </c>
      <c r="W117" s="31">
        <v>76.391000000000005</v>
      </c>
      <c r="X117" s="31">
        <v>530.10789999999997</v>
      </c>
      <c r="Y117" s="31">
        <v>58.043999999999997</v>
      </c>
      <c r="Z117" s="31">
        <v>39.366999999999997</v>
      </c>
      <c r="AA117" s="31">
        <v>37.186999999999998</v>
      </c>
      <c r="AB117" s="31">
        <v>5.391</v>
      </c>
      <c r="AC117" s="31">
        <v>4.4489999999999998</v>
      </c>
      <c r="AD117" s="31">
        <v>30.08</v>
      </c>
      <c r="AE117" s="31">
        <v>77.527000000000001</v>
      </c>
      <c r="AF117" s="31">
        <v>530.13329999999996</v>
      </c>
      <c r="AG117" s="31">
        <v>57.634</v>
      </c>
      <c r="AH117" s="31">
        <v>39.368000000000002</v>
      </c>
      <c r="AI117" s="31">
        <v>37.146000000000001</v>
      </c>
      <c r="AJ117" s="31">
        <v>5.3310000000000004</v>
      </c>
      <c r="AK117" s="31">
        <v>4.4470000000000001</v>
      </c>
      <c r="AL117" s="31">
        <v>30.300999999999998</v>
      </c>
      <c r="AM117" s="31">
        <v>78.376999999999995</v>
      </c>
      <c r="AN117" s="31">
        <v>529.88589999999999</v>
      </c>
      <c r="AO117" s="31">
        <v>57.512</v>
      </c>
      <c r="AP117" s="31">
        <v>39.305999999999997</v>
      </c>
      <c r="AQ117" s="31">
        <v>37.232999999999997</v>
      </c>
      <c r="AR117" s="31">
        <v>5.3780000000000001</v>
      </c>
      <c r="AS117" s="31">
        <v>4.4870000000000001</v>
      </c>
      <c r="AT117" s="31">
        <v>30.4</v>
      </c>
      <c r="AU117" s="31">
        <v>76.902000000000001</v>
      </c>
      <c r="AV117" s="31">
        <v>530.63279999999997</v>
      </c>
      <c r="AW117" s="31">
        <v>58.262</v>
      </c>
      <c r="AX117" s="31">
        <v>39.432000000000002</v>
      </c>
      <c r="AY117" s="31">
        <v>37.247</v>
      </c>
      <c r="AZ117" s="31">
        <v>5.274</v>
      </c>
      <c r="BA117" s="31">
        <v>4.5999999999999996</v>
      </c>
      <c r="BB117" s="31">
        <v>30.344000000000001</v>
      </c>
      <c r="BC117" s="31">
        <v>77.748000000000005</v>
      </c>
      <c r="BD117" s="31">
        <v>530.60350000000005</v>
      </c>
      <c r="BE117" s="31">
        <v>57.668999999999997</v>
      </c>
      <c r="BF117" s="31">
        <v>39.594999999999999</v>
      </c>
    </row>
    <row r="118" spans="1:58">
      <c r="A118" s="1">
        <f t="shared" si="176"/>
        <v>1.6010300699999999E+26</v>
      </c>
      <c r="B118" s="1">
        <f t="shared" si="177"/>
        <v>1.728E+27</v>
      </c>
      <c r="C118" s="1">
        <f t="shared" si="178"/>
        <v>1E+18</v>
      </c>
      <c r="D118" s="30">
        <f t="shared" si="179"/>
        <v>7.6374625872140093E+25</v>
      </c>
      <c r="E118" s="30">
        <f t="shared" si="180"/>
        <v>1.6928870399999995E+28</v>
      </c>
      <c r="F118" s="30">
        <v>543000000</v>
      </c>
      <c r="G118" s="31">
        <v>1200000</v>
      </c>
      <c r="H118" s="31">
        <v>1000000</v>
      </c>
      <c r="J118" s="32">
        <f t="shared" si="181"/>
        <v>681.41249999999991</v>
      </c>
      <c r="K118" s="33">
        <f t="shared" ref="K118:R118" si="187">AVERAGE(S118,AA118,AI118, AQ118, AY118)</f>
        <v>34.255800000000001</v>
      </c>
      <c r="L118" s="31">
        <f t="shared" si="187"/>
        <v>5.3455999999999992</v>
      </c>
      <c r="M118" s="31">
        <f t="shared" si="187"/>
        <v>4.4511999999999992</v>
      </c>
      <c r="N118" s="31">
        <f t="shared" si="187"/>
        <v>30.054399999999998</v>
      </c>
      <c r="O118" s="31">
        <f t="shared" si="187"/>
        <v>77.832999999999998</v>
      </c>
      <c r="P118" s="31">
        <f t="shared" si="187"/>
        <v>477.03429999999997</v>
      </c>
      <c r="Q118" s="31">
        <f t="shared" si="187"/>
        <v>57.117400000000011</v>
      </c>
      <c r="R118" s="34">
        <f t="shared" si="187"/>
        <v>39.373400000000004</v>
      </c>
      <c r="S118" s="31">
        <v>34.226999999999997</v>
      </c>
      <c r="T118" s="31">
        <v>5.3360000000000003</v>
      </c>
      <c r="U118" s="31">
        <v>4.4349999999999996</v>
      </c>
      <c r="V118" s="31">
        <v>29.84</v>
      </c>
      <c r="W118" s="31">
        <v>77.099999999999994</v>
      </c>
      <c r="X118" s="31">
        <v>476.7244</v>
      </c>
      <c r="Y118" s="31">
        <v>56.6</v>
      </c>
      <c r="Z118" s="31">
        <v>39.456000000000003</v>
      </c>
      <c r="AA118" s="31">
        <v>34.212000000000003</v>
      </c>
      <c r="AB118" s="31">
        <v>5.3479999999999999</v>
      </c>
      <c r="AC118" s="31">
        <v>4.41</v>
      </c>
      <c r="AD118" s="31">
        <v>29.954000000000001</v>
      </c>
      <c r="AE118" s="31">
        <v>76.704999999999998</v>
      </c>
      <c r="AF118" s="31">
        <v>476.82929999999999</v>
      </c>
      <c r="AG118" s="31">
        <v>57.17</v>
      </c>
      <c r="AH118" s="31">
        <v>39.223999999999997</v>
      </c>
      <c r="AI118" s="31">
        <v>34.295000000000002</v>
      </c>
      <c r="AJ118" s="31">
        <v>5.3710000000000004</v>
      </c>
      <c r="AK118" s="31">
        <v>4.4729999999999999</v>
      </c>
      <c r="AL118" s="31">
        <v>30.163</v>
      </c>
      <c r="AM118" s="31">
        <v>81.783000000000001</v>
      </c>
      <c r="AN118" s="31">
        <v>477.13220000000001</v>
      </c>
      <c r="AO118" s="31">
        <v>56.74</v>
      </c>
      <c r="AP118" s="31">
        <v>39.32</v>
      </c>
      <c r="AQ118" s="31">
        <v>34.262</v>
      </c>
      <c r="AR118" s="31">
        <v>5.3129999999999997</v>
      </c>
      <c r="AS118" s="31">
        <v>4.4850000000000003</v>
      </c>
      <c r="AT118" s="31">
        <v>30.151</v>
      </c>
      <c r="AU118" s="31">
        <v>77.072000000000003</v>
      </c>
      <c r="AV118" s="31">
        <v>477.18599999999998</v>
      </c>
      <c r="AW118" s="31">
        <v>56.436</v>
      </c>
      <c r="AX118" s="31">
        <v>39.526000000000003</v>
      </c>
      <c r="AY118" s="31">
        <v>34.283000000000001</v>
      </c>
      <c r="AZ118" s="31">
        <v>5.36</v>
      </c>
      <c r="BA118" s="31">
        <v>4.4530000000000003</v>
      </c>
      <c r="BB118" s="31">
        <v>30.164000000000001</v>
      </c>
      <c r="BC118" s="31">
        <v>76.504999999999995</v>
      </c>
      <c r="BD118" s="31">
        <v>477.2996</v>
      </c>
      <c r="BE118" s="31">
        <v>58.640999999999998</v>
      </c>
      <c r="BF118" s="31">
        <v>39.341000000000001</v>
      </c>
    </row>
    <row r="119" spans="1:58">
      <c r="A119" s="1">
        <f t="shared" si="176"/>
        <v>2.16E+26</v>
      </c>
      <c r="B119" s="1">
        <f t="shared" si="177"/>
        <v>1.728E+27</v>
      </c>
      <c r="C119" s="1">
        <f t="shared" si="178"/>
        <v>1E+18</v>
      </c>
      <c r="D119" s="30">
        <f t="shared" si="179"/>
        <v>9.5612291999999992E+25</v>
      </c>
      <c r="E119" s="30">
        <f t="shared" si="180"/>
        <v>1.7009395200000001E+28</v>
      </c>
      <c r="F119" s="30">
        <v>600000000</v>
      </c>
      <c r="G119" s="31">
        <v>1200000</v>
      </c>
      <c r="H119" s="31">
        <v>1000000</v>
      </c>
      <c r="J119" s="32">
        <f t="shared" si="181"/>
        <v>645.63189999999997</v>
      </c>
      <c r="K119" s="33">
        <f t="shared" ref="K119:R119" si="188">AVERAGE(S119,AA119,AI119, AQ119, AY119)</f>
        <v>32.400999999999996</v>
      </c>
      <c r="L119" s="31">
        <f t="shared" si="188"/>
        <v>5.3795999999999999</v>
      </c>
      <c r="M119" s="31">
        <f t="shared" si="188"/>
        <v>4.4638000000000009</v>
      </c>
      <c r="N119" s="31">
        <f t="shared" si="188"/>
        <v>30.135200000000005</v>
      </c>
      <c r="O119" s="31">
        <f t="shared" si="188"/>
        <v>77.028599999999997</v>
      </c>
      <c r="P119" s="31">
        <f t="shared" si="188"/>
        <v>442.64949999999999</v>
      </c>
      <c r="Q119" s="31">
        <f t="shared" si="188"/>
        <v>56.469200000000001</v>
      </c>
      <c r="R119" s="34">
        <f t="shared" si="188"/>
        <v>39.349399999999996</v>
      </c>
      <c r="S119" s="31">
        <v>32.338999999999999</v>
      </c>
      <c r="T119" s="31">
        <v>5.33</v>
      </c>
      <c r="U119" s="31">
        <v>4.4580000000000002</v>
      </c>
      <c r="V119" s="31">
        <v>29.945</v>
      </c>
      <c r="W119" s="31">
        <v>77.384</v>
      </c>
      <c r="X119" s="31">
        <v>442.57549999999998</v>
      </c>
      <c r="Y119" s="31">
        <v>55.905999999999999</v>
      </c>
      <c r="Z119" s="31">
        <v>39.267000000000003</v>
      </c>
      <c r="AA119" s="31">
        <v>32.331000000000003</v>
      </c>
      <c r="AB119" s="31">
        <v>5.3319999999999999</v>
      </c>
      <c r="AC119" s="31">
        <v>4.4409999999999998</v>
      </c>
      <c r="AD119" s="31">
        <v>30.172000000000001</v>
      </c>
      <c r="AE119" s="31">
        <v>76.239000000000004</v>
      </c>
      <c r="AF119" s="31">
        <v>442.53300000000002</v>
      </c>
      <c r="AG119" s="31">
        <v>56.472000000000001</v>
      </c>
      <c r="AH119" s="31">
        <v>39.177</v>
      </c>
      <c r="AI119" s="31">
        <v>32.404000000000003</v>
      </c>
      <c r="AJ119" s="31">
        <v>5.367</v>
      </c>
      <c r="AK119" s="31">
        <v>4.4770000000000003</v>
      </c>
      <c r="AL119" s="31">
        <v>30.187999999999999</v>
      </c>
      <c r="AM119" s="31">
        <v>77.245999999999995</v>
      </c>
      <c r="AN119" s="31">
        <v>442.64929999999998</v>
      </c>
      <c r="AO119" s="31">
        <v>56.003999999999998</v>
      </c>
      <c r="AP119" s="31">
        <v>39.183999999999997</v>
      </c>
      <c r="AQ119" s="31">
        <v>32.551000000000002</v>
      </c>
      <c r="AR119" s="31">
        <v>5.5019999999999998</v>
      </c>
      <c r="AS119" s="31">
        <v>4.4859999999999998</v>
      </c>
      <c r="AT119" s="31">
        <v>30.199000000000002</v>
      </c>
      <c r="AU119" s="31">
        <v>76.884</v>
      </c>
      <c r="AV119" s="31">
        <v>442.73540000000003</v>
      </c>
      <c r="AW119" s="31">
        <v>57.09</v>
      </c>
      <c r="AX119" s="31">
        <v>39.540999999999997</v>
      </c>
      <c r="AY119" s="31">
        <v>32.380000000000003</v>
      </c>
      <c r="AZ119" s="31">
        <v>5.367</v>
      </c>
      <c r="BA119" s="31">
        <v>4.4569999999999999</v>
      </c>
      <c r="BB119" s="31">
        <v>30.172000000000001</v>
      </c>
      <c r="BC119" s="31">
        <v>77.39</v>
      </c>
      <c r="BD119" s="31">
        <v>442.7543</v>
      </c>
      <c r="BE119" s="31">
        <v>56.874000000000002</v>
      </c>
      <c r="BF119" s="31">
        <v>39.578000000000003</v>
      </c>
    </row>
    <row r="120" spans="1:58">
      <c r="A120" s="1">
        <f t="shared" si="176"/>
        <v>5.5452330000000002E+24</v>
      </c>
      <c r="B120" s="1">
        <f t="shared" si="177"/>
        <v>4.0959999999999999E+27</v>
      </c>
      <c r="C120" s="1">
        <f t="shared" si="178"/>
        <v>1.728E+18</v>
      </c>
      <c r="D120" s="30">
        <f t="shared" si="179"/>
        <v>7.2978482515139993E+24</v>
      </c>
      <c r="E120" s="30">
        <f t="shared" si="180"/>
        <v>3.5358310400000001E+28</v>
      </c>
      <c r="F120" s="30">
        <v>177000000</v>
      </c>
      <c r="G120" s="31">
        <v>1600000</v>
      </c>
      <c r="H120" s="31">
        <v>1200000</v>
      </c>
      <c r="I120" s="32">
        <v>8250000000</v>
      </c>
      <c r="J120" s="32">
        <f t="shared" si="181"/>
        <v>1492.8351999999998</v>
      </c>
      <c r="K120" s="33">
        <f t="shared" ref="K120:R120" si="189">AVERAGE(S120,AA120,AI120, AQ120, AY120)</f>
        <v>79.429199999999994</v>
      </c>
      <c r="L120" s="31">
        <f t="shared" si="189"/>
        <v>4.7886000000000006</v>
      </c>
      <c r="M120" s="31">
        <f t="shared" si="189"/>
        <v>3.8438000000000003</v>
      </c>
      <c r="N120" s="31">
        <f t="shared" si="189"/>
        <v>25.792200000000001</v>
      </c>
      <c r="O120" s="31">
        <f t="shared" si="189"/>
        <v>67.787400000000005</v>
      </c>
      <c r="P120" s="31">
        <f t="shared" si="189"/>
        <v>1316.0579999999998</v>
      </c>
      <c r="Q120" s="31">
        <f t="shared" si="189"/>
        <v>51.057000000000002</v>
      </c>
      <c r="R120" s="34">
        <f t="shared" si="189"/>
        <v>32.140599999999992</v>
      </c>
      <c r="S120" s="31">
        <v>79.31</v>
      </c>
      <c r="T120" s="31">
        <v>4.7770000000000001</v>
      </c>
      <c r="U120" s="31">
        <v>3.7410000000000001</v>
      </c>
      <c r="V120" s="31">
        <v>25.437999999999999</v>
      </c>
      <c r="W120" s="31">
        <v>67.474000000000004</v>
      </c>
      <c r="X120" s="31">
        <v>1315.8019999999999</v>
      </c>
      <c r="Y120" s="31">
        <v>49.529000000000003</v>
      </c>
      <c r="Z120" s="31">
        <v>32.027000000000001</v>
      </c>
      <c r="AA120" s="31">
        <v>79.412000000000006</v>
      </c>
      <c r="AB120" s="31">
        <v>4.7699999999999996</v>
      </c>
      <c r="AC120" s="31">
        <v>3.8460000000000001</v>
      </c>
      <c r="AD120" s="31">
        <v>25.952000000000002</v>
      </c>
      <c r="AE120" s="31">
        <v>67.873999999999995</v>
      </c>
      <c r="AF120" s="31">
        <v>1315.8309999999999</v>
      </c>
      <c r="AG120" s="31">
        <v>50.432000000000002</v>
      </c>
      <c r="AH120" s="31">
        <v>32.006999999999998</v>
      </c>
      <c r="AI120" s="31">
        <v>79.501000000000005</v>
      </c>
      <c r="AJ120" s="31">
        <v>4.827</v>
      </c>
      <c r="AK120" s="31">
        <v>3.8809999999999998</v>
      </c>
      <c r="AL120" s="31">
        <v>25.741</v>
      </c>
      <c r="AM120" s="31">
        <v>67.045000000000002</v>
      </c>
      <c r="AN120" s="31">
        <v>1316.2660000000001</v>
      </c>
      <c r="AO120" s="31">
        <v>51.54</v>
      </c>
      <c r="AP120" s="31">
        <v>32.308999999999997</v>
      </c>
      <c r="AQ120" s="31">
        <v>79.542000000000002</v>
      </c>
      <c r="AR120" s="31">
        <v>4.8570000000000002</v>
      </c>
      <c r="AS120" s="31">
        <v>3.8839999999999999</v>
      </c>
      <c r="AT120" s="31">
        <v>25.738</v>
      </c>
      <c r="AU120" s="31">
        <v>68.111000000000004</v>
      </c>
      <c r="AV120" s="31">
        <v>1316.223</v>
      </c>
      <c r="AW120" s="31">
        <v>50.881999999999998</v>
      </c>
      <c r="AX120" s="31">
        <v>32.142000000000003</v>
      </c>
      <c r="AY120" s="31">
        <v>79.381</v>
      </c>
      <c r="AZ120" s="31">
        <v>4.7119999999999997</v>
      </c>
      <c r="BA120" s="31">
        <v>3.867</v>
      </c>
      <c r="BB120" s="31">
        <v>26.091999999999999</v>
      </c>
      <c r="BC120" s="31">
        <v>68.433000000000007</v>
      </c>
      <c r="BD120" s="31">
        <v>1316.1679999999999</v>
      </c>
      <c r="BE120" s="31">
        <v>52.902000000000001</v>
      </c>
      <c r="BF120" s="31">
        <v>32.218000000000004</v>
      </c>
    </row>
    <row r="121" spans="1:58">
      <c r="A121" s="1">
        <f t="shared" si="176"/>
        <v>1.8821096E+25</v>
      </c>
      <c r="B121" s="1">
        <f t="shared" si="177"/>
        <v>4.0959999999999999E+27</v>
      </c>
      <c r="C121" s="1">
        <f t="shared" si="178"/>
        <v>1.728E+18</v>
      </c>
      <c r="D121" s="30">
        <f t="shared" si="179"/>
        <v>1.6880782537041922E+25</v>
      </c>
      <c r="E121" s="30">
        <f t="shared" si="180"/>
        <v>3.5172352E+28</v>
      </c>
      <c r="F121" s="30">
        <v>266000000</v>
      </c>
      <c r="G121" s="31">
        <v>1600000</v>
      </c>
      <c r="H121" s="31">
        <v>1200000</v>
      </c>
      <c r="I121" s="32">
        <v>8250000000</v>
      </c>
      <c r="J121" s="32">
        <f t="shared" si="181"/>
        <v>1073.9297200000003</v>
      </c>
      <c r="K121" s="33">
        <f t="shared" ref="K121:R121" si="190">AVERAGE(S121,AA121,AI121, AQ121, AY121)</f>
        <v>56.315000000000012</v>
      </c>
      <c r="L121" s="31">
        <f t="shared" si="190"/>
        <v>4.7147999999999994</v>
      </c>
      <c r="M121" s="31">
        <f t="shared" si="190"/>
        <v>3.8722000000000003</v>
      </c>
      <c r="N121" s="31">
        <f t="shared" si="190"/>
        <v>25.7226</v>
      </c>
      <c r="O121" s="31">
        <f t="shared" si="190"/>
        <v>67.469799999999992</v>
      </c>
      <c r="P121" s="31">
        <f t="shared" si="190"/>
        <v>896.90752000000009</v>
      </c>
      <c r="Q121" s="31">
        <f t="shared" si="190"/>
        <v>51.472399999999993</v>
      </c>
      <c r="R121" s="34">
        <f t="shared" si="190"/>
        <v>32.357400000000005</v>
      </c>
      <c r="S121" s="31">
        <v>56.268999999999998</v>
      </c>
      <c r="T121" s="31">
        <v>4.7389999999999999</v>
      </c>
      <c r="U121" s="31">
        <v>3.8109999999999999</v>
      </c>
      <c r="V121" s="31">
        <v>25.634</v>
      </c>
      <c r="W121" s="31">
        <v>67.424999999999997</v>
      </c>
      <c r="X121" s="31">
        <v>896.6576</v>
      </c>
      <c r="Y121" s="31">
        <v>51.145000000000003</v>
      </c>
      <c r="Z121" s="31">
        <v>32.091999999999999</v>
      </c>
      <c r="AA121" s="31">
        <v>56.290999999999997</v>
      </c>
      <c r="AB121" s="31">
        <v>4.7169999999999996</v>
      </c>
      <c r="AC121" s="31">
        <v>3.851</v>
      </c>
      <c r="AD121" s="31">
        <v>25.556000000000001</v>
      </c>
      <c r="AE121" s="31">
        <v>67.733000000000004</v>
      </c>
      <c r="AF121" s="31">
        <v>896.73680000000002</v>
      </c>
      <c r="AG121" s="31">
        <v>51.591999999999999</v>
      </c>
      <c r="AH121" s="31">
        <v>33.304000000000002</v>
      </c>
      <c r="AI121" s="31">
        <v>56.311</v>
      </c>
      <c r="AJ121" s="31">
        <v>4.6959999999999997</v>
      </c>
      <c r="AK121" s="31">
        <v>3.8919999999999999</v>
      </c>
      <c r="AL121" s="31">
        <v>25.76</v>
      </c>
      <c r="AM121" s="31">
        <v>66.531999999999996</v>
      </c>
      <c r="AN121" s="31">
        <v>896.86559999999997</v>
      </c>
      <c r="AO121" s="31">
        <v>51.106999999999999</v>
      </c>
      <c r="AP121" s="31">
        <v>32.015999999999998</v>
      </c>
      <c r="AQ121" s="31">
        <v>56.353999999999999</v>
      </c>
      <c r="AR121" s="31">
        <v>4.6900000000000004</v>
      </c>
      <c r="AS121" s="31">
        <v>3.931</v>
      </c>
      <c r="AT121" s="31">
        <v>25.844000000000001</v>
      </c>
      <c r="AU121" s="31">
        <v>67.656000000000006</v>
      </c>
      <c r="AV121" s="31">
        <v>897.12329999999997</v>
      </c>
      <c r="AW121" s="31">
        <v>51.595999999999997</v>
      </c>
      <c r="AX121" s="31">
        <v>32.031999999999996</v>
      </c>
      <c r="AY121" s="31">
        <v>56.35</v>
      </c>
      <c r="AZ121" s="31">
        <v>4.7320000000000002</v>
      </c>
      <c r="BA121" s="31">
        <v>3.8759999999999999</v>
      </c>
      <c r="BB121" s="31">
        <v>25.818999999999999</v>
      </c>
      <c r="BC121" s="31">
        <v>68.003</v>
      </c>
      <c r="BD121" s="31">
        <v>897.15430000000003</v>
      </c>
      <c r="BE121" s="31">
        <v>51.921999999999997</v>
      </c>
      <c r="BF121" s="31">
        <v>32.343000000000004</v>
      </c>
    </row>
    <row r="122" spans="1:58">
      <c r="A122" s="1">
        <f t="shared" si="176"/>
        <v>4.2874999999999999E+25</v>
      </c>
      <c r="B122" s="1">
        <f t="shared" si="177"/>
        <v>4.0959999999999999E+27</v>
      </c>
      <c r="C122" s="1">
        <f t="shared" si="178"/>
        <v>1.728E+18</v>
      </c>
      <c r="D122" s="30">
        <f t="shared" si="179"/>
        <v>2.9857620922500006E+25</v>
      </c>
      <c r="E122" s="30">
        <f t="shared" si="180"/>
        <v>3.5385344000000005E+28</v>
      </c>
      <c r="F122" s="30">
        <v>350000000</v>
      </c>
      <c r="G122" s="31">
        <v>1600000</v>
      </c>
      <c r="H122" s="31">
        <v>1200000</v>
      </c>
      <c r="I122" s="32">
        <v>8250000000</v>
      </c>
      <c r="J122" s="32">
        <f t="shared" si="181"/>
        <v>874.53966000000003</v>
      </c>
      <c r="K122" s="33">
        <f t="shared" ref="K122:R122" si="191">AVERAGE(S122,AA122,AI122, AQ122, AY122)</f>
        <v>45.339800000000004</v>
      </c>
      <c r="L122" s="31">
        <f t="shared" si="191"/>
        <v>4.7608000000000006</v>
      </c>
      <c r="M122" s="31">
        <f t="shared" si="191"/>
        <v>3.8782000000000005</v>
      </c>
      <c r="N122" s="31">
        <f t="shared" si="191"/>
        <v>25.776400000000002</v>
      </c>
      <c r="O122" s="31">
        <f t="shared" si="191"/>
        <v>68.676600000000008</v>
      </c>
      <c r="P122" s="31">
        <f t="shared" si="191"/>
        <v>696.3876600000001</v>
      </c>
      <c r="Q122" s="31">
        <f t="shared" si="191"/>
        <v>51.665399999999998</v>
      </c>
      <c r="R122" s="34">
        <f t="shared" si="191"/>
        <v>32.0336</v>
      </c>
      <c r="S122" s="31">
        <v>45.253999999999998</v>
      </c>
      <c r="T122" s="31">
        <v>4.7190000000000003</v>
      </c>
      <c r="U122" s="31">
        <v>3.8450000000000002</v>
      </c>
      <c r="V122" s="31">
        <v>25.768999999999998</v>
      </c>
      <c r="W122" s="31">
        <v>70.173000000000002</v>
      </c>
      <c r="X122" s="31">
        <v>696.14210000000003</v>
      </c>
      <c r="Y122" s="31">
        <v>51.395000000000003</v>
      </c>
      <c r="Z122" s="31">
        <v>31.913</v>
      </c>
      <c r="AA122" s="31">
        <v>45.286000000000001</v>
      </c>
      <c r="AB122" s="31">
        <v>4.665</v>
      </c>
      <c r="AC122" s="31">
        <v>3.919</v>
      </c>
      <c r="AD122" s="31">
        <v>25.623999999999999</v>
      </c>
      <c r="AE122" s="31">
        <v>67.882000000000005</v>
      </c>
      <c r="AF122" s="31">
        <v>696.27549999999997</v>
      </c>
      <c r="AG122" s="31">
        <v>50.792999999999999</v>
      </c>
      <c r="AH122" s="31">
        <v>32.161999999999999</v>
      </c>
      <c r="AI122" s="31">
        <v>45.442</v>
      </c>
      <c r="AJ122" s="31">
        <v>4.83</v>
      </c>
      <c r="AK122" s="31">
        <v>3.907</v>
      </c>
      <c r="AL122" s="31">
        <v>25.73</v>
      </c>
      <c r="AM122" s="31">
        <v>67.325999999999993</v>
      </c>
      <c r="AN122" s="31">
        <v>696.57979999999998</v>
      </c>
      <c r="AO122" s="31">
        <v>52.262</v>
      </c>
      <c r="AP122" s="31">
        <v>31.97</v>
      </c>
      <c r="AQ122" s="31">
        <v>45.402000000000001</v>
      </c>
      <c r="AR122" s="31">
        <v>4.8499999999999996</v>
      </c>
      <c r="AS122" s="31">
        <v>3.8410000000000002</v>
      </c>
      <c r="AT122" s="31">
        <v>25.922000000000001</v>
      </c>
      <c r="AU122" s="31">
        <v>69.608999999999995</v>
      </c>
      <c r="AV122" s="31">
        <v>696.50990000000002</v>
      </c>
      <c r="AW122" s="31">
        <v>51.850999999999999</v>
      </c>
      <c r="AX122" s="31">
        <v>32.011000000000003</v>
      </c>
      <c r="AY122" s="31">
        <v>45.314999999999998</v>
      </c>
      <c r="AZ122" s="31">
        <v>4.74</v>
      </c>
      <c r="BA122" s="31">
        <v>3.879</v>
      </c>
      <c r="BB122" s="31">
        <v>25.837</v>
      </c>
      <c r="BC122" s="31">
        <v>68.393000000000001</v>
      </c>
      <c r="BD122" s="31">
        <v>696.43100000000004</v>
      </c>
      <c r="BE122" s="31">
        <v>52.026000000000003</v>
      </c>
      <c r="BF122" s="31">
        <v>32.112000000000002</v>
      </c>
    </row>
    <row r="123" spans="1:58">
      <c r="A123" s="1">
        <f t="shared" si="176"/>
        <v>7.4088000000000004E+25</v>
      </c>
      <c r="B123" s="1">
        <f t="shared" si="177"/>
        <v>4.0959999999999999E+27</v>
      </c>
      <c r="C123" s="1">
        <f t="shared" si="178"/>
        <v>1.728E+18</v>
      </c>
      <c r="D123" s="30">
        <f t="shared" si="179"/>
        <v>4.3806401462880006E+25</v>
      </c>
      <c r="E123" s="30">
        <f t="shared" si="180"/>
        <v>3.5649126400000006E+28</v>
      </c>
      <c r="F123" s="30">
        <v>420000000</v>
      </c>
      <c r="G123" s="31">
        <v>1600000</v>
      </c>
      <c r="H123" s="31">
        <v>1200000</v>
      </c>
      <c r="J123" s="32">
        <f t="shared" si="181"/>
        <v>769.11566000000005</v>
      </c>
      <c r="K123" s="33">
        <f t="shared" ref="K123:R123" si="192">AVERAGE(S123,AA123,AI123, AQ123, AY123)</f>
        <v>39.614800000000002</v>
      </c>
      <c r="L123" s="31">
        <f t="shared" si="192"/>
        <v>4.7780000000000005</v>
      </c>
      <c r="M123" s="31">
        <f t="shared" si="192"/>
        <v>3.9254000000000007</v>
      </c>
      <c r="N123" s="31">
        <f t="shared" si="192"/>
        <v>25.875600000000002</v>
      </c>
      <c r="O123" s="31">
        <f t="shared" si="192"/>
        <v>68.772800000000004</v>
      </c>
      <c r="P123" s="31">
        <f t="shared" si="192"/>
        <v>591.27526</v>
      </c>
      <c r="Q123" s="31">
        <f t="shared" si="192"/>
        <v>51.013800000000003</v>
      </c>
      <c r="R123" s="34">
        <f t="shared" si="192"/>
        <v>32.178199999999997</v>
      </c>
      <c r="S123" s="31">
        <v>39.753999999999998</v>
      </c>
      <c r="T123" s="31">
        <v>4.9660000000000002</v>
      </c>
      <c r="U123" s="31">
        <v>3.883</v>
      </c>
      <c r="V123" s="31">
        <v>25.859000000000002</v>
      </c>
      <c r="W123" s="31">
        <v>72.131</v>
      </c>
      <c r="X123" s="31">
        <v>590.98869999999999</v>
      </c>
      <c r="Y123" s="31">
        <v>50.682000000000002</v>
      </c>
      <c r="Z123" s="31">
        <v>32.145000000000003</v>
      </c>
      <c r="AA123" s="31">
        <v>39.478000000000002</v>
      </c>
      <c r="AB123" s="31">
        <v>4.593</v>
      </c>
      <c r="AC123" s="31">
        <v>3.9790000000000001</v>
      </c>
      <c r="AD123" s="31">
        <v>25.763999999999999</v>
      </c>
      <c r="AE123" s="31">
        <v>67.593999999999994</v>
      </c>
      <c r="AF123" s="31">
        <v>591.04219999999998</v>
      </c>
      <c r="AG123" s="31">
        <v>51.764000000000003</v>
      </c>
      <c r="AH123" s="31">
        <v>32.024999999999999</v>
      </c>
      <c r="AI123" s="31">
        <v>39.770000000000003</v>
      </c>
      <c r="AJ123" s="31">
        <v>4.9580000000000002</v>
      </c>
      <c r="AK123" s="31">
        <v>3.8969999999999998</v>
      </c>
      <c r="AL123" s="31">
        <v>25.896999999999998</v>
      </c>
      <c r="AM123" s="31">
        <v>69.47</v>
      </c>
      <c r="AN123" s="31">
        <v>591.47519999999997</v>
      </c>
      <c r="AO123" s="31">
        <v>50.81</v>
      </c>
      <c r="AP123" s="31">
        <v>32.298000000000002</v>
      </c>
      <c r="AQ123" s="31">
        <v>39.514000000000003</v>
      </c>
      <c r="AR123" s="31">
        <v>4.6820000000000004</v>
      </c>
      <c r="AS123" s="31">
        <v>3.9260000000000002</v>
      </c>
      <c r="AT123" s="31">
        <v>25.863</v>
      </c>
      <c r="AU123" s="31">
        <v>67.766000000000005</v>
      </c>
      <c r="AV123" s="31">
        <v>591.32979999999998</v>
      </c>
      <c r="AW123" s="31">
        <v>50.68</v>
      </c>
      <c r="AX123" s="31">
        <v>32.167999999999999</v>
      </c>
      <c r="AY123" s="31">
        <v>39.558</v>
      </c>
      <c r="AZ123" s="31">
        <v>4.6909999999999998</v>
      </c>
      <c r="BA123" s="31">
        <v>3.9420000000000002</v>
      </c>
      <c r="BB123" s="31">
        <v>25.995000000000001</v>
      </c>
      <c r="BC123" s="31">
        <v>66.903000000000006</v>
      </c>
      <c r="BD123" s="31">
        <v>591.54039999999998</v>
      </c>
      <c r="BE123" s="31">
        <v>51.133000000000003</v>
      </c>
      <c r="BF123" s="31">
        <v>32.255000000000003</v>
      </c>
    </row>
    <row r="124" spans="1:58">
      <c r="A124" s="1">
        <f t="shared" si="176"/>
        <v>1.1059200000000001E+26</v>
      </c>
      <c r="B124" s="1">
        <f t="shared" si="177"/>
        <v>4.0959999999999999E+27</v>
      </c>
      <c r="C124" s="1">
        <f t="shared" si="178"/>
        <v>1.728E+18</v>
      </c>
      <c r="D124" s="30">
        <f t="shared" si="179"/>
        <v>5.8122570055680011E+25</v>
      </c>
      <c r="E124" s="30">
        <f t="shared" si="180"/>
        <v>3.5223142399999996E+28</v>
      </c>
      <c r="F124" s="30">
        <v>480000000</v>
      </c>
      <c r="G124" s="31">
        <v>1600000</v>
      </c>
      <c r="H124" s="31">
        <v>1200000</v>
      </c>
      <c r="J124" s="32">
        <f t="shared" si="181"/>
        <v>701.92093999999997</v>
      </c>
      <c r="K124" s="33">
        <f t="shared" ref="K124:R124" si="193">AVERAGE(S124,AA124,AI124, AQ124, AY124)</f>
        <v>35.904600000000002</v>
      </c>
      <c r="L124" s="31">
        <f t="shared" si="193"/>
        <v>4.7232000000000003</v>
      </c>
      <c r="M124" s="31">
        <f t="shared" si="193"/>
        <v>3.8761999999999999</v>
      </c>
      <c r="N124" s="31">
        <f t="shared" si="193"/>
        <v>25.774000000000001</v>
      </c>
      <c r="O124" s="31">
        <f t="shared" si="193"/>
        <v>67.412199999999999</v>
      </c>
      <c r="P124" s="31">
        <f t="shared" si="193"/>
        <v>525.55853999999999</v>
      </c>
      <c r="Q124" s="31">
        <f t="shared" si="193"/>
        <v>51.037600000000012</v>
      </c>
      <c r="R124" s="34">
        <f t="shared" si="193"/>
        <v>32.138599999999997</v>
      </c>
      <c r="S124" s="31">
        <v>35.816000000000003</v>
      </c>
      <c r="T124" s="31">
        <v>4.7060000000000004</v>
      </c>
      <c r="U124" s="31">
        <v>3.8220000000000001</v>
      </c>
      <c r="V124" s="31">
        <v>25.786999999999999</v>
      </c>
      <c r="W124" s="31">
        <v>67.007999999999996</v>
      </c>
      <c r="X124" s="31">
        <v>524.99800000000005</v>
      </c>
      <c r="Y124" s="31">
        <v>51.514000000000003</v>
      </c>
      <c r="Z124" s="31">
        <v>32.08</v>
      </c>
      <c r="AA124" s="31">
        <v>35.942</v>
      </c>
      <c r="AB124" s="31">
        <v>4.7460000000000004</v>
      </c>
      <c r="AC124" s="31">
        <v>3.89</v>
      </c>
      <c r="AD124" s="31">
        <v>25.902000000000001</v>
      </c>
      <c r="AE124" s="31">
        <v>68.045000000000002</v>
      </c>
      <c r="AF124" s="31">
        <v>525.64689999999996</v>
      </c>
      <c r="AG124" s="31">
        <v>50.19</v>
      </c>
      <c r="AH124" s="31">
        <v>32.088999999999999</v>
      </c>
      <c r="AI124" s="31">
        <v>35.906999999999996</v>
      </c>
      <c r="AJ124" s="31">
        <v>4.7149999999999999</v>
      </c>
      <c r="AK124" s="31">
        <v>3.8809999999999998</v>
      </c>
      <c r="AL124" s="31">
        <v>25.654</v>
      </c>
      <c r="AM124" s="31">
        <v>67.528999999999996</v>
      </c>
      <c r="AN124" s="31">
        <v>525.68399999999997</v>
      </c>
      <c r="AO124" s="31">
        <v>50.895000000000003</v>
      </c>
      <c r="AP124" s="31">
        <v>32.093000000000004</v>
      </c>
      <c r="AQ124" s="31">
        <v>35.884</v>
      </c>
      <c r="AR124" s="31">
        <v>4.7530000000000001</v>
      </c>
      <c r="AS124" s="31">
        <v>3.8330000000000002</v>
      </c>
      <c r="AT124" s="31">
        <v>25.64</v>
      </c>
      <c r="AU124" s="31">
        <v>66.433999999999997</v>
      </c>
      <c r="AV124" s="31">
        <v>525.32420000000002</v>
      </c>
      <c r="AW124" s="31">
        <v>50.77</v>
      </c>
      <c r="AX124" s="31">
        <v>32.262</v>
      </c>
      <c r="AY124" s="31">
        <v>35.973999999999997</v>
      </c>
      <c r="AZ124" s="31">
        <v>4.6959999999999997</v>
      </c>
      <c r="BA124" s="31">
        <v>3.9550000000000001</v>
      </c>
      <c r="BB124" s="31">
        <v>25.887</v>
      </c>
      <c r="BC124" s="31">
        <v>68.045000000000002</v>
      </c>
      <c r="BD124" s="31">
        <v>526.13959999999997</v>
      </c>
      <c r="BE124" s="31">
        <v>51.819000000000003</v>
      </c>
      <c r="BF124" s="31">
        <v>32.168999999999997</v>
      </c>
    </row>
    <row r="125" spans="1:58">
      <c r="A125" s="1">
        <f t="shared" si="176"/>
        <v>1.6010300699999999E+26</v>
      </c>
      <c r="B125" s="1">
        <f t="shared" si="177"/>
        <v>4.0959999999999999E+27</v>
      </c>
      <c r="C125" s="1">
        <f t="shared" si="178"/>
        <v>1.728E+18</v>
      </c>
      <c r="D125" s="30">
        <f t="shared" si="179"/>
        <v>7.5651872867639987E+25</v>
      </c>
      <c r="E125" s="30">
        <f t="shared" si="180"/>
        <v>3.5161702400000001E+28</v>
      </c>
      <c r="F125" s="30">
        <v>543000000</v>
      </c>
      <c r="G125" s="31">
        <v>1600000</v>
      </c>
      <c r="H125" s="31">
        <v>1200000</v>
      </c>
      <c r="J125" s="32">
        <f t="shared" si="181"/>
        <v>649.22820000000002</v>
      </c>
      <c r="K125" s="33">
        <f t="shared" ref="K125:R125" si="194">AVERAGE(S125,AA125,AI125, AQ125, AY125)</f>
        <v>32.972000000000001</v>
      </c>
      <c r="L125" s="31">
        <f t="shared" si="194"/>
        <v>4.7548000000000004</v>
      </c>
      <c r="M125" s="31">
        <f t="shared" si="194"/>
        <v>3.8296000000000001</v>
      </c>
      <c r="N125" s="31">
        <f t="shared" si="194"/>
        <v>25.722200000000004</v>
      </c>
      <c r="O125" s="31">
        <f t="shared" si="194"/>
        <v>67.540400000000005</v>
      </c>
      <c r="P125" s="31">
        <f t="shared" si="194"/>
        <v>472.52</v>
      </c>
      <c r="Q125" s="31">
        <f t="shared" si="194"/>
        <v>51.352200000000003</v>
      </c>
      <c r="R125" s="34">
        <f t="shared" si="194"/>
        <v>32.093400000000003</v>
      </c>
      <c r="S125" s="31">
        <v>32.954999999999998</v>
      </c>
      <c r="T125" s="31">
        <v>4.7080000000000002</v>
      </c>
      <c r="U125" s="31">
        <v>3.863</v>
      </c>
      <c r="V125" s="31">
        <v>25.675000000000001</v>
      </c>
      <c r="W125" s="31">
        <v>68.11</v>
      </c>
      <c r="X125" s="31">
        <v>472.1952</v>
      </c>
      <c r="Y125" s="31">
        <v>50.386000000000003</v>
      </c>
      <c r="Z125" s="31">
        <v>32.009</v>
      </c>
      <c r="AA125" s="31">
        <v>32.933</v>
      </c>
      <c r="AB125" s="31">
        <v>4.7789999999999999</v>
      </c>
      <c r="AC125" s="31">
        <v>3.766</v>
      </c>
      <c r="AD125" s="31">
        <v>25.605</v>
      </c>
      <c r="AE125" s="31">
        <v>67.831999999999994</v>
      </c>
      <c r="AF125" s="31">
        <v>472.33420000000001</v>
      </c>
      <c r="AG125" s="31">
        <v>50.329000000000001</v>
      </c>
      <c r="AH125" s="31">
        <v>31.952000000000002</v>
      </c>
      <c r="AI125" s="31">
        <v>33.005000000000003</v>
      </c>
      <c r="AJ125" s="31">
        <v>4.7300000000000004</v>
      </c>
      <c r="AK125" s="31">
        <v>3.88</v>
      </c>
      <c r="AL125" s="31">
        <v>25.783000000000001</v>
      </c>
      <c r="AM125" s="31">
        <v>67.430999999999997</v>
      </c>
      <c r="AN125" s="31">
        <v>472.83269999999999</v>
      </c>
      <c r="AO125" s="31">
        <v>52.353000000000002</v>
      </c>
      <c r="AP125" s="31">
        <v>32.021000000000001</v>
      </c>
      <c r="AQ125" s="31">
        <v>32.981999999999999</v>
      </c>
      <c r="AR125" s="31">
        <v>4.7539999999999996</v>
      </c>
      <c r="AS125" s="31">
        <v>3.8450000000000002</v>
      </c>
      <c r="AT125" s="31">
        <v>25.757000000000001</v>
      </c>
      <c r="AU125" s="31">
        <v>66.501000000000005</v>
      </c>
      <c r="AV125" s="31">
        <v>472.654</v>
      </c>
      <c r="AW125" s="31">
        <v>52.976999999999997</v>
      </c>
      <c r="AX125" s="31">
        <v>32.274999999999999</v>
      </c>
      <c r="AY125" s="31">
        <v>32.984999999999999</v>
      </c>
      <c r="AZ125" s="31">
        <v>4.8029999999999999</v>
      </c>
      <c r="BA125" s="31">
        <v>3.794</v>
      </c>
      <c r="BB125" s="31">
        <v>25.791</v>
      </c>
      <c r="BC125" s="31">
        <v>67.828000000000003</v>
      </c>
      <c r="BD125" s="31">
        <v>472.58390000000003</v>
      </c>
      <c r="BE125" s="31">
        <v>50.716000000000001</v>
      </c>
      <c r="BF125" s="31">
        <v>32.21</v>
      </c>
    </row>
    <row r="126" spans="1:58">
      <c r="A126" s="1">
        <f t="shared" si="176"/>
        <v>2.16E+26</v>
      </c>
      <c r="B126" s="1">
        <f t="shared" si="177"/>
        <v>4.0959999999999999E+27</v>
      </c>
      <c r="C126" s="1">
        <f t="shared" si="178"/>
        <v>1.728E+18</v>
      </c>
      <c r="D126" s="30">
        <f t="shared" si="179"/>
        <v>9.4613391360000002E+25</v>
      </c>
      <c r="E126" s="30">
        <f t="shared" si="180"/>
        <v>3.5179724799999996E+28</v>
      </c>
      <c r="F126" s="30">
        <v>600000000</v>
      </c>
      <c r="G126" s="31">
        <v>1600000</v>
      </c>
      <c r="H126" s="31">
        <v>1200000</v>
      </c>
      <c r="J126" s="32">
        <f t="shared" si="181"/>
        <v>616.27936</v>
      </c>
      <c r="K126" s="33">
        <f t="shared" ref="K126:R126" si="195">AVERAGE(S126,AA126,AI126, AQ126, AY126)</f>
        <v>31.076600000000003</v>
      </c>
      <c r="L126" s="31">
        <f t="shared" si="195"/>
        <v>4.6807999999999996</v>
      </c>
      <c r="M126" s="31">
        <f t="shared" si="195"/>
        <v>3.9079999999999999</v>
      </c>
      <c r="N126" s="31">
        <f t="shared" si="195"/>
        <v>25.8584</v>
      </c>
      <c r="O126" s="31">
        <f t="shared" si="195"/>
        <v>69.345799999999997</v>
      </c>
      <c r="P126" s="31">
        <f t="shared" si="195"/>
        <v>438.02496000000002</v>
      </c>
      <c r="Q126" s="31">
        <f t="shared" si="195"/>
        <v>51.012799999999999</v>
      </c>
      <c r="R126" s="34">
        <f t="shared" si="195"/>
        <v>32.037400000000005</v>
      </c>
      <c r="S126" s="31">
        <v>31.033999999999999</v>
      </c>
      <c r="T126" s="31">
        <v>4.673</v>
      </c>
      <c r="U126" s="31">
        <v>3.8769999999999998</v>
      </c>
      <c r="V126" s="31">
        <v>25.666</v>
      </c>
      <c r="W126" s="31">
        <v>67.754999999999995</v>
      </c>
      <c r="X126" s="31">
        <v>437.8005</v>
      </c>
      <c r="Y126" s="31">
        <v>49.338999999999999</v>
      </c>
      <c r="Z126" s="31">
        <v>31.978999999999999</v>
      </c>
      <c r="AA126" s="31">
        <v>31.062000000000001</v>
      </c>
      <c r="AB126" s="31">
        <v>4.6920000000000002</v>
      </c>
      <c r="AC126" s="31">
        <v>3.879</v>
      </c>
      <c r="AD126" s="31">
        <v>25.731000000000002</v>
      </c>
      <c r="AE126" s="31">
        <v>75.331000000000003</v>
      </c>
      <c r="AF126" s="31">
        <v>437.904</v>
      </c>
      <c r="AG126" s="31">
        <v>51.468000000000004</v>
      </c>
      <c r="AH126" s="31">
        <v>31.927</v>
      </c>
      <c r="AI126" s="31">
        <v>31.088999999999999</v>
      </c>
      <c r="AJ126" s="31">
        <v>4.68</v>
      </c>
      <c r="AK126" s="31">
        <v>3.9169999999999998</v>
      </c>
      <c r="AL126" s="31">
        <v>25.925000000000001</v>
      </c>
      <c r="AM126" s="31">
        <v>67.777000000000001</v>
      </c>
      <c r="AN126" s="31">
        <v>438.0659</v>
      </c>
      <c r="AO126" s="31">
        <v>51.713999999999999</v>
      </c>
      <c r="AP126" s="31">
        <v>32.006999999999998</v>
      </c>
      <c r="AQ126" s="31">
        <v>31.097000000000001</v>
      </c>
      <c r="AR126" s="31">
        <v>4.6260000000000003</v>
      </c>
      <c r="AS126" s="31">
        <v>3.9820000000000002</v>
      </c>
      <c r="AT126" s="31">
        <v>26.021999999999998</v>
      </c>
      <c r="AU126" s="31">
        <v>67.644000000000005</v>
      </c>
      <c r="AV126" s="31">
        <v>438.2115</v>
      </c>
      <c r="AW126" s="31">
        <v>51.265000000000001</v>
      </c>
      <c r="AX126" s="31">
        <v>32.185000000000002</v>
      </c>
      <c r="AY126" s="31">
        <v>31.100999999999999</v>
      </c>
      <c r="AZ126" s="31">
        <v>4.7329999999999997</v>
      </c>
      <c r="BA126" s="31">
        <v>3.8849999999999998</v>
      </c>
      <c r="BB126" s="31">
        <v>25.948</v>
      </c>
      <c r="BC126" s="31">
        <v>68.221999999999994</v>
      </c>
      <c r="BD126" s="31">
        <v>438.1429</v>
      </c>
      <c r="BE126" s="31">
        <v>51.277999999999999</v>
      </c>
      <c r="BF126" s="31">
        <v>32.088999999999999</v>
      </c>
    </row>
    <row r="127" spans="1:58">
      <c r="A127" s="1">
        <f t="shared" si="176"/>
        <v>5.5452330000000002E+24</v>
      </c>
      <c r="B127" s="1">
        <f t="shared" si="177"/>
        <v>8.0000000000000001E+27</v>
      </c>
      <c r="C127" s="1">
        <f t="shared" si="178"/>
        <v>2.744E+18</v>
      </c>
      <c r="D127" s="30">
        <f t="shared" si="179"/>
        <v>7.2861633365364018E+24</v>
      </c>
      <c r="E127" s="30">
        <f t="shared" si="180"/>
        <v>6.4651200000000006E+28</v>
      </c>
      <c r="F127" s="30">
        <v>177000000</v>
      </c>
      <c r="G127" s="31">
        <v>2000000</v>
      </c>
      <c r="H127" s="31">
        <v>1400000</v>
      </c>
      <c r="I127" s="32">
        <v>8250000000</v>
      </c>
      <c r="J127" s="32">
        <f t="shared" si="181"/>
        <v>1507.0124000000001</v>
      </c>
      <c r="K127" s="33">
        <f t="shared" ref="K127:R127" si="196">AVERAGE(S127,AA127,AI127, AQ127, AY127)</f>
        <v>78.947599999999994</v>
      </c>
      <c r="L127" s="31">
        <f t="shared" si="196"/>
        <v>4.5133999999999999</v>
      </c>
      <c r="M127" s="31">
        <f t="shared" si="196"/>
        <v>3.5680000000000001</v>
      </c>
      <c r="N127" s="31">
        <f t="shared" si="196"/>
        <v>23.189399999999999</v>
      </c>
      <c r="O127" s="31">
        <f t="shared" si="196"/>
        <v>63.314200000000007</v>
      </c>
      <c r="P127" s="31">
        <f t="shared" si="196"/>
        <v>1313.9508000000001</v>
      </c>
      <c r="Q127" s="31">
        <f t="shared" si="196"/>
        <v>48.529400000000003</v>
      </c>
      <c r="R127" s="34">
        <f t="shared" si="196"/>
        <v>58.028600000000004</v>
      </c>
      <c r="S127" s="31">
        <v>79.084000000000003</v>
      </c>
      <c r="T127" s="31">
        <v>4.718</v>
      </c>
      <c r="U127" s="31">
        <v>3.5070000000000001</v>
      </c>
      <c r="V127" s="31">
        <v>23.013000000000002</v>
      </c>
      <c r="W127" s="31">
        <v>66.61</v>
      </c>
      <c r="X127" s="31">
        <v>1313.588</v>
      </c>
      <c r="Y127" s="31">
        <v>48.957000000000001</v>
      </c>
      <c r="Z127" s="31">
        <v>57.784999999999997</v>
      </c>
      <c r="AA127" s="31">
        <v>78.86</v>
      </c>
      <c r="AB127" s="31">
        <v>4.45</v>
      </c>
      <c r="AC127" s="31">
        <v>3.548</v>
      </c>
      <c r="AD127" s="31">
        <v>23.114999999999998</v>
      </c>
      <c r="AE127" s="31">
        <v>61.207999999999998</v>
      </c>
      <c r="AF127" s="31">
        <v>1313.704</v>
      </c>
      <c r="AG127" s="31">
        <v>48.531999999999996</v>
      </c>
      <c r="AH127" s="31">
        <v>58.801000000000002</v>
      </c>
      <c r="AI127" s="31">
        <v>78.915000000000006</v>
      </c>
      <c r="AJ127" s="31">
        <v>4.4630000000000001</v>
      </c>
      <c r="AK127" s="31">
        <v>3.59</v>
      </c>
      <c r="AL127" s="31">
        <v>23.22</v>
      </c>
      <c r="AM127" s="31">
        <v>63.255000000000003</v>
      </c>
      <c r="AN127" s="31">
        <v>1314.0260000000001</v>
      </c>
      <c r="AO127" s="31">
        <v>47.542999999999999</v>
      </c>
      <c r="AP127" s="31">
        <v>57.914000000000001</v>
      </c>
      <c r="AQ127" s="31">
        <v>78.947999999999993</v>
      </c>
      <c r="AR127" s="31">
        <v>4.4640000000000004</v>
      </c>
      <c r="AS127" s="31">
        <v>3.6040000000000001</v>
      </c>
      <c r="AT127" s="31">
        <v>23.317</v>
      </c>
      <c r="AU127" s="31">
        <v>63.332999999999998</v>
      </c>
      <c r="AV127" s="31">
        <v>1314.3119999999999</v>
      </c>
      <c r="AW127" s="31">
        <v>49.686</v>
      </c>
      <c r="AX127" s="31">
        <v>57.917000000000002</v>
      </c>
      <c r="AY127" s="31">
        <v>78.930999999999997</v>
      </c>
      <c r="AZ127" s="31">
        <v>4.4720000000000004</v>
      </c>
      <c r="BA127" s="31">
        <v>3.5910000000000002</v>
      </c>
      <c r="BB127" s="31">
        <v>23.282</v>
      </c>
      <c r="BC127" s="31">
        <v>62.164999999999999</v>
      </c>
      <c r="BD127" s="31">
        <v>1314.124</v>
      </c>
      <c r="BE127" s="31">
        <v>47.929000000000002</v>
      </c>
      <c r="BF127" s="31">
        <v>57.725999999999999</v>
      </c>
    </row>
    <row r="128" spans="1:58">
      <c r="A128" s="1">
        <f t="shared" si="176"/>
        <v>1.8821096E+25</v>
      </c>
      <c r="B128" s="1">
        <f t="shared" si="177"/>
        <v>8.0000000000000001E+27</v>
      </c>
      <c r="C128" s="1">
        <f t="shared" si="178"/>
        <v>2.744E+18</v>
      </c>
      <c r="D128" s="30">
        <f t="shared" si="179"/>
        <v>1.6837491004866561E+25</v>
      </c>
      <c r="E128" s="30">
        <f t="shared" si="180"/>
        <v>6.4697600000000007E+28</v>
      </c>
      <c r="F128" s="30">
        <v>266000000</v>
      </c>
      <c r="G128" s="31">
        <v>2000000</v>
      </c>
      <c r="H128" s="31">
        <v>1400000</v>
      </c>
      <c r="I128" s="32">
        <v>8250000000</v>
      </c>
      <c r="J128" s="32">
        <f t="shared" si="181"/>
        <v>1087.2497599999999</v>
      </c>
      <c r="K128" s="33">
        <f t="shared" ref="K128:R128" si="197">AVERAGE(S128,AA128,AI128, AQ128, AY128)</f>
        <v>55.880200000000002</v>
      </c>
      <c r="L128" s="31">
        <f t="shared" si="197"/>
        <v>4.5126000000000008</v>
      </c>
      <c r="M128" s="31">
        <f t="shared" si="197"/>
        <v>3.5746000000000002</v>
      </c>
      <c r="N128" s="31">
        <f t="shared" si="197"/>
        <v>23.304600000000001</v>
      </c>
      <c r="O128" s="31">
        <f t="shared" si="197"/>
        <v>62.552600000000005</v>
      </c>
      <c r="P128" s="31">
        <f t="shared" si="197"/>
        <v>894.60735999999997</v>
      </c>
      <c r="Q128" s="31">
        <f t="shared" si="197"/>
        <v>48.936999999999998</v>
      </c>
      <c r="R128" s="34">
        <f t="shared" si="197"/>
        <v>57.848199999999999</v>
      </c>
      <c r="S128" s="31">
        <v>55.82</v>
      </c>
      <c r="T128" s="31">
        <v>4.4589999999999996</v>
      </c>
      <c r="U128" s="31">
        <v>3.5670000000000002</v>
      </c>
      <c r="V128" s="31">
        <v>23.204999999999998</v>
      </c>
      <c r="W128" s="31">
        <v>62.53</v>
      </c>
      <c r="X128" s="31">
        <v>894.5104</v>
      </c>
      <c r="Y128" s="31">
        <v>48.302999999999997</v>
      </c>
      <c r="Z128" s="31">
        <v>57.613999999999997</v>
      </c>
      <c r="AA128" s="31">
        <v>55.863999999999997</v>
      </c>
      <c r="AB128" s="31">
        <v>4.5679999999999996</v>
      </c>
      <c r="AC128" s="31">
        <v>3.5089999999999999</v>
      </c>
      <c r="AD128" s="31">
        <v>23.244</v>
      </c>
      <c r="AE128" s="31">
        <v>62.139000000000003</v>
      </c>
      <c r="AF128" s="31">
        <v>894.47609999999997</v>
      </c>
      <c r="AG128" s="31">
        <v>49.137</v>
      </c>
      <c r="AH128" s="31">
        <v>57.639000000000003</v>
      </c>
      <c r="AI128" s="31">
        <v>55.875</v>
      </c>
      <c r="AJ128" s="31">
        <v>4.5019999999999998</v>
      </c>
      <c r="AK128" s="31">
        <v>3.5859999999999999</v>
      </c>
      <c r="AL128" s="31">
        <v>23.288</v>
      </c>
      <c r="AM128" s="31">
        <v>61.622999999999998</v>
      </c>
      <c r="AN128" s="31">
        <v>894.66219999999998</v>
      </c>
      <c r="AO128" s="31">
        <v>49.244</v>
      </c>
      <c r="AP128" s="31">
        <v>57.996000000000002</v>
      </c>
      <c r="AQ128" s="31">
        <v>55.878999999999998</v>
      </c>
      <c r="AR128" s="31">
        <v>4.5039999999999996</v>
      </c>
      <c r="AS128" s="31">
        <v>3.5779999999999998</v>
      </c>
      <c r="AT128" s="31">
        <v>23.338999999999999</v>
      </c>
      <c r="AU128" s="31">
        <v>62.762999999999998</v>
      </c>
      <c r="AV128" s="31">
        <v>894.65</v>
      </c>
      <c r="AW128" s="31">
        <v>49.124000000000002</v>
      </c>
      <c r="AX128" s="31">
        <v>57.826999999999998</v>
      </c>
      <c r="AY128" s="31">
        <v>55.963000000000001</v>
      </c>
      <c r="AZ128" s="31">
        <v>4.53</v>
      </c>
      <c r="BA128" s="31">
        <v>3.633</v>
      </c>
      <c r="BB128" s="31">
        <v>23.446999999999999</v>
      </c>
      <c r="BC128" s="31">
        <v>63.707999999999998</v>
      </c>
      <c r="BD128" s="31">
        <v>894.73810000000003</v>
      </c>
      <c r="BE128" s="31">
        <v>48.877000000000002</v>
      </c>
      <c r="BF128" s="31">
        <v>58.164999999999999</v>
      </c>
    </row>
    <row r="129" spans="1:58">
      <c r="A129" s="1">
        <f t="shared" si="176"/>
        <v>4.2874999999999999E+25</v>
      </c>
      <c r="B129" s="1">
        <f t="shared" si="177"/>
        <v>8.0000000000000001E+27</v>
      </c>
      <c r="C129" s="1">
        <f t="shared" si="178"/>
        <v>2.744E+18</v>
      </c>
      <c r="D129" s="30">
        <f t="shared" si="179"/>
        <v>2.9765886430000002E+25</v>
      </c>
      <c r="E129" s="30">
        <f t="shared" si="180"/>
        <v>6.4710399999999992E+28</v>
      </c>
      <c r="F129" s="30">
        <v>350000000</v>
      </c>
      <c r="G129" s="31">
        <v>2000000</v>
      </c>
      <c r="H129" s="31">
        <v>1400000</v>
      </c>
      <c r="I129" s="32">
        <v>8250000000</v>
      </c>
      <c r="J129" s="32">
        <f t="shared" si="181"/>
        <v>886.9766800000001</v>
      </c>
      <c r="K129" s="33">
        <f t="shared" ref="K129:R129" si="198">AVERAGE(S129,AA129,AI129, AQ129, AY129)</f>
        <v>44.854200000000006</v>
      </c>
      <c r="L129" s="31">
        <f t="shared" si="198"/>
        <v>4.5179999999999998</v>
      </c>
      <c r="M129" s="31">
        <f t="shared" si="198"/>
        <v>3.5707999999999998</v>
      </c>
      <c r="N129" s="31">
        <f t="shared" si="198"/>
        <v>23.377799999999997</v>
      </c>
      <c r="O129" s="31">
        <f t="shared" si="198"/>
        <v>62.922799999999995</v>
      </c>
      <c r="P129" s="31">
        <f t="shared" si="198"/>
        <v>694.24808000000007</v>
      </c>
      <c r="Q129" s="31">
        <f t="shared" si="198"/>
        <v>48.478200000000001</v>
      </c>
      <c r="R129" s="34">
        <f t="shared" si="198"/>
        <v>57.949800000000003</v>
      </c>
      <c r="S129" s="31">
        <v>44.802999999999997</v>
      </c>
      <c r="T129" s="31">
        <v>4.55</v>
      </c>
      <c r="U129" s="31">
        <v>3.49</v>
      </c>
      <c r="V129" s="31">
        <v>23.242999999999999</v>
      </c>
      <c r="W129" s="31">
        <v>61.689</v>
      </c>
      <c r="X129" s="31">
        <v>694.03920000000005</v>
      </c>
      <c r="Y129" s="31">
        <v>47.658999999999999</v>
      </c>
      <c r="Z129" s="31">
        <v>57.987000000000002</v>
      </c>
      <c r="AA129" s="31">
        <v>44.835000000000001</v>
      </c>
      <c r="AB129" s="31">
        <v>4.51</v>
      </c>
      <c r="AC129" s="31">
        <v>3.5710000000000002</v>
      </c>
      <c r="AD129" s="31">
        <v>23.184999999999999</v>
      </c>
      <c r="AE129" s="31">
        <v>63.892000000000003</v>
      </c>
      <c r="AF129" s="31">
        <v>693.98050000000001</v>
      </c>
      <c r="AG129" s="31">
        <v>49.137</v>
      </c>
      <c r="AH129" s="31">
        <v>57.838000000000001</v>
      </c>
      <c r="AI129" s="31">
        <v>44.859000000000002</v>
      </c>
      <c r="AJ129" s="31">
        <v>4.51</v>
      </c>
      <c r="AK129" s="31">
        <v>3.5760000000000001</v>
      </c>
      <c r="AL129" s="31">
        <v>23.294</v>
      </c>
      <c r="AM129" s="31">
        <v>63.615000000000002</v>
      </c>
      <c r="AN129" s="31">
        <v>694.3655</v>
      </c>
      <c r="AO129" s="31">
        <v>49.625999999999998</v>
      </c>
      <c r="AP129" s="31">
        <v>57.987000000000002</v>
      </c>
      <c r="AQ129" s="31">
        <v>44.895000000000003</v>
      </c>
      <c r="AR129" s="31">
        <v>4.5030000000000001</v>
      </c>
      <c r="AS129" s="31">
        <v>3.621</v>
      </c>
      <c r="AT129" s="31">
        <v>23.507999999999999</v>
      </c>
      <c r="AU129" s="31">
        <v>63.497</v>
      </c>
      <c r="AV129" s="31">
        <v>694.28679999999997</v>
      </c>
      <c r="AW129" s="31">
        <v>47.781999999999996</v>
      </c>
      <c r="AX129" s="31">
        <v>58.011000000000003</v>
      </c>
      <c r="AY129" s="31">
        <v>44.878999999999998</v>
      </c>
      <c r="AZ129" s="31">
        <v>4.5170000000000003</v>
      </c>
      <c r="BA129" s="31">
        <v>3.5960000000000001</v>
      </c>
      <c r="BB129" s="31">
        <v>23.658999999999999</v>
      </c>
      <c r="BC129" s="31">
        <v>61.920999999999999</v>
      </c>
      <c r="BD129" s="31">
        <v>694.5684</v>
      </c>
      <c r="BE129" s="31">
        <v>48.186999999999998</v>
      </c>
      <c r="BF129" s="31">
        <v>57.926000000000002</v>
      </c>
    </row>
    <row r="130" spans="1:58">
      <c r="A130" s="1">
        <f t="shared" si="176"/>
        <v>7.4088000000000004E+25</v>
      </c>
      <c r="B130" s="1">
        <f t="shared" si="177"/>
        <v>8.0000000000000001E+27</v>
      </c>
      <c r="C130" s="1">
        <f t="shared" si="178"/>
        <v>2.744E+18</v>
      </c>
      <c r="D130" s="30">
        <f t="shared" si="179"/>
        <v>4.3640660679839996E+25</v>
      </c>
      <c r="E130" s="30">
        <f t="shared" si="180"/>
        <v>6.4651200000000006E+28</v>
      </c>
      <c r="F130" s="30">
        <v>420000000</v>
      </c>
      <c r="G130" s="31">
        <v>2000000</v>
      </c>
      <c r="H130" s="31">
        <v>1400000</v>
      </c>
      <c r="J130" s="32">
        <f t="shared" si="181"/>
        <v>782.46917999999982</v>
      </c>
      <c r="K130" s="33">
        <f t="shared" ref="K130:R130" si="199">AVERAGE(S130,AA130,AI130, AQ130, AY130)</f>
        <v>39.0578</v>
      </c>
      <c r="L130" s="31">
        <f t="shared" si="199"/>
        <v>4.5016000000000007</v>
      </c>
      <c r="M130" s="31">
        <f t="shared" si="199"/>
        <v>3.5798000000000001</v>
      </c>
      <c r="N130" s="31">
        <f t="shared" si="199"/>
        <v>23.398199999999999</v>
      </c>
      <c r="O130" s="31">
        <f t="shared" si="199"/>
        <v>63.049800000000005</v>
      </c>
      <c r="P130" s="31">
        <f t="shared" si="199"/>
        <v>589.0381799999999</v>
      </c>
      <c r="Q130" s="31">
        <f t="shared" si="199"/>
        <v>48.976000000000006</v>
      </c>
      <c r="R130" s="34">
        <f t="shared" si="199"/>
        <v>58.006999999999991</v>
      </c>
      <c r="S130" s="31">
        <v>39.011000000000003</v>
      </c>
      <c r="T130" s="31">
        <v>4.5</v>
      </c>
      <c r="U130" s="31">
        <v>3.548</v>
      </c>
      <c r="V130" s="31">
        <v>23.268000000000001</v>
      </c>
      <c r="W130" s="31">
        <v>63.228000000000002</v>
      </c>
      <c r="X130" s="31">
        <v>588.75289999999995</v>
      </c>
      <c r="Y130" s="31">
        <v>47.938000000000002</v>
      </c>
      <c r="Z130" s="31">
        <v>57.948</v>
      </c>
      <c r="AA130" s="31">
        <v>39.055</v>
      </c>
      <c r="AB130" s="31">
        <v>4.5350000000000001</v>
      </c>
      <c r="AC130" s="31">
        <v>3.544</v>
      </c>
      <c r="AD130" s="31">
        <v>23.285</v>
      </c>
      <c r="AE130" s="31">
        <v>63.127000000000002</v>
      </c>
      <c r="AF130" s="31">
        <v>588.95039999999995</v>
      </c>
      <c r="AG130" s="31">
        <v>49.633000000000003</v>
      </c>
      <c r="AH130" s="31">
        <v>57.914000000000001</v>
      </c>
      <c r="AI130" s="31">
        <v>39.048000000000002</v>
      </c>
      <c r="AJ130" s="31">
        <v>4.4720000000000004</v>
      </c>
      <c r="AK130" s="31">
        <v>3.597</v>
      </c>
      <c r="AL130" s="31">
        <v>23.402999999999999</v>
      </c>
      <c r="AM130" s="31">
        <v>62.180999999999997</v>
      </c>
      <c r="AN130" s="31">
        <v>589.13739999999996</v>
      </c>
      <c r="AO130" s="31">
        <v>49.015000000000001</v>
      </c>
      <c r="AP130" s="31">
        <v>57.887</v>
      </c>
      <c r="AQ130" s="31">
        <v>39.075000000000003</v>
      </c>
      <c r="AR130" s="31">
        <v>4.4580000000000002</v>
      </c>
      <c r="AS130" s="31">
        <v>3.6280000000000001</v>
      </c>
      <c r="AT130" s="31">
        <v>23.567</v>
      </c>
      <c r="AU130" s="31">
        <v>62.613</v>
      </c>
      <c r="AV130" s="31">
        <v>589.16589999999997</v>
      </c>
      <c r="AW130" s="31">
        <v>48.387999999999998</v>
      </c>
      <c r="AX130" s="31">
        <v>58.238999999999997</v>
      </c>
      <c r="AY130" s="31">
        <v>39.1</v>
      </c>
      <c r="AZ130" s="31">
        <v>4.5430000000000001</v>
      </c>
      <c r="BA130" s="31">
        <v>3.5819999999999999</v>
      </c>
      <c r="BB130" s="31">
        <v>23.468</v>
      </c>
      <c r="BC130" s="31">
        <v>64.099999999999994</v>
      </c>
      <c r="BD130" s="31">
        <v>589.18430000000001</v>
      </c>
      <c r="BE130" s="31">
        <v>49.905999999999999</v>
      </c>
      <c r="BF130" s="31">
        <v>58.046999999999997</v>
      </c>
    </row>
    <row r="131" spans="1:58">
      <c r="A131" s="1">
        <f t="shared" si="176"/>
        <v>1.1059200000000001E+26</v>
      </c>
      <c r="B131" s="1">
        <f t="shared" si="177"/>
        <v>8.0000000000000001E+27</v>
      </c>
      <c r="C131" s="1">
        <f t="shared" si="178"/>
        <v>2.744E+18</v>
      </c>
      <c r="D131" s="30">
        <f t="shared" si="179"/>
        <v>5.7858168913920006E+25</v>
      </c>
      <c r="E131" s="30">
        <f t="shared" si="180"/>
        <v>6.4518400000000003E+28</v>
      </c>
      <c r="F131" s="30">
        <v>480000000</v>
      </c>
      <c r="G131" s="31">
        <v>2000000</v>
      </c>
      <c r="H131" s="31">
        <v>1400000</v>
      </c>
      <c r="J131" s="32">
        <f t="shared" si="181"/>
        <v>714.85876000000007</v>
      </c>
      <c r="K131" s="33">
        <f t="shared" ref="K131:R131" si="200">AVERAGE(S131,AA131,AI131, AQ131, AY131)</f>
        <v>35.438600000000001</v>
      </c>
      <c r="L131" s="31">
        <f t="shared" si="200"/>
        <v>4.4910000000000005</v>
      </c>
      <c r="M131" s="31">
        <f t="shared" si="200"/>
        <v>3.5737999999999999</v>
      </c>
      <c r="N131" s="31">
        <f t="shared" si="200"/>
        <v>23.311399999999999</v>
      </c>
      <c r="O131" s="31">
        <f t="shared" si="200"/>
        <v>62.387</v>
      </c>
      <c r="P131" s="31">
        <f t="shared" si="200"/>
        <v>523.16776000000004</v>
      </c>
      <c r="Q131" s="31">
        <f t="shared" si="200"/>
        <v>48.347200000000001</v>
      </c>
      <c r="R131" s="34">
        <f t="shared" si="200"/>
        <v>57.645400000000009</v>
      </c>
      <c r="S131" s="31">
        <v>35.384</v>
      </c>
      <c r="T131" s="31">
        <v>4.49</v>
      </c>
      <c r="U131" s="31">
        <v>3.536</v>
      </c>
      <c r="V131" s="31">
        <v>23.123999999999999</v>
      </c>
      <c r="W131" s="31">
        <v>62.070999999999998</v>
      </c>
      <c r="X131" s="31">
        <v>522.76930000000004</v>
      </c>
      <c r="Y131" s="31">
        <v>47.686</v>
      </c>
      <c r="Z131" s="31">
        <v>57.201999999999998</v>
      </c>
      <c r="AA131" s="31">
        <v>35.537999999999997</v>
      </c>
      <c r="AB131" s="31">
        <v>4.6180000000000003</v>
      </c>
      <c r="AC131" s="31">
        <v>3.5529999999999999</v>
      </c>
      <c r="AD131" s="31">
        <v>23.302</v>
      </c>
      <c r="AE131" s="31">
        <v>63.119</v>
      </c>
      <c r="AF131" s="31">
        <v>523.00540000000001</v>
      </c>
      <c r="AG131" s="31">
        <v>49.247</v>
      </c>
      <c r="AH131" s="31">
        <v>57.357999999999997</v>
      </c>
      <c r="AI131" s="31">
        <v>35.451999999999998</v>
      </c>
      <c r="AJ131" s="31">
        <v>4.4589999999999996</v>
      </c>
      <c r="AK131" s="31">
        <v>3.609</v>
      </c>
      <c r="AL131" s="31">
        <v>23.295999999999999</v>
      </c>
      <c r="AM131" s="31">
        <v>61.771999999999998</v>
      </c>
      <c r="AN131" s="31">
        <v>523.41010000000006</v>
      </c>
      <c r="AO131" s="31">
        <v>48.231999999999999</v>
      </c>
      <c r="AP131" s="31">
        <v>57.786000000000001</v>
      </c>
      <c r="AQ131" s="31">
        <v>35.401000000000003</v>
      </c>
      <c r="AR131" s="31">
        <v>4.4480000000000004</v>
      </c>
      <c r="AS131" s="31">
        <v>3.577</v>
      </c>
      <c r="AT131" s="31">
        <v>23.295999999999999</v>
      </c>
      <c r="AU131" s="31">
        <v>63.252000000000002</v>
      </c>
      <c r="AV131" s="31">
        <v>523.3519</v>
      </c>
      <c r="AW131" s="31">
        <v>48.094999999999999</v>
      </c>
      <c r="AX131" s="31">
        <v>57.771000000000001</v>
      </c>
      <c r="AY131" s="31">
        <v>35.417999999999999</v>
      </c>
      <c r="AZ131" s="31">
        <v>4.4400000000000004</v>
      </c>
      <c r="BA131" s="31">
        <v>3.5939999999999999</v>
      </c>
      <c r="BB131" s="31">
        <v>23.539000000000001</v>
      </c>
      <c r="BC131" s="31">
        <v>61.720999999999997</v>
      </c>
      <c r="BD131" s="31">
        <v>523.3021</v>
      </c>
      <c r="BE131" s="31">
        <v>48.475999999999999</v>
      </c>
      <c r="BF131" s="31">
        <v>58.11</v>
      </c>
    </row>
    <row r="132" spans="1:58">
      <c r="A132" s="1">
        <f t="shared" si="176"/>
        <v>1.6010300699999999E+26</v>
      </c>
      <c r="B132" s="1">
        <f t="shared" si="177"/>
        <v>8.0000000000000001E+27</v>
      </c>
      <c r="C132" s="1">
        <f t="shared" si="178"/>
        <v>2.744E+18</v>
      </c>
      <c r="D132" s="30">
        <f t="shared" si="179"/>
        <v>7.5307529724304672E+25</v>
      </c>
      <c r="E132" s="30">
        <f t="shared" si="180"/>
        <v>6.4511999999999997E+28</v>
      </c>
      <c r="F132" s="30">
        <v>543000000</v>
      </c>
      <c r="G132" s="31">
        <v>2000000</v>
      </c>
      <c r="H132" s="31">
        <v>1400000</v>
      </c>
      <c r="J132" s="32">
        <f t="shared" si="181"/>
        <v>663.27464000000009</v>
      </c>
      <c r="K132" s="33">
        <f t="shared" ref="K132:R132" si="201">AVERAGE(S132,AA132,AI132, AQ132, AY132)</f>
        <v>32.530600000000007</v>
      </c>
      <c r="L132" s="31">
        <f t="shared" si="201"/>
        <v>4.4901999999999997</v>
      </c>
      <c r="M132" s="31">
        <f t="shared" si="201"/>
        <v>3.5737999999999999</v>
      </c>
      <c r="N132" s="31">
        <f t="shared" si="201"/>
        <v>23.336200000000002</v>
      </c>
      <c r="O132" s="31">
        <f t="shared" si="201"/>
        <v>63.057200000000002</v>
      </c>
      <c r="P132" s="31">
        <f t="shared" si="201"/>
        <v>470.36923999999999</v>
      </c>
      <c r="Q132" s="31">
        <f t="shared" si="201"/>
        <v>48.783799999999999</v>
      </c>
      <c r="R132" s="34">
        <f t="shared" si="201"/>
        <v>57.728200000000001</v>
      </c>
      <c r="S132" s="31">
        <v>32.499000000000002</v>
      </c>
      <c r="T132" s="31">
        <v>4.4720000000000004</v>
      </c>
      <c r="U132" s="31">
        <v>3.5550000000000002</v>
      </c>
      <c r="V132" s="31">
        <v>23.082999999999998</v>
      </c>
      <c r="W132" s="31">
        <v>63.427</v>
      </c>
      <c r="X132" s="31">
        <v>470.0566</v>
      </c>
      <c r="Y132" s="31">
        <v>48.771000000000001</v>
      </c>
      <c r="Z132" s="31">
        <v>57.314999999999998</v>
      </c>
      <c r="AA132" s="31">
        <v>32.491999999999997</v>
      </c>
      <c r="AB132" s="31">
        <v>4.5</v>
      </c>
      <c r="AC132" s="31">
        <v>3.54</v>
      </c>
      <c r="AD132" s="31">
        <v>23.222999999999999</v>
      </c>
      <c r="AE132" s="31">
        <v>62.6</v>
      </c>
      <c r="AF132" s="31">
        <v>470.19119999999998</v>
      </c>
      <c r="AG132" s="31">
        <v>48.941000000000003</v>
      </c>
      <c r="AH132" s="31">
        <v>57.530999999999999</v>
      </c>
      <c r="AI132" s="31">
        <v>32.536000000000001</v>
      </c>
      <c r="AJ132" s="31">
        <v>4.5119999999999996</v>
      </c>
      <c r="AK132" s="31">
        <v>3.5659999999999998</v>
      </c>
      <c r="AL132" s="31">
        <v>23.356000000000002</v>
      </c>
      <c r="AM132" s="31">
        <v>61.905999999999999</v>
      </c>
      <c r="AN132" s="31">
        <v>470.4991</v>
      </c>
      <c r="AO132" s="31">
        <v>49.326000000000001</v>
      </c>
      <c r="AP132" s="31">
        <v>57.670999999999999</v>
      </c>
      <c r="AQ132" s="31">
        <v>32.554000000000002</v>
      </c>
      <c r="AR132" s="31">
        <v>4.5049999999999999</v>
      </c>
      <c r="AS132" s="31">
        <v>3.5750000000000002</v>
      </c>
      <c r="AT132" s="31">
        <v>23.481999999999999</v>
      </c>
      <c r="AU132" s="31">
        <v>64.016000000000005</v>
      </c>
      <c r="AV132" s="31">
        <v>470.46339999999998</v>
      </c>
      <c r="AW132" s="31">
        <v>48.777000000000001</v>
      </c>
      <c r="AX132" s="31">
        <v>57.872</v>
      </c>
      <c r="AY132" s="31">
        <v>32.572000000000003</v>
      </c>
      <c r="AZ132" s="31">
        <v>4.4619999999999997</v>
      </c>
      <c r="BA132" s="31">
        <v>3.633</v>
      </c>
      <c r="BB132" s="31">
        <v>23.536999999999999</v>
      </c>
      <c r="BC132" s="31">
        <v>63.337000000000003</v>
      </c>
      <c r="BD132" s="31">
        <v>470.63589999999999</v>
      </c>
      <c r="BE132" s="31">
        <v>48.103999999999999</v>
      </c>
      <c r="BF132" s="31">
        <v>58.252000000000002</v>
      </c>
    </row>
    <row r="133" spans="1:58">
      <c r="A133" s="1">
        <f t="shared" si="176"/>
        <v>2.16E+26</v>
      </c>
      <c r="B133" s="1">
        <f t="shared" si="177"/>
        <v>8.0000000000000001E+27</v>
      </c>
      <c r="C133" s="1">
        <f t="shared" si="178"/>
        <v>2.744E+18</v>
      </c>
      <c r="D133" s="30">
        <f t="shared" si="179"/>
        <v>9.4166979840000012E+25</v>
      </c>
      <c r="E133" s="30">
        <f t="shared" si="180"/>
        <v>6.5134399999999999E+28</v>
      </c>
      <c r="F133" s="30">
        <v>600000000</v>
      </c>
      <c r="G133" s="31">
        <v>2000000</v>
      </c>
      <c r="H133" s="31">
        <v>1400000</v>
      </c>
      <c r="J133" s="32">
        <f t="shared" si="181"/>
        <v>624.37644</v>
      </c>
      <c r="K133" s="37">
        <f t="shared" ref="K133:R133" si="202">AVERAGE(S133,AA133,AI133, AQ133, AY133)</f>
        <v>30.700200000000002</v>
      </c>
      <c r="L133" s="38">
        <f t="shared" si="202"/>
        <v>4.5434000000000001</v>
      </c>
      <c r="M133" s="38">
        <f t="shared" si="202"/>
        <v>3.5983999999999994</v>
      </c>
      <c r="N133" s="38">
        <f t="shared" si="202"/>
        <v>23.317599999999999</v>
      </c>
      <c r="O133" s="38">
        <f t="shared" si="202"/>
        <v>64.438800000000001</v>
      </c>
      <c r="P133" s="38">
        <f t="shared" si="202"/>
        <v>435.95824000000005</v>
      </c>
      <c r="Q133" s="38">
        <f t="shared" si="202"/>
        <v>48.599599999999995</v>
      </c>
      <c r="R133" s="39">
        <f t="shared" si="202"/>
        <v>52.062199999999997</v>
      </c>
      <c r="S133" s="31">
        <v>30.722999999999999</v>
      </c>
      <c r="T133" s="31">
        <v>4.6310000000000002</v>
      </c>
      <c r="U133" s="31">
        <v>3.54</v>
      </c>
      <c r="V133" s="31">
        <v>23.088999999999999</v>
      </c>
      <c r="W133" s="31">
        <v>69.174999999999997</v>
      </c>
      <c r="X133" s="31">
        <v>435.62610000000001</v>
      </c>
      <c r="Y133" s="31">
        <v>49.4</v>
      </c>
      <c r="Z133" s="31">
        <v>27.718</v>
      </c>
      <c r="AA133" s="31">
        <v>30.678999999999998</v>
      </c>
      <c r="AB133" s="31">
        <v>4.54</v>
      </c>
      <c r="AC133" s="31">
        <v>3.573</v>
      </c>
      <c r="AD133" s="31">
        <v>23.26</v>
      </c>
      <c r="AE133" s="31">
        <v>64.036000000000001</v>
      </c>
      <c r="AF133" s="31">
        <v>436.06200000000001</v>
      </c>
      <c r="AG133" s="31">
        <v>47.313000000000002</v>
      </c>
      <c r="AH133" s="31">
        <v>57.868000000000002</v>
      </c>
      <c r="AI133" s="31">
        <v>30.619</v>
      </c>
      <c r="AJ133" s="31">
        <v>4.431</v>
      </c>
      <c r="AK133" s="31">
        <v>3.6349999999999998</v>
      </c>
      <c r="AL133" s="31">
        <v>23.370999999999999</v>
      </c>
      <c r="AM133" s="31">
        <v>62.176000000000002</v>
      </c>
      <c r="AN133" s="31">
        <v>436.07049999999998</v>
      </c>
      <c r="AO133" s="31">
        <v>48.552</v>
      </c>
      <c r="AP133" s="31">
        <v>58.372</v>
      </c>
      <c r="AQ133" s="31">
        <v>30.815999999999999</v>
      </c>
      <c r="AR133" s="31">
        <v>4.6500000000000004</v>
      </c>
      <c r="AS133" s="31">
        <v>3.6030000000000002</v>
      </c>
      <c r="AT133" s="31">
        <v>23.402000000000001</v>
      </c>
      <c r="AU133" s="31">
        <v>63.683999999999997</v>
      </c>
      <c r="AV133" s="31">
        <v>436.02440000000001</v>
      </c>
      <c r="AW133" s="31">
        <v>48.295999999999999</v>
      </c>
      <c r="AX133" s="31">
        <v>57.988</v>
      </c>
      <c r="AY133" s="31">
        <v>30.664000000000001</v>
      </c>
      <c r="AZ133" s="31">
        <v>4.4649999999999999</v>
      </c>
      <c r="BA133" s="31">
        <v>3.641</v>
      </c>
      <c r="BB133" s="31">
        <v>23.466000000000001</v>
      </c>
      <c r="BC133" s="31">
        <v>63.122999999999998</v>
      </c>
      <c r="BD133" s="31">
        <v>436.00819999999999</v>
      </c>
      <c r="BE133" s="31">
        <v>49.436999999999998</v>
      </c>
      <c r="BF133" s="31">
        <v>58.365000000000002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Dip-Power</vt:lpstr>
      <vt:lpstr>PowerPlot</vt:lpstr>
      <vt:lpstr>Clusters</vt:lpstr>
      <vt:lpstr>PowerCSV</vt:lpstr>
      <vt:lpstr>Dip-AntutuBasic</vt:lpstr>
      <vt:lpstr>Dip-AntutuWhole</vt:lpstr>
      <vt:lpstr>Rodinia Benchmarks</vt:lpstr>
      <vt:lpstr>Sheet3</vt:lpstr>
      <vt:lpstr>Chai Benchmarks</vt:lpstr>
      <vt:lpstr>Chai Memory Sweep</vt:lpstr>
      <vt:lpstr>Plots</vt:lpstr>
      <vt:lpstr>Sam-Antutu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2022-03-24T15:20:04Z</dcterms:created>
  <dcterms:modified xsi:type="dcterms:W3CDTF">2023-06-23T00:08:25Z</dcterms:modified>
</cp:coreProperties>
</file>