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tiff" ContentType="image/tif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mukherjee/UIUC/Efficient_DVFS/osldvfs/"/>
    </mc:Choice>
  </mc:AlternateContent>
  <xr:revisionPtr revIDLastSave="0" documentId="13_ncr:1_{032870EC-CC95-6F45-80D0-6C028C98CD33}" xr6:coauthVersionLast="47" xr6:coauthVersionMax="47" xr10:uidLastSave="{00000000-0000-0000-0000-000000000000}"/>
  <bookViews>
    <workbookView xWindow="0" yWindow="480" windowWidth="38400" windowHeight="21120" activeTab="5" xr2:uid="{C375F459-613A-E64E-A7C0-D28A192B58C4}"/>
  </bookViews>
  <sheets>
    <sheet name="Benchmark--Perf--Energy" sheetId="1" r:id="rId1"/>
    <sheet name="Comparison" sheetId="4" r:id="rId2"/>
    <sheet name="Plots" sheetId="3" r:id="rId3"/>
    <sheet name="Setting Index" sheetId="2" r:id="rId4"/>
    <sheet name="Cluster0.5" sheetId="5" r:id="rId5"/>
    <sheet name="adbCluster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9" i="1" l="1"/>
  <c r="K36" i="1"/>
  <c r="H48" i="1"/>
  <c r="G48" i="1"/>
  <c r="J41" i="1"/>
  <c r="J42" i="1"/>
  <c r="J43" i="1"/>
  <c r="I41" i="1"/>
  <c r="I42" i="1"/>
  <c r="I43" i="1"/>
  <c r="G43" i="1"/>
  <c r="H43" i="1"/>
  <c r="G42" i="1"/>
  <c r="H42" i="1" s="1"/>
  <c r="G40" i="1"/>
  <c r="G41" i="1"/>
  <c r="H41" i="1" s="1"/>
  <c r="G39" i="1"/>
  <c r="J39" i="1" s="1"/>
  <c r="I39" i="1"/>
  <c r="G38" i="1"/>
  <c r="H38" i="1" s="1"/>
  <c r="I38" i="1"/>
  <c r="I37" i="1"/>
  <c r="G37" i="1"/>
  <c r="J37" i="1" s="1"/>
  <c r="G47" i="1"/>
  <c r="H47" i="1" s="1"/>
  <c r="I35" i="1"/>
  <c r="I36" i="1"/>
  <c r="I34" i="1"/>
  <c r="G46" i="1"/>
  <c r="H46" i="1" s="1"/>
  <c r="G45" i="1"/>
  <c r="H45" i="1" s="1"/>
  <c r="G36" i="1"/>
  <c r="H36" i="1" s="1"/>
  <c r="G34" i="1"/>
  <c r="J34" i="1" s="1"/>
  <c r="G35" i="1"/>
  <c r="H35" i="1" s="1"/>
  <c r="G28" i="1"/>
  <c r="H28" i="1" s="1"/>
  <c r="G27" i="1"/>
  <c r="H27" i="1" s="1"/>
  <c r="G24" i="1"/>
  <c r="H24" i="1" s="1"/>
  <c r="G23" i="1"/>
  <c r="H23" i="1" s="1"/>
  <c r="G21" i="1"/>
  <c r="H21" i="1" s="1"/>
  <c r="G20" i="1"/>
  <c r="H20" i="1" s="1"/>
  <c r="G11" i="1"/>
  <c r="H11" i="1" s="1"/>
  <c r="G18" i="1"/>
  <c r="H18" i="1" s="1"/>
  <c r="G17" i="1"/>
  <c r="H17" i="1" s="1"/>
  <c r="G9" i="1"/>
  <c r="H9" i="1" s="1"/>
  <c r="G10" i="1"/>
  <c r="H10" i="1" s="1"/>
  <c r="G8" i="1"/>
  <c r="H8" i="1" s="1"/>
  <c r="G15" i="1"/>
  <c r="H15" i="1" s="1"/>
  <c r="G5" i="1"/>
  <c r="H5" i="1" s="1"/>
  <c r="G6" i="1"/>
  <c r="H6" i="1" s="1"/>
  <c r="G3" i="1"/>
  <c r="H3" i="1" s="1"/>
  <c r="G4" i="1"/>
  <c r="H4" i="1" s="1"/>
  <c r="G14" i="1"/>
  <c r="H14" i="1" s="1"/>
  <c r="H39" i="1" l="1"/>
  <c r="H37" i="1"/>
  <c r="J38" i="1"/>
  <c r="H34" i="1"/>
  <c r="J36" i="1"/>
  <c r="J35" i="1"/>
</calcChain>
</file>

<file path=xl/sharedStrings.xml><?xml version="1.0" encoding="utf-8"?>
<sst xmlns="http://schemas.openxmlformats.org/spreadsheetml/2006/main" count="337" uniqueCount="152">
  <si>
    <t>Benchmark</t>
  </si>
  <si>
    <t>Setting</t>
  </si>
  <si>
    <t>Performance</t>
  </si>
  <si>
    <t>Config…</t>
  </si>
  <si>
    <t>Id</t>
  </si>
  <si>
    <t>Cluster the CPU/GPU/Mem</t>
  </si>
  <si>
    <t>Details</t>
  </si>
  <si>
    <t>cpu_cluster = {
    200000: {'gpu':177000000, 'mem': 165000000},
    300000: {'gpu':177000000, 'mem': 165000000},
    400000: {'gpu':177000000, 'mem': 165000000},
    500000: {'gpu':266000000, 'mem': 275000000},
    600000: {'gpu':266000000, 'mem': 275000000},
    700000: {'gpu':350000000, 'mem': 413000000},
    800000: {'gpu':350000000, 'mem': 413000000},
    900000: {'gpu':420000000, 'mem': 543000000},
    1000000: {'gpu':420000000, 'mem': 543000000},
    1100000: {'gpu':480000000, 'mem': 633000000},
    1200000: {'gpu':480000000, 'mem': 633000000},
    1300000: {'gpu':600000000, 'mem': 825000000},
    1400000: {'gpu':600000000, 'mem': 825000000}
}</t>
  </si>
  <si>
    <t>Lamp_Default</t>
  </si>
  <si>
    <t>Peak Power(W)</t>
  </si>
  <si>
    <t>Idle_Power(W)</t>
  </si>
  <si>
    <t>Performance(s)</t>
  </si>
  <si>
    <t>On_demand</t>
  </si>
  <si>
    <t>Command ( If available)</t>
  </si>
  <si>
    <t>time run 5 taskset -c 0 ./sssp</t>
  </si>
  <si>
    <t>Chai:SSSP</t>
  </si>
  <si>
    <t>Consumed Power</t>
  </si>
  <si>
    <r>
      <t xml:space="preserve">Perf/Power </t>
    </r>
    <r>
      <rPr>
        <sz val="12"/>
        <color theme="1"/>
        <rFont val="Calibri"/>
        <family val="2"/>
        <scheme val="minor"/>
      </rPr>
      <t>(consumed power)</t>
    </r>
  </si>
  <si>
    <t>time run 10  taskset -c 0 ./sssp</t>
  </si>
  <si>
    <t>Overhead</t>
  </si>
  <si>
    <t>Chai:BFS</t>
  </si>
  <si>
    <t>time run 5 taskset -c 0 ./bfs</t>
  </si>
  <si>
    <t>Scale</t>
  </si>
  <si>
    <t>time run 10 taskset -c 0 ./bfs</t>
  </si>
  <si>
    <t>CPU Driven Gov</t>
  </si>
  <si>
    <t>Mem Driven Gov</t>
  </si>
  <si>
    <t>time run 10 taskset -c 0 ./sssp</t>
  </si>
  <si>
    <t>GPU Driven Gov</t>
  </si>
  <si>
    <t>time run 10  taskset -c 0 ./bfs</t>
  </si>
  <si>
    <t>Did't change any state at all</t>
  </si>
  <si>
    <t>Chai : BFS</t>
  </si>
  <si>
    <t>Multi -CPU</t>
  </si>
  <si>
    <t>Chai : SSSP</t>
  </si>
  <si>
    <t>Ondemand</t>
  </si>
  <si>
    <t>Lamp_CPU</t>
  </si>
  <si>
    <t>Gl-mark2</t>
  </si>
  <si>
    <t>Power</t>
  </si>
  <si>
    <t>Chai</t>
  </si>
  <si>
    <t>ondemand</t>
  </si>
  <si>
    <t>perrformance</t>
  </si>
  <si>
    <t>Our policy</t>
  </si>
  <si>
    <t>glmark2</t>
  </si>
  <si>
    <t>Chai: Single CPU</t>
  </si>
  <si>
    <t xml:space="preserve">Performance </t>
  </si>
  <si>
    <t>performance</t>
  </si>
  <si>
    <t>our policy</t>
  </si>
  <si>
    <t>Lamp_CPU_NU0.5_Clus0</t>
  </si>
  <si>
    <t>Lamp_Mem_NU0.5_Clus0</t>
  </si>
  <si>
    <t>Lamp_CPU_NU0.5_Clus1</t>
  </si>
  <si>
    <t>Chai:HSTO</t>
  </si>
  <si>
    <t>Our policy_Perf</t>
  </si>
  <si>
    <t>Our policy_Pow</t>
  </si>
  <si>
    <t>Our Policy_Perf</t>
  </si>
  <si>
    <t>Our Policy_Pow</t>
  </si>
  <si>
    <r>
      <t xml:space="preserve">Newer Set of data collection : </t>
    </r>
    <r>
      <rPr>
        <sz val="12"/>
        <color theme="1"/>
        <rFont val="Calibri"/>
        <family val="2"/>
        <scheme val="minor"/>
      </rPr>
      <t>With power monitor</t>
    </r>
  </si>
  <si>
    <t xml:space="preserve">sssp </t>
  </si>
  <si>
    <t>AnTutu</t>
  </si>
  <si>
    <t>Total</t>
  </si>
  <si>
    <t>GPU</t>
  </si>
  <si>
    <t>CPU</t>
  </si>
  <si>
    <t>Mem</t>
  </si>
  <si>
    <t>UX</t>
  </si>
  <si>
    <t>Power-GPU: currently it is the time for power file</t>
  </si>
  <si>
    <t>Power-Mem</t>
  </si>
  <si>
    <t>Power CPU</t>
  </si>
  <si>
    <t>146sec</t>
  </si>
  <si>
    <t>End</t>
  </si>
  <si>
    <t>Power UX</t>
  </si>
  <si>
    <t>Ondemand*</t>
  </si>
  <si>
    <t>*GPUmight have been non booster</t>
  </si>
  <si>
    <t>487/End</t>
  </si>
  <si>
    <t>File Name</t>
  </si>
  <si>
    <t>Odroid_Antutu_Perf</t>
  </si>
  <si>
    <t>Odroid_Antutu_Ondmd_New</t>
  </si>
  <si>
    <t>Our Policies</t>
  </si>
  <si>
    <t>big</t>
  </si>
  <si>
    <t>small</t>
  </si>
  <si>
    <t>mem</t>
  </si>
  <si>
    <t>gpu</t>
  </si>
  <si>
    <t>CPU Cluster</t>
  </si>
  <si>
    <t>Mem cluster</t>
  </si>
  <si>
    <t>mem_cluster0 = {</t>
  </si>
  <si>
    <t>}</t>
  </si>
  <si>
    <r>
      <t>165000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:20</t>
    </r>
    <r>
      <rPr>
        <sz val="12"/>
        <color rgb="FFB5CEA8"/>
        <rFont val="Menlo"/>
        <family val="2"/>
      </rPr>
      <t>00000, 'small':1400000</t>
    </r>
    <r>
      <rPr>
        <sz val="12"/>
        <color rgb="FFD4D4D4"/>
        <rFont val="Menlo"/>
        <family val="2"/>
      </rPr>
      <t>},</t>
    </r>
  </si>
  <si>
    <r>
      <t>206000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480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1900000, 'small':1400000</t>
    </r>
    <r>
      <rPr>
        <sz val="12"/>
        <color rgb="FFD4D4D4"/>
        <rFont val="Menlo"/>
        <family val="2"/>
      </rPr>
      <t>},</t>
    </r>
  </si>
  <si>
    <r>
      <t>275000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420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1800000, 'small':1200000</t>
    </r>
    <r>
      <rPr>
        <sz val="12"/>
        <color rgb="FFD4D4D4"/>
        <rFont val="Menlo"/>
        <family val="2"/>
      </rPr>
      <t>},</t>
    </r>
  </si>
  <si>
    <r>
      <t>543000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</t>
    </r>
    <r>
      <rPr>
        <sz val="12"/>
        <color rgb="FFB5CEA8"/>
        <rFont val="Menlo"/>
        <family val="2"/>
      </rPr>
      <t>700000, 'small':1200000</t>
    </r>
    <r>
      <rPr>
        <sz val="12"/>
        <color rgb="FFD4D4D4"/>
        <rFont val="Menlo"/>
        <family val="2"/>
      </rPr>
      <t>},</t>
    </r>
  </si>
  <si>
    <r>
      <t>413000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:17</t>
    </r>
    <r>
      <rPr>
        <sz val="12"/>
        <color rgb="FFB5CEA8"/>
        <rFont val="Menlo"/>
        <family val="2"/>
      </rPr>
      <t>00000, 'small':1200000</t>
    </r>
    <r>
      <rPr>
        <sz val="12"/>
        <color rgb="FFD4D4D4"/>
        <rFont val="Menlo"/>
        <family val="2"/>
      </rPr>
      <t>},</t>
    </r>
  </si>
  <si>
    <r>
      <t>633000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</t>
    </r>
    <r>
      <rPr>
        <sz val="12"/>
        <color rgb="FFB5CEA8"/>
        <rFont val="Menlo"/>
        <family val="2"/>
      </rPr>
      <t>600000, 'small':1100000</t>
    </r>
    <r>
      <rPr>
        <sz val="12"/>
        <color rgb="FFD4D4D4"/>
        <rFont val="Menlo"/>
        <family val="2"/>
      </rPr>
      <t>},</t>
    </r>
  </si>
  <si>
    <r>
      <t>728000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</t>
    </r>
    <r>
      <rPr>
        <sz val="12"/>
        <color rgb="FFB5CEA8"/>
        <rFont val="Menlo"/>
        <family val="2"/>
      </rPr>
      <t>500000, 'small':1100000</t>
    </r>
    <r>
      <rPr>
        <sz val="12"/>
        <color rgb="FFD4D4D4"/>
        <rFont val="Menlo"/>
        <family val="2"/>
      </rPr>
      <t>},</t>
    </r>
  </si>
  <si>
    <r>
      <t>825000</t>
    </r>
    <r>
      <rPr>
        <sz val="12"/>
        <color rgb="FFD4D4D4"/>
        <rFont val="Menlo"/>
        <family val="2"/>
      </rPr>
      <t>: {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 xml:space="preserve">, </t>
    </r>
    <r>
      <rPr>
        <sz val="12"/>
        <color rgb="FFCE9178"/>
        <rFont val="Menlo"/>
        <family val="2"/>
      </rPr>
      <t>'cpu'</t>
    </r>
    <r>
      <rPr>
        <sz val="12"/>
        <color rgb="FFD4D4D4"/>
        <rFont val="Menlo"/>
        <family val="2"/>
      </rPr>
      <t>:1</t>
    </r>
    <r>
      <rPr>
        <sz val="12"/>
        <color rgb="FFB5CEA8"/>
        <rFont val="Menlo"/>
        <family val="2"/>
      </rPr>
      <t>400000, 'small':1000000</t>
    </r>
    <r>
      <rPr>
        <sz val="12"/>
        <color rgb="FFD4D4D4"/>
        <rFont val="Menlo"/>
        <family val="2"/>
      </rPr>
      <t>}</t>
    </r>
  </si>
  <si>
    <t>cpu_adb_cluster05 ={</t>
  </si>
  <si>
    <r>
      <t>1400000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933000</t>
    </r>
    <r>
      <rPr>
        <sz val="12"/>
        <color rgb="FFD4D4D4"/>
        <rFont val="Menlo"/>
        <family val="2"/>
      </rPr>
      <t>}</t>
    </r>
  </si>
  <si>
    <r>
      <t>1500000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1100000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480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728000</t>
    </r>
    <r>
      <rPr>
        <sz val="12"/>
        <color rgb="FFD4D4D4"/>
        <rFont val="Menlo"/>
        <family val="2"/>
      </rPr>
      <t>}</t>
    </r>
  </si>
  <si>
    <r>
      <t>2000000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165000</t>
    </r>
    <r>
      <rPr>
        <sz val="12"/>
        <color rgb="FFD4D4D4"/>
        <rFont val="Menlo"/>
        <family val="2"/>
      </rPr>
      <t>}</t>
    </r>
  </si>
  <si>
    <t>GPU cluster</t>
  </si>
  <si>
    <t>'cpu':2000000</t>
  </si>
  <si>
    <t>'small':1400000</t>
  </si>
  <si>
    <t>'mem':165000</t>
  </si>
  <si>
    <t>'cpu':1700000</t>
  </si>
  <si>
    <t>'small':1200000</t>
  </si>
  <si>
    <t>'mem':543000</t>
  </si>
  <si>
    <t>'mem':633000</t>
  </si>
  <si>
    <t>'small':1000000</t>
  </si>
  <si>
    <t>'cpu':1400000</t>
  </si>
  <si>
    <t>'cpu':1600000</t>
  </si>
  <si>
    <t>'mem':413000</t>
  </si>
  <si>
    <r>
      <t>1500000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1100000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480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728000</t>
    </r>
    <r>
      <rPr>
        <sz val="12"/>
        <color rgb="FFD4D4D4"/>
        <rFont val="Menlo"/>
        <family val="2"/>
      </rPr>
      <t>},</t>
    </r>
  </si>
  <si>
    <r>
      <t>1600000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825000</t>
    </r>
    <r>
      <rPr>
        <sz val="12"/>
        <color rgb="FFD4D4D4"/>
        <rFont val="Menlo"/>
        <family val="2"/>
      </rPr>
      <t>},</t>
    </r>
  </si>
  <si>
    <r>
      <t>1700000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543000</t>
    </r>
    <r>
      <rPr>
        <sz val="12"/>
        <color rgb="FFD4D4D4"/>
        <rFont val="Menlo"/>
        <family val="2"/>
      </rPr>
      <t>},</t>
    </r>
  </si>
  <si>
    <r>
      <t>1800000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633000</t>
    </r>
    <r>
      <rPr>
        <sz val="12"/>
        <color rgb="FFD4D4D4"/>
        <rFont val="Menlo"/>
        <family val="2"/>
      </rPr>
      <t>},</t>
    </r>
  </si>
  <si>
    <r>
      <t>1900000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1000000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266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275000</t>
    </r>
    <r>
      <rPr>
        <sz val="12"/>
        <color rgb="FFD4D4D4"/>
        <rFont val="Menlo"/>
        <family val="2"/>
      </rPr>
      <t>},</t>
    </r>
  </si>
  <si>
    <t>1200000:{'small':1000000,'gpu':350,'mem':933000},</t>
  </si>
  <si>
    <t>1300000:{'small':1000000,'gpu':350,'mem':6333000},</t>
  </si>
  <si>
    <r>
      <t>1400000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1100000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:42</t>
    </r>
    <r>
      <rPr>
        <sz val="12"/>
        <color rgb="FFB5CEA8"/>
        <rFont val="Menlo"/>
        <family val="2"/>
      </rPr>
      <t>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:825</t>
    </r>
    <r>
      <rPr>
        <sz val="12"/>
        <color rgb="FFB5CEA8"/>
        <rFont val="Menlo"/>
        <family val="2"/>
      </rPr>
      <t>000</t>
    </r>
    <r>
      <rPr>
        <sz val="12"/>
        <color rgb="FFD4D4D4"/>
        <rFont val="Menlo"/>
        <family val="2"/>
      </rPr>
      <t>},</t>
    </r>
  </si>
  <si>
    <t>Lamp_NU0.5(GPU)</t>
  </si>
  <si>
    <t>Idle : 3.7</t>
  </si>
  <si>
    <t>Lamp_NU0.5(CPU)</t>
  </si>
  <si>
    <r>
      <t>1700000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1200000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350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543000</t>
    </r>
    <r>
      <rPr>
        <sz val="12"/>
        <color rgb="FFD4D4D4"/>
        <rFont val="Menlo"/>
        <family val="2"/>
      </rPr>
      <t>}</t>
    </r>
  </si>
  <si>
    <r>
      <t>1600000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1200000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825000</t>
    </r>
    <r>
      <rPr>
        <sz val="12"/>
        <color rgb="FFD4D4D4"/>
        <rFont val="Menlo"/>
        <family val="2"/>
      </rPr>
      <t>}</t>
    </r>
  </si>
  <si>
    <r>
      <t>1800000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1200000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543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633000</t>
    </r>
    <r>
      <rPr>
        <sz val="12"/>
        <color rgb="FFD4D4D4"/>
        <rFont val="Menlo"/>
        <family val="2"/>
      </rPr>
      <t>}</t>
    </r>
  </si>
  <si>
    <r>
      <t>1900000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1300000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266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275000</t>
    </r>
    <r>
      <rPr>
        <sz val="12"/>
        <color rgb="FFD4D4D4"/>
        <rFont val="Menlo"/>
        <family val="2"/>
      </rPr>
      <t>}</t>
    </r>
  </si>
  <si>
    <r>
      <t>2000000</t>
    </r>
    <r>
      <rPr>
        <sz val="12"/>
        <color rgb="FFD4D4D4"/>
        <rFont val="Menlo"/>
        <family val="2"/>
      </rPr>
      <t>:{</t>
    </r>
    <r>
      <rPr>
        <sz val="12"/>
        <color rgb="FFCE9178"/>
        <rFont val="Menlo"/>
        <family val="2"/>
      </rPr>
      <t>'small'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1400000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'gpu'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177</t>
    </r>
    <r>
      <rPr>
        <sz val="12"/>
        <color rgb="FFD4D4D4"/>
        <rFont val="Menlo"/>
        <family val="2"/>
      </rPr>
      <t>,</t>
    </r>
    <r>
      <rPr>
        <sz val="12"/>
        <color rgb="FFCE9178"/>
        <rFont val="Menlo"/>
        <family val="2"/>
      </rPr>
      <t>'mem'</t>
    </r>
    <r>
      <rPr>
        <sz val="12"/>
        <color rgb="FFD4D4D4"/>
        <rFont val="Menlo"/>
        <family val="2"/>
      </rPr>
      <t>:</t>
    </r>
    <r>
      <rPr>
        <sz val="12"/>
        <color rgb="FFB5CEA8"/>
        <rFont val="Menlo"/>
        <family val="2"/>
      </rPr>
      <t>165000</t>
    </r>
    <r>
      <rPr>
        <sz val="12"/>
        <color rgb="FFD4D4D4"/>
        <rFont val="Menlo"/>
        <family val="2"/>
      </rPr>
      <t>}</t>
    </r>
  </si>
  <si>
    <t>Lamp_NU0.5(Mem)</t>
  </si>
  <si>
    <t>Odorid_Antutu_Mem0.5</t>
  </si>
  <si>
    <t>Odorid_Antutu_CPU0.5</t>
  </si>
  <si>
    <t>Odorid_Antutu_GPU0.5</t>
  </si>
  <si>
    <t>cpu_cluster = {</t>
  </si>
  <si>
    <t>{'gpu'</t>
  </si>
  <si>
    <t>'mem'</t>
  </si>
  <si>
    <t>165000}</t>
  </si>
  <si>
    <t>275000}</t>
  </si>
  <si>
    <t>413000}</t>
  </si>
  <si>
    <t>543000}</t>
  </si>
  <si>
    <t>633000}</t>
  </si>
  <si>
    <t>825000}</t>
  </si>
  <si>
    <t>'small'</t>
  </si>
  <si>
    <t>GPU Cluster</t>
  </si>
  <si>
    <t>gpu_cluster = {</t>
  </si>
  <si>
    <t>{'cpu'</t>
  </si>
  <si>
    <t>728000}</t>
  </si>
  <si>
    <t>Mem Cluster</t>
  </si>
  <si>
    <t>mem_cluster = {</t>
  </si>
  <si>
    <t>'cpu'</t>
  </si>
  <si>
    <t>1200000}</t>
  </si>
  <si>
    <t>1400000}</t>
  </si>
  <si>
    <t>1300000}</t>
  </si>
  <si>
    <t>1500000}</t>
  </si>
  <si>
    <t>1600000}</t>
  </si>
  <si>
    <t>1800000}</t>
  </si>
  <si>
    <t>1900000}</t>
  </si>
  <si>
    <t>2000000}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</si>
</sst>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z val="12"/>
      <color rgb="FFD4D4D4"/>
      <name val="Menlo"/>
      <family val="2"/>
    </font>
    <font>
      <sz val="12"/>
      <color rgb="FFB5CEA8"/>
      <name val="Menlo"/>
      <family val="2"/>
    </font>
    <font>
      <sz val="12"/>
      <color rgb="FFCE9178"/>
      <name val="Menlo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1" fillId="0" borderId="0" xfId="0" applyFont="1" applyAlignment="1">
      <alignment wrapText="1"/>
    </xf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5" fillId="0" borderId="0" xfId="0" applyFont="1"/>
    <xf numFmtId="0" fontId="4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tif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660400</xdr:colOff>
      <xdr:row>5</xdr:row>
      <xdr:rowOff>102726</xdr:rowOff>
    </xdr:from>
    <xdr:to>
      <xdr:col>20</xdr:col>
      <xdr:colOff>533400</xdr:colOff>
      <xdr:row>20</xdr:row>
      <xdr:rowOff>44922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9E38CE-C3EA-BC43-A448-4F7D308C79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7400" y="1118726"/>
          <a:ext cx="4826000" cy="2990196"/>
        </a:xfrm>
        <a:prstGeom prst="rect">
          <a:avLst/>
        </a:prstGeom>
      </xdr:spPr>
    </xdr:pic>
    <xdr:clientData/>
  </xdr:twoCellAnchor>
  <xdr:twoCellAnchor editAs="oneCell">
    <xdr:from>
      <xdr:col>14</xdr:col>
      <xdr:colOff>457200</xdr:colOff>
      <xdr:row>21</xdr:row>
      <xdr:rowOff>97423</xdr:rowOff>
    </xdr:from>
    <xdr:to>
      <xdr:col>20</xdr:col>
      <xdr:colOff>749300</xdr:colOff>
      <xdr:row>37</xdr:row>
      <xdr:rowOff>96094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80EE3E-ECDF-819C-3AB7-DE5EC45EE1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014200" y="4567823"/>
          <a:ext cx="5245100" cy="3249871"/>
        </a:xfrm>
        <a:prstGeom prst="rect">
          <a:avLst/>
        </a:prstGeom>
      </xdr:spPr>
    </xdr:pic>
    <xdr:clientData/>
  </xdr:twoCellAnchor>
  <xdr:twoCellAnchor editAs="oneCell">
    <xdr:from>
      <xdr:col>7</xdr:col>
      <xdr:colOff>799044</xdr:colOff>
      <xdr:row>18</xdr:row>
      <xdr:rowOff>50800</xdr:rowOff>
    </xdr:from>
    <xdr:to>
      <xdr:col>15</xdr:col>
      <xdr:colOff>457199</xdr:colOff>
      <xdr:row>37</xdr:row>
      <xdr:rowOff>50800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4DD766E-A419-9D33-FAD4-FAA57C2DAA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09344" y="3708400"/>
          <a:ext cx="6262155" cy="3860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E52C-6EF9-A04F-A62B-2AB7DCD6CD38}">
  <dimension ref="A1:K56"/>
  <sheetViews>
    <sheetView topLeftCell="A14" workbookViewId="0">
      <selection activeCell="B43" sqref="B43"/>
    </sheetView>
  </sheetViews>
  <sheetFormatPr baseColWidth="10" defaultRowHeight="16" x14ac:dyDescent="0.2"/>
  <cols>
    <col min="1" max="1" width="18.83203125" customWidth="1"/>
    <col min="2" max="3" width="25.5" customWidth="1"/>
    <col min="4" max="4" width="24.1640625" customWidth="1"/>
    <col min="5" max="5" width="24.5" customWidth="1"/>
    <col min="6" max="8" width="22.1640625" customWidth="1"/>
    <col min="9" max="9" width="37.1640625" customWidth="1"/>
    <col min="11" max="11" width="50" customWidth="1"/>
  </cols>
  <sheetData>
    <row r="1" spans="1:10" x14ac:dyDescent="0.2">
      <c r="A1" s="1" t="s">
        <v>0</v>
      </c>
      <c r="B1" s="1" t="s">
        <v>1</v>
      </c>
      <c r="C1" s="1" t="s">
        <v>22</v>
      </c>
      <c r="D1" s="1" t="s">
        <v>11</v>
      </c>
      <c r="E1" s="1" t="s">
        <v>9</v>
      </c>
      <c r="F1" s="1" t="s">
        <v>10</v>
      </c>
      <c r="G1" s="1" t="s">
        <v>16</v>
      </c>
      <c r="H1" s="1" t="s">
        <v>17</v>
      </c>
      <c r="I1" s="1" t="s">
        <v>13</v>
      </c>
      <c r="J1" s="1" t="s">
        <v>19</v>
      </c>
    </row>
    <row r="3" spans="1:10" x14ac:dyDescent="0.2">
      <c r="A3" t="s">
        <v>15</v>
      </c>
      <c r="B3" t="s">
        <v>2</v>
      </c>
      <c r="C3">
        <v>5</v>
      </c>
      <c r="D3">
        <v>48.290999999999997</v>
      </c>
      <c r="E3">
        <v>6.5</v>
      </c>
      <c r="F3">
        <v>3.8</v>
      </c>
      <c r="G3">
        <f t="shared" ref="G3:G11" si="0">E3-F3</f>
        <v>2.7</v>
      </c>
      <c r="H3">
        <f t="shared" ref="H3:H11" si="1">C3*100/D3/G3</f>
        <v>3.83477635967748</v>
      </c>
      <c r="I3" t="s">
        <v>14</v>
      </c>
      <c r="J3">
        <v>0</v>
      </c>
    </row>
    <row r="4" spans="1:10" x14ac:dyDescent="0.2">
      <c r="A4" t="s">
        <v>15</v>
      </c>
      <c r="B4" t="s">
        <v>12</v>
      </c>
      <c r="C4">
        <v>5</v>
      </c>
      <c r="D4">
        <v>90.47</v>
      </c>
      <c r="E4">
        <v>4.5</v>
      </c>
      <c r="F4">
        <v>3.1</v>
      </c>
      <c r="G4">
        <f t="shared" si="0"/>
        <v>1.4</v>
      </c>
      <c r="H4">
        <f t="shared" si="1"/>
        <v>3.9476385226357595</v>
      </c>
      <c r="I4" t="s">
        <v>14</v>
      </c>
      <c r="J4">
        <v>0</v>
      </c>
    </row>
    <row r="5" spans="1:10" x14ac:dyDescent="0.2">
      <c r="A5" t="s">
        <v>15</v>
      </c>
      <c r="B5" t="s">
        <v>2</v>
      </c>
      <c r="C5">
        <v>10</v>
      </c>
      <c r="D5">
        <v>96.8</v>
      </c>
      <c r="E5">
        <v>6.5</v>
      </c>
      <c r="F5">
        <v>3.7</v>
      </c>
      <c r="G5">
        <f t="shared" si="0"/>
        <v>2.8</v>
      </c>
      <c r="H5">
        <f t="shared" si="1"/>
        <v>3.6894923258559627</v>
      </c>
      <c r="I5" t="s">
        <v>18</v>
      </c>
      <c r="J5">
        <v>0</v>
      </c>
    </row>
    <row r="6" spans="1:10" x14ac:dyDescent="0.2">
      <c r="A6" t="s">
        <v>15</v>
      </c>
      <c r="B6" t="s">
        <v>12</v>
      </c>
      <c r="C6">
        <v>10</v>
      </c>
      <c r="D6">
        <v>193.62</v>
      </c>
      <c r="E6">
        <v>4</v>
      </c>
      <c r="F6">
        <v>3.1</v>
      </c>
      <c r="G6">
        <f t="shared" si="0"/>
        <v>0.89999999999999991</v>
      </c>
      <c r="H6">
        <f t="shared" si="1"/>
        <v>5.7386174522833961</v>
      </c>
      <c r="I6" t="s">
        <v>18</v>
      </c>
      <c r="J6">
        <v>0</v>
      </c>
    </row>
    <row r="8" spans="1:10" x14ac:dyDescent="0.2">
      <c r="A8" t="s">
        <v>20</v>
      </c>
      <c r="B8" t="s">
        <v>2</v>
      </c>
      <c r="C8">
        <v>5</v>
      </c>
      <c r="D8">
        <v>25.925999999999998</v>
      </c>
      <c r="E8">
        <v>4.5</v>
      </c>
      <c r="F8">
        <v>3.7</v>
      </c>
      <c r="G8">
        <f t="shared" si="0"/>
        <v>0.79999999999999982</v>
      </c>
      <c r="H8">
        <f t="shared" si="1"/>
        <v>24.107073979788638</v>
      </c>
      <c r="I8" t="s">
        <v>21</v>
      </c>
    </row>
    <row r="9" spans="1:10" x14ac:dyDescent="0.2">
      <c r="A9" t="s">
        <v>20</v>
      </c>
      <c r="B9" t="s">
        <v>12</v>
      </c>
      <c r="C9">
        <v>5</v>
      </c>
      <c r="D9">
        <v>32.69</v>
      </c>
      <c r="E9">
        <v>4.0999999999999996</v>
      </c>
      <c r="F9">
        <v>3.2</v>
      </c>
      <c r="G9">
        <f t="shared" si="0"/>
        <v>0.89999999999999947</v>
      </c>
      <c r="H9">
        <f t="shared" si="1"/>
        <v>16.994663675605871</v>
      </c>
      <c r="I9" t="s">
        <v>21</v>
      </c>
    </row>
    <row r="10" spans="1:10" x14ac:dyDescent="0.2">
      <c r="A10" t="s">
        <v>20</v>
      </c>
      <c r="B10" t="s">
        <v>2</v>
      </c>
      <c r="C10">
        <v>10</v>
      </c>
      <c r="D10">
        <v>52.05</v>
      </c>
      <c r="E10">
        <v>4.5</v>
      </c>
      <c r="F10">
        <v>3.7</v>
      </c>
      <c r="G10">
        <f t="shared" si="0"/>
        <v>0.79999999999999982</v>
      </c>
      <c r="H10">
        <f t="shared" si="1"/>
        <v>24.015369836695491</v>
      </c>
      <c r="I10" t="s">
        <v>23</v>
      </c>
    </row>
    <row r="11" spans="1:10" x14ac:dyDescent="0.2">
      <c r="A11" t="s">
        <v>20</v>
      </c>
      <c r="B11" t="s">
        <v>12</v>
      </c>
      <c r="C11">
        <v>10</v>
      </c>
      <c r="D11">
        <v>58.4</v>
      </c>
      <c r="E11">
        <v>4.2</v>
      </c>
      <c r="F11">
        <v>3.3</v>
      </c>
      <c r="G11">
        <f t="shared" si="0"/>
        <v>0.90000000000000036</v>
      </c>
      <c r="H11">
        <f t="shared" si="1"/>
        <v>19.025875190258745</v>
      </c>
      <c r="I11" t="s">
        <v>23</v>
      </c>
    </row>
    <row r="13" spans="1:10" x14ac:dyDescent="0.2">
      <c r="A13" s="6" t="s">
        <v>24</v>
      </c>
      <c r="B13" s="6"/>
      <c r="C13" s="6"/>
      <c r="D13" s="6"/>
      <c r="E13" s="6"/>
      <c r="F13" s="6"/>
      <c r="G13" s="6"/>
      <c r="H13" s="6"/>
      <c r="I13" s="6"/>
      <c r="J13" s="6"/>
    </row>
    <row r="14" spans="1:10" x14ac:dyDescent="0.2">
      <c r="A14" t="s">
        <v>15</v>
      </c>
      <c r="B14" t="s">
        <v>8</v>
      </c>
      <c r="C14">
        <v>5</v>
      </c>
      <c r="D14">
        <v>62</v>
      </c>
      <c r="E14">
        <v>5.5</v>
      </c>
      <c r="F14">
        <v>3.5</v>
      </c>
      <c r="G14">
        <f>E14-F14</f>
        <v>2</v>
      </c>
      <c r="H14">
        <f>C14*100/D14/G14</f>
        <v>4.032258064516129</v>
      </c>
      <c r="I14" t="s">
        <v>14</v>
      </c>
      <c r="J14">
        <v>0.06</v>
      </c>
    </row>
    <row r="15" spans="1:10" x14ac:dyDescent="0.2">
      <c r="A15" t="s">
        <v>15</v>
      </c>
      <c r="B15" t="s">
        <v>8</v>
      </c>
      <c r="C15">
        <v>10</v>
      </c>
      <c r="D15">
        <v>120.8</v>
      </c>
      <c r="E15">
        <v>5.5</v>
      </c>
      <c r="F15">
        <v>3.3</v>
      </c>
      <c r="G15">
        <f>E15-F15</f>
        <v>2.2000000000000002</v>
      </c>
      <c r="H15">
        <f>C15*100/D15/G15</f>
        <v>3.7627934978928357</v>
      </c>
      <c r="I15" t="s">
        <v>18</v>
      </c>
      <c r="J15">
        <v>0.06</v>
      </c>
    </row>
    <row r="17" spans="1:11" x14ac:dyDescent="0.2">
      <c r="A17" t="s">
        <v>20</v>
      </c>
      <c r="B17" t="s">
        <v>8</v>
      </c>
      <c r="C17">
        <v>5</v>
      </c>
      <c r="D17">
        <v>26.754999999999999</v>
      </c>
      <c r="E17">
        <v>4.3</v>
      </c>
      <c r="F17">
        <v>3.4</v>
      </c>
      <c r="G17">
        <f>E17-F17</f>
        <v>0.89999999999999991</v>
      </c>
      <c r="H17">
        <f>C17*100/D17/G17</f>
        <v>20.764550758944335</v>
      </c>
      <c r="I17" t="s">
        <v>21</v>
      </c>
      <c r="J17">
        <v>0.02</v>
      </c>
    </row>
    <row r="18" spans="1:11" x14ac:dyDescent="0.2">
      <c r="A18" t="s">
        <v>20</v>
      </c>
      <c r="B18" t="s">
        <v>8</v>
      </c>
      <c r="C18">
        <v>10</v>
      </c>
      <c r="D18">
        <v>53.5</v>
      </c>
      <c r="E18">
        <v>4.3</v>
      </c>
      <c r="F18">
        <v>3.4</v>
      </c>
      <c r="G18">
        <f>E18-F18</f>
        <v>0.89999999999999991</v>
      </c>
      <c r="H18">
        <f>C18*100/D18/G18</f>
        <v>20.768431983385256</v>
      </c>
      <c r="I18" t="s">
        <v>23</v>
      </c>
      <c r="J18">
        <v>0.02</v>
      </c>
    </row>
    <row r="19" spans="1:11" x14ac:dyDescent="0.2">
      <c r="A19" s="6" t="s">
        <v>25</v>
      </c>
      <c r="B19" s="6"/>
      <c r="C19" s="6"/>
      <c r="D19" s="6"/>
      <c r="E19" s="6"/>
      <c r="F19" s="6"/>
      <c r="G19" s="6"/>
      <c r="H19" s="6"/>
      <c r="I19" s="6"/>
      <c r="J19" s="6"/>
    </row>
    <row r="20" spans="1:11" x14ac:dyDescent="0.2">
      <c r="A20" t="s">
        <v>15</v>
      </c>
      <c r="B20" t="s">
        <v>8</v>
      </c>
      <c r="C20">
        <v>5</v>
      </c>
      <c r="D20">
        <v>58.8</v>
      </c>
      <c r="E20">
        <v>6.3</v>
      </c>
      <c r="F20">
        <v>3.9</v>
      </c>
      <c r="G20">
        <f>E20-F20</f>
        <v>2.4</v>
      </c>
      <c r="H20">
        <f>C20*100/D20/G20</f>
        <v>3.5430839002267578</v>
      </c>
      <c r="I20" t="s">
        <v>14</v>
      </c>
      <c r="J20">
        <v>0.11</v>
      </c>
    </row>
    <row r="21" spans="1:11" x14ac:dyDescent="0.2">
      <c r="A21" t="s">
        <v>15</v>
      </c>
      <c r="B21" t="s">
        <v>8</v>
      </c>
      <c r="C21">
        <v>10</v>
      </c>
      <c r="D21">
        <v>129.9</v>
      </c>
      <c r="E21">
        <v>6.6</v>
      </c>
      <c r="F21">
        <v>3.8</v>
      </c>
      <c r="G21">
        <f>E21-F21</f>
        <v>2.8</v>
      </c>
      <c r="H21">
        <f>C21*100/D21/G21</f>
        <v>2.7493676454415485</v>
      </c>
      <c r="I21" t="s">
        <v>26</v>
      </c>
      <c r="J21">
        <v>0.11</v>
      </c>
    </row>
    <row r="23" spans="1:11" x14ac:dyDescent="0.2">
      <c r="A23" t="s">
        <v>20</v>
      </c>
      <c r="B23" t="s">
        <v>8</v>
      </c>
      <c r="C23">
        <v>5</v>
      </c>
      <c r="D23">
        <v>47.18</v>
      </c>
      <c r="E23">
        <v>4.5999999999999996</v>
      </c>
      <c r="F23">
        <v>3.7</v>
      </c>
      <c r="G23">
        <f>E23-F23</f>
        <v>0.89999999999999947</v>
      </c>
      <c r="H23">
        <f>C23*100/D23/G23</f>
        <v>11.775234327163119</v>
      </c>
      <c r="I23" t="s">
        <v>21</v>
      </c>
      <c r="J23">
        <v>0.1</v>
      </c>
    </row>
    <row r="24" spans="1:11" x14ac:dyDescent="0.2">
      <c r="A24" t="s">
        <v>20</v>
      </c>
      <c r="B24" t="s">
        <v>8</v>
      </c>
      <c r="C24">
        <v>10</v>
      </c>
      <c r="D24">
        <v>94.55</v>
      </c>
      <c r="E24">
        <v>4.4000000000000004</v>
      </c>
      <c r="F24">
        <v>3.7</v>
      </c>
      <c r="G24">
        <f>E24-F24</f>
        <v>0.70000000000000018</v>
      </c>
      <c r="H24">
        <f>C24*100/D24/G24</f>
        <v>15.10916370778877</v>
      </c>
      <c r="I24" t="s">
        <v>28</v>
      </c>
      <c r="J24">
        <v>0.11</v>
      </c>
    </row>
    <row r="26" spans="1:11" x14ac:dyDescent="0.2">
      <c r="A26" s="6" t="s">
        <v>27</v>
      </c>
      <c r="B26" s="6"/>
      <c r="C26" s="6"/>
      <c r="D26" s="6"/>
      <c r="E26" s="6"/>
      <c r="F26" s="6"/>
      <c r="G26" s="6"/>
      <c r="H26" s="6"/>
      <c r="I26" s="6"/>
      <c r="J26" s="6"/>
    </row>
    <row r="27" spans="1:11" x14ac:dyDescent="0.2">
      <c r="A27" t="s">
        <v>15</v>
      </c>
      <c r="B27" t="s">
        <v>8</v>
      </c>
      <c r="C27">
        <v>5</v>
      </c>
      <c r="D27">
        <v>305.47000000000003</v>
      </c>
      <c r="E27">
        <v>4.3</v>
      </c>
      <c r="F27">
        <v>3.6</v>
      </c>
      <c r="G27">
        <f>E27-F27</f>
        <v>0.69999999999999973</v>
      </c>
      <c r="H27">
        <f>C27*100/D27/G27</f>
        <v>2.3383170664409416</v>
      </c>
      <c r="I27" t="s">
        <v>14</v>
      </c>
      <c r="J27">
        <v>0.34</v>
      </c>
      <c r="K27" t="s">
        <v>29</v>
      </c>
    </row>
    <row r="28" spans="1:11" x14ac:dyDescent="0.2">
      <c r="A28" t="s">
        <v>30</v>
      </c>
      <c r="B28" t="s">
        <v>8</v>
      </c>
      <c r="C28">
        <v>5</v>
      </c>
      <c r="D28">
        <v>174.3</v>
      </c>
      <c r="E28">
        <v>4.2</v>
      </c>
      <c r="F28">
        <v>3.7</v>
      </c>
      <c r="G28">
        <f>E28-F28</f>
        <v>0.5</v>
      </c>
      <c r="H28">
        <f>C28*100/D28/G28</f>
        <v>5.7372346528973033</v>
      </c>
      <c r="I28" t="s">
        <v>21</v>
      </c>
      <c r="J28">
        <v>0.3</v>
      </c>
      <c r="K28" t="s">
        <v>29</v>
      </c>
    </row>
    <row r="33" spans="1:11" x14ac:dyDescent="0.2">
      <c r="A33" t="s">
        <v>31</v>
      </c>
      <c r="I33" t="s">
        <v>2</v>
      </c>
      <c r="J33" t="s">
        <v>36</v>
      </c>
    </row>
    <row r="34" spans="1:11" x14ac:dyDescent="0.2">
      <c r="A34" t="s">
        <v>32</v>
      </c>
      <c r="B34" t="s">
        <v>33</v>
      </c>
      <c r="C34">
        <v>5</v>
      </c>
      <c r="D34">
        <v>140</v>
      </c>
      <c r="E34">
        <v>4.0999999999999996</v>
      </c>
      <c r="F34">
        <v>3.1</v>
      </c>
      <c r="G34">
        <f t="shared" ref="G34:G48" si="2">E34-F34</f>
        <v>0.99999999999999956</v>
      </c>
      <c r="H34">
        <f t="shared" ref="H34:H43" si="3">C34*100/D34/G34</f>
        <v>3.5714285714285734</v>
      </c>
      <c r="I34">
        <f>100/D34</f>
        <v>0.7142857142857143</v>
      </c>
      <c r="J34">
        <f>G34</f>
        <v>0.99999999999999956</v>
      </c>
    </row>
    <row r="35" spans="1:11" x14ac:dyDescent="0.2">
      <c r="A35" t="s">
        <v>32</v>
      </c>
      <c r="B35" t="s">
        <v>34</v>
      </c>
      <c r="C35">
        <v>5</v>
      </c>
      <c r="D35">
        <v>87.3</v>
      </c>
      <c r="E35">
        <v>4.3</v>
      </c>
      <c r="F35">
        <v>3.5</v>
      </c>
      <c r="G35">
        <f t="shared" si="2"/>
        <v>0.79999999999999982</v>
      </c>
      <c r="H35">
        <f t="shared" si="3"/>
        <v>7.159221076746852</v>
      </c>
      <c r="I35">
        <f t="shared" ref="I35:I43" si="4">100/D35</f>
        <v>1.1454753722794959</v>
      </c>
      <c r="J35">
        <f t="shared" ref="J35:J43" si="5">G35</f>
        <v>0.79999999999999982</v>
      </c>
    </row>
    <row r="36" spans="1:11" x14ac:dyDescent="0.2">
      <c r="A36" t="s">
        <v>32</v>
      </c>
      <c r="B36" t="s">
        <v>2</v>
      </c>
      <c r="C36">
        <v>5</v>
      </c>
      <c r="D36">
        <v>69.3</v>
      </c>
      <c r="E36">
        <v>5.4</v>
      </c>
      <c r="F36">
        <v>3.6</v>
      </c>
      <c r="G36">
        <f t="shared" si="2"/>
        <v>1.8000000000000003</v>
      </c>
      <c r="H36">
        <f t="shared" si="3"/>
        <v>4.0083373416706749</v>
      </c>
      <c r="I36">
        <f t="shared" si="4"/>
        <v>1.4430014430014431</v>
      </c>
      <c r="J36">
        <f t="shared" si="5"/>
        <v>1.8000000000000003</v>
      </c>
      <c r="K36">
        <f>0.8/1.8</f>
        <v>0.44444444444444448</v>
      </c>
    </row>
    <row r="37" spans="1:11" x14ac:dyDescent="0.2">
      <c r="B37" t="s">
        <v>46</v>
      </c>
      <c r="C37">
        <v>5</v>
      </c>
      <c r="D37">
        <v>82</v>
      </c>
      <c r="E37">
        <v>4.8</v>
      </c>
      <c r="F37">
        <v>3.7</v>
      </c>
      <c r="G37">
        <f t="shared" si="2"/>
        <v>1.0999999999999996</v>
      </c>
      <c r="H37">
        <f t="shared" si="3"/>
        <v>5.5432372505543253</v>
      </c>
      <c r="I37">
        <f t="shared" si="4"/>
        <v>1.2195121951219512</v>
      </c>
      <c r="J37">
        <f t="shared" si="5"/>
        <v>1.0999999999999996</v>
      </c>
    </row>
    <row r="38" spans="1:11" x14ac:dyDescent="0.2">
      <c r="B38" t="s">
        <v>47</v>
      </c>
      <c r="C38">
        <v>5</v>
      </c>
      <c r="D38">
        <v>102</v>
      </c>
      <c r="E38">
        <v>4.7</v>
      </c>
      <c r="F38">
        <v>3.7</v>
      </c>
      <c r="G38">
        <f t="shared" si="2"/>
        <v>1</v>
      </c>
      <c r="H38">
        <f t="shared" si="3"/>
        <v>4.9019607843137258</v>
      </c>
      <c r="I38">
        <f t="shared" si="4"/>
        <v>0.98039215686274506</v>
      </c>
      <c r="J38">
        <f t="shared" si="5"/>
        <v>1</v>
      </c>
    </row>
    <row r="39" spans="1:11" x14ac:dyDescent="0.2">
      <c r="B39" t="s">
        <v>48</v>
      </c>
      <c r="C39">
        <v>5</v>
      </c>
      <c r="D39">
        <v>72</v>
      </c>
      <c r="E39">
        <v>4.7</v>
      </c>
      <c r="F39">
        <v>3.7</v>
      </c>
      <c r="G39">
        <f t="shared" si="2"/>
        <v>1</v>
      </c>
      <c r="H39">
        <f t="shared" si="3"/>
        <v>6.9444444444444446</v>
      </c>
      <c r="I39">
        <f t="shared" si="4"/>
        <v>1.3888888888888888</v>
      </c>
      <c r="J39">
        <f t="shared" si="5"/>
        <v>1</v>
      </c>
      <c r="K39">
        <f>(I36-I39)/I36</f>
        <v>3.7500000000000075E-2</v>
      </c>
    </row>
    <row r="40" spans="1:11" x14ac:dyDescent="0.2">
      <c r="G40">
        <f t="shared" si="2"/>
        <v>0</v>
      </c>
    </row>
    <row r="41" spans="1:11" x14ac:dyDescent="0.2">
      <c r="A41" t="s">
        <v>49</v>
      </c>
      <c r="B41" t="s">
        <v>33</v>
      </c>
      <c r="C41">
        <v>20</v>
      </c>
      <c r="D41">
        <v>94.415000000000006</v>
      </c>
      <c r="E41">
        <v>6.1</v>
      </c>
      <c r="F41">
        <v>3.3</v>
      </c>
      <c r="G41">
        <f t="shared" si="2"/>
        <v>2.8</v>
      </c>
      <c r="H41">
        <f t="shared" si="3"/>
        <v>7.565383829748602</v>
      </c>
      <c r="I41">
        <f t="shared" si="4"/>
        <v>1.0591537361648042</v>
      </c>
      <c r="J41">
        <f t="shared" si="5"/>
        <v>2.8</v>
      </c>
    </row>
    <row r="42" spans="1:11" x14ac:dyDescent="0.2">
      <c r="B42" t="s">
        <v>2</v>
      </c>
      <c r="C42">
        <v>20</v>
      </c>
      <c r="D42">
        <v>93.18</v>
      </c>
      <c r="E42">
        <v>6.4</v>
      </c>
      <c r="F42">
        <v>3.3</v>
      </c>
      <c r="G42">
        <f t="shared" si="2"/>
        <v>3.1000000000000005</v>
      </c>
      <c r="H42">
        <f t="shared" si="3"/>
        <v>6.9238172389201607</v>
      </c>
      <c r="I42">
        <f t="shared" si="4"/>
        <v>1.0731916720326249</v>
      </c>
      <c r="J42">
        <f t="shared" si="5"/>
        <v>3.1000000000000005</v>
      </c>
    </row>
    <row r="43" spans="1:11" x14ac:dyDescent="0.2">
      <c r="B43" t="s">
        <v>48</v>
      </c>
      <c r="C43">
        <v>20</v>
      </c>
      <c r="D43">
        <v>116.7</v>
      </c>
      <c r="E43">
        <v>5.7</v>
      </c>
      <c r="F43">
        <v>3.7</v>
      </c>
      <c r="G43">
        <f t="shared" si="2"/>
        <v>2</v>
      </c>
      <c r="H43">
        <f t="shared" si="3"/>
        <v>8.5689802913453299</v>
      </c>
      <c r="I43">
        <f t="shared" si="4"/>
        <v>0.85689802913453295</v>
      </c>
      <c r="J43">
        <f t="shared" si="5"/>
        <v>2</v>
      </c>
    </row>
    <row r="45" spans="1:11" x14ac:dyDescent="0.2">
      <c r="A45" t="s">
        <v>35</v>
      </c>
      <c r="B45" t="s">
        <v>34</v>
      </c>
      <c r="D45">
        <v>24</v>
      </c>
      <c r="E45">
        <v>7.5</v>
      </c>
      <c r="F45">
        <v>5.2</v>
      </c>
      <c r="G45">
        <f t="shared" si="2"/>
        <v>2.2999999999999998</v>
      </c>
      <c r="H45">
        <f>D45/G45</f>
        <v>10.434782608695652</v>
      </c>
    </row>
    <row r="46" spans="1:11" x14ac:dyDescent="0.2">
      <c r="B46" t="s">
        <v>33</v>
      </c>
      <c r="D46">
        <v>21</v>
      </c>
      <c r="E46">
        <v>7.2</v>
      </c>
      <c r="F46">
        <v>5</v>
      </c>
      <c r="G46">
        <f t="shared" si="2"/>
        <v>2.2000000000000002</v>
      </c>
      <c r="H46">
        <f>D46/G46</f>
        <v>9.545454545454545</v>
      </c>
    </row>
    <row r="47" spans="1:11" x14ac:dyDescent="0.2">
      <c r="B47" t="s">
        <v>2</v>
      </c>
      <c r="D47">
        <v>25</v>
      </c>
      <c r="E47">
        <v>7.9</v>
      </c>
      <c r="F47">
        <v>5.0999999999999996</v>
      </c>
      <c r="G47">
        <f t="shared" si="2"/>
        <v>2.8000000000000007</v>
      </c>
      <c r="H47">
        <f>D47/G47</f>
        <v>8.928571428571427</v>
      </c>
    </row>
    <row r="48" spans="1:11" x14ac:dyDescent="0.2">
      <c r="B48" t="s">
        <v>48</v>
      </c>
      <c r="D48">
        <v>22</v>
      </c>
      <c r="E48">
        <v>7.2</v>
      </c>
      <c r="F48">
        <v>5.2</v>
      </c>
      <c r="G48">
        <f t="shared" si="2"/>
        <v>2</v>
      </c>
      <c r="H48">
        <f>D48/G48</f>
        <v>11</v>
      </c>
    </row>
    <row r="53" spans="1:11" x14ac:dyDescent="0.2">
      <c r="A53" s="6" t="s">
        <v>54</v>
      </c>
      <c r="B53" s="7"/>
      <c r="C53" s="7"/>
      <c r="D53" s="7"/>
      <c r="E53" s="7"/>
      <c r="F53" s="7"/>
      <c r="G53" s="7"/>
      <c r="H53" s="7"/>
      <c r="I53" s="7"/>
      <c r="J53" s="7"/>
      <c r="K53" s="7"/>
    </row>
    <row r="54" spans="1:1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</row>
    <row r="56" spans="1:11" x14ac:dyDescent="0.2">
      <c r="A56" t="s">
        <v>55</v>
      </c>
    </row>
  </sheetData>
  <mergeCells count="4">
    <mergeCell ref="A19:J19"/>
    <mergeCell ref="A26:J26"/>
    <mergeCell ref="A13:J13"/>
    <mergeCell ref="A53:K5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3AD723-47BD-1545-A550-C0EB0A603383}">
  <dimension ref="A1:P8"/>
  <sheetViews>
    <sheetView zoomScale="120" zoomScaleNormal="120" workbookViewId="0">
      <selection activeCell="L19" sqref="L19"/>
    </sheetView>
  </sheetViews>
  <sheetFormatPr baseColWidth="10" defaultRowHeight="16" x14ac:dyDescent="0.2"/>
  <cols>
    <col min="1" max="1" width="26.6640625" customWidth="1"/>
    <col min="12" max="12" width="37" customWidth="1"/>
  </cols>
  <sheetData>
    <row r="1" spans="1:16" ht="102" x14ac:dyDescent="0.2">
      <c r="A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  <c r="G1" s="1"/>
      <c r="H1" s="4" t="s">
        <v>62</v>
      </c>
      <c r="I1" s="1" t="s">
        <v>63</v>
      </c>
      <c r="J1" s="1" t="s">
        <v>64</v>
      </c>
      <c r="K1" s="1" t="s">
        <v>67</v>
      </c>
      <c r="L1" s="1" t="s">
        <v>71</v>
      </c>
    </row>
    <row r="2" spans="1:16" x14ac:dyDescent="0.2">
      <c r="A2" s="5" t="s">
        <v>68</v>
      </c>
      <c r="B2" s="5">
        <v>72963</v>
      </c>
      <c r="C2" s="5">
        <v>7164</v>
      </c>
      <c r="D2" s="5">
        <v>42839</v>
      </c>
      <c r="E2" s="5">
        <v>3004</v>
      </c>
      <c r="F2" s="5">
        <v>19956</v>
      </c>
      <c r="G2" s="5"/>
      <c r="H2" s="5" t="s">
        <v>65</v>
      </c>
      <c r="I2" s="5">
        <v>248</v>
      </c>
      <c r="J2" s="5">
        <v>332</v>
      </c>
      <c r="K2" s="5" t="s">
        <v>66</v>
      </c>
      <c r="M2" t="s">
        <v>69</v>
      </c>
    </row>
    <row r="3" spans="1:16" x14ac:dyDescent="0.2">
      <c r="A3" t="s">
        <v>2</v>
      </c>
      <c r="B3">
        <v>77729</v>
      </c>
      <c r="C3">
        <v>7204</v>
      </c>
      <c r="D3">
        <v>46424</v>
      </c>
      <c r="E3">
        <v>3183</v>
      </c>
      <c r="F3">
        <v>20918</v>
      </c>
      <c r="H3">
        <v>145</v>
      </c>
      <c r="I3">
        <v>263</v>
      </c>
      <c r="J3">
        <v>345</v>
      </c>
      <c r="K3" t="s">
        <v>70</v>
      </c>
      <c r="L3" t="s">
        <v>72</v>
      </c>
    </row>
    <row r="4" spans="1:16" x14ac:dyDescent="0.2">
      <c r="A4" t="s">
        <v>33</v>
      </c>
      <c r="B4">
        <v>74017</v>
      </c>
      <c r="C4">
        <v>7084</v>
      </c>
      <c r="D4">
        <v>43447</v>
      </c>
      <c r="E4">
        <v>3111</v>
      </c>
      <c r="F4">
        <v>20375</v>
      </c>
      <c r="H4">
        <v>148</v>
      </c>
      <c r="I4">
        <v>255</v>
      </c>
      <c r="J4">
        <v>335</v>
      </c>
      <c r="K4">
        <v>475</v>
      </c>
      <c r="L4" t="s">
        <v>73</v>
      </c>
    </row>
    <row r="5" spans="1:16" x14ac:dyDescent="0.2">
      <c r="A5" t="s">
        <v>74</v>
      </c>
    </row>
    <row r="6" spans="1:16" x14ac:dyDescent="0.2">
      <c r="A6" t="s">
        <v>115</v>
      </c>
      <c r="C6">
        <v>6025</v>
      </c>
      <c r="D6">
        <v>39784</v>
      </c>
      <c r="E6">
        <v>2339</v>
      </c>
      <c r="F6">
        <v>17835</v>
      </c>
      <c r="H6">
        <v>154</v>
      </c>
      <c r="I6">
        <v>260</v>
      </c>
      <c r="J6">
        <v>345</v>
      </c>
      <c r="K6">
        <v>484</v>
      </c>
      <c r="L6" t="s">
        <v>126</v>
      </c>
      <c r="P6" t="s">
        <v>116</v>
      </c>
    </row>
    <row r="7" spans="1:16" x14ac:dyDescent="0.2">
      <c r="A7" t="s">
        <v>117</v>
      </c>
      <c r="C7">
        <v>4589</v>
      </c>
      <c r="D7">
        <v>38741</v>
      </c>
      <c r="E7">
        <v>1281</v>
      </c>
      <c r="F7">
        <v>13133</v>
      </c>
      <c r="H7">
        <v>160</v>
      </c>
      <c r="I7">
        <v>315</v>
      </c>
      <c r="J7">
        <v>400</v>
      </c>
      <c r="K7">
        <v>541</v>
      </c>
      <c r="L7" t="s">
        <v>125</v>
      </c>
    </row>
    <row r="8" spans="1:16" x14ac:dyDescent="0.2">
      <c r="A8" t="s">
        <v>123</v>
      </c>
      <c r="C8">
        <v>4704</v>
      </c>
      <c r="D8">
        <v>36253</v>
      </c>
      <c r="E8">
        <v>2738</v>
      </c>
      <c r="F8">
        <v>17245</v>
      </c>
      <c r="H8">
        <v>153</v>
      </c>
      <c r="I8">
        <v>260</v>
      </c>
      <c r="J8">
        <v>345</v>
      </c>
      <c r="K8">
        <v>491</v>
      </c>
      <c r="L8" t="s">
        <v>124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D7D55-9B90-834C-A814-CE0F4FEFC27B}">
  <dimension ref="A1:G23"/>
  <sheetViews>
    <sheetView workbookViewId="0">
      <selection activeCell="A7" sqref="A7:C11"/>
    </sheetView>
  </sheetViews>
  <sheetFormatPr baseColWidth="10" defaultRowHeight="16" x14ac:dyDescent="0.2"/>
  <cols>
    <col min="1" max="1" width="16.5" customWidth="1"/>
  </cols>
  <sheetData>
    <row r="1" spans="1:7" x14ac:dyDescent="0.2">
      <c r="A1" t="s">
        <v>37</v>
      </c>
      <c r="B1" s="3" t="s">
        <v>2</v>
      </c>
      <c r="C1" s="3" t="s">
        <v>36</v>
      </c>
    </row>
    <row r="2" spans="1:7" x14ac:dyDescent="0.2">
      <c r="A2" t="s">
        <v>38</v>
      </c>
      <c r="B2" s="3">
        <v>0.71428571399999996</v>
      </c>
      <c r="C2" s="3">
        <v>1</v>
      </c>
    </row>
    <row r="3" spans="1:7" x14ac:dyDescent="0.2">
      <c r="A3" t="s">
        <v>39</v>
      </c>
      <c r="B3" s="3">
        <v>1.443001443</v>
      </c>
      <c r="C3" s="3">
        <v>1.8</v>
      </c>
    </row>
    <row r="4" spans="1:7" x14ac:dyDescent="0.2">
      <c r="A4" t="s">
        <v>40</v>
      </c>
      <c r="B4" s="3">
        <v>1.1454753719999999</v>
      </c>
      <c r="C4" s="3">
        <v>0.8</v>
      </c>
    </row>
    <row r="7" spans="1:7" x14ac:dyDescent="0.2">
      <c r="A7" t="s">
        <v>41</v>
      </c>
      <c r="B7" t="s">
        <v>2</v>
      </c>
      <c r="C7" t="s">
        <v>36</v>
      </c>
    </row>
    <row r="8" spans="1:7" x14ac:dyDescent="0.2">
      <c r="A8" t="s">
        <v>33</v>
      </c>
      <c r="B8" s="3">
        <v>21</v>
      </c>
      <c r="C8">
        <v>2.2000000000000002</v>
      </c>
    </row>
    <row r="9" spans="1:7" x14ac:dyDescent="0.2">
      <c r="A9" t="s">
        <v>2</v>
      </c>
      <c r="B9">
        <v>25</v>
      </c>
      <c r="C9">
        <v>2.8</v>
      </c>
    </row>
    <row r="10" spans="1:7" x14ac:dyDescent="0.2">
      <c r="A10" t="s">
        <v>52</v>
      </c>
      <c r="B10" s="3">
        <v>24</v>
      </c>
      <c r="C10">
        <v>2.2999999999999998</v>
      </c>
    </row>
    <row r="11" spans="1:7" x14ac:dyDescent="0.2">
      <c r="A11" t="s">
        <v>53</v>
      </c>
      <c r="B11">
        <v>22</v>
      </c>
      <c r="C11">
        <v>2</v>
      </c>
    </row>
    <row r="13" spans="1:7" x14ac:dyDescent="0.2">
      <c r="A13" t="s">
        <v>42</v>
      </c>
    </row>
    <row r="14" spans="1:7" x14ac:dyDescent="0.2">
      <c r="A14" t="s">
        <v>42</v>
      </c>
      <c r="B14" t="s">
        <v>43</v>
      </c>
      <c r="C14" t="s">
        <v>36</v>
      </c>
      <c r="G14" s="3"/>
    </row>
    <row r="15" spans="1:7" x14ac:dyDescent="0.2">
      <c r="A15" t="s">
        <v>38</v>
      </c>
      <c r="B15">
        <v>1.1053387863380126</v>
      </c>
      <c r="C15">
        <v>1.4</v>
      </c>
      <c r="G15" s="3"/>
    </row>
    <row r="16" spans="1:7" x14ac:dyDescent="0.2">
      <c r="A16" t="s">
        <v>44</v>
      </c>
      <c r="B16">
        <v>2.0707792342258395</v>
      </c>
      <c r="C16">
        <v>2.7</v>
      </c>
    </row>
    <row r="17" spans="1:3" x14ac:dyDescent="0.2">
      <c r="A17" t="s">
        <v>45</v>
      </c>
      <c r="B17">
        <v>1.6129032258064515</v>
      </c>
      <c r="C17">
        <v>2</v>
      </c>
    </row>
    <row r="19" spans="1:3" x14ac:dyDescent="0.2">
      <c r="A19" t="s">
        <v>37</v>
      </c>
      <c r="B19" s="3" t="s">
        <v>2</v>
      </c>
      <c r="C19" s="3" t="s">
        <v>36</v>
      </c>
    </row>
    <row r="20" spans="1:3" x14ac:dyDescent="0.2">
      <c r="A20" t="s">
        <v>38</v>
      </c>
      <c r="B20">
        <v>0.7142857142857143</v>
      </c>
      <c r="C20">
        <v>0.99999999999999956</v>
      </c>
    </row>
    <row r="21" spans="1:3" x14ac:dyDescent="0.2">
      <c r="A21" t="s">
        <v>39</v>
      </c>
      <c r="B21">
        <v>1.4430014430014431</v>
      </c>
      <c r="C21">
        <v>1.8000000000000003</v>
      </c>
    </row>
    <row r="22" spans="1:3" x14ac:dyDescent="0.2">
      <c r="A22" t="s">
        <v>50</v>
      </c>
      <c r="B22">
        <v>1.3888888888888888</v>
      </c>
      <c r="C22">
        <v>1</v>
      </c>
    </row>
    <row r="23" spans="1:3" x14ac:dyDescent="0.2">
      <c r="A23" t="s">
        <v>51</v>
      </c>
      <c r="B23">
        <v>1.1454753722794959</v>
      </c>
      <c r="C23">
        <v>0.79999999999999982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DD24B-16AC-3E47-9E77-C9FA0D36D73E}">
  <dimension ref="A1:D2"/>
  <sheetViews>
    <sheetView workbookViewId="0">
      <selection activeCell="B2" sqref="B2"/>
    </sheetView>
  </sheetViews>
  <sheetFormatPr baseColWidth="10" defaultRowHeight="16" x14ac:dyDescent="0.2"/>
  <cols>
    <col min="2" max="2" width="72.5" customWidth="1"/>
    <col min="3" max="3" width="36.1640625" customWidth="1"/>
    <col min="4" max="4" width="78.33203125" customWidth="1"/>
  </cols>
  <sheetData>
    <row r="1" spans="1:4" x14ac:dyDescent="0.2">
      <c r="A1" s="1" t="s">
        <v>4</v>
      </c>
      <c r="B1" s="1" t="s">
        <v>1</v>
      </c>
      <c r="C1" s="1" t="s">
        <v>3</v>
      </c>
      <c r="D1" s="1" t="s">
        <v>6</v>
      </c>
    </row>
    <row r="2" spans="1:4" ht="255" x14ac:dyDescent="0.2">
      <c r="A2">
        <v>1</v>
      </c>
      <c r="B2" t="s">
        <v>8</v>
      </c>
      <c r="C2" t="s">
        <v>5</v>
      </c>
      <c r="D2" s="2" t="s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0E022-9ABF-D749-95F8-FA90DDD3D096}">
  <dimension ref="A2:N31"/>
  <sheetViews>
    <sheetView topLeftCell="E1" zoomScale="130" zoomScaleNormal="130" workbookViewId="0">
      <selection activeCell="N3" sqref="N3:N11"/>
    </sheetView>
  </sheetViews>
  <sheetFormatPr baseColWidth="10" defaultRowHeight="16" x14ac:dyDescent="0.2"/>
  <cols>
    <col min="9" max="9" width="15" customWidth="1"/>
    <col min="10" max="10" width="15.5" customWidth="1"/>
    <col min="11" max="11" width="14.1640625" customWidth="1"/>
  </cols>
  <sheetData>
    <row r="2" spans="1:14" x14ac:dyDescent="0.2">
      <c r="A2" t="s">
        <v>75</v>
      </c>
      <c r="B2" t="s">
        <v>76</v>
      </c>
      <c r="C2" t="s">
        <v>77</v>
      </c>
      <c r="D2" t="s">
        <v>78</v>
      </c>
      <c r="H2" t="s">
        <v>79</v>
      </c>
    </row>
    <row r="3" spans="1:14" x14ac:dyDescent="0.2">
      <c r="A3" s="8">
        <v>1.7</v>
      </c>
      <c r="B3" s="8">
        <v>1.2</v>
      </c>
      <c r="C3" s="8">
        <v>543</v>
      </c>
      <c r="D3" s="8">
        <v>543</v>
      </c>
      <c r="I3" t="s">
        <v>76</v>
      </c>
      <c r="J3" t="s">
        <v>77</v>
      </c>
      <c r="K3" t="s">
        <v>78</v>
      </c>
      <c r="N3" s="11" t="s">
        <v>91</v>
      </c>
    </row>
    <row r="4" spans="1:14" x14ac:dyDescent="0.2">
      <c r="A4" s="8">
        <v>1.7</v>
      </c>
      <c r="B4" s="8">
        <v>1.2</v>
      </c>
      <c r="C4" s="8">
        <v>933</v>
      </c>
      <c r="D4" s="8">
        <v>177</v>
      </c>
      <c r="H4">
        <v>1400000</v>
      </c>
      <c r="I4">
        <v>1000000</v>
      </c>
      <c r="J4">
        <v>933000</v>
      </c>
      <c r="K4">
        <v>350</v>
      </c>
      <c r="N4" s="10" t="s">
        <v>92</v>
      </c>
    </row>
    <row r="5" spans="1:14" x14ac:dyDescent="0.2">
      <c r="A5" s="8">
        <v>2</v>
      </c>
      <c r="B5" s="8">
        <v>1.4</v>
      </c>
      <c r="C5" s="8">
        <v>165</v>
      </c>
      <c r="D5" s="8">
        <v>543</v>
      </c>
      <c r="H5">
        <v>1500000</v>
      </c>
      <c r="I5">
        <v>1100000</v>
      </c>
      <c r="J5">
        <v>728000</v>
      </c>
      <c r="K5">
        <v>480</v>
      </c>
      <c r="N5" s="10" t="s">
        <v>93</v>
      </c>
    </row>
    <row r="6" spans="1:14" x14ac:dyDescent="0.2">
      <c r="A6" s="8">
        <v>1.7</v>
      </c>
      <c r="B6" s="8">
        <v>1.2</v>
      </c>
      <c r="C6" s="8">
        <v>543</v>
      </c>
      <c r="D6" s="8">
        <v>350</v>
      </c>
      <c r="H6">
        <v>1600000</v>
      </c>
      <c r="I6">
        <v>1200000</v>
      </c>
      <c r="J6">
        <v>825000</v>
      </c>
      <c r="K6">
        <v>177</v>
      </c>
      <c r="N6" s="10" t="s">
        <v>119</v>
      </c>
    </row>
    <row r="7" spans="1:14" x14ac:dyDescent="0.2">
      <c r="A7" s="8">
        <v>2</v>
      </c>
      <c r="B7" s="8">
        <v>1.4</v>
      </c>
      <c r="C7" s="8">
        <v>165</v>
      </c>
      <c r="D7" s="8">
        <v>350</v>
      </c>
      <c r="H7">
        <v>1700000</v>
      </c>
      <c r="I7">
        <v>1200000</v>
      </c>
      <c r="J7">
        <v>543000</v>
      </c>
      <c r="K7">
        <v>350</v>
      </c>
      <c r="N7" s="10" t="s">
        <v>118</v>
      </c>
    </row>
    <row r="8" spans="1:14" x14ac:dyDescent="0.2">
      <c r="A8" s="8">
        <v>1.4</v>
      </c>
      <c r="B8" s="8">
        <v>1</v>
      </c>
      <c r="C8" s="8">
        <v>543</v>
      </c>
      <c r="D8" s="8">
        <v>543</v>
      </c>
      <c r="H8">
        <v>1800000</v>
      </c>
      <c r="I8">
        <v>1200000</v>
      </c>
      <c r="J8">
        <v>633000</v>
      </c>
      <c r="K8">
        <v>543</v>
      </c>
      <c r="N8" s="10" t="s">
        <v>120</v>
      </c>
    </row>
    <row r="9" spans="1:14" x14ac:dyDescent="0.2">
      <c r="A9" s="8">
        <v>2</v>
      </c>
      <c r="B9" s="8">
        <v>1.4</v>
      </c>
      <c r="C9" s="8">
        <v>165</v>
      </c>
      <c r="D9" s="8">
        <v>177</v>
      </c>
      <c r="H9">
        <v>1900000</v>
      </c>
      <c r="I9">
        <v>1400000</v>
      </c>
      <c r="J9">
        <v>275000</v>
      </c>
      <c r="K9">
        <v>266</v>
      </c>
      <c r="N9" s="10" t="s">
        <v>121</v>
      </c>
    </row>
    <row r="10" spans="1:14" x14ac:dyDescent="0.2">
      <c r="A10" s="8">
        <v>1.4</v>
      </c>
      <c r="B10" s="8">
        <v>1</v>
      </c>
      <c r="C10" s="8">
        <v>933</v>
      </c>
      <c r="D10" s="8">
        <v>350</v>
      </c>
      <c r="H10">
        <v>2000000</v>
      </c>
      <c r="I10">
        <v>1400000</v>
      </c>
      <c r="J10">
        <v>165000</v>
      </c>
      <c r="K10">
        <v>177</v>
      </c>
      <c r="N10" s="10" t="s">
        <v>122</v>
      </c>
    </row>
    <row r="11" spans="1:14" x14ac:dyDescent="0.2">
      <c r="A11" s="8">
        <v>1.7</v>
      </c>
      <c r="B11" s="8">
        <v>1.2</v>
      </c>
      <c r="C11" s="8">
        <v>543</v>
      </c>
      <c r="D11" s="8">
        <v>177</v>
      </c>
      <c r="N11" s="11" t="s">
        <v>82</v>
      </c>
    </row>
    <row r="12" spans="1:14" x14ac:dyDescent="0.2">
      <c r="A12" s="8">
        <v>1.4</v>
      </c>
      <c r="B12" s="8">
        <v>1</v>
      </c>
      <c r="C12" s="8">
        <v>933</v>
      </c>
      <c r="D12" s="8">
        <v>177</v>
      </c>
      <c r="N12" s="10"/>
    </row>
    <row r="13" spans="1:14" x14ac:dyDescent="0.2">
      <c r="A13" s="8">
        <v>1.4</v>
      </c>
      <c r="B13" s="8">
        <v>1</v>
      </c>
      <c r="C13" s="8">
        <v>543</v>
      </c>
      <c r="D13" s="8">
        <v>350</v>
      </c>
      <c r="H13" t="s">
        <v>80</v>
      </c>
      <c r="N13" s="10"/>
    </row>
    <row r="14" spans="1:14" x14ac:dyDescent="0.2">
      <c r="A14" s="9">
        <v>1.4</v>
      </c>
      <c r="B14" s="9">
        <v>1</v>
      </c>
      <c r="C14" s="9">
        <v>633</v>
      </c>
      <c r="D14" s="9">
        <v>177</v>
      </c>
      <c r="H14" s="11" t="s">
        <v>81</v>
      </c>
      <c r="N14" s="10"/>
    </row>
    <row r="15" spans="1:14" x14ac:dyDescent="0.2">
      <c r="A15" s="9">
        <v>1.4</v>
      </c>
      <c r="B15" s="9">
        <v>1</v>
      </c>
      <c r="C15" s="9">
        <v>543</v>
      </c>
      <c r="D15" s="9">
        <v>177</v>
      </c>
      <c r="H15" s="10" t="s">
        <v>83</v>
      </c>
      <c r="N15" s="11" t="s">
        <v>91</v>
      </c>
    </row>
    <row r="16" spans="1:14" x14ac:dyDescent="0.2">
      <c r="A16" s="9">
        <v>1.7</v>
      </c>
      <c r="B16" s="9">
        <v>1.2</v>
      </c>
      <c r="C16" s="9">
        <v>165</v>
      </c>
      <c r="D16" s="9">
        <v>543</v>
      </c>
      <c r="H16" s="10" t="s">
        <v>84</v>
      </c>
      <c r="N16" s="11" t="s">
        <v>112</v>
      </c>
    </row>
    <row r="17" spans="1:14" x14ac:dyDescent="0.2">
      <c r="A17" s="9">
        <v>1.7</v>
      </c>
      <c r="B17" s="9">
        <v>1.2</v>
      </c>
      <c r="C17" s="9">
        <v>165</v>
      </c>
      <c r="D17" s="9">
        <v>350</v>
      </c>
      <c r="H17" s="10" t="s">
        <v>85</v>
      </c>
      <c r="N17" s="11" t="s">
        <v>113</v>
      </c>
    </row>
    <row r="18" spans="1:14" x14ac:dyDescent="0.2">
      <c r="A18" s="9">
        <v>1.7</v>
      </c>
      <c r="B18" s="9">
        <v>1.2</v>
      </c>
      <c r="C18" s="9">
        <v>165</v>
      </c>
      <c r="D18" s="9">
        <v>177</v>
      </c>
      <c r="H18" s="10" t="s">
        <v>87</v>
      </c>
      <c r="N18" s="10" t="s">
        <v>114</v>
      </c>
    </row>
    <row r="19" spans="1:14" x14ac:dyDescent="0.2">
      <c r="A19" s="9">
        <v>1.4</v>
      </c>
      <c r="B19" s="9">
        <v>1</v>
      </c>
      <c r="C19" s="9">
        <v>165</v>
      </c>
      <c r="D19" s="9">
        <v>543</v>
      </c>
      <c r="H19" s="10" t="s">
        <v>86</v>
      </c>
      <c r="N19" s="10" t="s">
        <v>107</v>
      </c>
    </row>
    <row r="20" spans="1:14" x14ac:dyDescent="0.2">
      <c r="A20" s="9">
        <v>1.4</v>
      </c>
      <c r="B20" s="9">
        <v>1</v>
      </c>
      <c r="C20" s="9">
        <v>206</v>
      </c>
      <c r="D20" s="9">
        <v>177</v>
      </c>
      <c r="H20" s="10" t="s">
        <v>88</v>
      </c>
      <c r="N20" s="10" t="s">
        <v>108</v>
      </c>
    </row>
    <row r="21" spans="1:14" x14ac:dyDescent="0.2">
      <c r="A21" s="9">
        <v>1.4</v>
      </c>
      <c r="B21" s="9">
        <v>1</v>
      </c>
      <c r="C21" s="9">
        <v>165</v>
      </c>
      <c r="D21" s="9">
        <v>350</v>
      </c>
      <c r="H21" s="10" t="s">
        <v>89</v>
      </c>
      <c r="N21" s="10" t="s">
        <v>109</v>
      </c>
    </row>
    <row r="22" spans="1:14" x14ac:dyDescent="0.2">
      <c r="A22" s="9">
        <v>1.4</v>
      </c>
      <c r="B22" s="9">
        <v>1</v>
      </c>
      <c r="C22" s="9">
        <v>165</v>
      </c>
      <c r="D22" s="9">
        <v>177</v>
      </c>
      <c r="H22" s="10" t="s">
        <v>90</v>
      </c>
      <c r="N22" s="10" t="s">
        <v>110</v>
      </c>
    </row>
    <row r="23" spans="1:14" x14ac:dyDescent="0.2">
      <c r="H23" s="11" t="s">
        <v>82</v>
      </c>
      <c r="N23" s="10" t="s">
        <v>111</v>
      </c>
    </row>
    <row r="24" spans="1:14" x14ac:dyDescent="0.2">
      <c r="N24" s="10" t="s">
        <v>94</v>
      </c>
    </row>
    <row r="25" spans="1:14" x14ac:dyDescent="0.2">
      <c r="H25" t="s">
        <v>95</v>
      </c>
      <c r="N25" s="11" t="s">
        <v>82</v>
      </c>
    </row>
    <row r="26" spans="1:14" x14ac:dyDescent="0.2">
      <c r="H26">
        <v>543</v>
      </c>
      <c r="I26" s="12" t="s">
        <v>104</v>
      </c>
      <c r="J26" s="12" t="s">
        <v>103</v>
      </c>
      <c r="K26" s="12" t="s">
        <v>101</v>
      </c>
    </row>
    <row r="27" spans="1:14" x14ac:dyDescent="0.2">
      <c r="H27">
        <v>480</v>
      </c>
      <c r="I27" s="12" t="s">
        <v>105</v>
      </c>
      <c r="J27" s="12" t="s">
        <v>100</v>
      </c>
      <c r="K27" s="12" t="s">
        <v>106</v>
      </c>
    </row>
    <row r="28" spans="1:14" x14ac:dyDescent="0.2">
      <c r="H28">
        <v>420</v>
      </c>
      <c r="I28" s="12" t="s">
        <v>96</v>
      </c>
      <c r="J28" s="12" t="s">
        <v>97</v>
      </c>
      <c r="K28" s="12" t="s">
        <v>98</v>
      </c>
    </row>
    <row r="29" spans="1:14" x14ac:dyDescent="0.2">
      <c r="H29">
        <v>350</v>
      </c>
      <c r="I29" s="12" t="s">
        <v>99</v>
      </c>
      <c r="J29" s="12" t="s">
        <v>100</v>
      </c>
      <c r="K29" s="12" t="s">
        <v>101</v>
      </c>
    </row>
    <row r="30" spans="1:14" x14ac:dyDescent="0.2">
      <c r="H30">
        <v>266</v>
      </c>
      <c r="I30" s="12" t="s">
        <v>105</v>
      </c>
      <c r="J30" s="12" t="s">
        <v>100</v>
      </c>
      <c r="K30" s="12" t="s">
        <v>102</v>
      </c>
    </row>
    <row r="31" spans="1:14" x14ac:dyDescent="0.2">
      <c r="H31">
        <v>177</v>
      </c>
      <c r="I31" s="12" t="s">
        <v>99</v>
      </c>
      <c r="J31" s="12" t="s">
        <v>100</v>
      </c>
      <c r="K31" s="12" t="s">
        <v>101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C176B-EC3C-1F44-A352-61231ACE76AF}">
  <dimension ref="B3:Q33"/>
  <sheetViews>
    <sheetView tabSelected="1" workbookViewId="0">
      <selection activeCell="N25" sqref="N25"/>
    </sheetView>
  </sheetViews>
  <sheetFormatPr baseColWidth="10" defaultRowHeight="16" x14ac:dyDescent="0.2"/>
  <sheetData>
    <row r="3" spans="2:17" x14ac:dyDescent="0.2">
      <c r="B3" t="s">
        <v>79</v>
      </c>
      <c r="K3" t="s">
        <v>141</v>
      </c>
    </row>
    <row r="5" spans="2:17" x14ac:dyDescent="0.2">
      <c r="B5" t="s">
        <v>127</v>
      </c>
      <c r="K5" t="s">
        <v>142</v>
      </c>
    </row>
    <row r="6" spans="2:17" x14ac:dyDescent="0.2">
      <c r="B6">
        <v>1200000</v>
      </c>
      <c r="C6" t="s">
        <v>128</v>
      </c>
      <c r="D6">
        <v>177</v>
      </c>
      <c r="E6" s="12" t="s">
        <v>136</v>
      </c>
      <c r="F6">
        <v>1000000</v>
      </c>
      <c r="G6" t="s">
        <v>129</v>
      </c>
      <c r="H6" t="s">
        <v>130</v>
      </c>
      <c r="K6">
        <v>165000</v>
      </c>
      <c r="L6" t="s">
        <v>128</v>
      </c>
      <c r="M6">
        <v>177</v>
      </c>
      <c r="N6" s="12" t="s">
        <v>136</v>
      </c>
      <c r="O6">
        <v>1000000</v>
      </c>
      <c r="P6" t="s">
        <v>143</v>
      </c>
      <c r="Q6" t="s">
        <v>144</v>
      </c>
    </row>
    <row r="7" spans="2:17" x14ac:dyDescent="0.2">
      <c r="B7">
        <v>1300000</v>
      </c>
      <c r="C7" t="s">
        <v>128</v>
      </c>
      <c r="D7">
        <v>177</v>
      </c>
      <c r="E7" s="12" t="s">
        <v>136</v>
      </c>
      <c r="F7">
        <v>1000000</v>
      </c>
      <c r="G7" t="s">
        <v>129</v>
      </c>
      <c r="H7" t="s">
        <v>130</v>
      </c>
      <c r="K7">
        <v>206000</v>
      </c>
      <c r="L7" t="s">
        <v>128</v>
      </c>
      <c r="M7">
        <v>177</v>
      </c>
      <c r="N7" s="12" t="s">
        <v>136</v>
      </c>
      <c r="O7">
        <v>1000000</v>
      </c>
      <c r="P7" t="s">
        <v>143</v>
      </c>
      <c r="Q7" t="s">
        <v>146</v>
      </c>
    </row>
    <row r="8" spans="2:17" x14ac:dyDescent="0.2">
      <c r="B8">
        <v>1300000</v>
      </c>
      <c r="C8" t="s">
        <v>128</v>
      </c>
      <c r="D8">
        <v>177</v>
      </c>
      <c r="E8" s="12" t="s">
        <v>136</v>
      </c>
      <c r="F8">
        <v>1100000</v>
      </c>
      <c r="G8" t="s">
        <v>129</v>
      </c>
      <c r="H8" t="s">
        <v>130</v>
      </c>
      <c r="K8">
        <v>275000</v>
      </c>
      <c r="L8" t="s">
        <v>128</v>
      </c>
      <c r="M8">
        <v>266</v>
      </c>
      <c r="N8" s="12" t="s">
        <v>136</v>
      </c>
      <c r="O8">
        <v>1100000</v>
      </c>
      <c r="P8" t="s">
        <v>143</v>
      </c>
      <c r="Q8" t="s">
        <v>145</v>
      </c>
    </row>
    <row r="9" spans="2:17" x14ac:dyDescent="0.2">
      <c r="B9">
        <v>1400000</v>
      </c>
      <c r="C9" t="s">
        <v>128</v>
      </c>
      <c r="D9">
        <v>266</v>
      </c>
      <c r="E9" s="12" t="s">
        <v>136</v>
      </c>
      <c r="F9">
        <v>1100000</v>
      </c>
      <c r="G9" t="s">
        <v>129</v>
      </c>
      <c r="H9" t="s">
        <v>131</v>
      </c>
      <c r="K9">
        <v>413000</v>
      </c>
      <c r="L9" t="s">
        <v>128</v>
      </c>
      <c r="M9">
        <v>350</v>
      </c>
      <c r="N9" s="12" t="s">
        <v>136</v>
      </c>
      <c r="O9">
        <v>1200000</v>
      </c>
      <c r="P9" t="s">
        <v>143</v>
      </c>
      <c r="Q9" t="s">
        <v>147</v>
      </c>
    </row>
    <row r="10" spans="2:17" x14ac:dyDescent="0.2">
      <c r="B10">
        <v>1400000</v>
      </c>
      <c r="C10" t="s">
        <v>128</v>
      </c>
      <c r="D10">
        <v>266</v>
      </c>
      <c r="E10" s="12" t="s">
        <v>136</v>
      </c>
      <c r="F10">
        <v>1200000</v>
      </c>
      <c r="G10" t="s">
        <v>129</v>
      </c>
      <c r="H10" t="s">
        <v>131</v>
      </c>
      <c r="K10">
        <v>543000</v>
      </c>
      <c r="L10" t="s">
        <v>128</v>
      </c>
      <c r="M10">
        <v>420</v>
      </c>
      <c r="N10" s="12" t="s">
        <v>136</v>
      </c>
      <c r="O10">
        <v>1200000</v>
      </c>
      <c r="P10" t="s">
        <v>143</v>
      </c>
      <c r="Q10" t="s">
        <v>148</v>
      </c>
    </row>
    <row r="11" spans="2:17" x14ac:dyDescent="0.2">
      <c r="B11">
        <v>1500000</v>
      </c>
      <c r="C11" t="s">
        <v>128</v>
      </c>
      <c r="D11">
        <v>350</v>
      </c>
      <c r="E11" s="12" t="s">
        <v>136</v>
      </c>
      <c r="F11">
        <v>1200000</v>
      </c>
      <c r="G11" t="s">
        <v>129</v>
      </c>
      <c r="H11" t="s">
        <v>132</v>
      </c>
      <c r="K11">
        <v>633000</v>
      </c>
      <c r="L11" t="s">
        <v>128</v>
      </c>
      <c r="M11">
        <v>480</v>
      </c>
      <c r="N11" s="12" t="s">
        <v>136</v>
      </c>
      <c r="O11">
        <v>1300000</v>
      </c>
      <c r="P11" t="s">
        <v>143</v>
      </c>
      <c r="Q11" t="s">
        <v>149</v>
      </c>
    </row>
    <row r="12" spans="2:17" x14ac:dyDescent="0.2">
      <c r="B12">
        <v>1600000</v>
      </c>
      <c r="C12" t="s">
        <v>128</v>
      </c>
      <c r="D12">
        <v>350</v>
      </c>
      <c r="E12" s="12" t="s">
        <v>136</v>
      </c>
      <c r="F12">
        <v>1200000</v>
      </c>
      <c r="G12" t="s">
        <v>129</v>
      </c>
      <c r="H12" t="s">
        <v>132</v>
      </c>
      <c r="K12">
        <v>728000</v>
      </c>
      <c r="L12" t="s">
        <v>128</v>
      </c>
      <c r="M12">
        <v>480</v>
      </c>
      <c r="N12" s="12" t="s">
        <v>136</v>
      </c>
      <c r="O12">
        <v>1400000</v>
      </c>
      <c r="P12" t="s">
        <v>143</v>
      </c>
      <c r="Q12" t="s">
        <v>150</v>
      </c>
    </row>
    <row r="13" spans="2:17" x14ac:dyDescent="0.2">
      <c r="B13">
        <v>1700000</v>
      </c>
      <c r="C13" t="s">
        <v>128</v>
      </c>
      <c r="D13">
        <v>420</v>
      </c>
      <c r="E13" s="12" t="s">
        <v>136</v>
      </c>
      <c r="F13">
        <v>1300000</v>
      </c>
      <c r="G13" t="s">
        <v>129</v>
      </c>
      <c r="H13" t="s">
        <v>133</v>
      </c>
      <c r="K13">
        <v>825000</v>
      </c>
      <c r="L13" t="s">
        <v>128</v>
      </c>
      <c r="M13">
        <v>543</v>
      </c>
      <c r="N13" s="12" t="s">
        <v>136</v>
      </c>
      <c r="O13">
        <v>1400000</v>
      </c>
      <c r="P13" t="s">
        <v>143</v>
      </c>
      <c r="Q13" t="s">
        <v>151</v>
      </c>
    </row>
    <row r="14" spans="2:17" x14ac:dyDescent="0.2">
      <c r="B14">
        <v>1700000</v>
      </c>
      <c r="C14" t="s">
        <v>128</v>
      </c>
      <c r="D14">
        <v>420</v>
      </c>
      <c r="E14" s="12" t="s">
        <v>136</v>
      </c>
      <c r="F14">
        <v>1300000</v>
      </c>
      <c r="G14" t="s">
        <v>129</v>
      </c>
      <c r="H14" t="s">
        <v>133</v>
      </c>
      <c r="K14">
        <v>933000</v>
      </c>
      <c r="L14" t="s">
        <v>128</v>
      </c>
      <c r="M14">
        <v>543</v>
      </c>
      <c r="N14" s="12" t="s">
        <v>136</v>
      </c>
      <c r="O14">
        <v>1400000</v>
      </c>
      <c r="P14" t="s">
        <v>143</v>
      </c>
      <c r="Q14" t="s">
        <v>151</v>
      </c>
    </row>
    <row r="15" spans="2:17" x14ac:dyDescent="0.2">
      <c r="B15">
        <v>1800000</v>
      </c>
      <c r="C15" t="s">
        <v>128</v>
      </c>
      <c r="D15">
        <v>480</v>
      </c>
      <c r="E15" s="12" t="s">
        <v>136</v>
      </c>
      <c r="F15">
        <v>1300000</v>
      </c>
      <c r="G15" t="s">
        <v>129</v>
      </c>
      <c r="H15" t="s">
        <v>134</v>
      </c>
      <c r="K15" t="s">
        <v>82</v>
      </c>
    </row>
    <row r="16" spans="2:17" x14ac:dyDescent="0.2">
      <c r="B16">
        <v>1900000</v>
      </c>
      <c r="C16" t="s">
        <v>128</v>
      </c>
      <c r="D16">
        <v>480</v>
      </c>
      <c r="E16" s="12" t="s">
        <v>136</v>
      </c>
      <c r="F16">
        <v>1400000</v>
      </c>
      <c r="G16" t="s">
        <v>129</v>
      </c>
      <c r="H16" t="s">
        <v>134</v>
      </c>
    </row>
    <row r="17" spans="2:8" x14ac:dyDescent="0.2">
      <c r="B17">
        <v>1900000</v>
      </c>
      <c r="C17" t="s">
        <v>128</v>
      </c>
      <c r="D17">
        <v>543</v>
      </c>
      <c r="E17" s="12" t="s">
        <v>136</v>
      </c>
      <c r="F17">
        <v>1400000</v>
      </c>
      <c r="G17" t="s">
        <v>129</v>
      </c>
      <c r="H17" t="s">
        <v>135</v>
      </c>
    </row>
    <row r="18" spans="2:8" x14ac:dyDescent="0.2">
      <c r="B18">
        <v>2000000</v>
      </c>
      <c r="C18" t="s">
        <v>128</v>
      </c>
      <c r="D18">
        <v>543</v>
      </c>
      <c r="E18" s="12" t="s">
        <v>136</v>
      </c>
      <c r="F18">
        <v>1400000</v>
      </c>
      <c r="G18" t="s">
        <v>129</v>
      </c>
      <c r="H18" t="s">
        <v>135</v>
      </c>
    </row>
    <row r="19" spans="2:8" x14ac:dyDescent="0.2">
      <c r="B19" t="s">
        <v>82</v>
      </c>
    </row>
    <row r="23" spans="2:8" x14ac:dyDescent="0.2">
      <c r="B23" t="s">
        <v>137</v>
      </c>
    </row>
    <row r="25" spans="2:8" x14ac:dyDescent="0.2">
      <c r="B25" t="s">
        <v>138</v>
      </c>
    </row>
    <row r="26" spans="2:8" x14ac:dyDescent="0.2">
      <c r="B26">
        <v>600</v>
      </c>
      <c r="C26" t="s">
        <v>139</v>
      </c>
      <c r="D26">
        <v>2000000</v>
      </c>
      <c r="E26" s="12" t="s">
        <v>136</v>
      </c>
      <c r="F26">
        <v>1400000</v>
      </c>
      <c r="G26" t="s">
        <v>129</v>
      </c>
      <c r="H26" t="s">
        <v>135</v>
      </c>
    </row>
    <row r="27" spans="2:8" x14ac:dyDescent="0.2">
      <c r="B27">
        <v>543</v>
      </c>
      <c r="C27" t="s">
        <v>139</v>
      </c>
      <c r="D27">
        <v>1900000</v>
      </c>
      <c r="E27" s="12" t="s">
        <v>136</v>
      </c>
      <c r="F27">
        <v>1400000</v>
      </c>
      <c r="G27" t="s">
        <v>129</v>
      </c>
      <c r="H27" t="s">
        <v>140</v>
      </c>
    </row>
    <row r="28" spans="2:8" x14ac:dyDescent="0.2">
      <c r="B28">
        <v>480</v>
      </c>
      <c r="C28" t="s">
        <v>139</v>
      </c>
      <c r="D28">
        <v>1600000</v>
      </c>
      <c r="E28" s="12" t="s">
        <v>136</v>
      </c>
      <c r="F28">
        <v>1200000</v>
      </c>
      <c r="G28" t="s">
        <v>129</v>
      </c>
      <c r="H28" t="s">
        <v>134</v>
      </c>
    </row>
    <row r="29" spans="2:8" x14ac:dyDescent="0.2">
      <c r="B29">
        <v>420</v>
      </c>
      <c r="C29" t="s">
        <v>139</v>
      </c>
      <c r="D29">
        <v>1500000</v>
      </c>
      <c r="E29" s="12" t="s">
        <v>136</v>
      </c>
      <c r="F29">
        <v>1200000</v>
      </c>
      <c r="G29" t="s">
        <v>129</v>
      </c>
      <c r="H29" t="s">
        <v>133</v>
      </c>
    </row>
    <row r="30" spans="2:8" x14ac:dyDescent="0.2">
      <c r="B30">
        <v>350</v>
      </c>
      <c r="C30" t="s">
        <v>139</v>
      </c>
      <c r="D30">
        <v>1400000</v>
      </c>
      <c r="E30" s="12" t="s">
        <v>136</v>
      </c>
      <c r="F30">
        <v>1200000</v>
      </c>
      <c r="G30" t="s">
        <v>129</v>
      </c>
      <c r="H30" t="s">
        <v>132</v>
      </c>
    </row>
    <row r="31" spans="2:8" x14ac:dyDescent="0.2">
      <c r="B31">
        <v>266</v>
      </c>
      <c r="C31" t="s">
        <v>139</v>
      </c>
      <c r="D31">
        <v>1300000</v>
      </c>
      <c r="E31" s="12" t="s">
        <v>136</v>
      </c>
      <c r="F31">
        <v>1100000</v>
      </c>
      <c r="G31" t="s">
        <v>129</v>
      </c>
      <c r="H31" t="s">
        <v>131</v>
      </c>
    </row>
    <row r="32" spans="2:8" x14ac:dyDescent="0.2">
      <c r="B32">
        <v>177</v>
      </c>
      <c r="C32" t="s">
        <v>139</v>
      </c>
      <c r="D32">
        <v>1200000</v>
      </c>
      <c r="E32" s="12" t="s">
        <v>136</v>
      </c>
      <c r="F32">
        <v>1000000</v>
      </c>
      <c r="G32" t="s">
        <v>129</v>
      </c>
      <c r="H32" t="s">
        <v>130</v>
      </c>
    </row>
    <row r="33" spans="2:2" x14ac:dyDescent="0.2">
      <c r="B33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Benchmark--Perf--Energy</vt:lpstr>
      <vt:lpstr>Comparison</vt:lpstr>
      <vt:lpstr>Plots</vt:lpstr>
      <vt:lpstr>Setting Index</vt:lpstr>
      <vt:lpstr>Cluster0.5</vt:lpstr>
      <vt:lpstr>adbCluster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2022-08-17T18:27:21Z</dcterms:created>
  <dcterms:modified xsi:type="dcterms:W3CDTF">2023-04-24T16:37:13Z</dcterms:modified>
</cp:coreProperties>
</file>