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s allocation for each categ" sheetId="1" r:id="rId3"/>
    <sheet state="visible" name="Questions categorized according" sheetId="2" r:id="rId4"/>
  </sheets>
  <definedNames/>
  <calcPr/>
</workbook>
</file>

<file path=xl/sharedStrings.xml><?xml version="1.0" encoding="utf-8"?>
<sst xmlns="http://schemas.openxmlformats.org/spreadsheetml/2006/main" count="145" uniqueCount="20">
  <si>
    <t>East</t>
  </si>
  <si>
    <t>Factual</t>
  </si>
  <si>
    <t>Conceptual</t>
  </si>
  <si>
    <t>Procedural</t>
  </si>
  <si>
    <t>Metacognitive</t>
  </si>
  <si>
    <t>Percentage</t>
  </si>
  <si>
    <t>Remember+Understand+Analyze</t>
  </si>
  <si>
    <t>Remember+Understand</t>
  </si>
  <si>
    <t xml:space="preserve">Remember </t>
  </si>
  <si>
    <t>Create</t>
  </si>
  <si>
    <t>Evaluate</t>
  </si>
  <si>
    <t>Analyze</t>
  </si>
  <si>
    <t>Apply</t>
  </si>
  <si>
    <t>Understand</t>
  </si>
  <si>
    <t>Remember</t>
  </si>
  <si>
    <t>Central</t>
  </si>
  <si>
    <t>West</t>
  </si>
  <si>
    <t>Mid west</t>
  </si>
  <si>
    <t>Far west</t>
  </si>
  <si>
    <t>Far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</si>
</sst>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5">
    <xf borderId="0" fillId="0" fontId="0" numFmtId="0"/>
    <xf borderId="1" fillId="0" fontId="1" numFmtId="0" xfId="0" applyAlignment="1" applyFont="1">
      <alignment/>
    </xf>
    <xf borderId="1" fillId="0" fontId="2" numFmtId="0" xfId="0" applyAlignment="1" applyFont="1">
      <alignment/>
    </xf>
    <xf borderId="1" fillId="0" fontId="2" numFmtId="10" xfId="0" applyFont="1" applyNumberFormat="1"/>
    <xf borderId="1" fillId="0" fontId="1" numFmtId="0" xfId="0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2065.0</v>
      </c>
      <c r="B1" s="1" t="s">
        <v>0</v>
      </c>
      <c r="C1" s="1"/>
      <c r="D1" s="1"/>
      <c r="E1" s="1"/>
      <c r="F1" s="1"/>
      <c r="G1" s="1"/>
    </row>
    <row r="2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A3" s="2" t="s">
        <v>9</v>
      </c>
      <c r="F3" t="str">
        <f t="shared" ref="F3:F9" si="1">B3+C3+D3+E3</f>
        <v>0</v>
      </c>
    </row>
    <row r="4">
      <c r="A4" s="2" t="s">
        <v>10</v>
      </c>
      <c r="F4" t="str">
        <f t="shared" si="1"/>
        <v>0</v>
      </c>
    </row>
    <row r="5">
      <c r="A5" s="2" t="s">
        <v>11</v>
      </c>
      <c r="B5" s="2">
        <v>3.0</v>
      </c>
      <c r="F5" t="str">
        <f t="shared" si="1"/>
        <v>3</v>
      </c>
      <c r="G5" s="3" t="str">
        <f>F5/F9</f>
        <v>5.77%</v>
      </c>
    </row>
    <row r="6">
      <c r="A6" s="2" t="s">
        <v>12</v>
      </c>
      <c r="B6" s="2">
        <v>7.0</v>
      </c>
      <c r="C6" s="2">
        <v>1.0</v>
      </c>
      <c r="F6" t="str">
        <f t="shared" si="1"/>
        <v>8</v>
      </c>
      <c r="G6" s="3" t="str">
        <f>F6/F9</f>
        <v>15.38%</v>
      </c>
    </row>
    <row r="7">
      <c r="A7" s="2" t="s">
        <v>13</v>
      </c>
      <c r="B7" s="2">
        <v>6.0</v>
      </c>
      <c r="C7" s="2">
        <v>3.0</v>
      </c>
      <c r="D7" s="2">
        <v>1.0</v>
      </c>
      <c r="E7" s="2">
        <v>1.0</v>
      </c>
      <c r="F7" t="str">
        <f t="shared" si="1"/>
        <v>11</v>
      </c>
      <c r="G7" s="3" t="str">
        <f>F7/F9</f>
        <v>21.15%</v>
      </c>
    </row>
    <row r="8">
      <c r="A8" s="2" t="s">
        <v>14</v>
      </c>
      <c r="B8" s="2">
        <v>12.0</v>
      </c>
      <c r="C8" s="2">
        <v>12.0</v>
      </c>
      <c r="D8" s="2">
        <v>5.0</v>
      </c>
      <c r="E8" s="2">
        <v>1.0</v>
      </c>
      <c r="F8" t="str">
        <f t="shared" si="1"/>
        <v>30</v>
      </c>
      <c r="G8" s="3" t="str">
        <f>F8/F9</f>
        <v>57.69%</v>
      </c>
    </row>
    <row r="9">
      <c r="B9" t="str">
        <f t="shared" ref="B9:E9" si="2">SUM(B3:B8)</f>
        <v>28</v>
      </c>
      <c r="C9" t="str">
        <f t="shared" si="2"/>
        <v>16</v>
      </c>
      <c r="D9" t="str">
        <f t="shared" si="2"/>
        <v>6</v>
      </c>
      <c r="E9" t="str">
        <f t="shared" si="2"/>
        <v>2</v>
      </c>
      <c r="F9" s="4" t="str">
        <f t="shared" si="1"/>
        <v>52</v>
      </c>
      <c r="H9" s="3" t="str">
        <f>G8+G7+G6</f>
        <v>94.23%</v>
      </c>
      <c r="I9" s="3" t="str">
        <f>G7+G8</f>
        <v>78.85%</v>
      </c>
      <c r="J9" s="3" t="str">
        <f>G8</f>
        <v>57.69%</v>
      </c>
    </row>
    <row r="10">
      <c r="A10" s="2" t="s">
        <v>5</v>
      </c>
      <c r="B10" s="3" t="str">
        <f>B9/F9</f>
        <v>53.85%</v>
      </c>
      <c r="C10" s="3" t="str">
        <f>C9/F9</f>
        <v>30.77%</v>
      </c>
      <c r="D10" s="3" t="str">
        <f>D9/F9</f>
        <v>11.54%</v>
      </c>
      <c r="E10" s="3" t="str">
        <f>E9/F9</f>
        <v>3.85%</v>
      </c>
    </row>
    <row r="12">
      <c r="A12" s="1">
        <v>2065.0</v>
      </c>
      <c r="B12" s="1" t="s">
        <v>15</v>
      </c>
      <c r="C12" s="1"/>
      <c r="D12" s="1"/>
      <c r="E12" s="1"/>
      <c r="F12" s="1"/>
    </row>
    <row r="13">
      <c r="B13" s="2" t="s">
        <v>1</v>
      </c>
      <c r="C13" s="2" t="s">
        <v>2</v>
      </c>
      <c r="D13" s="2" t="s">
        <v>3</v>
      </c>
      <c r="E13" s="2" t="s">
        <v>4</v>
      </c>
      <c r="G13" s="2" t="s">
        <v>5</v>
      </c>
    </row>
    <row r="14">
      <c r="A14" s="2" t="s">
        <v>9</v>
      </c>
      <c r="F14" t="str">
        <f t="shared" ref="F14:F20" si="3">B14+C14+D14+E14</f>
        <v>0</v>
      </c>
    </row>
    <row r="15">
      <c r="A15" s="2" t="s">
        <v>10</v>
      </c>
      <c r="F15" t="str">
        <f t="shared" si="3"/>
        <v>0</v>
      </c>
    </row>
    <row r="16">
      <c r="A16" s="2" t="s">
        <v>11</v>
      </c>
      <c r="B16" s="2">
        <v>3.0</v>
      </c>
      <c r="C16" s="2">
        <v>1.0</v>
      </c>
      <c r="F16" t="str">
        <f t="shared" si="3"/>
        <v>4</v>
      </c>
      <c r="G16" s="3" t="str">
        <f>F16/F20</f>
        <v>6.67%</v>
      </c>
    </row>
    <row r="17">
      <c r="A17" s="2" t="s">
        <v>12</v>
      </c>
      <c r="B17" s="2">
        <v>10.0</v>
      </c>
      <c r="C17" s="2">
        <v>7.0</v>
      </c>
      <c r="F17" t="str">
        <f t="shared" si="3"/>
        <v>17</v>
      </c>
      <c r="G17" s="3" t="str">
        <f>F17/F20</f>
        <v>28.33%</v>
      </c>
    </row>
    <row r="18">
      <c r="A18" s="2" t="s">
        <v>13</v>
      </c>
      <c r="B18" s="2">
        <v>6.0</v>
      </c>
      <c r="C18" s="2">
        <v>7.0</v>
      </c>
      <c r="D18" s="2">
        <v>2.0</v>
      </c>
      <c r="E18" s="2">
        <v>1.0</v>
      </c>
      <c r="F18" t="str">
        <f t="shared" si="3"/>
        <v>16</v>
      </c>
      <c r="G18" s="3" t="str">
        <f>F18/F20</f>
        <v>26.67%</v>
      </c>
    </row>
    <row r="19">
      <c r="A19" s="2" t="s">
        <v>14</v>
      </c>
      <c r="B19" s="2">
        <v>11.0</v>
      </c>
      <c r="C19" s="2">
        <v>7.0</v>
      </c>
      <c r="D19" s="2">
        <v>5.0</v>
      </c>
      <c r="E19" s="2"/>
      <c r="F19" t="str">
        <f t="shared" si="3"/>
        <v>23</v>
      </c>
      <c r="G19" s="3" t="str">
        <f>F19/F20</f>
        <v>38.33%</v>
      </c>
    </row>
    <row r="20">
      <c r="B20" t="str">
        <f t="shared" ref="B20:D20" si="4">SUM(B14:B19)</f>
        <v>30</v>
      </c>
      <c r="C20" t="str">
        <f t="shared" si="4"/>
        <v>22</v>
      </c>
      <c r="D20" t="str">
        <f t="shared" si="4"/>
        <v>7</v>
      </c>
      <c r="E20" s="2">
        <v>1.0</v>
      </c>
      <c r="F20" s="4" t="str">
        <f t="shared" si="3"/>
        <v>60</v>
      </c>
      <c r="H20" s="3" t="str">
        <f>G19+G18+G17</f>
        <v>93.33%</v>
      </c>
      <c r="I20" s="3" t="str">
        <f>G18+G19</f>
        <v>65.00%</v>
      </c>
      <c r="J20" s="3" t="str">
        <f>G19</f>
        <v>38.33%</v>
      </c>
    </row>
    <row r="21">
      <c r="A21" s="2" t="s">
        <v>5</v>
      </c>
      <c r="B21" s="3" t="str">
        <f>B20/F20</f>
        <v>50.00%</v>
      </c>
      <c r="C21" s="3" t="str">
        <f>C20/F20</f>
        <v>36.67%</v>
      </c>
      <c r="D21" s="3" t="str">
        <f>D20/F20</f>
        <v>11.67%</v>
      </c>
      <c r="E21" s="3" t="str">
        <f>E20/F20</f>
        <v>1.67%</v>
      </c>
    </row>
    <row r="23">
      <c r="A23" s="1">
        <v>2065.0</v>
      </c>
      <c r="B23" s="1" t="s">
        <v>16</v>
      </c>
      <c r="C23" s="1"/>
      <c r="D23" s="1"/>
      <c r="E23" s="1"/>
      <c r="F23" s="1"/>
    </row>
    <row r="24">
      <c r="B24" s="2" t="s">
        <v>1</v>
      </c>
      <c r="C24" s="2" t="s">
        <v>2</v>
      </c>
      <c r="D24" s="2" t="s">
        <v>3</v>
      </c>
      <c r="E24" s="2" t="s">
        <v>4</v>
      </c>
      <c r="G24" s="2" t="s">
        <v>5</v>
      </c>
    </row>
    <row r="25">
      <c r="A25" s="2" t="s">
        <v>9</v>
      </c>
      <c r="F25" t="str">
        <f t="shared" ref="F25:F31" si="5">B25+C25+D25+E25</f>
        <v>0</v>
      </c>
    </row>
    <row r="26">
      <c r="A26" s="2" t="s">
        <v>10</v>
      </c>
      <c r="F26" t="str">
        <f t="shared" si="5"/>
        <v>0</v>
      </c>
    </row>
    <row r="27">
      <c r="A27" s="2" t="s">
        <v>11</v>
      </c>
      <c r="B27" s="2">
        <v>2.0</v>
      </c>
      <c r="D27" s="2">
        <v>1.0</v>
      </c>
      <c r="F27" t="str">
        <f t="shared" si="5"/>
        <v>3</v>
      </c>
      <c r="G27" s="3" t="str">
        <f>F27/F31</f>
        <v>5.26%</v>
      </c>
    </row>
    <row r="28">
      <c r="A28" s="2" t="s">
        <v>12</v>
      </c>
      <c r="B28" s="2">
        <v>10.0</v>
      </c>
      <c r="C28" s="2">
        <v>1.0</v>
      </c>
      <c r="F28" t="str">
        <f t="shared" si="5"/>
        <v>11</v>
      </c>
      <c r="G28" s="3" t="str">
        <f>F28/F31</f>
        <v>19.30%</v>
      </c>
    </row>
    <row r="29">
      <c r="A29" s="2" t="s">
        <v>13</v>
      </c>
      <c r="B29" s="2">
        <v>6.0</v>
      </c>
      <c r="C29" s="2">
        <v>11.0</v>
      </c>
      <c r="D29" s="2">
        <v>0.0</v>
      </c>
      <c r="E29" s="2">
        <v>0.0</v>
      </c>
      <c r="F29" t="str">
        <f t="shared" si="5"/>
        <v>17</v>
      </c>
      <c r="G29" s="3" t="str">
        <f>F29/F31</f>
        <v>29.82%</v>
      </c>
    </row>
    <row r="30">
      <c r="A30" s="2" t="s">
        <v>14</v>
      </c>
      <c r="B30" s="2">
        <v>15.0</v>
      </c>
      <c r="C30" s="2">
        <v>6.0</v>
      </c>
      <c r="D30" s="2">
        <v>5.0</v>
      </c>
      <c r="E30" s="2">
        <v>0.0</v>
      </c>
      <c r="F30" t="str">
        <f t="shared" si="5"/>
        <v>26</v>
      </c>
      <c r="G30" s="3" t="str">
        <f>F30/F31</f>
        <v>45.61%</v>
      </c>
    </row>
    <row r="31">
      <c r="B31" t="str">
        <f t="shared" ref="B31:E31" si="6">SUM(B25:B30)</f>
        <v>33</v>
      </c>
      <c r="C31" t="str">
        <f t="shared" si="6"/>
        <v>18</v>
      </c>
      <c r="D31" t="str">
        <f t="shared" si="6"/>
        <v>6</v>
      </c>
      <c r="E31" t="str">
        <f t="shared" si="6"/>
        <v>0</v>
      </c>
      <c r="F31" s="4" t="str">
        <f t="shared" si="5"/>
        <v>57</v>
      </c>
      <c r="H31" s="3" t="str">
        <f>G30+G29+G28</f>
        <v>94.74%</v>
      </c>
      <c r="I31" s="3" t="str">
        <f>G29+G30</f>
        <v>75.44%</v>
      </c>
      <c r="J31" s="3" t="str">
        <f>G30</f>
        <v>45.61%</v>
      </c>
    </row>
    <row r="32">
      <c r="A32" s="2" t="s">
        <v>5</v>
      </c>
      <c r="B32" s="3" t="str">
        <f>B31/F31</f>
        <v>57.89%</v>
      </c>
      <c r="C32" s="3" t="str">
        <f>C31/F31</f>
        <v>31.58%</v>
      </c>
      <c r="D32" s="3" t="str">
        <f>D31/F31</f>
        <v>10.53%</v>
      </c>
      <c r="E32" s="3" t="str">
        <f>E31/F31</f>
        <v>0.00%</v>
      </c>
    </row>
    <row r="34">
      <c r="A34" s="1">
        <v>2065.0</v>
      </c>
      <c r="B34" s="1" t="s">
        <v>17</v>
      </c>
      <c r="C34" s="1"/>
      <c r="D34" s="1"/>
      <c r="E34" s="1"/>
      <c r="F34" s="1"/>
    </row>
    <row r="35">
      <c r="B35" s="2" t="s">
        <v>1</v>
      </c>
      <c r="C35" s="2" t="s">
        <v>2</v>
      </c>
      <c r="D35" s="2" t="s">
        <v>3</v>
      </c>
      <c r="E35" s="2" t="s">
        <v>4</v>
      </c>
      <c r="G35" s="2" t="s">
        <v>5</v>
      </c>
    </row>
    <row r="36">
      <c r="A36" s="2" t="s">
        <v>9</v>
      </c>
      <c r="F36" t="str">
        <f t="shared" ref="F36:F42" si="7">B36+C36+D36+E36</f>
        <v>0</v>
      </c>
    </row>
    <row r="37">
      <c r="A37" s="2" t="s">
        <v>10</v>
      </c>
      <c r="F37" t="str">
        <f t="shared" si="7"/>
        <v>0</v>
      </c>
    </row>
    <row r="38">
      <c r="A38" s="2" t="s">
        <v>11</v>
      </c>
      <c r="B38" s="2">
        <v>1.0</v>
      </c>
      <c r="C38" s="2">
        <v>1.0</v>
      </c>
      <c r="F38" t="str">
        <f t="shared" si="7"/>
        <v>2</v>
      </c>
      <c r="G38" s="3" t="str">
        <f>F38/F42</f>
        <v>3.64%</v>
      </c>
    </row>
    <row r="39">
      <c r="A39" s="2" t="s">
        <v>12</v>
      </c>
      <c r="B39" s="2">
        <v>5.0</v>
      </c>
      <c r="C39" s="2">
        <v>1.0</v>
      </c>
      <c r="F39" t="str">
        <f t="shared" si="7"/>
        <v>6</v>
      </c>
      <c r="G39" s="3" t="str">
        <f>F39/F42</f>
        <v>10.91%</v>
      </c>
    </row>
    <row r="40">
      <c r="A40" s="2" t="s">
        <v>13</v>
      </c>
      <c r="B40" s="2">
        <v>10.0</v>
      </c>
      <c r="C40" s="2">
        <v>4.0</v>
      </c>
      <c r="D40" s="2">
        <v>6.0</v>
      </c>
      <c r="E40" s="2"/>
      <c r="F40" t="str">
        <f t="shared" si="7"/>
        <v>20</v>
      </c>
      <c r="G40" s="3" t="str">
        <f>F40/F42</f>
        <v>36.36%</v>
      </c>
    </row>
    <row r="41">
      <c r="A41" s="2" t="s">
        <v>14</v>
      </c>
      <c r="B41" s="2">
        <v>9.0</v>
      </c>
      <c r="C41" s="2">
        <v>11.0</v>
      </c>
      <c r="D41" s="2">
        <v>7.0</v>
      </c>
      <c r="E41" s="2">
        <v>0.0</v>
      </c>
      <c r="F41" t="str">
        <f t="shared" si="7"/>
        <v>27</v>
      </c>
      <c r="G41" s="3" t="str">
        <f>F41/F42</f>
        <v>49.09%</v>
      </c>
    </row>
    <row r="42">
      <c r="B42" t="str">
        <f t="shared" ref="B42:E42" si="8">SUM(B36:B41)</f>
        <v>25</v>
      </c>
      <c r="C42" t="str">
        <f t="shared" si="8"/>
        <v>17</v>
      </c>
      <c r="D42" t="str">
        <f t="shared" si="8"/>
        <v>13</v>
      </c>
      <c r="E42" t="str">
        <f t="shared" si="8"/>
        <v>0</v>
      </c>
      <c r="F42" s="4" t="str">
        <f t="shared" si="7"/>
        <v>55</v>
      </c>
      <c r="H42" s="3" t="str">
        <f>G41+G40+G39</f>
        <v>96.36%</v>
      </c>
      <c r="I42" s="3" t="str">
        <f>G40+G41</f>
        <v>85.45%</v>
      </c>
      <c r="J42" s="3" t="str">
        <f>G41</f>
        <v>49.09%</v>
      </c>
    </row>
    <row r="43">
      <c r="A43" s="2" t="s">
        <v>5</v>
      </c>
      <c r="B43" s="3" t="str">
        <f>B42/F42</f>
        <v>45.45%</v>
      </c>
      <c r="C43" s="3" t="str">
        <f>C42/F42</f>
        <v>30.91%</v>
      </c>
      <c r="D43" s="3" t="str">
        <f>D42/F42</f>
        <v>23.64%</v>
      </c>
      <c r="E43" s="3" t="str">
        <f>E42/F42</f>
        <v>0.00%</v>
      </c>
    </row>
    <row r="45">
      <c r="A45" s="1">
        <v>2065.0</v>
      </c>
      <c r="B45" s="1" t="s">
        <v>18</v>
      </c>
      <c r="C45" s="1"/>
      <c r="D45" s="1"/>
      <c r="E45" s="1"/>
      <c r="F45" s="1"/>
    </row>
    <row r="46">
      <c r="B46" s="2" t="s">
        <v>1</v>
      </c>
      <c r="C46" s="2" t="s">
        <v>2</v>
      </c>
      <c r="D46" s="2" t="s">
        <v>3</v>
      </c>
      <c r="E46" s="2" t="s">
        <v>4</v>
      </c>
      <c r="G46" s="2" t="s">
        <v>5</v>
      </c>
    </row>
    <row r="47">
      <c r="A47" s="2" t="s">
        <v>9</v>
      </c>
      <c r="F47" t="str">
        <f t="shared" ref="F47:F53" si="9">B47+C47+D47+E47</f>
        <v>0</v>
      </c>
    </row>
    <row r="48">
      <c r="A48" s="2" t="s">
        <v>10</v>
      </c>
      <c r="F48" t="str">
        <f t="shared" si="9"/>
        <v>0</v>
      </c>
    </row>
    <row r="49">
      <c r="A49" s="2" t="s">
        <v>11</v>
      </c>
      <c r="B49" s="2">
        <v>2.0</v>
      </c>
      <c r="F49" t="str">
        <f t="shared" si="9"/>
        <v>2</v>
      </c>
      <c r="G49" s="3" t="str">
        <f>F49/F53</f>
        <v>3.23%</v>
      </c>
    </row>
    <row r="50">
      <c r="A50" s="2" t="s">
        <v>12</v>
      </c>
      <c r="B50" s="2">
        <v>5.0</v>
      </c>
      <c r="C50" s="2">
        <v>1.0</v>
      </c>
      <c r="F50" t="str">
        <f t="shared" si="9"/>
        <v>6</v>
      </c>
      <c r="G50" s="3" t="str">
        <f>F50/F53</f>
        <v>9.68%</v>
      </c>
    </row>
    <row r="51">
      <c r="A51" s="2" t="s">
        <v>13</v>
      </c>
      <c r="B51" s="2">
        <v>7.0</v>
      </c>
      <c r="C51" s="2">
        <v>9.0</v>
      </c>
      <c r="D51" s="2">
        <v>4.0</v>
      </c>
      <c r="E51" s="2">
        <v>0.0</v>
      </c>
      <c r="F51" t="str">
        <f t="shared" si="9"/>
        <v>20</v>
      </c>
      <c r="G51" s="3" t="str">
        <f>F51/F53</f>
        <v>32.26%</v>
      </c>
    </row>
    <row r="52">
      <c r="A52" s="2" t="s">
        <v>14</v>
      </c>
      <c r="B52" s="2">
        <v>14.0</v>
      </c>
      <c r="C52" s="2">
        <v>11.0</v>
      </c>
      <c r="D52" s="2">
        <v>9.0</v>
      </c>
      <c r="E52" s="2">
        <v>0.0</v>
      </c>
      <c r="F52" t="str">
        <f t="shared" si="9"/>
        <v>34</v>
      </c>
      <c r="G52" s="3" t="str">
        <f>F52/F53</f>
        <v>54.84%</v>
      </c>
    </row>
    <row r="53">
      <c r="B53" t="str">
        <f t="shared" ref="B53:E53" si="10">SUM(B47:B52)</f>
        <v>28</v>
      </c>
      <c r="C53" t="str">
        <f t="shared" si="10"/>
        <v>21</v>
      </c>
      <c r="D53" t="str">
        <f t="shared" si="10"/>
        <v>13</v>
      </c>
      <c r="E53" t="str">
        <f t="shared" si="10"/>
        <v>0</v>
      </c>
      <c r="F53" s="4" t="str">
        <f t="shared" si="9"/>
        <v>62</v>
      </c>
      <c r="H53" s="3" t="str">
        <f>G52+G51+G50</f>
        <v>96.77%</v>
      </c>
      <c r="I53" s="3" t="str">
        <f>G51+G52</f>
        <v>87.10%</v>
      </c>
      <c r="J53" s="3" t="str">
        <f>G52</f>
        <v>54.84%</v>
      </c>
    </row>
    <row r="54">
      <c r="A54" s="2" t="s">
        <v>5</v>
      </c>
      <c r="B54" s="3" t="str">
        <f>B53/F53</f>
        <v>45.16%</v>
      </c>
      <c r="C54" s="3" t="str">
        <f>C53/F53</f>
        <v>33.87%</v>
      </c>
      <c r="D54" s="3" t="str">
        <f>D53/F53</f>
        <v>20.97%</v>
      </c>
      <c r="E54" s="3" t="str">
        <f>E53/F53</f>
        <v>0.00%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2065.0</v>
      </c>
      <c r="B1" s="1" t="s">
        <v>0</v>
      </c>
      <c r="C1" s="1"/>
      <c r="D1" s="1"/>
      <c r="E1" s="1"/>
      <c r="F1" s="1"/>
      <c r="G1" s="1"/>
    </row>
    <row r="2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</row>
    <row r="3">
      <c r="A3" s="2" t="s">
        <v>9</v>
      </c>
      <c r="F3" t="str">
        <f t="shared" ref="F3:F9" si="1">B3+C3+D3+E3</f>
        <v>0</v>
      </c>
    </row>
    <row r="4">
      <c r="A4" s="2" t="s">
        <v>10</v>
      </c>
      <c r="F4" t="str">
        <f t="shared" si="1"/>
        <v>0</v>
      </c>
    </row>
    <row r="5">
      <c r="A5" s="2" t="s">
        <v>11</v>
      </c>
      <c r="B5" s="2" t="str">
        <f>1+1.5+1</f>
        <v>3.5</v>
      </c>
      <c r="F5" t="str">
        <f t="shared" si="1"/>
        <v>3.5</v>
      </c>
      <c r="G5" s="3" t="str">
        <f>F5/F9</f>
        <v>4.67%</v>
      </c>
    </row>
    <row r="6">
      <c r="A6" s="2" t="s">
        <v>12</v>
      </c>
      <c r="B6" s="2" t="str">
        <f>2+1+1+2+0.5+2</f>
        <v>8.5</v>
      </c>
      <c r="C6" s="2">
        <v>1.0</v>
      </c>
      <c r="F6" t="str">
        <f t="shared" si="1"/>
        <v>9.5</v>
      </c>
      <c r="G6" s="3" t="str">
        <f>F6/F9</f>
        <v>12.67%</v>
      </c>
    </row>
    <row r="7">
      <c r="A7" s="2" t="s">
        <v>13</v>
      </c>
      <c r="B7" s="2" t="str">
        <f>1</f>
        <v>1</v>
      </c>
      <c r="C7" s="2" t="str">
        <f>2+1+2+1+2+1+1+2+2</f>
        <v>14</v>
      </c>
      <c r="D7" s="2">
        <v>0.0</v>
      </c>
      <c r="E7" s="2">
        <v>0.0</v>
      </c>
      <c r="F7" t="str">
        <f t="shared" si="1"/>
        <v>15</v>
      </c>
      <c r="G7" s="3" t="str">
        <f>F7/F9</f>
        <v>20.00%</v>
      </c>
    </row>
    <row r="8">
      <c r="A8" s="2" t="s">
        <v>14</v>
      </c>
      <c r="B8" s="2" t="str">
        <f>1+1.5+1+0.5+1+1.5+1+1+1+0.5+1+1</f>
        <v>12</v>
      </c>
      <c r="C8" s="2" t="str">
        <f>1+1+3+1+1.5+2+2+1+1.5+1+2+2+1</f>
        <v>20</v>
      </c>
      <c r="D8" s="2" t="str">
        <f>3+1+1+1+2+2+2+1+1+1</f>
        <v>15</v>
      </c>
      <c r="E8" s="2">
        <v>0.0</v>
      </c>
      <c r="F8" t="str">
        <f t="shared" si="1"/>
        <v>47</v>
      </c>
      <c r="G8" s="3" t="str">
        <f>F8/F9</f>
        <v>62.67%</v>
      </c>
    </row>
    <row r="9">
      <c r="B9" t="str">
        <f t="shared" ref="B9:E9" si="2">SUM(B3:B8)</f>
        <v>25</v>
      </c>
      <c r="C9" t="str">
        <f t="shared" si="2"/>
        <v>35</v>
      </c>
      <c r="D9" t="str">
        <f t="shared" si="2"/>
        <v>15</v>
      </c>
      <c r="E9" t="str">
        <f t="shared" si="2"/>
        <v>0</v>
      </c>
      <c r="F9" s="4" t="str">
        <f t="shared" si="1"/>
        <v>75</v>
      </c>
    </row>
    <row r="10">
      <c r="A10" s="2" t="s">
        <v>5</v>
      </c>
      <c r="B10" s="3" t="str">
        <f>B9/F9</f>
        <v>33.33%</v>
      </c>
      <c r="C10" s="3" t="str">
        <f>C9/F9</f>
        <v>46.67%</v>
      </c>
      <c r="D10" s="3" t="str">
        <f>D9/F9</f>
        <v>20.00%</v>
      </c>
      <c r="E10" s="3" t="str">
        <f>E9/F9</f>
        <v>0.00%</v>
      </c>
    </row>
    <row r="12">
      <c r="A12" s="1">
        <v>2065.0</v>
      </c>
      <c r="B12" s="1" t="s">
        <v>15</v>
      </c>
      <c r="C12" s="1"/>
      <c r="D12" s="1"/>
      <c r="E12" s="1"/>
      <c r="F12" s="1"/>
      <c r="G12" s="1"/>
    </row>
    <row r="13">
      <c r="B13" s="2" t="s">
        <v>1</v>
      </c>
      <c r="C13" s="2" t="s">
        <v>2</v>
      </c>
      <c r="D13" s="2" t="s">
        <v>3</v>
      </c>
      <c r="E13" s="2" t="s">
        <v>4</v>
      </c>
      <c r="G13" s="2" t="s">
        <v>5</v>
      </c>
    </row>
    <row r="14">
      <c r="A14" s="2" t="s">
        <v>9</v>
      </c>
      <c r="F14" t="str">
        <f t="shared" ref="F14:F20" si="3">B14+C14+D14+E14</f>
        <v>0</v>
      </c>
    </row>
    <row r="15">
      <c r="A15" s="2" t="s">
        <v>10</v>
      </c>
      <c r="F15" t="str">
        <f t="shared" si="3"/>
        <v>0</v>
      </c>
    </row>
    <row r="16">
      <c r="A16" s="2" t="s">
        <v>11</v>
      </c>
      <c r="B16" s="2">
        <v>2.0</v>
      </c>
      <c r="C16" s="2">
        <v>1.0</v>
      </c>
      <c r="F16" t="str">
        <f t="shared" si="3"/>
        <v>3</v>
      </c>
      <c r="G16" s="3" t="str">
        <f>F16/F20</f>
        <v>4.00%</v>
      </c>
    </row>
    <row r="17">
      <c r="A17" s="2" t="s">
        <v>12</v>
      </c>
      <c r="B17" s="2" t="str">
        <f>0.5+2+1.5+0.5+2+1+1+1+2+2+1.5+1.5+2</f>
        <v>18.5</v>
      </c>
      <c r="C17" s="2" t="str">
        <f>1+1.5</f>
        <v>2.5</v>
      </c>
      <c r="F17" t="str">
        <f t="shared" si="3"/>
        <v>21</v>
      </c>
      <c r="G17" s="3" t="str">
        <f>F17/F20</f>
        <v>28.00%</v>
      </c>
    </row>
    <row r="18">
      <c r="A18" s="2" t="s">
        <v>13</v>
      </c>
      <c r="B18" s="2" t="str">
        <f>0.5+1</f>
        <v>1.5</v>
      </c>
      <c r="C18" s="2" t="str">
        <f>1.5+2+2++1+1+0.5+2+3+2</f>
        <v>15</v>
      </c>
      <c r="D18" s="2" t="str">
        <f>2+0.5</f>
        <v>2.5</v>
      </c>
      <c r="E18" s="2">
        <v>0.0</v>
      </c>
      <c r="F18" t="str">
        <f t="shared" si="3"/>
        <v>19</v>
      </c>
      <c r="G18" s="3" t="str">
        <f>F18/F20</f>
        <v>25.33%</v>
      </c>
    </row>
    <row r="19">
      <c r="A19" s="2" t="s">
        <v>14</v>
      </c>
      <c r="B19" s="2" t="str">
        <f>1+1+1+1+1.5+1+0.5</f>
        <v>7</v>
      </c>
      <c r="C19" s="2" t="str">
        <f>0.5+0.5+0.5+1+2+1+1.5+1+0.5+1+1++4+1+1+1+1.5</f>
        <v>19</v>
      </c>
      <c r="D19" s="2" t="str">
        <f>2+1+1+1+1</f>
        <v>6</v>
      </c>
      <c r="E19" s="2">
        <v>0.0</v>
      </c>
      <c r="F19" t="str">
        <f t="shared" si="3"/>
        <v>32</v>
      </c>
      <c r="G19" s="3" t="str">
        <f>F19/F20</f>
        <v>42.67%</v>
      </c>
    </row>
    <row r="20">
      <c r="B20" t="str">
        <f t="shared" ref="B20:E20" si="4">SUM(B14:B19)</f>
        <v>29</v>
      </c>
      <c r="C20" t="str">
        <f t="shared" si="4"/>
        <v>37.5</v>
      </c>
      <c r="D20" t="str">
        <f t="shared" si="4"/>
        <v>8.5</v>
      </c>
      <c r="E20" t="str">
        <f t="shared" si="4"/>
        <v>0</v>
      </c>
      <c r="F20" s="4" t="str">
        <f t="shared" si="3"/>
        <v>75</v>
      </c>
    </row>
    <row r="21">
      <c r="A21" s="2" t="s">
        <v>5</v>
      </c>
      <c r="B21" s="3" t="str">
        <f>B20/F20</f>
        <v>38.67%</v>
      </c>
      <c r="C21" s="3" t="str">
        <f>C20/F20</f>
        <v>50.00%</v>
      </c>
      <c r="D21" s="3" t="str">
        <f>D20/F20</f>
        <v>11.33%</v>
      </c>
      <c r="E21" s="3" t="str">
        <f>E20/F20</f>
        <v>0.00%</v>
      </c>
    </row>
    <row r="23">
      <c r="A23" s="1">
        <v>2065.0</v>
      </c>
      <c r="B23" s="1" t="s">
        <v>16</v>
      </c>
      <c r="C23" s="1"/>
      <c r="D23" s="1"/>
      <c r="E23" s="1"/>
      <c r="F23" s="1"/>
      <c r="G23" s="1"/>
    </row>
    <row r="24">
      <c r="B24" s="2" t="s">
        <v>1</v>
      </c>
      <c r="C24" s="2" t="s">
        <v>2</v>
      </c>
      <c r="D24" s="2" t="s">
        <v>3</v>
      </c>
      <c r="E24" s="2" t="s">
        <v>4</v>
      </c>
      <c r="G24" s="2" t="s">
        <v>5</v>
      </c>
    </row>
    <row r="25">
      <c r="A25" s="2" t="s">
        <v>9</v>
      </c>
      <c r="F25" t="str">
        <f t="shared" ref="F25:F31" si="5">B25+C25+D25+E25</f>
        <v>0</v>
      </c>
    </row>
    <row r="26">
      <c r="A26" s="2" t="s">
        <v>10</v>
      </c>
      <c r="F26" t="str">
        <f t="shared" si="5"/>
        <v>0</v>
      </c>
    </row>
    <row r="27">
      <c r="A27" s="2" t="s">
        <v>11</v>
      </c>
      <c r="B27" s="2" t="str">
        <f>2</f>
        <v>2</v>
      </c>
      <c r="C27" s="2"/>
      <c r="F27" t="str">
        <f t="shared" si="5"/>
        <v>2</v>
      </c>
      <c r="G27" s="3" t="str">
        <f>F27/F31</f>
        <v>2.67%</v>
      </c>
    </row>
    <row r="28">
      <c r="A28" s="2" t="s">
        <v>12</v>
      </c>
      <c r="B28" s="2" t="str">
        <f>1+1.5+0.5+1+1.5+2+1+1.5+1</f>
        <v>11</v>
      </c>
      <c r="C28" s="2" t="str">
        <f>2</f>
        <v>2</v>
      </c>
      <c r="D28" t="str">
        <f>1</f>
        <v>1</v>
      </c>
      <c r="F28" t="str">
        <f t="shared" si="5"/>
        <v>14</v>
      </c>
      <c r="G28" s="3" t="str">
        <f>F28/F31</f>
        <v>18.67%</v>
      </c>
    </row>
    <row r="29">
      <c r="A29" s="2" t="s">
        <v>13</v>
      </c>
      <c r="B29" s="2" t="str">
        <f>0.5+1+2.5</f>
        <v>4</v>
      </c>
      <c r="C29" s="2" t="str">
        <f>1.5+1+2+2.5+1+2+0.5+2+2+2+1</f>
        <v>17.5</v>
      </c>
      <c r="D29" s="2" t="str">
        <f>2</f>
        <v>2</v>
      </c>
      <c r="E29" s="2"/>
      <c r="F29" t="str">
        <f t="shared" si="5"/>
        <v>23.5</v>
      </c>
      <c r="G29" s="3" t="str">
        <f>F29/F31</f>
        <v>31.33%</v>
      </c>
    </row>
    <row r="30">
      <c r="A30" s="2" t="s">
        <v>14</v>
      </c>
      <c r="B30" s="2" t="str">
        <f>1+1+1+1+0.5+1+1.5+1+1.5+2+1+2</f>
        <v>14.5</v>
      </c>
      <c r="C30" s="2" t="str">
        <f>0.5+1.5+1.5+0.5+1.5</f>
        <v>5.5</v>
      </c>
      <c r="D30" s="2" t="str">
        <f>2.5+1+2+1+1+1+2+1.5+1+1.5+1</f>
        <v>15.5</v>
      </c>
      <c r="E30" s="2"/>
      <c r="F30" t="str">
        <f t="shared" si="5"/>
        <v>35.5</v>
      </c>
      <c r="G30" s="3" t="str">
        <f>F30/F31</f>
        <v>47.33%</v>
      </c>
    </row>
    <row r="31">
      <c r="B31" t="str">
        <f t="shared" ref="B31:E31" si="6">SUM(B25:B30)</f>
        <v>31.5</v>
      </c>
      <c r="C31" t="str">
        <f t="shared" si="6"/>
        <v>25</v>
      </c>
      <c r="D31" t="str">
        <f t="shared" si="6"/>
        <v>18.5</v>
      </c>
      <c r="E31" t="str">
        <f t="shared" si="6"/>
        <v>0</v>
      </c>
      <c r="F31" s="4" t="str">
        <f t="shared" si="5"/>
        <v>75</v>
      </c>
    </row>
    <row r="32">
      <c r="A32" s="2" t="s">
        <v>5</v>
      </c>
      <c r="B32" s="3" t="str">
        <f>B31/F31</f>
        <v>42.00%</v>
      </c>
      <c r="C32" s="3" t="str">
        <f>C31/F31</f>
        <v>33.33%</v>
      </c>
      <c r="D32" s="3" t="str">
        <f>D31/F31</f>
        <v>24.67%</v>
      </c>
      <c r="E32" s="3" t="str">
        <f>E31/F31</f>
        <v>0.00%</v>
      </c>
    </row>
    <row r="34">
      <c r="A34" s="1">
        <v>2065.0</v>
      </c>
      <c r="B34" s="1" t="s">
        <v>17</v>
      </c>
      <c r="C34" s="1"/>
      <c r="D34" s="1"/>
      <c r="E34" s="1"/>
      <c r="F34" s="1"/>
      <c r="G34" s="1"/>
    </row>
    <row r="35">
      <c r="B35" s="2" t="s">
        <v>1</v>
      </c>
      <c r="C35" s="2" t="s">
        <v>2</v>
      </c>
      <c r="D35" s="2" t="s">
        <v>3</v>
      </c>
      <c r="E35" s="2" t="s">
        <v>4</v>
      </c>
      <c r="G35" s="2" t="s">
        <v>5</v>
      </c>
    </row>
    <row r="36">
      <c r="A36" s="2" t="s">
        <v>9</v>
      </c>
      <c r="F36" t="str">
        <f t="shared" ref="F36:F42" si="7">B36+C36+D36+E36</f>
        <v>0</v>
      </c>
    </row>
    <row r="37">
      <c r="A37" s="2" t="s">
        <v>10</v>
      </c>
      <c r="F37" t="str">
        <f t="shared" si="7"/>
        <v>0</v>
      </c>
    </row>
    <row r="38">
      <c r="A38" s="2" t="s">
        <v>11</v>
      </c>
      <c r="B38" s="2">
        <v>0.0</v>
      </c>
      <c r="C38" s="2">
        <v>2.0</v>
      </c>
      <c r="F38" t="str">
        <f t="shared" si="7"/>
        <v>2</v>
      </c>
      <c r="G38" s="3" t="str">
        <f>F38/F42</f>
        <v>2.67%</v>
      </c>
    </row>
    <row r="39">
      <c r="A39" s="2" t="s">
        <v>12</v>
      </c>
      <c r="B39" s="2" t="str">
        <f>1+0.5+1+1+0.5+1+2+1.5</f>
        <v>8.5</v>
      </c>
      <c r="C39" s="2" t="str">
        <f>2</f>
        <v>2</v>
      </c>
      <c r="D39" t="str">
        <f>1+1</f>
        <v>2</v>
      </c>
      <c r="F39" t="str">
        <f t="shared" si="7"/>
        <v>12.5</v>
      </c>
      <c r="G39" s="3" t="str">
        <f>F39/F42</f>
        <v>16.67%</v>
      </c>
    </row>
    <row r="40">
      <c r="A40" s="2" t="s">
        <v>13</v>
      </c>
      <c r="B40" s="2" t="str">
        <f>2+0.5+1+1.5</f>
        <v>5</v>
      </c>
      <c r="C40" s="2" t="str">
        <f>1+0.5+0.5+0.5+1+2+1+1+2+0.5</f>
        <v>10</v>
      </c>
      <c r="D40" s="2" t="str">
        <f>3.5+2+1+1+2</f>
        <v>9.5</v>
      </c>
      <c r="E40" s="2">
        <v>0.0</v>
      </c>
      <c r="F40" t="str">
        <f t="shared" si="7"/>
        <v>24.5</v>
      </c>
      <c r="G40" s="3" t="str">
        <f>F40/F42</f>
        <v>32.67%</v>
      </c>
    </row>
    <row r="41">
      <c r="A41" s="2" t="s">
        <v>14</v>
      </c>
      <c r="B41" s="2" t="str">
        <f>1+1+1+2+0.5+1+1++0.5+1</f>
        <v>9</v>
      </c>
      <c r="C41" s="2" t="str">
        <f>1+3+1+1</f>
        <v>6</v>
      </c>
      <c r="D41" s="2" t="str">
        <f>1+2.5+2+1+1+0.5+3+2+2+0.5+2+2+1+0.5</f>
        <v>21</v>
      </c>
      <c r="E41" s="2">
        <v>0.0</v>
      </c>
      <c r="F41" t="str">
        <f t="shared" si="7"/>
        <v>36</v>
      </c>
      <c r="G41" s="3" t="str">
        <f>F41/F42</f>
        <v>48.00%</v>
      </c>
    </row>
    <row r="42">
      <c r="B42" t="str">
        <f t="shared" ref="B42:E42" si="8">SUM(B36:B41)</f>
        <v>22.5</v>
      </c>
      <c r="C42" t="str">
        <f t="shared" si="8"/>
        <v>20</v>
      </c>
      <c r="D42" t="str">
        <f t="shared" si="8"/>
        <v>32.5</v>
      </c>
      <c r="E42" t="str">
        <f t="shared" si="8"/>
        <v>0</v>
      </c>
      <c r="F42" s="4" t="str">
        <f t="shared" si="7"/>
        <v>75</v>
      </c>
    </row>
    <row r="43">
      <c r="A43" s="2" t="s">
        <v>5</v>
      </c>
      <c r="B43" s="3" t="str">
        <f>B42/F42</f>
        <v>30.00%</v>
      </c>
      <c r="C43" s="3" t="str">
        <f>C42/F42</f>
        <v>26.67%</v>
      </c>
      <c r="D43" s="3" t="str">
        <f>D42/F42</f>
        <v>43.33%</v>
      </c>
      <c r="E43" s="3" t="str">
        <f>E42/F42</f>
        <v>0.00%</v>
      </c>
    </row>
    <row r="45">
      <c r="A45" s="1">
        <v>2065.0</v>
      </c>
      <c r="B45" s="1" t="s">
        <v>19</v>
      </c>
      <c r="C45" s="1"/>
      <c r="D45" s="1"/>
      <c r="E45" s="1"/>
      <c r="F45" s="1"/>
      <c r="G45" s="1"/>
    </row>
    <row r="46">
      <c r="B46" s="2" t="s">
        <v>1</v>
      </c>
      <c r="C46" s="2" t="s">
        <v>2</v>
      </c>
      <c r="D46" s="2" t="s">
        <v>3</v>
      </c>
      <c r="E46" s="2" t="s">
        <v>4</v>
      </c>
      <c r="G46" s="2" t="s">
        <v>5</v>
      </c>
    </row>
    <row r="47">
      <c r="A47" s="2" t="s">
        <v>9</v>
      </c>
      <c r="F47" t="str">
        <f t="shared" ref="F47:F53" si="9">B47+C47+D47+E47</f>
        <v>0</v>
      </c>
    </row>
    <row r="48">
      <c r="A48" s="2" t="s">
        <v>10</v>
      </c>
      <c r="F48" t="str">
        <f t="shared" si="9"/>
        <v>0</v>
      </c>
    </row>
    <row r="49">
      <c r="A49" s="2" t="s">
        <v>11</v>
      </c>
      <c r="B49" s="2" t="str">
        <f>1.5+1</f>
        <v>2.5</v>
      </c>
      <c r="C49" s="2">
        <v>0.0</v>
      </c>
      <c r="F49" t="str">
        <f t="shared" si="9"/>
        <v>2.5</v>
      </c>
      <c r="G49" s="3" t="str">
        <f>F49/F53</f>
        <v>3.33%</v>
      </c>
    </row>
    <row r="50">
      <c r="A50" s="2" t="s">
        <v>12</v>
      </c>
      <c r="B50" s="2" t="str">
        <f>2+1+1+1.5+2+1+2+2</f>
        <v>12.5</v>
      </c>
      <c r="C50" s="2">
        <v>0.0</v>
      </c>
      <c r="D50" t="str">
        <f>2+0.5</f>
        <v>2.5</v>
      </c>
      <c r="F50" t="str">
        <f t="shared" si="9"/>
        <v>15</v>
      </c>
      <c r="G50" s="3" t="str">
        <f>F50/F53</f>
        <v>20.00%</v>
      </c>
    </row>
    <row r="51">
      <c r="A51" s="2" t="s">
        <v>13</v>
      </c>
      <c r="B51" s="2" t="str">
        <f>1+1+1+1+1</f>
        <v>5</v>
      </c>
      <c r="C51" s="2" t="str">
        <f>1+1+1+1+1+1+1+1+2+2+1</f>
        <v>13</v>
      </c>
      <c r="D51" s="2" t="str">
        <f>1</f>
        <v>1</v>
      </c>
      <c r="E51" s="2">
        <v>0.0</v>
      </c>
      <c r="F51" t="str">
        <f t="shared" si="9"/>
        <v>19</v>
      </c>
      <c r="G51" s="3" t="str">
        <f>F51/F53</f>
        <v>25.33%</v>
      </c>
    </row>
    <row r="52">
      <c r="A52" s="2" t="s">
        <v>14</v>
      </c>
      <c r="B52" s="2" t="str">
        <f>1+0.5+1+1+1+1+1+1+1+1+0.5</f>
        <v>10</v>
      </c>
      <c r="C52" s="2" t="str">
        <f>1+0.5+1+1+2+1+1.5+1+2+0.5</f>
        <v>11.5</v>
      </c>
      <c r="D52" s="2" t="str">
        <f>1+2+1.5+1+1+2+1.5+1+2+1+1+2</f>
        <v>17</v>
      </c>
      <c r="E52" s="2">
        <v>0.0</v>
      </c>
      <c r="F52" t="str">
        <f t="shared" si="9"/>
        <v>38.5</v>
      </c>
      <c r="G52" s="3" t="str">
        <f>F52/F53</f>
        <v>51.33%</v>
      </c>
    </row>
    <row r="53">
      <c r="B53" t="str">
        <f t="shared" ref="B53:E53" si="10">SUM(B47:B52)</f>
        <v>30</v>
      </c>
      <c r="C53" t="str">
        <f t="shared" si="10"/>
        <v>24.5</v>
      </c>
      <c r="D53" t="str">
        <f t="shared" si="10"/>
        <v>20.5</v>
      </c>
      <c r="E53" t="str">
        <f t="shared" si="10"/>
        <v>0</v>
      </c>
      <c r="F53" s="4" t="str">
        <f t="shared" si="9"/>
        <v>75</v>
      </c>
    </row>
    <row r="54">
      <c r="A54" s="2" t="s">
        <v>5</v>
      </c>
      <c r="B54" s="3" t="str">
        <f>B53/F53</f>
        <v>40.00%</v>
      </c>
      <c r="C54" s="3" t="str">
        <f>C53/F53</f>
        <v>32.67%</v>
      </c>
      <c r="D54" s="3" t="str">
        <f>D53/F53</f>
        <v>27.33%</v>
      </c>
      <c r="E54" s="3" t="str">
        <f>E53/F53</f>
        <v>0.00%</v>
      </c>
    </row>
    <row r="57">
      <c r="B57" s="2" t="s">
        <v>1</v>
      </c>
      <c r="C57" s="2" t="s">
        <v>2</v>
      </c>
      <c r="D57" s="2" t="s">
        <v>3</v>
      </c>
      <c r="E57" s="2" t="s">
        <v>4</v>
      </c>
      <c r="G57" s="2" t="s">
        <v>5</v>
      </c>
    </row>
    <row r="58">
      <c r="A58" s="2" t="s">
        <v>9</v>
      </c>
      <c r="B58" t="str">
        <f t="shared" ref="B58:E58" si="11">sum(B47,B36,B25,B14,B3)</f>
        <v>0</v>
      </c>
      <c r="C58" t="str">
        <f t="shared" si="11"/>
        <v>0</v>
      </c>
      <c r="D58" t="str">
        <f t="shared" si="11"/>
        <v>0</v>
      </c>
      <c r="E58" t="str">
        <f t="shared" si="11"/>
        <v>0</v>
      </c>
      <c r="F58" t="str">
        <f t="shared" ref="F58:F64" si="13">B58+C58+D58+E58</f>
        <v>0</v>
      </c>
      <c r="H58" t="str">
        <f t="shared" ref="H58:H64" si="14">F58/5</f>
        <v>0</v>
      </c>
    </row>
    <row r="59">
      <c r="A59" s="2" t="s">
        <v>10</v>
      </c>
      <c r="B59" t="str">
        <f t="shared" ref="B59:E59" si="12">sum(B48,B37,B26,B15,B4)</f>
        <v>0</v>
      </c>
      <c r="C59" t="str">
        <f t="shared" si="12"/>
        <v>0</v>
      </c>
      <c r="D59" t="str">
        <f t="shared" si="12"/>
        <v>0</v>
      </c>
      <c r="E59" t="str">
        <f t="shared" si="12"/>
        <v>0</v>
      </c>
      <c r="F59" t="str">
        <f t="shared" si="13"/>
        <v>0</v>
      </c>
      <c r="H59" t="str">
        <f t="shared" si="14"/>
        <v>0</v>
      </c>
    </row>
    <row r="60">
      <c r="A60" s="2" t="s">
        <v>11</v>
      </c>
      <c r="B60" t="str">
        <f t="shared" ref="B60:E60" si="15">sum(B49,B38,B27,B16,B5)</f>
        <v>10</v>
      </c>
      <c r="C60" t="str">
        <f t="shared" si="15"/>
        <v>3</v>
      </c>
      <c r="D60" t="str">
        <f t="shared" si="15"/>
        <v>0</v>
      </c>
      <c r="E60" t="str">
        <f t="shared" si="15"/>
        <v>0</v>
      </c>
      <c r="F60" t="str">
        <f t="shared" si="13"/>
        <v>13</v>
      </c>
      <c r="G60" s="3" t="str">
        <f>F60/F64</f>
        <v>3.47%</v>
      </c>
      <c r="H60" t="str">
        <f t="shared" si="14"/>
        <v>2.6</v>
      </c>
    </row>
    <row r="61">
      <c r="A61" s="2" t="s">
        <v>12</v>
      </c>
      <c r="B61" t="str">
        <f t="shared" ref="B61:E61" si="16">sum(B50,B39,B28,B17,B6)</f>
        <v>59</v>
      </c>
      <c r="C61" t="str">
        <f t="shared" si="16"/>
        <v>7.5</v>
      </c>
      <c r="D61" t="str">
        <f t="shared" si="16"/>
        <v>5.5</v>
      </c>
      <c r="E61" t="str">
        <f t="shared" si="16"/>
        <v>0</v>
      </c>
      <c r="F61" t="str">
        <f t="shared" si="13"/>
        <v>72</v>
      </c>
      <c r="G61" s="3" t="str">
        <f>F61/F64</f>
        <v>19.20%</v>
      </c>
      <c r="H61" t="str">
        <f t="shared" si="14"/>
        <v>14.4</v>
      </c>
    </row>
    <row r="62">
      <c r="A62" s="2" t="s">
        <v>13</v>
      </c>
      <c r="B62" t="str">
        <f t="shared" ref="B62:E62" si="17">sum(B51,B40,B29,B18,B7)</f>
        <v>16.5</v>
      </c>
      <c r="C62" t="str">
        <f t="shared" si="17"/>
        <v>69.5</v>
      </c>
      <c r="D62" t="str">
        <f t="shared" si="17"/>
        <v>15</v>
      </c>
      <c r="E62" t="str">
        <f t="shared" si="17"/>
        <v>0</v>
      </c>
      <c r="F62" t="str">
        <f t="shared" si="13"/>
        <v>101</v>
      </c>
      <c r="G62" s="3" t="str">
        <f>F62/F64</f>
        <v>26.93%</v>
      </c>
      <c r="H62" t="str">
        <f t="shared" si="14"/>
        <v>20.2</v>
      </c>
    </row>
    <row r="63">
      <c r="A63" s="2" t="s">
        <v>14</v>
      </c>
      <c r="B63" t="str">
        <f t="shared" ref="B63:E63" si="18">sum(B52,B41,B30,B19,B8)</f>
        <v>52.5</v>
      </c>
      <c r="C63" t="str">
        <f t="shared" si="18"/>
        <v>62</v>
      </c>
      <c r="D63" t="str">
        <f t="shared" si="18"/>
        <v>74.5</v>
      </c>
      <c r="E63" t="str">
        <f t="shared" si="18"/>
        <v>0</v>
      </c>
      <c r="F63" t="str">
        <f t="shared" si="13"/>
        <v>189</v>
      </c>
      <c r="G63" s="3" t="str">
        <f>F63/F64</f>
        <v>50.40%</v>
      </c>
      <c r="H63" t="str">
        <f t="shared" si="14"/>
        <v>37.8</v>
      </c>
    </row>
    <row r="64">
      <c r="B64" t="str">
        <f t="shared" ref="B64:E64" si="19">SUM(B58:B63)</f>
        <v>138</v>
      </c>
      <c r="C64" t="str">
        <f t="shared" si="19"/>
        <v>142</v>
      </c>
      <c r="D64" t="str">
        <f t="shared" si="19"/>
        <v>95</v>
      </c>
      <c r="E64" t="str">
        <f t="shared" si="19"/>
        <v>0</v>
      </c>
      <c r="F64" s="4" t="str">
        <f t="shared" si="13"/>
        <v>375</v>
      </c>
      <c r="H64" t="str">
        <f t="shared" si="14"/>
        <v>75</v>
      </c>
    </row>
    <row r="65">
      <c r="A65" s="2" t="s">
        <v>5</v>
      </c>
      <c r="B65" s="3" t="str">
        <f>B64/F64</f>
        <v>36.80%</v>
      </c>
      <c r="C65" s="3" t="str">
        <f>C64/F64</f>
        <v>37.87%</v>
      </c>
      <c r="D65" s="3" t="str">
        <f>D64/F64</f>
        <v>25.33%</v>
      </c>
      <c r="E65" s="3" t="str">
        <f>E64/F64</f>
        <v>0.00%</v>
      </c>
    </row>
  </sheetData>
  <drawing r:id="rId1"/>
</worksheet>
</file>