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OSINT Project-final\OSINT Project\"/>
    </mc:Choice>
  </mc:AlternateContent>
  <xr:revisionPtr revIDLastSave="0" documentId="13_ncr:1_{3F56DBB7-CDC8-4BB3-9466-272FEBD56FA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port" sheetId="1" r:id="rId1"/>
    <sheet name="EV" sheetId="2" r:id="rId2"/>
    <sheet name="A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9" i="2" s="1"/>
  <c r="D24" i="3"/>
  <c r="O22" i="3"/>
  <c r="N22" i="3"/>
  <c r="M22" i="3"/>
  <c r="L22" i="3"/>
  <c r="K22" i="3"/>
  <c r="J22" i="3"/>
  <c r="I22" i="3"/>
  <c r="H22" i="3"/>
  <c r="G22" i="3"/>
  <c r="F22" i="3"/>
  <c r="E22" i="3"/>
  <c r="F24" i="3" s="1"/>
  <c r="D22" i="3"/>
  <c r="O24" i="3" s="1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20" i="2"/>
  <c r="A20" i="2"/>
  <c r="B19" i="2"/>
  <c r="A19" i="2"/>
  <c r="B18" i="2"/>
  <c r="A18" i="2"/>
  <c r="C17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Q3" i="2"/>
  <c r="O35" i="1"/>
  <c r="N35" i="1"/>
  <c r="M35" i="1"/>
  <c r="L35" i="1"/>
  <c r="K35" i="1"/>
  <c r="J35" i="1"/>
  <c r="I35" i="1"/>
  <c r="H35" i="1"/>
  <c r="G35" i="1"/>
  <c r="F35" i="1"/>
  <c r="E35" i="1"/>
  <c r="D35" i="1"/>
  <c r="C33" i="1"/>
  <c r="C20" i="2" s="1"/>
  <c r="C32" i="1"/>
  <c r="C19" i="2" s="1"/>
  <c r="C31" i="1"/>
  <c r="C18" i="2" s="1"/>
  <c r="C30" i="1"/>
  <c r="C29" i="1"/>
  <c r="C16" i="2" s="1"/>
  <c r="C28" i="1"/>
  <c r="C15" i="2" s="1"/>
  <c r="C27" i="1"/>
  <c r="C14" i="2" s="1"/>
  <c r="C26" i="1"/>
  <c r="C13" i="2" s="1"/>
  <c r="C25" i="1"/>
  <c r="C12" i="2" s="1"/>
  <c r="C24" i="1"/>
  <c r="C11" i="2" s="1"/>
  <c r="C23" i="1"/>
  <c r="C10" i="2" s="1"/>
  <c r="J36" i="1" l="1"/>
  <c r="F36" i="1"/>
  <c r="G36" i="1"/>
  <c r="N36" i="1"/>
  <c r="O22" i="2"/>
  <c r="I22" i="2"/>
  <c r="C35" i="1"/>
  <c r="O36" i="1"/>
  <c r="J22" i="2"/>
  <c r="J24" i="3"/>
  <c r="K36" i="1"/>
  <c r="F22" i="2"/>
  <c r="D36" i="1"/>
  <c r="L36" i="1"/>
  <c r="E36" i="1"/>
  <c r="M36" i="1"/>
  <c r="H22" i="2"/>
  <c r="H24" i="3"/>
  <c r="H36" i="1"/>
  <c r="I36" i="1"/>
  <c r="D22" i="2"/>
  <c r="D45" i="1" s="1"/>
  <c r="L22" i="2"/>
  <c r="L24" i="3"/>
  <c r="E22" i="2"/>
  <c r="M22" i="2"/>
  <c r="E24" i="3"/>
  <c r="M24" i="3"/>
  <c r="I24" i="3"/>
  <c r="K22" i="2"/>
  <c r="K24" i="3"/>
  <c r="N22" i="2"/>
  <c r="N24" i="3"/>
  <c r="G22" i="2"/>
  <c r="G24" i="3"/>
  <c r="D44" i="1" l="1"/>
  <c r="O44" i="1"/>
  <c r="O45" i="1"/>
  <c r="O47" i="1" s="1"/>
  <c r="D46" i="1"/>
  <c r="O46" i="1"/>
  <c r="I44" i="1"/>
  <c r="I46" i="1"/>
  <c r="I45" i="1"/>
  <c r="I47" i="1" s="1"/>
  <c r="I43" i="1"/>
  <c r="M43" i="1"/>
  <c r="M46" i="1"/>
  <c r="M44" i="1"/>
  <c r="M45" i="1"/>
  <c r="M47" i="1" s="1"/>
  <c r="D43" i="1"/>
  <c r="F44" i="1"/>
  <c r="E45" i="1"/>
  <c r="E47" i="1" s="1"/>
  <c r="E43" i="1"/>
  <c r="E46" i="1"/>
  <c r="E44" i="1"/>
  <c r="F46" i="1"/>
  <c r="D47" i="1"/>
  <c r="F43" i="1"/>
  <c r="N45" i="1"/>
  <c r="N47" i="1" s="1"/>
  <c r="N43" i="1"/>
  <c r="N46" i="1"/>
  <c r="N44" i="1"/>
  <c r="O43" i="1"/>
  <c r="F45" i="1"/>
  <c r="F47" i="1" s="1"/>
  <c r="K43" i="1"/>
  <c r="K46" i="1"/>
  <c r="K44" i="1"/>
  <c r="K45" i="1"/>
  <c r="K47" i="1" s="1"/>
  <c r="G46" i="1"/>
  <c r="G44" i="1"/>
  <c r="G45" i="1"/>
  <c r="G47" i="1" s="1"/>
  <c r="G43" i="1"/>
  <c r="H46" i="1"/>
  <c r="H45" i="1"/>
  <c r="H47" i="1" s="1"/>
  <c r="H43" i="1"/>
  <c r="H44" i="1"/>
  <c r="L46" i="1"/>
  <c r="L44" i="1"/>
  <c r="L45" i="1"/>
  <c r="L47" i="1" s="1"/>
  <c r="L43" i="1"/>
  <c r="J46" i="1"/>
  <c r="J44" i="1"/>
  <c r="J43" i="1"/>
  <c r="J45" i="1"/>
  <c r="J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1" authorId="0" shapeId="0" xr:uid="{00000000-0006-0000-0000-000001000000}">
      <text>
        <r>
          <rPr>
            <sz val="10"/>
            <color rgb="FF000000"/>
            <rFont val="Arial"/>
          </rPr>
          <t>Work Breakdown Structure (WBS)</t>
        </r>
      </text>
    </comment>
    <comment ref="C21" authorId="0" shapeId="0" xr:uid="{00000000-0006-0000-0000-000002000000}">
      <text>
        <r>
          <rPr>
            <sz val="10"/>
            <color rgb="FF000000"/>
            <rFont val="Arial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<sst xmlns="http://schemas.openxmlformats.org/spreadsheetml/2006/main" count="79" uniqueCount="57">
  <si>
    <t>Actual Cost Worksheet</t>
  </si>
  <si>
    <t>Earned Value Worksheet</t>
  </si>
  <si>
    <t>This worksheet is used to help calculate the Earned Value (EV) or Budgeted Cost of Work Performed (BCWP).</t>
  </si>
  <si>
    <t>Use this worksheet to help calculate the Actual Cost (AC) of Work Performed (ACWP) by entering the costs incurred each period.</t>
  </si>
  <si>
    <t>Make sure that the WBS, Task Name, and TBC are identical to the table in the Report worksheet.</t>
  </si>
  <si>
    <t>© 2012 Vertex42 LLC</t>
  </si>
  <si>
    <t>Enter the % Complete for each task to calculate the cumulative earned value.</t>
  </si>
  <si>
    <t>Cumulative Earned Value (EV)</t>
  </si>
  <si>
    <t>WBS</t>
  </si>
  <si>
    <t>Task Name</t>
  </si>
  <si>
    <t>TBC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</si>
  <si>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</si>
  <si>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</si>
  <si>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</si>
  <si>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</si>
  <si>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</si>
  <si>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</si>
  <si>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</si>
  <si>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</si>
  <si>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</si>
  <si>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</si>
  <si>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</si>
  <si>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</si>
  <si>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Transfer the Cumulative Actual Cost to the Report worksheet.</t>
  </si>
  <si>
    <t>Actual Cost (AC) of Work Performed</t>
  </si>
  <si>
    <t>Insert new rows above this one</t>
  </si>
  <si>
    <t>Cumulative EV</t>
  </si>
  <si>
    <t>Total Actual Cost</t>
  </si>
  <si>
    <t>Cumulative Actual Cost (AC)</t>
  </si>
  <si>
    <t>Earned Value Analysis Report</t>
  </si>
  <si>
    <t>Prepared By:</t>
  </si>
  <si>
    <t>Date:</t>
  </si>
  <si>
    <t>[42]</t>
  </si>
  <si>
    <t>For Period:</t>
  </si>
  <si>
    <t>Summary:</t>
  </si>
  <si>
    <t>Planned Value (PV) or Budgeted Cost of Work Scheduled (BCWS)</t>
  </si>
  <si>
    <t>Total Budgeted Cost</t>
  </si>
  <si>
    <t>Cumulative Planned Value (PV)</t>
  </si>
  <si>
    <t>Actual Cost and Earned Value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</si>
  <si>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</si>
  <si>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</si>
  <si>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</si>
  <si>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</si>
  <si>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</si>
  <si>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</si>
  <si>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Create a Project</t>
  </si>
  <si>
    <t xml:space="preserve">Develop a process for collecting </t>
  </si>
  <si>
    <t>Gather data</t>
  </si>
  <si>
    <t xml:space="preserve">Create a limited prototype </t>
  </si>
  <si>
    <t>Develop a dashboard</t>
  </si>
  <si>
    <t>Create a software program</t>
  </si>
  <si>
    <t xml:space="preserve">Create a report for analysis </t>
  </si>
  <si>
    <t>Present report and findings</t>
  </si>
  <si>
    <t>Management</t>
  </si>
  <si>
    <t>Saikrishna Gundeti</t>
  </si>
  <si>
    <t>OSINT Project</t>
  </si>
  <si>
    <t>This workbook holds the records for the entire project’s spending in order to maintain the budget.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</si>
</sst>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"/>
  </numFmts>
  <fonts count="13" x14ac:knownFonts="1">
    <font>
      <sz val="10"/>
      <color rgb="FF000000"/>
      <name val="Arial"/>
    </font>
    <font>
      <sz val="16"/>
      <name val="Arial"/>
    </font>
    <font>
      <sz val="10"/>
      <name val="Arial"/>
    </font>
    <font>
      <b/>
      <sz val="12"/>
      <name val="Arial"/>
    </font>
    <font>
      <i/>
      <sz val="10"/>
      <name val="Arial"/>
    </font>
    <font>
      <u/>
      <sz val="10"/>
      <color rgb="FF0000FF"/>
      <name val="Arial"/>
    </font>
    <font>
      <sz val="8"/>
      <name val="Arial"/>
    </font>
    <font>
      <sz val="14"/>
      <name val="Arial"/>
    </font>
    <font>
      <b/>
      <sz val="10"/>
      <color rgb="FFFFFFFF"/>
      <name val="Arial"/>
    </font>
    <font>
      <i/>
      <sz val="8"/>
      <name val="Arial"/>
    </font>
    <font>
      <b/>
      <sz val="10"/>
      <name val="Arial"/>
    </font>
    <font>
      <sz val="10"/>
      <name val="Arial"/>
    </font>
    <font>
      <sz val="6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3B4E87"/>
        <bgColor rgb="FF3B4E87"/>
      </patternFill>
    </fill>
    <fill>
      <patternFill patternType="solid">
        <fgColor rgb="FFF0F0F0"/>
        <bgColor rgb="FFF0F0F0"/>
      </patternFill>
    </fill>
    <fill>
      <patternFill patternType="solid">
        <fgColor rgb="FFD6F4D9"/>
        <bgColor rgb="FFD6F4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9" fontId="2" fillId="0" borderId="2" xfId="0" applyNumberFormat="1" applyFont="1" applyBorder="1"/>
    <xf numFmtId="0" fontId="2" fillId="0" borderId="3" xfId="0" applyFont="1" applyBorder="1"/>
    <xf numFmtId="0" fontId="2" fillId="0" borderId="2" xfId="0" applyFont="1" applyBorder="1"/>
    <xf numFmtId="0" fontId="9" fillId="3" borderId="4" xfId="0" applyFont="1" applyFill="1" applyBorder="1"/>
    <xf numFmtId="0" fontId="2" fillId="3" borderId="4" xfId="0" applyFont="1" applyFill="1" applyBorder="1"/>
    <xf numFmtId="0" fontId="10" fillId="0" borderId="0" xfId="0" applyFont="1" applyAlignment="1">
      <alignment horizontal="right"/>
    </xf>
    <xf numFmtId="0" fontId="2" fillId="0" borderId="5" xfId="0" applyFont="1" applyBorder="1"/>
    <xf numFmtId="0" fontId="2" fillId="0" borderId="0" xfId="0" applyFont="1" applyAlignment="1">
      <alignment horizontal="right"/>
    </xf>
    <xf numFmtId="0" fontId="2" fillId="4" borderId="4" xfId="0" applyFont="1" applyFill="1" applyBorder="1"/>
    <xf numFmtId="0" fontId="2" fillId="0" borderId="6" xfId="0" applyFont="1" applyBorder="1"/>
    <xf numFmtId="0" fontId="12" fillId="0" borderId="0" xfId="0" applyFont="1" applyAlignment="1">
      <alignment horizontal="right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/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0" fillId="0" borderId="5" xfId="0" applyFont="1" applyBorder="1"/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4" fontId="2" fillId="0" borderId="7" xfId="0" applyNumberFormat="1" applyFont="1" applyBorder="1" applyAlignment="1">
      <alignment horizontal="left"/>
    </xf>
    <xf numFmtId="0" fontId="11" fillId="0" borderId="7" xfId="0" applyFont="1" applyBorder="1"/>
    <xf numFmtId="0" fontId="2" fillId="0" borderId="6" xfId="0" applyFont="1" applyBorder="1" applyAlignment="1">
      <alignment horizontal="center"/>
    </xf>
    <xf numFmtId="0" fontId="11" fillId="0" borderId="6" xfId="0" applyFont="1" applyBorder="1"/>
    <xf numFmtId="0" fontId="2" fillId="0" borderId="0" xfId="0" applyFont="1" applyAlignment="1">
      <alignment horizontal="left" vertical="top" wrapText="1"/>
    </xf>
    <xf numFmtId="0" fontId="0" fillId="0" borderId="0" xfId="0"/>
  </cellXfs>
  <cellStyles count="1">
    <cellStyle name="Normal" xfId="0" builtinId="0"/>
  </cellStyles>
  <dxfs count="4">
    <dxf>
      <font>
        <color rgb="FF0065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006500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Report!$D$36:$O$36</c:f>
              <c:numCache>
                <c:formatCode>General</c:formatCode>
                <c:ptCount val="12"/>
                <c:pt idx="0">
                  <c:v>4190</c:v>
                </c:pt>
                <c:pt idx="1">
                  <c:v>5001</c:v>
                </c:pt>
                <c:pt idx="2">
                  <c:v>5812</c:v>
                </c:pt>
                <c:pt idx="3">
                  <c:v>6623</c:v>
                </c:pt>
                <c:pt idx="4">
                  <c:v>7434</c:v>
                </c:pt>
                <c:pt idx="5">
                  <c:v>8245</c:v>
                </c:pt>
                <c:pt idx="6">
                  <c:v>9056</c:v>
                </c:pt>
                <c:pt idx="7">
                  <c:v>9867</c:v>
                </c:pt>
                <c:pt idx="8">
                  <c:v>10678</c:v>
                </c:pt>
                <c:pt idx="9">
                  <c:v>11489</c:v>
                </c:pt>
                <c:pt idx="10">
                  <c:v>12300</c:v>
                </c:pt>
                <c:pt idx="11">
                  <c:v>15611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9-4A36-9796-6AFA21840E84}"/>
            </c:ext>
          </c:extLst>
        </c:ser>
        <c:ser>
          <c:idx val="1"/>
          <c:order val="1"/>
          <c:spPr>
            <a:ln w="19050" cmpd="sng">
              <a:solidFill>
                <a:srgbClr val="00650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Report!$D$40:$O$40</c:f>
              <c:numCache>
                <c:formatCode>General</c:formatCode>
                <c:ptCount val="12"/>
                <c:pt idx="0">
                  <c:v>3000</c:v>
                </c:pt>
                <c:pt idx="1">
                  <c:v>3750</c:v>
                </c:pt>
                <c:pt idx="2">
                  <c:v>4500</c:v>
                </c:pt>
                <c:pt idx="3">
                  <c:v>5025</c:v>
                </c:pt>
                <c:pt idx="4">
                  <c:v>5850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9-4A36-9796-6AFA21840E84}"/>
            </c:ext>
          </c:extLst>
        </c:ser>
        <c:ser>
          <c:idx val="2"/>
          <c:order val="2"/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Report!$D$39:$O$39</c:f>
              <c:numCache>
                <c:formatCode>General</c:formatCode>
                <c:ptCount val="12"/>
                <c:pt idx="0">
                  <c:v>4000</c:v>
                </c:pt>
                <c:pt idx="1">
                  <c:v>4750</c:v>
                </c:pt>
                <c:pt idx="2">
                  <c:v>5025</c:v>
                </c:pt>
                <c:pt idx="3">
                  <c:v>6375</c:v>
                </c:pt>
                <c:pt idx="4">
                  <c:v>7200</c:v>
                </c:pt>
                <c:pt idx="5">
                  <c:v>8025</c:v>
                </c:pt>
                <c:pt idx="6">
                  <c:v>8850</c:v>
                </c:pt>
                <c:pt idx="7">
                  <c:v>9600</c:v>
                </c:pt>
                <c:pt idx="8">
                  <c:v>10500</c:v>
                </c:pt>
                <c:pt idx="9">
                  <c:v>11350</c:v>
                </c:pt>
                <c:pt idx="10">
                  <c:v>12150</c:v>
                </c:pt>
                <c:pt idx="11">
                  <c:v>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9-4A36-9796-6AFA2184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54482"/>
        <c:axId val="1292866131"/>
      </c:lineChart>
      <c:catAx>
        <c:axId val="1090454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92866131"/>
        <c:crosses val="autoZero"/>
        <c:auto val="1"/>
        <c:lblAlgn val="ctr"/>
        <c:lblOffset val="100"/>
        <c:noMultiLvlLbl val="1"/>
      </c:catAx>
      <c:valAx>
        <c:axId val="129286613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9045448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5229225" cy="241935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0</xdr:row>
      <xdr:rowOff>85725</xdr:rowOff>
    </xdr:from>
    <xdr:ext cx="1314450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showGridLines="0" tabSelected="1" zoomScale="60" zoomScaleNormal="60" workbookViewId="0">
      <selection activeCell="Q10" sqref="Q10"/>
    </sheetView>
  </sheetViews>
  <sheetFormatPr defaultColWidth="17.36328125" defaultRowHeight="15" customHeight="1" x14ac:dyDescent="0.25"/>
  <cols>
    <col min="1" max="1" width="6.54296875" customWidth="1"/>
    <col min="2" max="2" width="23.6328125" customWidth="1"/>
    <col min="3" max="3" width="7.90625" customWidth="1"/>
    <col min="4" max="15" width="8.6328125" customWidth="1"/>
    <col min="16" max="16" width="8" customWidth="1"/>
    <col min="17" max="17" width="15.90625" customWidth="1"/>
    <col min="18" max="26" width="8" customWidth="1"/>
  </cols>
  <sheetData>
    <row r="1" spans="1:17" ht="20.25" customHeight="1" x14ac:dyDescent="0.4">
      <c r="A1" s="1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7"/>
      <c r="Q1" s="2"/>
    </row>
    <row r="2" spans="1:17" ht="15.75" customHeight="1" x14ac:dyDescent="0.35">
      <c r="A2" s="3" t="s">
        <v>29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/>
    </row>
    <row r="4" spans="1:17" ht="12.75" customHeight="1" x14ac:dyDescent="0.25">
      <c r="A4" s="2"/>
      <c r="B4" s="20" t="s">
        <v>30</v>
      </c>
      <c r="C4" s="22" t="s">
        <v>54</v>
      </c>
      <c r="D4" s="22"/>
      <c r="E4" s="22"/>
      <c r="F4" s="2"/>
      <c r="G4" s="2"/>
      <c r="H4" s="2"/>
      <c r="I4" s="2"/>
      <c r="J4" s="2"/>
      <c r="K4" s="2"/>
      <c r="L4" s="2"/>
      <c r="M4" s="2"/>
      <c r="N4" s="2"/>
      <c r="O4" s="2"/>
      <c r="Q4" s="6"/>
    </row>
    <row r="5" spans="1:17" ht="12.75" customHeight="1" x14ac:dyDescent="0.25">
      <c r="A5" s="2"/>
      <c r="B5" s="20" t="s">
        <v>31</v>
      </c>
      <c r="C5" s="31">
        <v>45412</v>
      </c>
      <c r="D5" s="3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25">
      <c r="A6" s="2"/>
      <c r="B6" s="2"/>
      <c r="C6" s="23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2.75" customHeight="1" x14ac:dyDescent="0.25">
      <c r="A7" s="2"/>
      <c r="B7" s="20" t="s">
        <v>33</v>
      </c>
      <c r="C7" s="33"/>
      <c r="D7" s="3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Q7" s="2"/>
    </row>
    <row r="8" spans="1:17" ht="12.75" customHeight="1" x14ac:dyDescent="0.25">
      <c r="A8" s="2"/>
      <c r="B8" s="2"/>
      <c r="C8" s="2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Q8" s="2"/>
    </row>
    <row r="9" spans="1:17" ht="12.75" customHeight="1" x14ac:dyDescent="0.25">
      <c r="A9" s="2" t="s">
        <v>34</v>
      </c>
      <c r="B9" s="20"/>
      <c r="C9" s="2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Q9" s="2"/>
    </row>
    <row r="10" spans="1:17" ht="12.75" customHeight="1" x14ac:dyDescent="0.25">
      <c r="A10" s="2"/>
      <c r="B10" s="35" t="s">
        <v>56</v>
      </c>
      <c r="C10" s="36"/>
      <c r="D10" s="36"/>
      <c r="E10" s="36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17" ht="12.75" customHeight="1" x14ac:dyDescent="0.25">
      <c r="A11" s="2"/>
      <c r="B11" s="36"/>
      <c r="C11" s="36"/>
      <c r="D11" s="36"/>
      <c r="E11" s="36"/>
      <c r="F11" s="2"/>
      <c r="G11" s="2"/>
      <c r="H11" s="2"/>
      <c r="I11" s="2"/>
      <c r="J11" s="2"/>
      <c r="K11" s="2"/>
      <c r="L11" s="2"/>
      <c r="M11" s="2"/>
      <c r="N11" s="2"/>
      <c r="O11" s="2"/>
      <c r="Q11" s="2"/>
    </row>
    <row r="12" spans="1:17" ht="12.75" customHeight="1" x14ac:dyDescent="0.25">
      <c r="A12" s="2"/>
      <c r="B12" s="36"/>
      <c r="C12" s="36"/>
      <c r="D12" s="36"/>
      <c r="E12" s="36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</row>
    <row r="13" spans="1:17" ht="12.75" customHeight="1" x14ac:dyDescent="0.25">
      <c r="A13" s="2"/>
      <c r="B13" s="36"/>
      <c r="C13" s="36"/>
      <c r="D13" s="36"/>
      <c r="E13" s="36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</row>
    <row r="14" spans="1:17" ht="12.75" customHeight="1" x14ac:dyDescent="0.25">
      <c r="A14" s="2"/>
      <c r="B14" s="36"/>
      <c r="C14" s="36"/>
      <c r="D14" s="36"/>
      <c r="E14" s="36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</row>
    <row r="15" spans="1:17" ht="12.75" customHeight="1" x14ac:dyDescent="0.25">
      <c r="A15" s="2"/>
      <c r="B15" s="36"/>
      <c r="C15" s="36"/>
      <c r="D15" s="36"/>
      <c r="E15" s="36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</row>
    <row r="16" spans="1:17" ht="12.75" customHeight="1" x14ac:dyDescent="0.25">
      <c r="A16" s="2"/>
      <c r="B16" s="36"/>
      <c r="C16" s="36"/>
      <c r="D16" s="36"/>
      <c r="E16" s="36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</row>
    <row r="17" spans="1:17" ht="12.75" customHeight="1" x14ac:dyDescent="0.25">
      <c r="A17" s="2"/>
      <c r="B17" s="36"/>
      <c r="C17" s="36"/>
      <c r="D17" s="36"/>
      <c r="E17" s="36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spans="1:17" ht="12.75" customHeight="1" x14ac:dyDescent="0.25">
      <c r="A18" s="2"/>
      <c r="B18" s="36"/>
      <c r="C18" s="36"/>
      <c r="D18" s="36"/>
      <c r="E18" s="36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</row>
    <row r="19" spans="1:17" ht="12.75" customHeight="1" x14ac:dyDescent="0.25">
      <c r="A19" s="2"/>
      <c r="B19" s="2"/>
      <c r="C19" s="2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</row>
    <row r="20" spans="1:17" ht="15.75" customHeight="1" x14ac:dyDescent="0.35">
      <c r="A20" s="3" t="s">
        <v>35</v>
      </c>
      <c r="B20" s="2"/>
      <c r="C20" s="2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</row>
    <row r="21" spans="1:17" ht="12.75" customHeight="1" x14ac:dyDescent="0.25">
      <c r="A21" s="8" t="s">
        <v>8</v>
      </c>
      <c r="B21" s="9" t="s">
        <v>9</v>
      </c>
      <c r="C21" s="10" t="s">
        <v>10</v>
      </c>
      <c r="D21" s="24">
        <v>1</v>
      </c>
      <c r="E21" s="24">
        <v>2</v>
      </c>
      <c r="F21" s="24">
        <v>3</v>
      </c>
      <c r="G21" s="24">
        <v>4</v>
      </c>
      <c r="H21" s="24">
        <v>5</v>
      </c>
      <c r="I21" s="24">
        <v>6</v>
      </c>
      <c r="J21" s="24">
        <v>7</v>
      </c>
      <c r="K21" s="24">
        <v>8</v>
      </c>
      <c r="L21" s="24">
        <v>9</v>
      </c>
      <c r="M21" s="24">
        <v>10</v>
      </c>
      <c r="N21" s="24">
        <v>11</v>
      </c>
      <c r="O21" s="24">
        <v>12</v>
      </c>
      <c r="Q21" s="25"/>
    </row>
    <row r="22" spans="1:17" ht="12.75" customHeight="1" x14ac:dyDescent="0.25">
      <c r="A22" s="26">
        <v>1.1000000000000001</v>
      </c>
      <c r="B22" s="14" t="s">
        <v>45</v>
      </c>
      <c r="C22" s="17">
        <f>SUM(D22:O22)</f>
        <v>2500</v>
      </c>
      <c r="D22" s="14">
        <v>2500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2"/>
      <c r="Q22" s="25"/>
    </row>
    <row r="23" spans="1:17" ht="12.75" customHeight="1" x14ac:dyDescent="0.25">
      <c r="A23" s="27">
        <v>1.2</v>
      </c>
      <c r="B23" s="15" t="s">
        <v>46</v>
      </c>
      <c r="C23" s="17">
        <f t="shared" ref="C23:C33" si="0">SUM(D23:O23)</f>
        <v>2525</v>
      </c>
      <c r="D23" s="15">
        <v>50</v>
      </c>
      <c r="E23" s="15">
        <v>225</v>
      </c>
      <c r="F23" s="15">
        <v>225</v>
      </c>
      <c r="G23" s="15">
        <v>225</v>
      </c>
      <c r="H23" s="15">
        <v>225</v>
      </c>
      <c r="I23" s="15">
        <v>225</v>
      </c>
      <c r="J23" s="15">
        <v>225</v>
      </c>
      <c r="K23" s="15">
        <v>225</v>
      </c>
      <c r="L23" s="15">
        <v>225</v>
      </c>
      <c r="M23" s="15">
        <v>225</v>
      </c>
      <c r="N23" s="15">
        <v>225</v>
      </c>
      <c r="O23" s="15">
        <v>225</v>
      </c>
      <c r="P23" s="2"/>
      <c r="Q23" s="2"/>
    </row>
    <row r="24" spans="1:17" ht="12.75" customHeight="1" x14ac:dyDescent="0.25">
      <c r="A24" s="27">
        <v>1.3</v>
      </c>
      <c r="B24" s="15" t="s">
        <v>47</v>
      </c>
      <c r="C24" s="17">
        <f t="shared" si="0"/>
        <v>515</v>
      </c>
      <c r="D24" s="15">
        <v>20</v>
      </c>
      <c r="E24" s="15">
        <v>45</v>
      </c>
      <c r="F24" s="15">
        <v>45</v>
      </c>
      <c r="G24" s="15">
        <v>45</v>
      </c>
      <c r="H24" s="15">
        <v>45</v>
      </c>
      <c r="I24" s="15">
        <v>45</v>
      </c>
      <c r="J24" s="15">
        <v>45</v>
      </c>
      <c r="K24" s="15">
        <v>45</v>
      </c>
      <c r="L24" s="15">
        <v>45</v>
      </c>
      <c r="M24" s="15">
        <v>45</v>
      </c>
      <c r="N24" s="15">
        <v>45</v>
      </c>
      <c r="O24" s="15">
        <v>45</v>
      </c>
      <c r="P24" s="2"/>
      <c r="Q24" s="2"/>
    </row>
    <row r="25" spans="1:17" ht="12.75" customHeight="1" x14ac:dyDescent="0.25">
      <c r="A25" s="27">
        <v>1.4</v>
      </c>
      <c r="B25" s="15" t="s">
        <v>48</v>
      </c>
      <c r="C25" s="17">
        <f t="shared" si="0"/>
        <v>3002</v>
      </c>
      <c r="D25" s="15">
        <v>1000</v>
      </c>
      <c r="E25" s="15">
        <v>182</v>
      </c>
      <c r="F25" s="15">
        <v>182</v>
      </c>
      <c r="G25" s="15">
        <v>182</v>
      </c>
      <c r="H25" s="15">
        <v>182</v>
      </c>
      <c r="I25" s="15">
        <v>182</v>
      </c>
      <c r="J25" s="15">
        <v>182</v>
      </c>
      <c r="K25" s="15">
        <v>182</v>
      </c>
      <c r="L25" s="15">
        <v>182</v>
      </c>
      <c r="M25" s="15">
        <v>182</v>
      </c>
      <c r="N25" s="15">
        <v>182</v>
      </c>
      <c r="O25" s="15">
        <v>182</v>
      </c>
      <c r="P25" s="2"/>
      <c r="Q25" s="2"/>
    </row>
    <row r="26" spans="1:17" ht="12.75" customHeight="1" x14ac:dyDescent="0.25">
      <c r="A26" s="27">
        <v>1.5</v>
      </c>
      <c r="B26" s="15" t="s">
        <v>49</v>
      </c>
      <c r="C26" s="17">
        <f t="shared" si="0"/>
        <v>515</v>
      </c>
      <c r="D26" s="15">
        <v>20</v>
      </c>
      <c r="E26" s="15">
        <v>45</v>
      </c>
      <c r="F26" s="15">
        <v>45</v>
      </c>
      <c r="G26" s="15">
        <v>45</v>
      </c>
      <c r="H26" s="15">
        <v>45</v>
      </c>
      <c r="I26" s="15">
        <v>45</v>
      </c>
      <c r="J26" s="15">
        <v>45</v>
      </c>
      <c r="K26" s="15">
        <v>45</v>
      </c>
      <c r="L26" s="15">
        <v>45</v>
      </c>
      <c r="M26" s="15">
        <v>45</v>
      </c>
      <c r="N26" s="15">
        <v>45</v>
      </c>
      <c r="O26" s="15">
        <v>45</v>
      </c>
      <c r="P26" s="2"/>
      <c r="Q26" s="2"/>
    </row>
    <row r="27" spans="1:17" ht="12.75" customHeight="1" x14ac:dyDescent="0.25">
      <c r="A27" s="27">
        <v>1.6</v>
      </c>
      <c r="B27" s="15" t="s">
        <v>50</v>
      </c>
      <c r="C27" s="17">
        <f t="shared" si="0"/>
        <v>3504</v>
      </c>
      <c r="D27" s="15">
        <v>600</v>
      </c>
      <c r="E27" s="15">
        <v>264</v>
      </c>
      <c r="F27" s="15">
        <v>264</v>
      </c>
      <c r="G27" s="15">
        <v>264</v>
      </c>
      <c r="H27" s="15">
        <v>264</v>
      </c>
      <c r="I27" s="15">
        <v>264</v>
      </c>
      <c r="J27" s="15">
        <v>264</v>
      </c>
      <c r="K27" s="15">
        <v>264</v>
      </c>
      <c r="L27" s="15">
        <v>264</v>
      </c>
      <c r="M27" s="15">
        <v>264</v>
      </c>
      <c r="N27" s="15">
        <v>264</v>
      </c>
      <c r="O27" s="15">
        <v>264</v>
      </c>
      <c r="P27" s="2"/>
      <c r="Q27" s="2"/>
    </row>
    <row r="28" spans="1:17" ht="12.75" customHeight="1" x14ac:dyDescent="0.25">
      <c r="A28" s="27"/>
      <c r="B28" s="15" t="s">
        <v>51</v>
      </c>
      <c r="C28" s="17">
        <f t="shared" si="0"/>
        <v>297</v>
      </c>
      <c r="D28" s="15"/>
      <c r="E28" s="15">
        <v>27</v>
      </c>
      <c r="F28" s="15">
        <v>27</v>
      </c>
      <c r="G28" s="15">
        <v>27</v>
      </c>
      <c r="H28" s="15">
        <v>27</v>
      </c>
      <c r="I28" s="15">
        <v>27</v>
      </c>
      <c r="J28" s="15">
        <v>27</v>
      </c>
      <c r="K28" s="15">
        <v>27</v>
      </c>
      <c r="L28" s="15">
        <v>27</v>
      </c>
      <c r="M28" s="15">
        <v>27</v>
      </c>
      <c r="N28" s="15">
        <v>27</v>
      </c>
      <c r="O28" s="15">
        <v>27</v>
      </c>
      <c r="P28" s="2"/>
      <c r="Q28" s="2"/>
    </row>
    <row r="29" spans="1:17" ht="12.75" customHeight="1" x14ac:dyDescent="0.25">
      <c r="A29" s="27"/>
      <c r="B29" s="15" t="s">
        <v>52</v>
      </c>
      <c r="C29" s="17">
        <f t="shared" si="0"/>
        <v>253</v>
      </c>
      <c r="D29" s="15"/>
      <c r="E29" s="15">
        <v>23</v>
      </c>
      <c r="F29" s="15">
        <v>23</v>
      </c>
      <c r="G29" s="15">
        <v>23</v>
      </c>
      <c r="H29" s="15">
        <v>23</v>
      </c>
      <c r="I29" s="15">
        <v>23</v>
      </c>
      <c r="J29" s="15">
        <v>23</v>
      </c>
      <c r="K29" s="15">
        <v>23</v>
      </c>
      <c r="L29" s="15">
        <v>23</v>
      </c>
      <c r="M29" s="15">
        <v>23</v>
      </c>
      <c r="N29" s="15">
        <v>23</v>
      </c>
      <c r="O29" s="15">
        <v>23</v>
      </c>
      <c r="P29" s="2"/>
      <c r="Q29" s="2"/>
    </row>
    <row r="30" spans="1:17" ht="12.75" customHeight="1" x14ac:dyDescent="0.25">
      <c r="A30" s="27"/>
      <c r="B30" s="15" t="s">
        <v>53</v>
      </c>
      <c r="C30" s="17">
        <f t="shared" si="0"/>
        <v>2500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>
        <v>2500</v>
      </c>
      <c r="P30" s="2"/>
      <c r="Q30" s="2"/>
    </row>
    <row r="31" spans="1:17" ht="12.75" customHeight="1" x14ac:dyDescent="0.25">
      <c r="A31" s="27"/>
      <c r="B31" s="15"/>
      <c r="C31" s="17">
        <f t="shared" si="0"/>
        <v>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2"/>
      <c r="Q31" s="2"/>
    </row>
    <row r="32" spans="1:17" ht="12.75" customHeight="1" x14ac:dyDescent="0.25">
      <c r="A32" s="27"/>
      <c r="B32" s="15"/>
      <c r="C32" s="17">
        <f t="shared" si="0"/>
        <v>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2"/>
      <c r="Q32" s="2"/>
    </row>
    <row r="33" spans="1:17" ht="12.75" customHeight="1" x14ac:dyDescent="0.25">
      <c r="A33" s="27"/>
      <c r="B33" s="15"/>
      <c r="C33" s="17">
        <f t="shared" si="0"/>
        <v>0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2"/>
      <c r="Q33" s="2"/>
    </row>
    <row r="34" spans="1:17" ht="12.75" customHeight="1" x14ac:dyDescent="0.25">
      <c r="A34" s="16" t="s">
        <v>25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"/>
      <c r="Q34" s="25"/>
    </row>
    <row r="35" spans="1:17" ht="12.75" customHeight="1" x14ac:dyDescent="0.3">
      <c r="A35" s="2"/>
      <c r="B35" s="18" t="s">
        <v>36</v>
      </c>
      <c r="C35" s="28">
        <f>SUM(C22:C33)</f>
        <v>15611</v>
      </c>
      <c r="D35" s="19">
        <f t="shared" ref="D35:O35" si="1">SUM(D22:D34)</f>
        <v>4190</v>
      </c>
      <c r="E35" s="19">
        <f t="shared" si="1"/>
        <v>811</v>
      </c>
      <c r="F35" s="19">
        <f t="shared" si="1"/>
        <v>811</v>
      </c>
      <c r="G35" s="19">
        <f t="shared" si="1"/>
        <v>811</v>
      </c>
      <c r="H35" s="19">
        <f t="shared" si="1"/>
        <v>811</v>
      </c>
      <c r="I35" s="19">
        <f t="shared" si="1"/>
        <v>811</v>
      </c>
      <c r="J35" s="19">
        <f t="shared" si="1"/>
        <v>811</v>
      </c>
      <c r="K35" s="19">
        <f t="shared" si="1"/>
        <v>811</v>
      </c>
      <c r="L35" s="19">
        <f t="shared" si="1"/>
        <v>811</v>
      </c>
      <c r="M35" s="19">
        <f t="shared" si="1"/>
        <v>811</v>
      </c>
      <c r="N35" s="19">
        <f t="shared" si="1"/>
        <v>811</v>
      </c>
      <c r="O35" s="19">
        <f t="shared" si="1"/>
        <v>3311</v>
      </c>
      <c r="P35" s="2"/>
      <c r="Q35" s="2"/>
    </row>
    <row r="36" spans="1:17" ht="12.75" customHeight="1" x14ac:dyDescent="0.3">
      <c r="A36" s="2"/>
      <c r="B36" s="18"/>
      <c r="C36" s="20" t="s">
        <v>37</v>
      </c>
      <c r="D36" s="2">
        <f t="shared" ref="D36:O36" si="2">IF(ISBLANK(D21),NA(),SUM($D35:D35))</f>
        <v>4190</v>
      </c>
      <c r="E36" s="2">
        <f t="shared" si="2"/>
        <v>5001</v>
      </c>
      <c r="F36" s="2">
        <f t="shared" si="2"/>
        <v>5812</v>
      </c>
      <c r="G36" s="2">
        <f t="shared" si="2"/>
        <v>6623</v>
      </c>
      <c r="H36" s="2">
        <f t="shared" si="2"/>
        <v>7434</v>
      </c>
      <c r="I36" s="2">
        <f t="shared" si="2"/>
        <v>8245</v>
      </c>
      <c r="J36" s="2">
        <f t="shared" si="2"/>
        <v>9056</v>
      </c>
      <c r="K36" s="2">
        <f t="shared" si="2"/>
        <v>9867</v>
      </c>
      <c r="L36" s="2">
        <f t="shared" si="2"/>
        <v>10678</v>
      </c>
      <c r="M36" s="2">
        <f t="shared" si="2"/>
        <v>11489</v>
      </c>
      <c r="N36" s="2">
        <f t="shared" si="2"/>
        <v>12300</v>
      </c>
      <c r="O36" s="2">
        <f t="shared" si="2"/>
        <v>15611</v>
      </c>
      <c r="P36" s="2"/>
      <c r="Q36" s="2"/>
    </row>
    <row r="37" spans="1:17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5.75" customHeight="1" x14ac:dyDescent="0.35">
      <c r="A38" s="3" t="s">
        <v>38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spans="1:17" ht="12.75" customHeight="1" x14ac:dyDescent="0.25">
      <c r="A39" s="2"/>
      <c r="B39" s="2"/>
      <c r="C39" s="20" t="s">
        <v>28</v>
      </c>
      <c r="D39" s="15">
        <v>4000</v>
      </c>
      <c r="E39" s="15">
        <v>4750</v>
      </c>
      <c r="F39" s="15">
        <v>5025</v>
      </c>
      <c r="G39" s="15">
        <v>6375</v>
      </c>
      <c r="H39" s="15">
        <v>7200</v>
      </c>
      <c r="I39" s="15">
        <v>8025</v>
      </c>
      <c r="J39" s="15">
        <v>8850</v>
      </c>
      <c r="K39" s="15">
        <v>9600</v>
      </c>
      <c r="L39" s="15">
        <v>10500</v>
      </c>
      <c r="M39" s="15">
        <v>11350</v>
      </c>
      <c r="N39" s="15">
        <v>12150</v>
      </c>
      <c r="O39" s="15">
        <v>15625</v>
      </c>
      <c r="P39" s="2"/>
      <c r="Q39" s="25"/>
    </row>
    <row r="40" spans="1:17" ht="12.75" customHeight="1" x14ac:dyDescent="0.25">
      <c r="A40" s="2"/>
      <c r="B40" s="2"/>
      <c r="C40" s="20" t="s">
        <v>7</v>
      </c>
      <c r="D40" s="15">
        <v>3000</v>
      </c>
      <c r="E40" s="15">
        <v>3750</v>
      </c>
      <c r="F40" s="15">
        <v>4500</v>
      </c>
      <c r="G40" s="15">
        <v>5025</v>
      </c>
      <c r="H40" s="15">
        <v>5850</v>
      </c>
      <c r="I40" s="15">
        <v>7000</v>
      </c>
      <c r="J40" s="15">
        <v>8000</v>
      </c>
      <c r="K40" s="15">
        <v>9000</v>
      </c>
      <c r="L40" s="15">
        <v>10000</v>
      </c>
      <c r="M40" s="15">
        <v>11000</v>
      </c>
      <c r="N40" s="15">
        <v>12000</v>
      </c>
      <c r="O40" s="15">
        <v>16000</v>
      </c>
      <c r="P40" s="2"/>
      <c r="Q40" s="25"/>
    </row>
    <row r="41" spans="1:17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5.75" customHeight="1" x14ac:dyDescent="0.35">
      <c r="A42" s="3" t="s">
        <v>39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spans="1:17" ht="12.75" customHeight="1" x14ac:dyDescent="0.25">
      <c r="A43" s="2"/>
      <c r="B43" s="2"/>
      <c r="C43" s="20" t="s">
        <v>40</v>
      </c>
      <c r="D43" s="20">
        <f t="shared" ref="D43:O43" si="3">IF(AND(ISBLANK(D39),ISBLANK(D40))," - ",D40-D39)</f>
        <v>-1000</v>
      </c>
      <c r="E43" s="20">
        <f t="shared" si="3"/>
        <v>-1000</v>
      </c>
      <c r="F43" s="20">
        <f t="shared" si="3"/>
        <v>-525</v>
      </c>
      <c r="G43" s="20">
        <f t="shared" si="3"/>
        <v>-1350</v>
      </c>
      <c r="H43" s="20">
        <f t="shared" si="3"/>
        <v>-1350</v>
      </c>
      <c r="I43" s="20">
        <f t="shared" si="3"/>
        <v>-1025</v>
      </c>
      <c r="J43" s="20">
        <f t="shared" si="3"/>
        <v>-850</v>
      </c>
      <c r="K43" s="20">
        <f t="shared" si="3"/>
        <v>-600</v>
      </c>
      <c r="L43" s="20">
        <f t="shared" si="3"/>
        <v>-500</v>
      </c>
      <c r="M43" s="20">
        <f t="shared" si="3"/>
        <v>-350</v>
      </c>
      <c r="N43" s="20">
        <f t="shared" si="3"/>
        <v>-150</v>
      </c>
      <c r="O43" s="20">
        <f t="shared" si="3"/>
        <v>375</v>
      </c>
      <c r="Q43" s="2"/>
    </row>
    <row r="44" spans="1:17" ht="12.75" customHeight="1" x14ac:dyDescent="0.25">
      <c r="A44" s="2"/>
      <c r="B44" s="2"/>
      <c r="C44" s="20" t="s">
        <v>41</v>
      </c>
      <c r="D44" s="20">
        <f t="shared" ref="D44:O44" si="4">IF(AND(ISBLANK(D39),ISBLANK(D40))," - ",D40-D36)</f>
        <v>-1190</v>
      </c>
      <c r="E44" s="20">
        <f t="shared" si="4"/>
        <v>-1251</v>
      </c>
      <c r="F44" s="20">
        <f t="shared" si="4"/>
        <v>-1312</v>
      </c>
      <c r="G44" s="20">
        <f t="shared" si="4"/>
        <v>-1598</v>
      </c>
      <c r="H44" s="20">
        <f t="shared" si="4"/>
        <v>-1584</v>
      </c>
      <c r="I44" s="20">
        <f t="shared" si="4"/>
        <v>-1245</v>
      </c>
      <c r="J44" s="20">
        <f t="shared" si="4"/>
        <v>-1056</v>
      </c>
      <c r="K44" s="20">
        <f t="shared" si="4"/>
        <v>-867</v>
      </c>
      <c r="L44" s="20">
        <f t="shared" si="4"/>
        <v>-678</v>
      </c>
      <c r="M44" s="20">
        <f t="shared" si="4"/>
        <v>-489</v>
      </c>
      <c r="N44" s="20">
        <f t="shared" si="4"/>
        <v>-300</v>
      </c>
      <c r="O44" s="20">
        <f t="shared" si="4"/>
        <v>389</v>
      </c>
      <c r="Q44" s="2"/>
    </row>
    <row r="45" spans="1:17" ht="12.75" customHeight="1" x14ac:dyDescent="0.25">
      <c r="A45" s="2"/>
      <c r="B45" s="2"/>
      <c r="C45" s="20" t="s">
        <v>42</v>
      </c>
      <c r="D45" s="29">
        <f t="shared" ref="D45:O45" si="5">IF(AND(ISBLANK(D39),ISBLANK(D40))," - ",D40/D39)</f>
        <v>0.75</v>
      </c>
      <c r="E45" s="29">
        <f t="shared" si="5"/>
        <v>0.78947368421052633</v>
      </c>
      <c r="F45" s="29">
        <f t="shared" si="5"/>
        <v>0.89552238805970152</v>
      </c>
      <c r="G45" s="29">
        <f t="shared" si="5"/>
        <v>0.78823529411764703</v>
      </c>
      <c r="H45" s="29">
        <f t="shared" si="5"/>
        <v>0.8125</v>
      </c>
      <c r="I45" s="29">
        <f t="shared" si="5"/>
        <v>0.87227414330218067</v>
      </c>
      <c r="J45" s="29">
        <f t="shared" si="5"/>
        <v>0.903954802259887</v>
      </c>
      <c r="K45" s="29">
        <f t="shared" si="5"/>
        <v>0.9375</v>
      </c>
      <c r="L45" s="29">
        <f t="shared" si="5"/>
        <v>0.95238095238095233</v>
      </c>
      <c r="M45" s="29">
        <f t="shared" si="5"/>
        <v>0.96916299559471364</v>
      </c>
      <c r="N45" s="29">
        <f t="shared" si="5"/>
        <v>0.98765432098765427</v>
      </c>
      <c r="O45" s="29">
        <f t="shared" si="5"/>
        <v>1.024</v>
      </c>
      <c r="Q45" s="2"/>
    </row>
    <row r="46" spans="1:17" ht="12.75" customHeight="1" x14ac:dyDescent="0.25">
      <c r="A46" s="2"/>
      <c r="B46" s="2"/>
      <c r="C46" s="20" t="s">
        <v>43</v>
      </c>
      <c r="D46" s="29">
        <f t="shared" ref="D46:O46" si="6">IF(AND(ISBLANK(D39),ISBLANK(D40))," - ",D40/D36)</f>
        <v>0.71599045346062051</v>
      </c>
      <c r="E46" s="29">
        <f t="shared" si="6"/>
        <v>0.74985002999400119</v>
      </c>
      <c r="F46" s="29">
        <f t="shared" si="6"/>
        <v>0.77426015141087401</v>
      </c>
      <c r="G46" s="29">
        <f t="shared" si="6"/>
        <v>0.75871961346821681</v>
      </c>
      <c r="H46" s="29">
        <f t="shared" si="6"/>
        <v>0.78692493946731235</v>
      </c>
      <c r="I46" s="29">
        <f t="shared" si="6"/>
        <v>0.84899939357186172</v>
      </c>
      <c r="J46" s="29">
        <f t="shared" si="6"/>
        <v>0.88339222614840984</v>
      </c>
      <c r="K46" s="29">
        <f t="shared" si="6"/>
        <v>0.91213134691395559</v>
      </c>
      <c r="L46" s="29">
        <f t="shared" si="6"/>
        <v>0.93650496347630641</v>
      </c>
      <c r="M46" s="29">
        <f t="shared" si="6"/>
        <v>0.95743754895987465</v>
      </c>
      <c r="N46" s="29">
        <f t="shared" si="6"/>
        <v>0.97560975609756095</v>
      </c>
      <c r="O46" s="29">
        <f t="shared" si="6"/>
        <v>1.0249183268208315</v>
      </c>
      <c r="Q46" s="2"/>
    </row>
    <row r="47" spans="1:17" ht="12.75" customHeight="1" x14ac:dyDescent="0.25">
      <c r="A47" s="2"/>
      <c r="B47" s="2"/>
      <c r="C47" s="20" t="s">
        <v>44</v>
      </c>
      <c r="D47" s="30">
        <f t="shared" ref="D47:O47" si="7">IF(AND(ISBLANK(D39),ISBLANK(D40))," - ",$C$35/D45)</f>
        <v>20814.666666666668</v>
      </c>
      <c r="E47" s="30">
        <f t="shared" si="7"/>
        <v>19773.933333333334</v>
      </c>
      <c r="F47" s="30">
        <f t="shared" si="7"/>
        <v>17432.283333333333</v>
      </c>
      <c r="G47" s="30">
        <f t="shared" si="7"/>
        <v>19805</v>
      </c>
      <c r="H47" s="30">
        <f t="shared" si="7"/>
        <v>19213.538461538461</v>
      </c>
      <c r="I47" s="30">
        <f t="shared" si="7"/>
        <v>17896.896428571428</v>
      </c>
      <c r="J47" s="30">
        <f t="shared" si="7"/>
        <v>17269.668750000001</v>
      </c>
      <c r="K47" s="30">
        <f t="shared" si="7"/>
        <v>16651.733333333334</v>
      </c>
      <c r="L47" s="30">
        <f t="shared" si="7"/>
        <v>16391.55</v>
      </c>
      <c r="M47" s="30">
        <f t="shared" si="7"/>
        <v>16107.713636363636</v>
      </c>
      <c r="N47" s="30">
        <f t="shared" si="7"/>
        <v>15806.137500000001</v>
      </c>
      <c r="O47" s="30">
        <f t="shared" si="7"/>
        <v>15245.1171875</v>
      </c>
      <c r="Q47" s="2"/>
    </row>
    <row r="48" spans="1:17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</sheetData>
  <mergeCells count="3">
    <mergeCell ref="C5:D5"/>
    <mergeCell ref="C7:D7"/>
    <mergeCell ref="B10:E18"/>
  </mergeCells>
  <conditionalFormatting sqref="D43:O44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D45:O46">
    <cfRule type="cellIs" dxfId="1" priority="1" operator="lessThan">
      <formula>1</formula>
    </cfRule>
    <cfRule type="cellIs" dxfId="0" priority="2" operator="greaterThanOrEqual">
      <formula>1</formula>
    </cfRule>
  </conditionalFormatting>
  <pageMargins left="0.7" right="0.5" top="0.75" bottom="0.75" header="0.3" footer="0.3"/>
  <pageSetup paperSize="12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showGridLines="0" workbookViewId="0"/>
  </sheetViews>
  <sheetFormatPr defaultColWidth="17.36328125" defaultRowHeight="15" customHeight="1" x14ac:dyDescent="0.25"/>
  <cols>
    <col min="1" max="1" width="6.54296875" customWidth="1"/>
    <col min="2" max="2" width="22" customWidth="1"/>
    <col min="3" max="3" width="6.453125" customWidth="1"/>
    <col min="4" max="15" width="8.6328125" customWidth="1"/>
    <col min="16" max="16" width="8" customWidth="1"/>
    <col min="17" max="17" width="17.36328125" customWidth="1"/>
    <col min="18" max="26" width="8" customWidth="1"/>
  </cols>
  <sheetData>
    <row r="1" spans="1:17" ht="20.25" customHeight="1" x14ac:dyDescent="0.4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spans="1:17" ht="15.75" customHeight="1" x14ac:dyDescent="0.3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 t="str">
        <f>HYPERLINK("http://www.vertex42.com/ExcelTemplates/earned-value-management.html","Earned Value Management Template")</f>
        <v>Earned Value Management Template</v>
      </c>
    </row>
    <row r="4" spans="1:17" ht="12.75" customHeight="1" x14ac:dyDescent="0.3">
      <c r="A4" s="4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6" t="s">
        <v>5</v>
      </c>
    </row>
    <row r="5" spans="1:17" ht="12.75" customHeight="1" x14ac:dyDescent="0.3">
      <c r="A5" s="4" t="s">
        <v>6</v>
      </c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8" customHeight="1" x14ac:dyDescent="0.35">
      <c r="A7" s="3" t="s">
        <v>7</v>
      </c>
      <c r="B7" s="2"/>
      <c r="C7" s="2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7"/>
      <c r="Q7" s="2"/>
    </row>
    <row r="8" spans="1:17" ht="12.75" customHeight="1" x14ac:dyDescent="0.25">
      <c r="A8" s="8" t="s">
        <v>8</v>
      </c>
      <c r="B8" s="9" t="s">
        <v>9</v>
      </c>
      <c r="C8" s="10" t="s">
        <v>10</v>
      </c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  <c r="I8" s="11" t="s">
        <v>16</v>
      </c>
      <c r="J8" s="11" t="s">
        <v>17</v>
      </c>
      <c r="K8" s="11" t="s">
        <v>18</v>
      </c>
      <c r="L8" s="11" t="s">
        <v>19</v>
      </c>
      <c r="M8" s="11" t="s">
        <v>20</v>
      </c>
      <c r="N8" s="11" t="s">
        <v>21</v>
      </c>
      <c r="O8" s="11" t="s">
        <v>22</v>
      </c>
      <c r="Q8" s="2"/>
    </row>
    <row r="9" spans="1:17" ht="12.75" customHeight="1" x14ac:dyDescent="0.25">
      <c r="A9" s="12">
        <f>IF(ISBLANK(Report!A22)," - ",Report!A22)</f>
        <v>1.1000000000000001</v>
      </c>
      <c r="B9" s="2" t="str">
        <f>IF(ISBLANK(Report!B22)," - ",Report!B22)</f>
        <v>Create a Project</v>
      </c>
      <c r="C9" s="2">
        <f>Report!C22</f>
        <v>2500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Q9" s="2"/>
    </row>
    <row r="10" spans="1:17" ht="12.75" customHeight="1" x14ac:dyDescent="0.25">
      <c r="A10" s="12">
        <f>IF(ISBLANK(Report!A23)," - ",Report!A23)</f>
        <v>1.2</v>
      </c>
      <c r="B10" s="2" t="str">
        <f>IF(ISBLANK(Report!B23)," - ",Report!B23)</f>
        <v xml:space="preserve">Develop a process for collecting </v>
      </c>
      <c r="C10" s="2">
        <f>Report!C23</f>
        <v>2525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Q10" s="2"/>
    </row>
    <row r="11" spans="1:17" ht="12.75" customHeight="1" x14ac:dyDescent="0.25">
      <c r="A11" s="12">
        <f>IF(ISBLANK(Report!A24)," - ",Report!A24)</f>
        <v>1.3</v>
      </c>
      <c r="B11" s="2" t="str">
        <f>IF(ISBLANK(Report!B24)," - ",Report!B24)</f>
        <v>Gather data</v>
      </c>
      <c r="C11" s="2">
        <f>Report!C24</f>
        <v>515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Q11" s="2"/>
    </row>
    <row r="12" spans="1:17" ht="12.75" customHeight="1" x14ac:dyDescent="0.25">
      <c r="A12" s="12">
        <f>IF(ISBLANK(Report!A25)," - ",Report!A25)</f>
        <v>1.4</v>
      </c>
      <c r="B12" s="2" t="str">
        <f>IF(ISBLANK(Report!B25)," - ",Report!B25)</f>
        <v xml:space="preserve">Create a limited prototype </v>
      </c>
      <c r="C12" s="2">
        <f>Report!C25</f>
        <v>3002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Q12" s="2"/>
    </row>
    <row r="13" spans="1:17" ht="12.75" customHeight="1" x14ac:dyDescent="0.25">
      <c r="A13" s="12">
        <f>IF(ISBLANK(Report!A26)," - ",Report!A26)</f>
        <v>1.5</v>
      </c>
      <c r="B13" s="2" t="str">
        <f>IF(ISBLANK(Report!B26)," - ",Report!B26)</f>
        <v>Develop a dashboard</v>
      </c>
      <c r="C13" s="2">
        <f>Report!C26</f>
        <v>515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Q13" s="2"/>
    </row>
    <row r="14" spans="1:17" ht="12.75" customHeight="1" x14ac:dyDescent="0.25">
      <c r="A14" s="12">
        <f>IF(ISBLANK(Report!A27)," - ",Report!A27)</f>
        <v>1.6</v>
      </c>
      <c r="B14" s="2" t="str">
        <f>IF(ISBLANK(Report!B27)," - ",Report!B27)</f>
        <v>Create a software program</v>
      </c>
      <c r="C14" s="2">
        <f>Report!C27</f>
        <v>3504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2"/>
    </row>
    <row r="15" spans="1:17" ht="12.75" customHeight="1" x14ac:dyDescent="0.25">
      <c r="A15" s="12" t="str">
        <f>IF(ISBLANK(Report!A28)," - ",Report!A28)</f>
        <v xml:space="preserve"> - </v>
      </c>
      <c r="B15" s="2" t="str">
        <f>IF(ISBLANK(Report!B28)," - ",Report!B28)</f>
        <v xml:space="preserve">Create a report for analysis </v>
      </c>
      <c r="C15" s="2">
        <f>Report!C28</f>
        <v>297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Q15" s="2"/>
    </row>
    <row r="16" spans="1:17" ht="12.75" customHeight="1" x14ac:dyDescent="0.25">
      <c r="A16" s="12" t="str">
        <f>IF(ISBLANK(Report!A29)," - ",Report!A29)</f>
        <v xml:space="preserve"> - </v>
      </c>
      <c r="B16" s="2" t="str">
        <f>IF(ISBLANK(Report!B29)," - ",Report!B29)</f>
        <v>Present report and findings</v>
      </c>
      <c r="C16" s="2">
        <f>Report!C29</f>
        <v>253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2"/>
    </row>
    <row r="17" spans="1:17" ht="12.75" customHeight="1" x14ac:dyDescent="0.25">
      <c r="A17" s="12" t="str">
        <f>IF(ISBLANK(Report!A30)," - ",Report!A30)</f>
        <v xml:space="preserve"> - </v>
      </c>
      <c r="B17" s="2" t="str">
        <f>IF(ISBLANK(Report!B30)," - ",Report!B30)</f>
        <v>Management</v>
      </c>
      <c r="C17" s="2">
        <f>Report!C30</f>
        <v>2500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Q17" s="2"/>
    </row>
    <row r="18" spans="1:17" ht="12.75" customHeight="1" x14ac:dyDescent="0.25">
      <c r="A18" s="12" t="str">
        <f>IF(ISBLANK(Report!A31)," - ",Report!A31)</f>
        <v xml:space="preserve"> - </v>
      </c>
      <c r="B18" s="2" t="str">
        <f>IF(ISBLANK(Report!B31)," - ",Report!B31)</f>
        <v xml:space="preserve"> - </v>
      </c>
      <c r="C18" s="2">
        <f>Report!C31</f>
        <v>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Q18" s="2"/>
    </row>
    <row r="19" spans="1:17" ht="12.75" customHeight="1" x14ac:dyDescent="0.25">
      <c r="A19" s="12" t="str">
        <f>IF(ISBLANK(Report!A32)," - ",Report!A32)</f>
        <v xml:space="preserve"> - </v>
      </c>
      <c r="B19" s="2" t="str">
        <f>IF(ISBLANK(Report!B32)," - ",Report!B32)</f>
        <v xml:space="preserve"> - </v>
      </c>
      <c r="C19" s="2">
        <f>Report!C32</f>
        <v>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Q19" s="2"/>
    </row>
    <row r="20" spans="1:17" ht="12.75" customHeight="1" x14ac:dyDescent="0.25">
      <c r="A20" s="12" t="str">
        <f>IF(ISBLANK(Report!A33)," - ",Report!A33)</f>
        <v xml:space="preserve"> - </v>
      </c>
      <c r="B20" s="2" t="str">
        <f>IF(ISBLANK(Report!B33)," - ",Report!B33)</f>
        <v xml:space="preserve"> - </v>
      </c>
      <c r="C20" s="2">
        <f>Report!C33</f>
        <v>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Q20" s="2"/>
    </row>
    <row r="21" spans="1:17" ht="12.75" customHeight="1" x14ac:dyDescent="0.25">
      <c r="A21" s="16" t="s">
        <v>25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Q21" s="2"/>
    </row>
    <row r="22" spans="1:17" ht="12.75" customHeight="1" x14ac:dyDescent="0.3">
      <c r="A22" s="2"/>
      <c r="B22" s="2"/>
      <c r="C22" s="18" t="s">
        <v>26</v>
      </c>
      <c r="D22" s="19">
        <f t="shared" ref="D22:O22" si="0">SUMPRODUCT(D9:D21,$C$9:$C$21)</f>
        <v>0</v>
      </c>
      <c r="E22" s="19">
        <f t="shared" si="0"/>
        <v>0</v>
      </c>
      <c r="F22" s="19">
        <f t="shared" si="0"/>
        <v>0</v>
      </c>
      <c r="G22" s="19">
        <f t="shared" si="0"/>
        <v>0</v>
      </c>
      <c r="H22" s="19">
        <f t="shared" si="0"/>
        <v>0</v>
      </c>
      <c r="I22" s="19">
        <f t="shared" si="0"/>
        <v>0</v>
      </c>
      <c r="J22" s="19">
        <f t="shared" si="0"/>
        <v>0</v>
      </c>
      <c r="K22" s="19">
        <f t="shared" si="0"/>
        <v>0</v>
      </c>
      <c r="L22" s="19">
        <f t="shared" si="0"/>
        <v>0</v>
      </c>
      <c r="M22" s="19">
        <f t="shared" si="0"/>
        <v>0</v>
      </c>
      <c r="N22" s="19">
        <f t="shared" si="0"/>
        <v>0</v>
      </c>
      <c r="O22" s="19">
        <f t="shared" si="0"/>
        <v>0</v>
      </c>
      <c r="Q22" s="2"/>
    </row>
    <row r="23" spans="1:17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</row>
    <row r="24" spans="1:17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</row>
    <row r="25" spans="1:17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</row>
    <row r="26" spans="1:17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</row>
    <row r="27" spans="1:17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</row>
    <row r="28" spans="1:17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</row>
    <row r="29" spans="1:17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</row>
    <row r="30" spans="1:17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</row>
    <row r="31" spans="1:17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</row>
    <row r="32" spans="1:17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</row>
    <row r="33" spans="1:17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</row>
    <row r="34" spans="1:17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</row>
    <row r="35" spans="1:17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</row>
    <row r="36" spans="1:17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</row>
    <row r="37" spans="1:17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</row>
    <row r="38" spans="1:17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spans="1:17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</row>
    <row r="40" spans="1:17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2"/>
    </row>
    <row r="41" spans="1:17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2"/>
    </row>
    <row r="42" spans="1:17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spans="1:17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spans="1:17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spans="1:17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spans="1:17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spans="1:17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spans="1:17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0"/>
  <sheetViews>
    <sheetView showGridLines="0" workbookViewId="0"/>
  </sheetViews>
  <sheetFormatPr defaultColWidth="17.36328125" defaultRowHeight="15" customHeight="1" x14ac:dyDescent="0.25"/>
  <cols>
    <col min="1" max="1" width="6.54296875" customWidth="1"/>
    <col min="2" max="2" width="22" customWidth="1"/>
    <col min="3" max="3" width="6.453125" customWidth="1"/>
    <col min="4" max="15" width="8.6328125" customWidth="1"/>
    <col min="16" max="16" width="8" customWidth="1"/>
    <col min="17" max="17" width="17.36328125" customWidth="1"/>
    <col min="18" max="26" width="8" customWidth="1"/>
  </cols>
  <sheetData>
    <row r="1" spans="1:17" ht="20.25" customHeigh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spans="1:17" ht="15.75" customHeight="1" x14ac:dyDescent="0.3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3">
      <c r="A3" s="4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/>
    </row>
    <row r="4" spans="1:17" ht="12.75" customHeight="1" x14ac:dyDescent="0.3">
      <c r="A4" s="4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6"/>
    </row>
    <row r="5" spans="1:17" ht="12.75" customHeight="1" x14ac:dyDescent="0.3">
      <c r="A5" s="4" t="s">
        <v>23</v>
      </c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8" customHeight="1" x14ac:dyDescent="0.35">
      <c r="A7" s="3" t="s">
        <v>24</v>
      </c>
      <c r="B7" s="2"/>
      <c r="C7" s="2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7"/>
      <c r="Q7" s="2"/>
    </row>
    <row r="8" spans="1:17" ht="12.75" customHeight="1" x14ac:dyDescent="0.25">
      <c r="A8" s="8" t="s">
        <v>8</v>
      </c>
      <c r="B8" s="9" t="s">
        <v>9</v>
      </c>
      <c r="C8" s="10"/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  <c r="I8" s="11" t="s">
        <v>16</v>
      </c>
      <c r="J8" s="11" t="s">
        <v>17</v>
      </c>
      <c r="K8" s="11" t="s">
        <v>18</v>
      </c>
      <c r="L8" s="11" t="s">
        <v>19</v>
      </c>
      <c r="M8" s="11" t="s">
        <v>20</v>
      </c>
      <c r="N8" s="11" t="s">
        <v>21</v>
      </c>
      <c r="O8" s="11" t="s">
        <v>22</v>
      </c>
      <c r="Q8" s="2"/>
    </row>
    <row r="9" spans="1:17" ht="12.75" customHeight="1" x14ac:dyDescent="0.25">
      <c r="A9" s="12">
        <f>IF(ISBLANK(Report!A22)," - ",Report!A22)</f>
        <v>1.1000000000000001</v>
      </c>
      <c r="B9" s="2" t="str">
        <f>IF(ISBLANK(Report!B22)," - ",Report!B22)</f>
        <v>Create a Project</v>
      </c>
      <c r="C9" s="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Q9" s="2"/>
    </row>
    <row r="10" spans="1:17" ht="12.75" customHeight="1" x14ac:dyDescent="0.25">
      <c r="A10" s="12">
        <f>IF(ISBLANK(Report!A23)," - ",Report!A23)</f>
        <v>1.2</v>
      </c>
      <c r="B10" s="2" t="str">
        <f>IF(ISBLANK(Report!B23)," - ",Report!B23)</f>
        <v xml:space="preserve">Develop a process for collecting </v>
      </c>
      <c r="C10" s="2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Q10" s="2"/>
    </row>
    <row r="11" spans="1:17" ht="12.75" customHeight="1" x14ac:dyDescent="0.25">
      <c r="A11" s="12">
        <f>IF(ISBLANK(Report!A24)," - ",Report!A24)</f>
        <v>1.3</v>
      </c>
      <c r="B11" s="2" t="str">
        <f>IF(ISBLANK(Report!B24)," - ",Report!B24)</f>
        <v>Gather data</v>
      </c>
      <c r="C11" s="2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Q11" s="2"/>
    </row>
    <row r="12" spans="1:17" ht="12.75" customHeight="1" x14ac:dyDescent="0.25">
      <c r="A12" s="12">
        <f>IF(ISBLANK(Report!A25)," - ",Report!A25)</f>
        <v>1.4</v>
      </c>
      <c r="B12" s="2" t="str">
        <f>IF(ISBLANK(Report!B25)," - ",Report!B25)</f>
        <v xml:space="preserve">Create a limited prototype </v>
      </c>
      <c r="C12" s="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Q12" s="2"/>
    </row>
    <row r="13" spans="1:17" ht="12.75" customHeight="1" x14ac:dyDescent="0.25">
      <c r="A13" s="12">
        <f>IF(ISBLANK(Report!A26)," - ",Report!A26)</f>
        <v>1.5</v>
      </c>
      <c r="B13" s="2" t="str">
        <f>IF(ISBLANK(Report!B26)," - ",Report!B26)</f>
        <v>Develop a dashboard</v>
      </c>
      <c r="C13" s="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Q13" s="2"/>
    </row>
    <row r="14" spans="1:17" ht="12.75" customHeight="1" x14ac:dyDescent="0.25">
      <c r="A14" s="12">
        <f>IF(ISBLANK(Report!A27)," - ",Report!A27)</f>
        <v>1.6</v>
      </c>
      <c r="B14" s="2" t="str">
        <f>IF(ISBLANK(Report!B27)," - ",Report!B27)</f>
        <v>Create a software program</v>
      </c>
      <c r="C14" s="2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Q14" s="2"/>
    </row>
    <row r="15" spans="1:17" ht="12.75" customHeight="1" x14ac:dyDescent="0.25">
      <c r="A15" s="12" t="str">
        <f>IF(ISBLANK(Report!A28)," - ",Report!A28)</f>
        <v xml:space="preserve"> - </v>
      </c>
      <c r="B15" s="2" t="str">
        <f>IF(ISBLANK(Report!B28)," - ",Report!B28)</f>
        <v xml:space="preserve">Create a report for analysis </v>
      </c>
      <c r="C15" s="2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Q15" s="2"/>
    </row>
    <row r="16" spans="1:17" ht="12.75" customHeight="1" x14ac:dyDescent="0.25">
      <c r="A16" s="12" t="str">
        <f>IF(ISBLANK(Report!A29)," - ",Report!A29)</f>
        <v xml:space="preserve"> - </v>
      </c>
      <c r="B16" s="2" t="str">
        <f>IF(ISBLANK(Report!B29)," - ",Report!B29)</f>
        <v>Present report and findings</v>
      </c>
      <c r="C16" s="2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Q16" s="2"/>
    </row>
    <row r="17" spans="1:17" ht="12.75" customHeight="1" x14ac:dyDescent="0.25">
      <c r="A17" s="12" t="str">
        <f>IF(ISBLANK(Report!A30)," - ",Report!A30)</f>
        <v xml:space="preserve"> - </v>
      </c>
      <c r="B17" s="2" t="str">
        <f>IF(ISBLANK(Report!B30)," - ",Report!B30)</f>
        <v>Management</v>
      </c>
      <c r="C17" s="2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Q17" s="2"/>
    </row>
    <row r="18" spans="1:17" ht="12.75" customHeight="1" x14ac:dyDescent="0.25">
      <c r="A18" s="12" t="str">
        <f>IF(ISBLANK(Report!A31)," - ",Report!A31)</f>
        <v xml:space="preserve"> - </v>
      </c>
      <c r="B18" s="2" t="str">
        <f>IF(ISBLANK(Report!B31)," - ",Report!B31)</f>
        <v xml:space="preserve"> - </v>
      </c>
      <c r="C18" s="2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Q18" s="2"/>
    </row>
    <row r="19" spans="1:17" ht="12.75" customHeight="1" x14ac:dyDescent="0.25">
      <c r="A19" s="12" t="str">
        <f>IF(ISBLANK(Report!A32)," - ",Report!A32)</f>
        <v xml:space="preserve"> - </v>
      </c>
      <c r="B19" s="2" t="str">
        <f>IF(ISBLANK(Report!B32)," - ",Report!B32)</f>
        <v xml:space="preserve"> - </v>
      </c>
      <c r="C19" s="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Q19" s="2"/>
    </row>
    <row r="20" spans="1:17" ht="12.75" customHeight="1" x14ac:dyDescent="0.25">
      <c r="A20" s="12" t="str">
        <f>IF(ISBLANK(Report!A33)," - ",Report!A33)</f>
        <v xml:space="preserve"> - </v>
      </c>
      <c r="B20" s="2" t="str">
        <f>IF(ISBLANK(Report!B33)," - ",Report!B33)</f>
        <v xml:space="preserve"> - </v>
      </c>
      <c r="C20" s="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Q20" s="2"/>
    </row>
    <row r="21" spans="1:17" ht="12.75" customHeight="1" x14ac:dyDescent="0.25">
      <c r="A21" s="16" t="s">
        <v>25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Q21" s="2"/>
    </row>
    <row r="22" spans="1:17" ht="12.75" customHeight="1" x14ac:dyDescent="0.25">
      <c r="A22" s="2"/>
      <c r="B22" s="2"/>
      <c r="C22" s="20" t="s">
        <v>27</v>
      </c>
      <c r="D22" s="19">
        <f t="shared" ref="D22:O22" si="0">SUM(D9:D21)</f>
        <v>0</v>
      </c>
      <c r="E22" s="19">
        <f t="shared" si="0"/>
        <v>0</v>
      </c>
      <c r="F22" s="19">
        <f t="shared" si="0"/>
        <v>0</v>
      </c>
      <c r="G22" s="19">
        <f t="shared" si="0"/>
        <v>0</v>
      </c>
      <c r="H22" s="19">
        <f t="shared" si="0"/>
        <v>0</v>
      </c>
      <c r="I22" s="19">
        <f t="shared" si="0"/>
        <v>0</v>
      </c>
      <c r="J22" s="19">
        <f t="shared" si="0"/>
        <v>0</v>
      </c>
      <c r="K22" s="19">
        <f t="shared" si="0"/>
        <v>0</v>
      </c>
      <c r="L22" s="19">
        <f t="shared" si="0"/>
        <v>0</v>
      </c>
      <c r="M22" s="19">
        <f t="shared" si="0"/>
        <v>0</v>
      </c>
      <c r="N22" s="19">
        <f t="shared" si="0"/>
        <v>0</v>
      </c>
      <c r="O22" s="19">
        <f t="shared" si="0"/>
        <v>0</v>
      </c>
      <c r="Q22" s="2"/>
    </row>
    <row r="23" spans="1:17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</row>
    <row r="24" spans="1:17" ht="12.75" customHeight="1" x14ac:dyDescent="0.3">
      <c r="A24" s="2"/>
      <c r="B24" s="2"/>
      <c r="C24" s="18" t="s">
        <v>28</v>
      </c>
      <c r="D24" s="21">
        <f t="shared" ref="D24:O24" si="1">SUM($D22:D22)</f>
        <v>0</v>
      </c>
      <c r="E24" s="21">
        <f t="shared" si="1"/>
        <v>0</v>
      </c>
      <c r="F24" s="21">
        <f t="shared" si="1"/>
        <v>0</v>
      </c>
      <c r="G24" s="21">
        <f t="shared" si="1"/>
        <v>0</v>
      </c>
      <c r="H24" s="21">
        <f t="shared" si="1"/>
        <v>0</v>
      </c>
      <c r="I24" s="21">
        <f t="shared" si="1"/>
        <v>0</v>
      </c>
      <c r="J24" s="21">
        <f t="shared" si="1"/>
        <v>0</v>
      </c>
      <c r="K24" s="21">
        <f t="shared" si="1"/>
        <v>0</v>
      </c>
      <c r="L24" s="21">
        <f t="shared" si="1"/>
        <v>0</v>
      </c>
      <c r="M24" s="21">
        <f t="shared" si="1"/>
        <v>0</v>
      </c>
      <c r="N24" s="21">
        <f t="shared" si="1"/>
        <v>0</v>
      </c>
      <c r="O24" s="21">
        <f t="shared" si="1"/>
        <v>0</v>
      </c>
      <c r="Q24" s="2"/>
    </row>
    <row r="25" spans="1:17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</row>
    <row r="26" spans="1:17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</row>
    <row r="27" spans="1:17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</row>
    <row r="28" spans="1:17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</row>
    <row r="29" spans="1:17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</row>
    <row r="30" spans="1:17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</row>
    <row r="31" spans="1:17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</row>
    <row r="32" spans="1:17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</row>
    <row r="33" spans="1:17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</row>
    <row r="34" spans="1:17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</row>
    <row r="35" spans="1:17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</row>
    <row r="36" spans="1:17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</row>
    <row r="37" spans="1:17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</row>
    <row r="38" spans="1:17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spans="1:17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</row>
    <row r="40" spans="1:17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2"/>
    </row>
    <row r="41" spans="1:17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2"/>
    </row>
    <row r="42" spans="1:17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spans="1:17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spans="1:17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spans="1:17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spans="1:17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spans="1:17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spans="1:17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EV</vt:lpstr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Saikrishna Gundeti</dc:creator>
  <cp:lastModifiedBy>Dipika Bhandari</cp:lastModifiedBy>
  <cp:lastPrinted>2024-05-01T03:19:08Z</cp:lastPrinted>
  <dcterms:created xsi:type="dcterms:W3CDTF">2024-04-30T23:10:33Z</dcterms:created>
  <dcterms:modified xsi:type="dcterms:W3CDTF">2024-05-01T03:19:11Z</dcterms:modified>
</cp:coreProperties>
</file>