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Sheet1" sheetId="1" state="visible" r:id="rId3"/>
    <sheet name="Sheet2" sheetId="2" state="visible" r:id="rId4"/>
    <sheet name="Sheet3" sheetId="3" state="visible" r:id="rId5"/>
    <sheet name="Sheet4" sheetId="4" state="visible" r:id="rId6"/>
    <sheet name="Sheet5" sheetId="5" state="visible" r:id="rId7"/>
    <sheet name="Sheet6" sheetId="6" state="visible" r:id="rId8"/>
    <sheet name="Sheet7" sheetId="7" state="visible" r:id="rId9"/>
    <sheet name="Sheet8" sheetId="8" state="visible" r:id="rId10"/>
    <sheet name="Sheet9" sheetId="9" state="visible" r:id="rId11"/>
    <sheet name="Sheet10" sheetId="10" state="visible" r:id="rId12"/>
    <sheet name="Sheet11" sheetId="11" state="visible" r:id="rId13"/>
    <sheet name="Sheet12" sheetId="12" state="visible" r:id="rId14"/>
    <sheet name="Sheet13" sheetId="13" state="visible" r:id="rId15"/>
    <sheet name="Sheet14" sheetId="14" state="visible" r:id="rId16"/>
    <sheet name="Sheet15" sheetId="15" state="visible" r:id="rId17"/>
    <sheet name="Sheet16" sheetId="16" state="visible" r:id="rId18"/>
  </sheets>
  <definedNames>
    <definedName function="false" hidden="false" localSheetId="2" name="_xlnm.Print_Area" vbProcedure="false">Sheet3!$A$1:$K$47</definedName>
    <definedName function="false" hidden="false" localSheetId="3" name="_xlnm.Print_Area" vbProcedure="false">Sheet4!$A$1:$J$57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<sst xmlns="http://schemas.openxmlformats.org/spreadsheetml/2006/main" count="974" uniqueCount="628">
  <si>
    <t xml:space="preserve">
1. The time (in minutes) spent by 10 randomly selected customers using internet in a cybercafé are as follows: 35, 20, 30, 45, 60, 40, 65, 40, 25, 50. Can you say average time spent by customers is more than 30 minutes at 5% level of significance? Also find the 90% confidence interval for population mean and show the linkage between testing of hypothesis and confidence interval. (t-test for single mean)
</t>
  </si>
  <si>
    <t xml:space="preserve">Test hypothesis:</t>
  </si>
  <si>
    <t xml:space="preserve">Null hypothesis;   H0: µ = 30 min   (Average time spent by customer is equal to 30 minutes)</t>
  </si>
  <si>
    <t xml:space="preserve">Alternative hypothesis;H1: µ &gt; 30 min  (Average time spent by customer is greater than 30 minutes.)</t>
  </si>
  <si>
    <t xml:space="preserve">Working Expression:</t>
  </si>
  <si>
    <t xml:space="preserve">Level of significance = 5%</t>
  </si>
  <si>
    <t xml:space="preserve">Degree of freedom = d.f = sample size(n) - 1</t>
  </si>
  <si>
    <t xml:space="preserve">t - value = </t>
  </si>
  <si>
    <t xml:space="preserve">The (1-α)x100% confidence interval for population mean(μ) is given by,</t>
  </si>
  <si>
    <r>
      <rPr>
        <b val="true"/>
        <sz val="14"/>
        <color rgb="FF000000"/>
        <rFont val="Calibri"/>
        <family val="2"/>
      </rPr>
      <t xml:space="preserve">     ±  t</t>
    </r>
    <r>
      <rPr>
        <b val="true"/>
        <vertAlign val="subscript"/>
        <sz val="14"/>
        <color rgb="FF000000"/>
        <rFont val="Calibri"/>
        <family val="2"/>
      </rPr>
      <t xml:space="preserve">α/2,(n-1)</t>
    </r>
    <r>
      <rPr>
        <b val="true"/>
        <sz val="14"/>
        <color rgb="FF000000"/>
        <rFont val="Calibri"/>
        <family val="2"/>
      </rPr>
      <t xml:space="preserve">(s/√n)</t>
    </r>
  </si>
  <si>
    <t xml:space="preserve">where,</t>
  </si>
  <si>
    <t xml:space="preserve">𝑥 = sample mean</t>
  </si>
  <si>
    <t xml:space="preserve">s = sample s.d</t>
  </si>
  <si>
    <t xml:space="preserve">n = sample size</t>
  </si>
  <si>
    <r>
      <rPr>
        <sz val="11"/>
        <color rgb="FF000000"/>
        <rFont val="Calibri"/>
        <family val="2"/>
      </rPr>
      <t xml:space="preserve"> t</t>
    </r>
    <r>
      <rPr>
        <vertAlign val="subscript"/>
        <sz val="11"/>
        <color rgb="FF000000"/>
        <rFont val="Calibri"/>
        <family val="2"/>
      </rPr>
      <t xml:space="preserve">α/2,(n-1) </t>
    </r>
    <r>
      <rPr>
        <sz val="11"/>
        <color rgb="FF000000"/>
        <rFont val="Calibri"/>
        <family val="2"/>
      </rPr>
      <t xml:space="preserve">= critical value of t for α level of significance and (n-1) degree of freedom </t>
    </r>
  </si>
  <si>
    <t xml:space="preserve">Solution: Using SPSS</t>
  </si>
  <si>
    <t xml:space="preserve">Using one sample t test</t>
  </si>
  <si>
    <t xml:space="preserve">SPSS output:</t>
  </si>
  <si>
    <t xml:space="preserve">90% C.I:</t>
  </si>
  <si>
    <t xml:space="preserve">One-Sample Statistics</t>
  </si>
  <si>
    <t xml:space="preserve">N</t>
  </si>
  <si>
    <t xml:space="preserve">Mean</t>
  </si>
  <si>
    <t xml:space="preserve">Std. Deviation</t>
  </si>
  <si>
    <t xml:space="preserve">Std. Error Mean</t>
  </si>
  <si>
    <t xml:space="preserve">Time</t>
  </si>
  <si>
    <t xml:space="preserve">One-Sample Test</t>
  </si>
  <si>
    <t xml:space="preserve">Test Value = 30</t>
  </si>
  <si>
    <t xml:space="preserve">t</t>
  </si>
  <si>
    <t xml:space="preserve">df</t>
  </si>
  <si>
    <t xml:space="preserve">Sig. (2-tailed)</t>
  </si>
  <si>
    <t xml:space="preserve">Mean Difference</t>
  </si>
  <si>
    <t xml:space="preserve">90% Confidence Interval of the Difference</t>
  </si>
  <si>
    <t xml:space="preserve">Lower</t>
  </si>
  <si>
    <t xml:space="preserve">Upper</t>
  </si>
  <si>
    <t xml:space="preserve">Decision: </t>
  </si>
  <si>
    <r>
      <rPr>
        <b val="true"/>
        <sz val="11"/>
        <color rgb="FF000000"/>
        <rFont val="Calibri"/>
        <family val="2"/>
      </rPr>
      <t xml:space="preserve">Critical value approach</t>
    </r>
    <r>
      <rPr>
        <sz val="11"/>
        <color rgb="FF000000"/>
        <rFont val="Calibri"/>
        <family val="2"/>
      </rPr>
      <t xml:space="preserve">: Reject H</t>
    </r>
    <r>
      <rPr>
        <vertAlign val="subscript"/>
        <sz val="11"/>
        <color rgb="FF000000"/>
        <rFont val="Calibri"/>
        <family val="2"/>
      </rPr>
      <t xml:space="preserve">0</t>
    </r>
    <r>
      <rPr>
        <sz val="11"/>
        <color rgb="FF000000"/>
        <rFont val="Calibri"/>
        <family val="2"/>
      </rPr>
      <t xml:space="preserve"> if cal t ≥ tab t</t>
    </r>
    <r>
      <rPr>
        <vertAlign val="subscript"/>
        <sz val="11"/>
        <color rgb="FF000000"/>
        <rFont val="Calibri"/>
        <family val="2"/>
      </rPr>
      <t xml:space="preserve">α/2,(n-1)</t>
    </r>
    <r>
      <rPr>
        <sz val="11"/>
        <color rgb="FF000000"/>
        <rFont val="Calibri"/>
        <family val="2"/>
      </rPr>
      <t xml:space="preserve">, accept otherwise.</t>
    </r>
  </si>
  <si>
    <r>
      <rPr>
        <sz val="14"/>
        <color rgb="FF000000"/>
        <rFont val="Calibri"/>
        <family val="2"/>
      </rPr>
      <t xml:space="preserve">t</t>
    </r>
    <r>
      <rPr>
        <vertAlign val="subscript"/>
        <sz val="14"/>
        <color rgb="FF000000"/>
        <rFont val="Calibri"/>
        <family val="2"/>
      </rPr>
      <t xml:space="preserve">tab</t>
    </r>
    <r>
      <rPr>
        <sz val="14"/>
        <color rgb="FF000000"/>
        <rFont val="Calibri"/>
        <family val="2"/>
      </rPr>
      <t xml:space="preserve">= 1.833</t>
    </r>
  </si>
  <si>
    <r>
      <rPr>
        <sz val="13"/>
        <color rgb="FF000000"/>
        <rFont val="Calibri"/>
        <family val="2"/>
      </rPr>
      <t xml:space="preserve">Here, t</t>
    </r>
    <r>
      <rPr>
        <vertAlign val="subscript"/>
        <sz val="13"/>
        <color rgb="FF000000"/>
        <rFont val="Calibri"/>
        <family val="2"/>
      </rPr>
      <t xml:space="preserve">cal</t>
    </r>
    <r>
      <rPr>
        <sz val="13"/>
        <color rgb="FF000000"/>
        <rFont val="Calibri"/>
        <family val="2"/>
      </rPr>
      <t xml:space="preserve">&gt;  t</t>
    </r>
    <r>
      <rPr>
        <vertAlign val="subscript"/>
        <sz val="13"/>
        <color rgb="FF000000"/>
        <rFont val="Calibri"/>
        <family val="2"/>
      </rPr>
      <t xml:space="preserve">tab</t>
    </r>
    <r>
      <rPr>
        <sz val="13"/>
        <color rgb="FF000000"/>
        <rFont val="Calibri"/>
        <family val="2"/>
      </rPr>
      <t xml:space="preserve"> hence H0 is rejected.</t>
    </r>
  </si>
  <si>
    <r>
      <rPr>
        <b val="true"/>
        <sz val="11"/>
        <color rgb="FF000000"/>
        <rFont val="Calibri"/>
        <family val="2"/>
      </rPr>
      <t xml:space="preserve">p-value approach</t>
    </r>
    <r>
      <rPr>
        <sz val="11"/>
        <color rgb="FF000000"/>
        <rFont val="Calibri"/>
        <family val="2"/>
      </rPr>
      <t xml:space="preserve">: If p &lt; α, it is significant otherwise, insignificant.</t>
    </r>
  </si>
  <si>
    <t xml:space="preserve">Here, 0.040&lt;0.05, it is significant so H1 is accepted.</t>
  </si>
  <si>
    <t xml:space="preserve">Conclusion;</t>
  </si>
  <si>
    <t xml:space="preserve">Hence, we know that the average time spent by customer is greater than 30 minutes.</t>
  </si>
  <si>
    <t xml:space="preserve">A quality controller wishes to determine whether there is a difference in outcome between two different tools of software I and II. The following data shows the outcome of two different tools.
Can the controller conclude that a difference exists? (t test for two independent samples)</t>
  </si>
  <si>
    <t xml:space="preserve">Software I</t>
  </si>
  <si>
    <t xml:space="preserve">Software II</t>
  </si>
  <si>
    <t xml:space="preserve">Working expression:</t>
  </si>
  <si>
    <t xml:space="preserve">Let x1 and x2 be the outcome of software I and software II.</t>
  </si>
  <si>
    <t xml:space="preserve">Null hypothesis:</t>
  </si>
  <si>
    <r>
      <rPr>
        <sz val="14"/>
        <color rgb="FF000000"/>
        <rFont val="Calibri"/>
        <family val="2"/>
      </rPr>
      <t xml:space="preserve">H</t>
    </r>
    <r>
      <rPr>
        <vertAlign val="subscript"/>
        <sz val="11"/>
        <color rgb="FF000000"/>
        <rFont val="Calibri"/>
        <family val="2"/>
      </rPr>
      <t xml:space="preserve">0</t>
    </r>
    <r>
      <rPr>
        <sz val="11"/>
        <color rgb="FF000000"/>
        <rFont val="Calibri"/>
        <family val="2"/>
      </rPr>
      <t xml:space="preserve">: Both tools have same outcome(x</t>
    </r>
    <r>
      <rPr>
        <vertAlign val="subscript"/>
        <sz val="11"/>
        <color rgb="FF000000"/>
        <rFont val="Calibri"/>
        <family val="2"/>
      </rPr>
      <t xml:space="preserve">1</t>
    </r>
    <r>
      <rPr>
        <sz val="11"/>
        <color rgb="FF000000"/>
        <rFont val="Calibri"/>
        <family val="2"/>
      </rPr>
      <t xml:space="preserve">=x</t>
    </r>
    <r>
      <rPr>
        <vertAlign val="subscript"/>
        <sz val="11"/>
        <color rgb="FF000000"/>
        <rFont val="Calibri"/>
        <family val="2"/>
      </rPr>
      <t xml:space="preserve">2</t>
    </r>
    <r>
      <rPr>
        <sz val="11"/>
        <color rgb="FF000000"/>
        <rFont val="Calibri"/>
        <family val="2"/>
      </rPr>
      <t xml:space="preserve">).</t>
    </r>
  </si>
  <si>
    <t xml:space="preserve">Alternative hypothesis:</t>
  </si>
  <si>
    <r>
      <rPr>
        <sz val="12"/>
        <color rgb="FF000000"/>
        <rFont val="Calibri"/>
        <family val="2"/>
      </rPr>
      <t xml:space="preserve">H</t>
    </r>
    <r>
      <rPr>
        <vertAlign val="subscript"/>
        <sz val="11"/>
        <color rgb="FF000000"/>
        <rFont val="Calibri"/>
        <family val="2"/>
      </rPr>
      <t xml:space="preserve">1</t>
    </r>
    <r>
      <rPr>
        <sz val="11"/>
        <color rgb="FF000000"/>
        <rFont val="Calibri"/>
        <family val="2"/>
      </rPr>
      <t xml:space="preserve">: Software I &amp; Software II don't have equal outcome.</t>
    </r>
  </si>
  <si>
    <t xml:space="preserve">Level of significance </t>
  </si>
  <si>
    <r>
      <rPr>
        <sz val="12"/>
        <color rgb="FF000000"/>
        <rFont val="Calibri"/>
        <family val="2"/>
      </rPr>
      <t xml:space="preserve">Let </t>
    </r>
    <r>
      <rPr>
        <sz val="11"/>
        <color rgb="FF000000"/>
        <rFont val="Calibri"/>
        <family val="2"/>
      </rPr>
      <t xml:space="preserve">α be the level of significance.  α = 0.05 </t>
    </r>
  </si>
  <si>
    <t xml:space="preserve">Test statistic:</t>
  </si>
  <si>
    <r>
      <rPr>
        <sz val="14"/>
        <color rgb="FF000000"/>
        <rFont val="Calibri"/>
        <family val="2"/>
      </rPr>
      <t xml:space="preserve">t=(x</t>
    </r>
    <r>
      <rPr>
        <vertAlign val="subscript"/>
        <sz val="14"/>
        <color rgb="FF000000"/>
        <rFont val="Calibri"/>
        <family val="2"/>
      </rPr>
      <t xml:space="preserve">1</t>
    </r>
    <r>
      <rPr>
        <sz val="14"/>
        <color rgb="FF000000"/>
        <rFont val="Calibri"/>
        <family val="2"/>
      </rPr>
      <t xml:space="preserve">−x</t>
    </r>
    <r>
      <rPr>
        <vertAlign val="subscript"/>
        <sz val="14"/>
        <color rgb="FF000000"/>
        <rFont val="Calibri"/>
        <family val="2"/>
      </rPr>
      <t xml:space="preserve">2</t>
    </r>
    <r>
      <rPr>
        <sz val="14"/>
        <color rgb="FF000000"/>
        <rFont val="Calibri"/>
        <family val="2"/>
      </rPr>
      <t xml:space="preserve">)−(μ</t>
    </r>
    <r>
      <rPr>
        <vertAlign val="subscript"/>
        <sz val="14"/>
        <color rgb="FF000000"/>
        <rFont val="Calibri"/>
        <family val="2"/>
      </rPr>
      <t xml:space="preserve">1</t>
    </r>
    <r>
      <rPr>
        <sz val="14"/>
        <color rgb="FF000000"/>
        <rFont val="Calibri"/>
        <family val="2"/>
      </rPr>
      <t xml:space="preserve">−μ</t>
    </r>
    <r>
      <rPr>
        <vertAlign val="subscript"/>
        <sz val="14"/>
        <color rgb="FF000000"/>
        <rFont val="Calibri"/>
        <family val="2"/>
      </rPr>
      <t xml:space="preserve">2</t>
    </r>
    <r>
      <rPr>
        <sz val="14"/>
        <color rgb="FF000000"/>
        <rFont val="Calibri"/>
        <family val="2"/>
      </rPr>
      <t xml:space="preserve">)/√(s</t>
    </r>
    <r>
      <rPr>
        <vertAlign val="subscript"/>
        <sz val="14"/>
        <color rgb="FF000000"/>
        <rFont val="Calibri"/>
        <family val="2"/>
      </rPr>
      <t xml:space="preserve">1</t>
    </r>
    <r>
      <rPr>
        <vertAlign val="superscript"/>
        <sz val="14"/>
        <color rgb="FF000000"/>
        <rFont val="Calibri"/>
        <family val="2"/>
      </rPr>
      <t xml:space="preserve">2</t>
    </r>
    <r>
      <rPr>
        <sz val="14"/>
        <color rgb="FF000000"/>
        <rFont val="Calibri"/>
        <family val="2"/>
      </rPr>
      <t xml:space="preserve">/n</t>
    </r>
    <r>
      <rPr>
        <vertAlign val="subscript"/>
        <sz val="14"/>
        <color rgb="FF000000"/>
        <rFont val="Calibri"/>
        <family val="2"/>
      </rPr>
      <t xml:space="preserve">1</t>
    </r>
    <r>
      <rPr>
        <sz val="14"/>
        <color rgb="FF000000"/>
        <rFont val="Calibri"/>
        <family val="2"/>
      </rPr>
      <t xml:space="preserve">+s</t>
    </r>
    <r>
      <rPr>
        <vertAlign val="subscript"/>
        <sz val="14"/>
        <color rgb="FF000000"/>
        <rFont val="Calibri"/>
        <family val="2"/>
      </rPr>
      <t xml:space="preserve">2</t>
    </r>
    <r>
      <rPr>
        <vertAlign val="superscript"/>
        <sz val="14"/>
        <color rgb="FF000000"/>
        <rFont val="Calibri"/>
        <family val="2"/>
      </rPr>
      <t xml:space="preserve">2</t>
    </r>
    <r>
      <rPr>
        <sz val="14"/>
        <color rgb="FF000000"/>
        <rFont val="Calibri"/>
        <family val="2"/>
      </rPr>
      <t xml:space="preserve">/n</t>
    </r>
    <r>
      <rPr>
        <vertAlign val="subscript"/>
        <sz val="14"/>
        <color rgb="FF000000"/>
        <rFont val="Calibri"/>
        <family val="2"/>
      </rPr>
      <t xml:space="preserve">2</t>
    </r>
    <r>
      <rPr>
        <sz val="14"/>
        <color rgb="FF000000"/>
        <rFont val="Calibri"/>
        <family val="2"/>
      </rPr>
      <t xml:space="preserve">)</t>
    </r>
  </si>
  <si>
    <t xml:space="preserve">SPSS Output:</t>
  </si>
  <si>
    <t xml:space="preserve">Group Statistics</t>
  </si>
  <si>
    <t xml:space="preserve">Type</t>
  </si>
  <si>
    <t xml:space="preserve">Value</t>
  </si>
  <si>
    <t xml:space="preserve">Independent Samples Test</t>
  </si>
  <si>
    <t xml:space="preserve">Levene's Test for Equality of Variances</t>
  </si>
  <si>
    <t xml:space="preserve">t-test for Equality of Means</t>
  </si>
  <si>
    <t xml:space="preserve">F</t>
  </si>
  <si>
    <t xml:space="preserve">Sig.</t>
  </si>
  <si>
    <t xml:space="preserve">Std. Error Difference</t>
  </si>
  <si>
    <t xml:space="preserve">95% Confidence Interval of the Difference</t>
  </si>
  <si>
    <t xml:space="preserve">Equal variances assumed</t>
  </si>
  <si>
    <t xml:space="preserve">Equal variances not assumed</t>
  </si>
  <si>
    <t xml:space="preserve">Decision:</t>
  </si>
  <si>
    <r>
      <rPr>
        <sz val="14"/>
        <color rgb="FF000000"/>
        <rFont val="Calibri"/>
        <family val="2"/>
      </rPr>
      <t xml:space="preserve"> Hence t</t>
    </r>
    <r>
      <rPr>
        <vertAlign val="subscript"/>
        <sz val="14"/>
        <color rgb="FF000000"/>
        <rFont val="Calibri"/>
        <family val="2"/>
      </rPr>
      <t xml:space="preserve">cal</t>
    </r>
    <r>
      <rPr>
        <sz val="14"/>
        <color rgb="FF000000"/>
        <rFont val="Calibri"/>
        <family val="2"/>
      </rPr>
      <t xml:space="preserve">&lt;t</t>
    </r>
    <r>
      <rPr>
        <vertAlign val="subscript"/>
        <sz val="14"/>
        <color rgb="FF000000"/>
        <rFont val="Calibri"/>
        <family val="2"/>
      </rPr>
      <t xml:space="preserve">tab</t>
    </r>
    <r>
      <rPr>
        <sz val="14"/>
        <color rgb="FF000000"/>
        <rFont val="Calibri"/>
        <family val="2"/>
      </rPr>
      <t xml:space="preserve">, so we accept H</t>
    </r>
    <r>
      <rPr>
        <vertAlign val="subscript"/>
        <sz val="14"/>
        <color rgb="FF000000"/>
        <rFont val="Calibri"/>
        <family val="2"/>
      </rPr>
      <t xml:space="preserve">0</t>
    </r>
    <r>
      <rPr>
        <sz val="14"/>
        <color rgb="FF000000"/>
        <rFont val="Calibri"/>
        <family val="2"/>
      </rPr>
      <t xml:space="preserve">.</t>
    </r>
  </si>
  <si>
    <t xml:space="preserve">Critical value:</t>
  </si>
  <si>
    <t xml:space="preserve">At 5% level of significance then critical value is</t>
  </si>
  <si>
    <r>
      <rPr>
        <sz val="14"/>
        <color rgb="FF000000"/>
        <rFont val="Calibri"/>
        <family val="2"/>
      </rPr>
      <t xml:space="preserve">0.05 so t</t>
    </r>
    <r>
      <rPr>
        <vertAlign val="subscript"/>
        <sz val="14"/>
        <color rgb="FF000000"/>
        <rFont val="Calibri"/>
        <family val="2"/>
      </rPr>
      <t xml:space="preserve">tab</t>
    </r>
    <r>
      <rPr>
        <sz val="14"/>
        <color rgb="FF000000"/>
        <rFont val="Calibri"/>
        <family val="2"/>
      </rPr>
      <t xml:space="preserve">=2.131 and t</t>
    </r>
    <r>
      <rPr>
        <vertAlign val="subscript"/>
        <sz val="14"/>
        <color rgb="FF000000"/>
        <rFont val="Calibri"/>
        <family val="2"/>
      </rPr>
      <t xml:space="preserve">cal</t>
    </r>
    <r>
      <rPr>
        <sz val="14"/>
        <color rgb="FF000000"/>
        <rFont val="Calibri"/>
        <family val="2"/>
      </rPr>
      <t xml:space="preserve">=1.149.</t>
    </r>
  </si>
  <si>
    <t xml:space="preserve">P-value :</t>
  </si>
  <si>
    <t xml:space="preserve">At 5% level of significance the p-value is</t>
  </si>
  <si>
    <r>
      <rPr>
        <sz val="14"/>
        <color rgb="FF000000"/>
        <rFont val="Calibri"/>
        <family val="2"/>
      </rPr>
      <t xml:space="preserve">P=0.275&gt;0.05(alpha). Hence , accept H</t>
    </r>
    <r>
      <rPr>
        <vertAlign val="subscript"/>
        <sz val="14"/>
        <color rgb="FF000000"/>
        <rFont val="Calibri"/>
        <family val="2"/>
      </rPr>
      <t xml:space="preserve">0</t>
    </r>
    <r>
      <rPr>
        <sz val="14"/>
        <color rgb="FF000000"/>
        <rFont val="Calibri"/>
        <family val="2"/>
      </rPr>
      <t xml:space="preserve">.</t>
    </r>
  </si>
  <si>
    <t xml:space="preserve">Conclusion:</t>
  </si>
  <si>
    <t xml:space="preserve">Hence, there is no difference in the outcomes of two tools of software I and software II.</t>
  </si>
  <si>
    <t xml:space="preserve">1.  Marks of 8 students before and after tuition is given below:</t>
  </si>
  <si>
    <t xml:space="preserve">Before Tuition</t>
  </si>
  <si>
    <t xml:space="preserve">After Tuition</t>
  </si>
  <si>
    <t xml:space="preserve">                           Can you conclude that tuition has benefited the students? (Paired t test)</t>
  </si>
  <si>
    <r>
      <rPr>
        <b val="true"/>
        <sz val="14"/>
        <color rgb="FF000000"/>
        <rFont val="Calibri"/>
        <family val="2"/>
      </rPr>
      <t xml:space="preserve">Null hypothesis: H</t>
    </r>
    <r>
      <rPr>
        <b val="true"/>
        <vertAlign val="subscript"/>
        <sz val="11"/>
        <color rgb="FF000000"/>
        <rFont val="Calibri"/>
        <family val="2"/>
      </rPr>
      <t xml:space="preserve">0</t>
    </r>
    <r>
      <rPr>
        <b val="true"/>
        <sz val="11"/>
        <color rgb="FF000000"/>
        <rFont val="Calibri"/>
        <family val="2"/>
      </rPr>
      <t xml:space="preserve">: µ</t>
    </r>
    <r>
      <rPr>
        <b val="true"/>
        <vertAlign val="subscript"/>
        <sz val="11"/>
        <color rgb="FF000000"/>
        <rFont val="Calibri"/>
        <family val="2"/>
      </rPr>
      <t xml:space="preserve">x</t>
    </r>
    <r>
      <rPr>
        <b val="true"/>
        <sz val="11"/>
        <color rgb="FF000000"/>
        <rFont val="Calibri"/>
        <family val="2"/>
      </rPr>
      <t xml:space="preserve"> =  µ</t>
    </r>
    <r>
      <rPr>
        <b val="true"/>
        <vertAlign val="subscript"/>
        <sz val="11"/>
        <color rgb="FF000000"/>
        <rFont val="Calibri"/>
        <family val="2"/>
      </rPr>
      <t xml:space="preserve">y</t>
    </r>
  </si>
  <si>
    <t xml:space="preserve">There is no significant change in the students after tuition.</t>
  </si>
  <si>
    <t xml:space="preserve">Against,</t>
  </si>
  <si>
    <r>
      <rPr>
        <b val="true"/>
        <sz val="14"/>
        <color rgb="FF000000"/>
        <rFont val="Calibri"/>
        <family val="2"/>
      </rPr>
      <t xml:space="preserve">Alternative hypothesis: H</t>
    </r>
    <r>
      <rPr>
        <b val="true"/>
        <vertAlign val="subscript"/>
        <sz val="11"/>
        <color rgb="FF000000"/>
        <rFont val="Calibri"/>
        <family val="2"/>
      </rPr>
      <t xml:space="preserve">1</t>
    </r>
    <r>
      <rPr>
        <b val="true"/>
        <sz val="11"/>
        <color rgb="FF000000"/>
        <rFont val="Calibri"/>
        <family val="2"/>
      </rPr>
      <t xml:space="preserve">: µ</t>
    </r>
    <r>
      <rPr>
        <b val="true"/>
        <vertAlign val="subscript"/>
        <sz val="11"/>
        <color rgb="FF000000"/>
        <rFont val="Calibri"/>
        <family val="2"/>
      </rPr>
      <t xml:space="preserve">x</t>
    </r>
    <r>
      <rPr>
        <b val="true"/>
        <sz val="11"/>
        <color rgb="FF000000"/>
        <rFont val="Calibri"/>
        <family val="2"/>
      </rPr>
      <t xml:space="preserve"> ≠  µ</t>
    </r>
    <r>
      <rPr>
        <b val="true"/>
        <vertAlign val="subscript"/>
        <sz val="11"/>
        <color rgb="FF000000"/>
        <rFont val="Calibri"/>
        <family val="2"/>
      </rPr>
      <t xml:space="preserve">y</t>
    </r>
    <r>
      <rPr>
        <b val="true"/>
        <sz val="11"/>
        <color rgb="FF000000"/>
        <rFont val="Calibri"/>
        <family val="2"/>
      </rPr>
      <t xml:space="preserve"> </t>
    </r>
  </si>
  <si>
    <t xml:space="preserve">There is significant change in the students after tuition.</t>
  </si>
  <si>
    <t xml:space="preserve">n=8</t>
  </si>
  <si>
    <r>
      <rPr>
        <sz val="11"/>
        <color rgb="FF000000"/>
        <rFont val="Calibri"/>
        <family val="2"/>
      </rPr>
      <t xml:space="preserve">d=</t>
    </r>
    <r>
      <rPr>
        <b val="true"/>
        <sz val="11"/>
        <color rgb="FF000000"/>
        <rFont val="Calibri"/>
        <family val="2"/>
      </rPr>
      <t xml:space="preserve">Σ</t>
    </r>
    <r>
      <rPr>
        <sz val="11"/>
        <color rgb="FF000000"/>
        <rFont val="Calibri"/>
        <family val="2"/>
      </rPr>
      <t xml:space="preserve">d/n</t>
    </r>
  </si>
  <si>
    <t xml:space="preserve">Paired Samples Statistics</t>
  </si>
  <si>
    <t xml:space="preserve">Pair 1</t>
  </si>
  <si>
    <t xml:space="preserve">After tuition</t>
  </si>
  <si>
    <t xml:space="preserve">Paired Samples Correlations</t>
  </si>
  <si>
    <t xml:space="preserve">Correlation</t>
  </si>
  <si>
    <t xml:space="preserve">Before Tuition &amp; After tuition</t>
  </si>
  <si>
    <t xml:space="preserve">Paired Samples Test</t>
  </si>
  <si>
    <t xml:space="preserve">Paired Differences</t>
  </si>
  <si>
    <t xml:space="preserve">Before Tuition - After tuition</t>
  </si>
  <si>
    <r>
      <rPr>
        <sz val="14"/>
        <color rgb="FF000000"/>
        <rFont val="Calibri"/>
        <family val="2"/>
      </rPr>
      <t xml:space="preserve">|t|</t>
    </r>
    <r>
      <rPr>
        <vertAlign val="subscript"/>
        <sz val="14"/>
        <color rgb="FF000000"/>
        <rFont val="Calibri"/>
        <family val="2"/>
      </rPr>
      <t xml:space="preserve">cal</t>
    </r>
    <r>
      <rPr>
        <sz val="14"/>
        <color rgb="FF000000"/>
        <rFont val="Calibri"/>
        <family val="2"/>
      </rPr>
      <t xml:space="preserve">=6.481</t>
    </r>
  </si>
  <si>
    <r>
      <rPr>
        <sz val="14"/>
        <color rgb="FF000000"/>
        <rFont val="Calibri"/>
        <family val="2"/>
      </rPr>
      <t xml:space="preserve">|t|</t>
    </r>
    <r>
      <rPr>
        <vertAlign val="subscript"/>
        <sz val="14"/>
        <color rgb="FF000000"/>
        <rFont val="Calibri"/>
        <family val="2"/>
      </rPr>
      <t xml:space="preserve">tab</t>
    </r>
    <r>
      <rPr>
        <sz val="14"/>
        <color rgb="FF000000"/>
        <rFont val="Calibri"/>
        <family val="2"/>
      </rPr>
      <t xml:space="preserve">=2.365 for  d.f=7 at 0.05 level of significance.</t>
    </r>
  </si>
  <si>
    <r>
      <rPr>
        <sz val="14"/>
        <color rgb="FF000000"/>
        <rFont val="Calibri"/>
        <family val="2"/>
      </rPr>
      <t xml:space="preserve">Here, |t|</t>
    </r>
    <r>
      <rPr>
        <vertAlign val="subscript"/>
        <sz val="14"/>
        <color rgb="FF000000"/>
        <rFont val="Calibri"/>
        <family val="2"/>
      </rPr>
      <t xml:space="preserve">cal</t>
    </r>
    <r>
      <rPr>
        <sz val="14"/>
        <color rgb="FF000000"/>
        <rFont val="Calibri"/>
        <family val="2"/>
      </rPr>
      <t xml:space="preserve">&gt;|t|</t>
    </r>
    <r>
      <rPr>
        <vertAlign val="subscript"/>
        <sz val="14"/>
        <color rgb="FF000000"/>
        <rFont val="Calibri"/>
        <family val="2"/>
      </rPr>
      <t xml:space="preserve">tab</t>
    </r>
    <r>
      <rPr>
        <sz val="14"/>
        <color rgb="FF000000"/>
        <rFont val="Calibri"/>
        <family val="2"/>
      </rPr>
      <t xml:space="preserve"> ,hence H</t>
    </r>
    <r>
      <rPr>
        <vertAlign val="subscript"/>
        <sz val="14"/>
        <color rgb="FF000000"/>
        <rFont val="Calibri"/>
        <family val="2"/>
      </rPr>
      <t xml:space="preserve">0</t>
    </r>
    <r>
      <rPr>
        <sz val="14"/>
        <color rgb="FF000000"/>
        <rFont val="Calibri"/>
        <family val="2"/>
      </rPr>
      <t xml:space="preserve"> is rejected.</t>
    </r>
  </si>
  <si>
    <t xml:space="preserve">Hence, we conclude that there is significant change in the students as tuition has benefitted the students.</t>
  </si>
  <si>
    <t xml:space="preserve">4. A sample of size 150 gave mean 47.5 and standard deviation 12. Can you regarded from the population of mean 50 at 5% level of significance? Also find 99% confidence  limits for the population mean. (Z test for single mean)</t>
  </si>
  <si>
    <t xml:space="preserve">solution,</t>
  </si>
  <si>
    <t xml:space="preserve">Number of sample(n)=</t>
  </si>
  <si>
    <t xml:space="preserve">Population mean (µ) =</t>
  </si>
  <si>
    <t xml:space="preserve">Sample mean (_x005F_xD835_m ) =</t>
  </si>
  <si>
    <t xml:space="preserve">Standard Deviation(𝜎)=</t>
  </si>
  <si>
    <r>
      <rPr>
        <b val="true"/>
        <sz val="11"/>
        <color rgb="FF000000"/>
        <rFont val="Calibri"/>
        <family val="2"/>
      </rPr>
      <t xml:space="preserve">Null hypothesis;H</t>
    </r>
    <r>
      <rPr>
        <b val="true"/>
        <vertAlign val="subscript"/>
        <sz val="11"/>
        <color rgb="FF000000"/>
        <rFont val="Calibri"/>
        <family val="2"/>
      </rPr>
      <t xml:space="preserve">0</t>
    </r>
    <r>
      <rPr>
        <b val="true"/>
        <sz val="11"/>
        <color rgb="FF000000"/>
        <rFont val="Calibri"/>
        <family val="2"/>
      </rPr>
      <t xml:space="preserve">: µ = 50.</t>
    </r>
  </si>
  <si>
    <t xml:space="preserve">The population mean is 50.</t>
  </si>
  <si>
    <r>
      <rPr>
        <b val="true"/>
        <sz val="11"/>
        <color rgb="FF000000"/>
        <rFont val="Calibri"/>
        <family val="2"/>
      </rPr>
      <t xml:space="preserve">Alternative hypothesis:H</t>
    </r>
    <r>
      <rPr>
        <b val="true"/>
        <vertAlign val="subscript"/>
        <sz val="11"/>
        <color rgb="FF000000"/>
        <rFont val="Calibri"/>
        <family val="2"/>
      </rPr>
      <t xml:space="preserve">1</t>
    </r>
    <r>
      <rPr>
        <b val="true"/>
        <sz val="11"/>
        <color rgb="FF000000"/>
        <rFont val="Calibri"/>
        <family val="2"/>
      </rPr>
      <t xml:space="preserve">: µ ≠ 50</t>
    </r>
  </si>
  <si>
    <t xml:space="preserve">The population mean  is not equals to 50.</t>
  </si>
  <si>
    <t xml:space="preserve">Test Statistics:</t>
  </si>
  <si>
    <t xml:space="preserve">Z = (𝑿 -μ )/√( 𝝈/ n)</t>
  </si>
  <si>
    <t xml:space="preserve">FORMULA USED:</t>
  </si>
  <si>
    <t xml:space="preserve">S.E</t>
  </si>
  <si>
    <t xml:space="preserve">F6/SQRT(C5)</t>
  </si>
  <si>
    <t xml:space="preserve">z cal</t>
  </si>
  <si>
    <t xml:space="preserve">(C6-F5)/B22</t>
  </si>
  <si>
    <t xml:space="preserve">alpha</t>
  </si>
  <si>
    <t xml:space="preserve">z tab</t>
  </si>
  <si>
    <t xml:space="preserve">NORMSINV(1-B24/2)</t>
  </si>
  <si>
    <t xml:space="preserve">p value</t>
  </si>
  <si>
    <r>
      <rPr>
        <b val="true"/>
        <sz val="11"/>
        <color rgb="FF000000"/>
        <rFont val="Calibri"/>
        <family val="2"/>
      </rPr>
      <t xml:space="preserve">Critical value approach</t>
    </r>
    <r>
      <rPr>
        <sz val="11"/>
        <color rgb="FF000000"/>
        <rFont val="Calibri"/>
        <family val="2"/>
      </rPr>
      <t xml:space="preserve">: Reject H</t>
    </r>
    <r>
      <rPr>
        <vertAlign val="subscript"/>
        <sz val="11"/>
        <color rgb="FF000000"/>
        <rFont val="Calibri"/>
        <family val="2"/>
      </rPr>
      <t xml:space="preserve">0</t>
    </r>
    <r>
      <rPr>
        <sz val="11"/>
        <color rgb="FF000000"/>
        <rFont val="Calibri"/>
        <family val="2"/>
      </rPr>
      <t xml:space="preserve"> if cal z ≥ tab z, accept otherwise.</t>
    </r>
  </si>
  <si>
    <r>
      <rPr>
        <sz val="13"/>
        <color rgb="FF000000"/>
        <rFont val="Calibri"/>
        <family val="2"/>
      </rPr>
      <t xml:space="preserve">Here, Abs(Z</t>
    </r>
    <r>
      <rPr>
        <vertAlign val="subscript"/>
        <sz val="13"/>
        <color rgb="FF000000"/>
        <rFont val="Calibri"/>
        <family val="2"/>
      </rPr>
      <t xml:space="preserve">cal</t>
    </r>
    <r>
      <rPr>
        <sz val="13"/>
        <color rgb="FF000000"/>
        <rFont val="Calibri"/>
        <family val="2"/>
      </rPr>
      <t xml:space="preserve">)&gt; Abs(Z</t>
    </r>
    <r>
      <rPr>
        <vertAlign val="subscript"/>
        <sz val="13"/>
        <color rgb="FF000000"/>
        <rFont val="Calibri"/>
        <family val="2"/>
      </rPr>
      <t xml:space="preserve">tab</t>
    </r>
    <r>
      <rPr>
        <sz val="13"/>
        <color rgb="FF000000"/>
        <rFont val="Calibri"/>
        <family val="2"/>
      </rPr>
      <t xml:space="preserve">) so H</t>
    </r>
    <r>
      <rPr>
        <vertAlign val="subscript"/>
        <sz val="13"/>
        <color rgb="FF000000"/>
        <rFont val="Calibri"/>
        <family val="2"/>
      </rPr>
      <t xml:space="preserve">0</t>
    </r>
    <r>
      <rPr>
        <sz val="13"/>
        <color rgb="FF000000"/>
        <rFont val="Calibri"/>
        <family val="2"/>
      </rPr>
      <t xml:space="preserve"> is rejected and H</t>
    </r>
    <r>
      <rPr>
        <vertAlign val="subscript"/>
        <sz val="13"/>
        <color rgb="FF000000"/>
        <rFont val="Calibri"/>
        <family val="2"/>
      </rPr>
      <t xml:space="preserve">1</t>
    </r>
    <r>
      <rPr>
        <sz val="13"/>
        <color rgb="FF000000"/>
        <rFont val="Calibri"/>
        <family val="2"/>
      </rPr>
      <t xml:space="preserve"> is accepted.</t>
    </r>
  </si>
  <si>
    <t xml:space="preserve">Here, p&lt; α hence it is significant.</t>
  </si>
  <si>
    <t xml:space="preserve">Hence, we conclude that  the population mean is not equals to 50 at 0.05 levelof significace.</t>
  </si>
  <si>
    <t xml:space="preserve">For 99% Confidence Interval for the population mean:</t>
  </si>
  <si>
    <t xml:space="preserve">alpha :</t>
  </si>
  <si>
    <t xml:space="preserve">S.E:</t>
  </si>
  <si>
    <t xml:space="preserve">z cal:</t>
  </si>
  <si>
    <t xml:space="preserve">z tab:</t>
  </si>
  <si>
    <t xml:space="preserve">p-value:</t>
  </si>
  <si>
    <t xml:space="preserve">lower limit:</t>
  </si>
  <si>
    <t xml:space="preserve">Upper Limit:</t>
  </si>
  <si>
    <t xml:space="preserve">Hence, the confidence interval for 99% is (44.97621,50.02379).</t>
  </si>
  <si>
    <t xml:space="preserve">5. Test whether two sample means are significantly different if they are selected from population with standard deviation 840 and 920 respectively with following score values. (z test double mean)
</t>
  </si>
  <si>
    <t xml:space="preserve">X</t>
  </si>
  <si>
    <t xml:space="preserve">Y</t>
  </si>
  <si>
    <t xml:space="preserve">z-Test: Two Sample for Means</t>
  </si>
  <si>
    <t xml:space="preserve">Known Variance</t>
  </si>
  <si>
    <t xml:space="preserve">Observations</t>
  </si>
  <si>
    <t xml:space="preserve">Hypothesized Mean Difference</t>
  </si>
  <si>
    <t xml:space="preserve">z</t>
  </si>
  <si>
    <t xml:space="preserve">P(Z&lt;=z) one-tail</t>
  </si>
  <si>
    <t xml:space="preserve">z Critical one-tail</t>
  </si>
  <si>
    <t xml:space="preserve">P(Z&lt;=z) two-tail</t>
  </si>
  <si>
    <t xml:space="preserve">z Critical two-tail</t>
  </si>
  <si>
    <t xml:space="preserve">Setting of Hypothesis:</t>
  </si>
  <si>
    <r>
      <rPr>
        <sz val="10"/>
        <rFont val="Calibri"/>
        <family val="2"/>
      </rPr>
      <t xml:space="preserve">H</t>
    </r>
    <r>
      <rPr>
        <vertAlign val="subscript"/>
        <sz val="10"/>
        <rFont val="Calibri"/>
        <family val="2"/>
      </rPr>
      <t xml:space="preserve">0</t>
    </r>
    <r>
      <rPr>
        <sz val="10"/>
        <rFont val="Calibri"/>
        <family val="2"/>
      </rPr>
      <t xml:space="preserve">: </t>
    </r>
    <r>
      <rPr>
        <sz val="11"/>
        <color rgb="FF000000"/>
        <rFont val="Calibri"/>
        <family val="2"/>
      </rPr>
      <t xml:space="preserve">µ1=µ2</t>
    </r>
  </si>
  <si>
    <t xml:space="preserve">i.e. There is no significant difference between the average of two means.</t>
  </si>
  <si>
    <r>
      <rPr>
        <sz val="10"/>
        <rFont val="Calibri"/>
        <family val="2"/>
      </rPr>
      <t xml:space="preserve">H</t>
    </r>
    <r>
      <rPr>
        <vertAlign val="subscript"/>
        <sz val="10"/>
        <rFont val="Calibri"/>
        <family val="2"/>
      </rPr>
      <t xml:space="preserve">1</t>
    </r>
    <r>
      <rPr>
        <sz val="10"/>
        <rFont val="Calibri"/>
        <family val="2"/>
      </rPr>
      <t xml:space="preserve">:</t>
    </r>
    <r>
      <rPr>
        <sz val="11"/>
        <color rgb="FF000000"/>
        <rFont val="Calibri"/>
        <family val="2"/>
      </rPr>
      <t xml:space="preserve">µ1≠µ2</t>
    </r>
  </si>
  <si>
    <t xml:space="preserve">i.e. There is a significant difference between the average of two means.</t>
  </si>
  <si>
    <t xml:space="preserve">Test statistics:</t>
  </si>
  <si>
    <t xml:space="preserve">Level of significance:</t>
  </si>
  <si>
    <r>
      <rPr>
        <sz val="10"/>
        <rFont val="Calibri"/>
        <family val="2"/>
      </rPr>
      <t xml:space="preserve">The test statistics for two sample z test for different means, σ</t>
    </r>
    <r>
      <rPr>
        <vertAlign val="subscript"/>
        <sz val="11"/>
        <color rgb="FF000000"/>
        <rFont val="Calibri"/>
        <family val="2"/>
      </rPr>
      <t xml:space="preserve">1</t>
    </r>
    <r>
      <rPr>
        <sz val="11"/>
        <color rgb="FF000000"/>
        <rFont val="Calibri"/>
        <family val="2"/>
      </rPr>
      <t xml:space="preserve"> and σ</t>
    </r>
    <r>
      <rPr>
        <vertAlign val="subscript"/>
        <sz val="11"/>
        <color rgb="FF000000"/>
        <rFont val="Calibri"/>
        <family val="2"/>
      </rPr>
      <t xml:space="preserve">2</t>
    </r>
    <r>
      <rPr>
        <sz val="11"/>
        <color rgb="FF000000"/>
        <rFont val="Calibri"/>
        <family val="2"/>
      </rPr>
      <t xml:space="preserve"> known is given by;</t>
    </r>
  </si>
  <si>
    <t xml:space="preserve">z-value = </t>
  </si>
  <si>
    <r>
      <rPr>
        <sz val="14"/>
        <rFont val="Calibri"/>
        <family val="2"/>
      </rPr>
      <t xml:space="preserve">|Z</t>
    </r>
    <r>
      <rPr>
        <vertAlign val="subscript"/>
        <sz val="14"/>
        <rFont val="Calibri"/>
        <family val="2"/>
      </rPr>
      <t xml:space="preserve">cal</t>
    </r>
    <r>
      <rPr>
        <sz val="14"/>
        <rFont val="Calibri"/>
        <family val="2"/>
      </rPr>
      <t xml:space="preserve">|</t>
    </r>
  </si>
  <si>
    <r>
      <rPr>
        <sz val="14"/>
        <rFont val="Calibri"/>
        <family val="2"/>
      </rPr>
      <t xml:space="preserve">|Z</t>
    </r>
    <r>
      <rPr>
        <vertAlign val="subscript"/>
        <sz val="14"/>
        <rFont val="Calibri"/>
        <family val="2"/>
      </rPr>
      <t xml:space="preserve">tab</t>
    </r>
    <r>
      <rPr>
        <sz val="14"/>
        <rFont val="Calibri"/>
        <family val="2"/>
      </rPr>
      <t xml:space="preserve">|</t>
    </r>
  </si>
  <si>
    <r>
      <rPr>
        <sz val="12"/>
        <rFont val="Calibri"/>
        <family val="2"/>
      </rPr>
      <t xml:space="preserve">Critical value approach: Reject H</t>
    </r>
    <r>
      <rPr>
        <vertAlign val="subscript"/>
        <sz val="12"/>
        <rFont val="Calibri"/>
        <family val="2"/>
      </rPr>
      <t xml:space="preserve">0</t>
    </r>
    <r>
      <rPr>
        <sz val="12"/>
        <rFont val="Calibri"/>
        <family val="2"/>
      </rPr>
      <t xml:space="preserve"> if Z</t>
    </r>
    <r>
      <rPr>
        <vertAlign val="subscript"/>
        <sz val="12"/>
        <rFont val="Calibri"/>
        <family val="2"/>
      </rPr>
      <t xml:space="preserve">cal</t>
    </r>
    <r>
      <rPr>
        <sz val="12"/>
        <rFont val="Calibri"/>
        <family val="2"/>
      </rPr>
      <t xml:space="preserve"> ≥ Z</t>
    </r>
    <r>
      <rPr>
        <vertAlign val="subscript"/>
        <sz val="12"/>
        <rFont val="Calibri"/>
        <family val="2"/>
      </rPr>
      <t xml:space="preserve">tab</t>
    </r>
    <r>
      <rPr>
        <sz val="12"/>
        <rFont val="Calibri"/>
        <family val="2"/>
      </rPr>
      <t xml:space="preserve">, accept otherwise.</t>
    </r>
  </si>
  <si>
    <t xml:space="preserve">p-value approach: If p &lt; α, it is significant otherwise, insignificant.</t>
  </si>
  <si>
    <r>
      <rPr>
        <sz val="12"/>
        <rFont val="Calibri"/>
        <family val="2"/>
      </rPr>
      <t xml:space="preserve">Here, Abs(Z</t>
    </r>
    <r>
      <rPr>
        <vertAlign val="subscript"/>
        <sz val="12"/>
        <rFont val="Calibri"/>
        <family val="2"/>
      </rPr>
      <t xml:space="preserve">tab</t>
    </r>
    <r>
      <rPr>
        <sz val="12"/>
        <rFont val="Calibri"/>
        <family val="2"/>
      </rPr>
      <t xml:space="preserve">)&gt; Abs(Z</t>
    </r>
    <r>
      <rPr>
        <vertAlign val="subscript"/>
        <sz val="12"/>
        <rFont val="Calibri"/>
        <family val="2"/>
      </rPr>
      <t xml:space="preserve">cal</t>
    </r>
    <r>
      <rPr>
        <sz val="12"/>
        <rFont val="Calibri"/>
        <family val="2"/>
      </rPr>
      <t xml:space="preserve">) so H</t>
    </r>
    <r>
      <rPr>
        <vertAlign val="subscript"/>
        <sz val="12"/>
        <rFont val="Calibri"/>
        <family val="2"/>
      </rPr>
      <t xml:space="preserve">0</t>
    </r>
    <r>
      <rPr>
        <sz val="12"/>
        <rFont val="Calibri"/>
        <family val="2"/>
      </rPr>
      <t xml:space="preserve"> is accepted and H</t>
    </r>
    <r>
      <rPr>
        <vertAlign val="subscript"/>
        <sz val="12"/>
        <rFont val="Calibri"/>
        <family val="2"/>
      </rPr>
      <t xml:space="preserve">1</t>
    </r>
    <r>
      <rPr>
        <sz val="12"/>
        <rFont val="Calibri"/>
        <family val="2"/>
      </rPr>
      <t xml:space="preserve"> is rejected.</t>
    </r>
  </si>
  <si>
    <t xml:space="preserve">Here, p&gt;alpha hence it is insignificant.</t>
  </si>
  <si>
    <t xml:space="preserve">Hence, we conclude that  the population mean is not equals to 50 at 0.05 level of significance.</t>
  </si>
  <si>
    <t xml:space="preserve">6. In 30 toss of a coin the following sequence of heads(H) and Tails(T) is obtained.
H T T H T H H H T H H T T H T H T H H T H T T H T H H T H T
Test at 0.05 level of significance whether the sequence is random. (Run test)
</t>
  </si>
  <si>
    <t xml:space="preserve">A</t>
  </si>
  <si>
    <t xml:space="preserve">B</t>
  </si>
  <si>
    <t xml:space="preserve">C</t>
  </si>
  <si>
    <t xml:space="preserve">OUTCOME</t>
  </si>
  <si>
    <t xml:space="preserve">CODE</t>
  </si>
  <si>
    <t xml:space="preserve">RUNS</t>
  </si>
  <si>
    <t xml:space="preserve">H</t>
  </si>
  <si>
    <t xml:space="preserve">T</t>
  </si>
  <si>
    <t xml:space="preserve">Hypothesis:</t>
  </si>
  <si>
    <r>
      <rPr>
        <sz val="11"/>
        <rFont val="Arial"/>
        <family val="2"/>
      </rPr>
      <t xml:space="preserve">H</t>
    </r>
    <r>
      <rPr>
        <vertAlign val="subscript"/>
        <sz val="11"/>
        <rFont val="Arial"/>
        <family val="2"/>
      </rPr>
      <t xml:space="preserve">0</t>
    </r>
    <r>
      <rPr>
        <sz val="11"/>
        <rFont val="Arial"/>
        <family val="2"/>
      </rPr>
      <t xml:space="preserve">: The given sample observation are in random order.</t>
    </r>
  </si>
  <si>
    <r>
      <rPr>
        <sz val="11"/>
        <rFont val="Arial"/>
        <family val="2"/>
      </rPr>
      <t xml:space="preserve">H</t>
    </r>
    <r>
      <rPr>
        <vertAlign val="subscript"/>
        <sz val="11"/>
        <rFont val="Arial"/>
        <family val="2"/>
      </rPr>
      <t xml:space="preserve">1</t>
    </r>
    <r>
      <rPr>
        <sz val="11"/>
        <rFont val="Arial"/>
        <family val="2"/>
      </rPr>
      <t xml:space="preserve">: The given sample observation are not in random order.</t>
    </r>
  </si>
  <si>
    <t xml:space="preserve">no. of runs = 22</t>
  </si>
  <si>
    <r>
      <rPr>
        <sz val="10"/>
        <rFont val="Arial"/>
        <family val="2"/>
      </rPr>
      <t xml:space="preserve">no. of heads(n</t>
    </r>
    <r>
      <rPr>
        <vertAlign val="subscript"/>
        <sz val="10"/>
        <rFont val="Arial"/>
        <family val="2"/>
      </rPr>
      <t xml:space="preserve">1</t>
    </r>
    <r>
      <rPr>
        <sz val="10"/>
        <rFont val="Arial"/>
        <family val="2"/>
      </rPr>
      <t xml:space="preserve">)=16</t>
    </r>
  </si>
  <si>
    <r>
      <rPr>
        <sz val="10"/>
        <rFont val="Arial"/>
        <family val="2"/>
      </rPr>
      <t xml:space="preserve">no. of tails(n</t>
    </r>
    <r>
      <rPr>
        <vertAlign val="subscript"/>
        <sz val="10"/>
        <rFont val="Arial"/>
        <family val="2"/>
      </rPr>
      <t xml:space="preserve">2</t>
    </r>
    <r>
      <rPr>
        <sz val="10"/>
        <rFont val="Arial"/>
        <family val="2"/>
      </rPr>
      <t xml:space="preserve">)=14</t>
    </r>
  </si>
  <si>
    <r>
      <rPr>
        <sz val="10"/>
        <rFont val="Arial"/>
        <family val="2"/>
      </rPr>
      <t xml:space="preserve">Level of Significance </t>
    </r>
    <r>
      <rPr>
        <sz val="11"/>
        <color rgb="FF000000"/>
        <rFont val="Calibri"/>
        <family val="2"/>
      </rPr>
      <t xml:space="preserve">α: 0.05</t>
    </r>
  </si>
  <si>
    <r>
      <rPr>
        <sz val="10"/>
        <rFont val="Arial"/>
        <family val="2"/>
      </rPr>
      <t xml:space="preserve">(r</t>
    </r>
    <r>
      <rPr>
        <sz val="11"/>
        <color rgb="FF000000"/>
        <rFont val="Calibri"/>
        <family val="2"/>
      </rPr>
      <t xml:space="preserve">_,r̅)=(10,23)</t>
    </r>
  </si>
  <si>
    <t xml:space="preserve">Outcome SPSS:</t>
  </si>
  <si>
    <t xml:space="preserve">Descriptive Statistics</t>
  </si>
  <si>
    <t xml:space="preserve">Minimum</t>
  </si>
  <si>
    <t xml:space="preserve">Maximum</t>
  </si>
  <si>
    <t xml:space="preserve">Percentiles</t>
  </si>
  <si>
    <t xml:space="preserve">25th</t>
  </si>
  <si>
    <t xml:space="preserve">50th (Median)</t>
  </si>
  <si>
    <t xml:space="preserve">75th</t>
  </si>
  <si>
    <t xml:space="preserve">Code</t>
  </si>
  <si>
    <t xml:space="preserve">Runs Test</t>
  </si>
  <si>
    <t xml:space="preserve">Critical Value:</t>
  </si>
  <si>
    <r>
      <rPr>
        <sz val="10"/>
        <rFont val="Arial"/>
        <family val="2"/>
      </rPr>
      <t xml:space="preserve">For 0.05 level of significance the tabulated value  for n</t>
    </r>
    <r>
      <rPr>
        <vertAlign val="subscript"/>
        <sz val="10"/>
        <rFont val="Arial"/>
        <family val="2"/>
      </rPr>
      <t xml:space="preserve">1</t>
    </r>
    <r>
      <rPr>
        <sz val="10"/>
        <rFont val="Arial"/>
        <family val="2"/>
      </rPr>
      <t xml:space="preserve">=16 and n</t>
    </r>
    <r>
      <rPr>
        <vertAlign val="subscript"/>
        <sz val="10"/>
        <rFont val="Arial"/>
        <family val="2"/>
      </rPr>
      <t xml:space="preserve">2</t>
    </r>
    <r>
      <rPr>
        <sz val="10"/>
        <rFont val="Arial"/>
        <family val="2"/>
      </rPr>
      <t xml:space="preserve">=14 are  (r_,r̅)=(10,23).</t>
    </r>
  </si>
  <si>
    <r>
      <rPr>
        <sz val="9"/>
        <color rgb="FF333399"/>
        <rFont val="Arial"/>
        <family val="2"/>
      </rPr>
      <t xml:space="preserve">Test Value</t>
    </r>
    <r>
      <rPr>
        <vertAlign val="superscript"/>
        <sz val="9"/>
        <color rgb="FF333399"/>
        <rFont val="Arial"/>
        <family val="2"/>
      </rPr>
      <t xml:space="preserve">a</t>
    </r>
  </si>
  <si>
    <t xml:space="preserve">Cases &lt; Test Value</t>
  </si>
  <si>
    <t xml:space="preserve">Cases &gt;= Test Value</t>
  </si>
  <si>
    <t xml:space="preserve">Total Cases</t>
  </si>
  <si>
    <r>
      <rPr>
        <sz val="10"/>
        <rFont val="Arial"/>
        <family val="2"/>
      </rPr>
      <t xml:space="preserve">Since,r=22 lies in ((r_,r̅)=(10,23) , we accept H</t>
    </r>
    <r>
      <rPr>
        <vertAlign val="subscript"/>
        <sz val="10"/>
        <rFont val="Arial"/>
        <family val="2"/>
      </rPr>
      <t xml:space="preserve">0</t>
    </r>
    <r>
      <rPr>
        <sz val="10"/>
        <rFont val="Arial"/>
        <family val="2"/>
      </rPr>
      <t xml:space="preserve">. Hence, we conclude that the given sample observation are in random order.</t>
    </r>
  </si>
  <si>
    <t xml:space="preserve">Number of Runs</t>
  </si>
  <si>
    <t xml:space="preserve">Z</t>
  </si>
  <si>
    <t xml:space="preserve">Asymp. Sig. (2-tailed)</t>
  </si>
  <si>
    <t xml:space="preserve">Hence, the given sequence is in random order.</t>
  </si>
  <si>
    <t xml:space="preserve">7. Modern email servers and anti-spam filters attempt to identify spam emails and direct them to a junk folder. There are various ways to detect spam, and research still continues. In this regard, an information security officer tries to confirm that the chance for an email to be spam depends on whether it contains images or not. The following data were collected on n = 1000 random email messages.
</t>
  </si>
  <si>
    <t xml:space="preserve">Obs.</t>
  </si>
  <si>
    <t xml:space="preserve">With images</t>
  </si>
  <si>
    <t xml:space="preserve">No images</t>
  </si>
  <si>
    <t xml:space="preserve">Total</t>
  </si>
  <si>
    <t xml:space="preserve">Spam</t>
  </si>
  <si>
    <t xml:space="preserve">No spam</t>
  </si>
  <si>
    <t xml:space="preserve">solution:</t>
  </si>
  <si>
    <t xml:space="preserve">Setting Hypothesis:</t>
  </si>
  <si>
    <r>
      <rPr>
        <sz val="11"/>
        <color rgb="FF000000"/>
        <rFont val="Times New Roman"/>
        <family val="1"/>
      </rPr>
      <t xml:space="preserve">H</t>
    </r>
    <r>
      <rPr>
        <vertAlign val="subscript"/>
        <sz val="11"/>
        <color rgb="FF000000"/>
        <rFont val="Times New Roman"/>
        <family val="1"/>
      </rPr>
      <t xml:space="preserve">0</t>
    </r>
    <r>
      <rPr>
        <sz val="11"/>
        <color rgb="FF000000"/>
        <rFont val="Times New Roman"/>
        <family val="1"/>
      </rPr>
      <t xml:space="preserve">: There is no relation between spam and image in an email.</t>
    </r>
  </si>
  <si>
    <r>
      <rPr>
        <sz val="11"/>
        <color rgb="FF000000"/>
        <rFont val="Times New Roman"/>
        <family val="1"/>
      </rPr>
      <t xml:space="preserve">H</t>
    </r>
    <r>
      <rPr>
        <vertAlign val="subscript"/>
        <sz val="11"/>
        <color rgb="FF000000"/>
        <rFont val="Times New Roman"/>
        <family val="1"/>
      </rPr>
      <t xml:space="preserve">1</t>
    </r>
    <r>
      <rPr>
        <sz val="11"/>
        <color rgb="FF000000"/>
        <rFont val="Times New Roman"/>
        <family val="1"/>
      </rPr>
      <t xml:space="preserve">: There is a relation between spam and image in an email.</t>
    </r>
  </si>
  <si>
    <t xml:space="preserve">No. of emails(N):1000</t>
  </si>
  <si>
    <t xml:space="preserve">Row Total</t>
  </si>
  <si>
    <t xml:space="preserve">a=160</t>
  </si>
  <si>
    <t xml:space="preserve">b=240</t>
  </si>
  <si>
    <t xml:space="preserve">a+b=400</t>
  </si>
  <si>
    <t xml:space="preserve">c=140</t>
  </si>
  <si>
    <t xml:space="preserve">d=460</t>
  </si>
  <si>
    <t xml:space="preserve">c+d=600</t>
  </si>
  <si>
    <t xml:space="preserve">Col. Total</t>
  </si>
  <si>
    <t xml:space="preserve">a+c=300</t>
  </si>
  <si>
    <t xml:space="preserve">b+d=700</t>
  </si>
  <si>
    <t xml:space="preserve">N=1000</t>
  </si>
  <si>
    <r>
      <rPr>
        <sz val="12"/>
        <color rgb="FF000000"/>
        <rFont val="Times New Roman"/>
        <family val="1"/>
      </rPr>
      <t xml:space="preserve">χ</t>
    </r>
    <r>
      <rPr>
        <vertAlign val="superscript"/>
        <sz val="12"/>
        <color rgb="FF000000"/>
        <rFont val="Times New Roman"/>
        <family val="1"/>
      </rPr>
      <t xml:space="preserve">2</t>
    </r>
    <r>
      <rPr>
        <sz val="12"/>
        <color rgb="FF000000"/>
        <rFont val="Times New Roman"/>
        <family val="1"/>
      </rPr>
      <t xml:space="preserve">  =(N|ad-bc|</t>
    </r>
    <r>
      <rPr>
        <vertAlign val="superscript"/>
        <sz val="12"/>
        <color rgb="FF000000"/>
        <rFont val="Times New Roman"/>
        <family val="1"/>
      </rPr>
      <t xml:space="preserve">2</t>
    </r>
    <r>
      <rPr>
        <sz val="12"/>
        <color rgb="FF000000"/>
        <rFont val="Times New Roman"/>
        <family val="1"/>
      </rPr>
      <t xml:space="preserve">)/(a+b)(a+c)(b+d)(c+d)</t>
    </r>
  </si>
  <si>
    <t xml:space="preserve">ad=</t>
  </si>
  <si>
    <t xml:space="preserve">bc=</t>
  </si>
  <si>
    <r>
      <rPr>
        <b val="true"/>
        <sz val="13"/>
        <color rgb="FF000000"/>
        <rFont val="Times New Roman"/>
        <family val="1"/>
      </rPr>
      <t xml:space="preserve">χ</t>
    </r>
    <r>
      <rPr>
        <b val="true"/>
        <vertAlign val="superscript"/>
        <sz val="13"/>
        <color rgb="FF000000"/>
        <rFont val="Times New Roman"/>
        <family val="1"/>
      </rPr>
      <t xml:space="preserve">2</t>
    </r>
    <r>
      <rPr>
        <b val="true"/>
        <vertAlign val="subscript"/>
        <sz val="13"/>
        <color rgb="FF000000"/>
        <rFont val="Times New Roman"/>
        <family val="1"/>
      </rPr>
      <t xml:space="preserve">cal</t>
    </r>
    <r>
      <rPr>
        <b val="true"/>
        <sz val="13"/>
        <color rgb="FF000000"/>
        <rFont val="Times New Roman"/>
        <family val="1"/>
      </rPr>
      <t xml:space="preserve">= 31.75</t>
    </r>
  </si>
  <si>
    <t xml:space="preserve">Level of significance: 0.05</t>
  </si>
  <si>
    <t xml:space="preserve">Degree of Freedom(d.f)=(no. of row-1)(no. of column -1)</t>
  </si>
  <si>
    <t xml:space="preserve">(2-1)(2-1)</t>
  </si>
  <si>
    <t xml:space="preserve">d.f= 1</t>
  </si>
  <si>
    <r>
      <rPr>
        <sz val="12"/>
        <rFont val="Times New Roman"/>
        <family val="1"/>
      </rPr>
      <t xml:space="preserve">χ</t>
    </r>
    <r>
      <rPr>
        <vertAlign val="superscript"/>
        <sz val="12"/>
        <rFont val="Times New Roman"/>
        <family val="1"/>
      </rPr>
      <t xml:space="preserve">2</t>
    </r>
    <r>
      <rPr>
        <sz val="12"/>
        <rFont val="Times New Roman"/>
        <family val="1"/>
      </rPr>
      <t xml:space="preserve"> tab=χ</t>
    </r>
    <r>
      <rPr>
        <vertAlign val="superscript"/>
        <sz val="12"/>
        <rFont val="Times New Roman"/>
        <family val="1"/>
      </rPr>
      <t xml:space="preserve">2</t>
    </r>
    <r>
      <rPr>
        <sz val="12"/>
        <rFont val="Times New Roman"/>
        <family val="1"/>
      </rPr>
      <t xml:space="preserve"> at 0.05 ,1 =3.841</t>
    </r>
  </si>
  <si>
    <r>
      <rPr>
        <sz val="12"/>
        <rFont val="Times New Roman"/>
        <family val="1"/>
      </rPr>
      <t xml:space="preserve">Accept H</t>
    </r>
    <r>
      <rPr>
        <vertAlign val="subscript"/>
        <sz val="12"/>
        <rFont val="Times New Roman"/>
        <family val="1"/>
      </rPr>
      <t xml:space="preserve">0</t>
    </r>
    <r>
      <rPr>
        <sz val="12"/>
        <rFont val="Times New Roman"/>
        <family val="1"/>
      </rPr>
      <t xml:space="preserve"> if χ</t>
    </r>
    <r>
      <rPr>
        <vertAlign val="superscript"/>
        <sz val="12"/>
        <rFont val="Times New Roman"/>
        <family val="1"/>
      </rPr>
      <t xml:space="preserve">2</t>
    </r>
    <r>
      <rPr>
        <vertAlign val="subscript"/>
        <sz val="12"/>
        <rFont val="Times New Roman"/>
        <family val="1"/>
      </rPr>
      <t xml:space="preserve">tab</t>
    </r>
    <r>
      <rPr>
        <sz val="12"/>
        <rFont val="Times New Roman"/>
        <family val="1"/>
      </rPr>
      <t xml:space="preserve">&gt; χ</t>
    </r>
    <r>
      <rPr>
        <vertAlign val="superscript"/>
        <sz val="12"/>
        <rFont val="Times New Roman"/>
        <family val="1"/>
      </rPr>
      <t xml:space="preserve">2</t>
    </r>
    <r>
      <rPr>
        <vertAlign val="subscript"/>
        <sz val="12"/>
        <rFont val="Times New Roman"/>
        <family val="1"/>
      </rPr>
      <t xml:space="preserve">cal</t>
    </r>
    <r>
      <rPr>
        <sz val="12"/>
        <rFont val="Times New Roman"/>
        <family val="1"/>
      </rPr>
      <t xml:space="preserve">.</t>
    </r>
  </si>
  <si>
    <r>
      <rPr>
        <sz val="12"/>
        <rFont val="Times New Roman"/>
        <family val="1"/>
      </rPr>
      <t xml:space="preserve">Here, χ</t>
    </r>
    <r>
      <rPr>
        <vertAlign val="superscript"/>
        <sz val="12"/>
        <rFont val="Times New Roman"/>
        <family val="1"/>
      </rPr>
      <t xml:space="preserve">2</t>
    </r>
    <r>
      <rPr>
        <vertAlign val="subscript"/>
        <sz val="12"/>
        <rFont val="Times New Roman"/>
        <family val="1"/>
      </rPr>
      <t xml:space="preserve">cal</t>
    </r>
    <r>
      <rPr>
        <sz val="12"/>
        <rFont val="Times New Roman"/>
        <family val="1"/>
      </rPr>
      <t xml:space="preserve">&gt;χ</t>
    </r>
    <r>
      <rPr>
        <vertAlign val="superscript"/>
        <sz val="12"/>
        <rFont val="Times New Roman"/>
        <family val="1"/>
      </rPr>
      <t xml:space="preserve">2</t>
    </r>
    <r>
      <rPr>
        <vertAlign val="subscript"/>
        <sz val="12"/>
        <rFont val="Times New Roman"/>
        <family val="1"/>
      </rPr>
      <t xml:space="preserve">tab  </t>
    </r>
    <r>
      <rPr>
        <sz val="12"/>
        <rFont val="Times New Roman"/>
        <family val="1"/>
      </rPr>
      <t xml:space="preserve">hence accept H</t>
    </r>
    <r>
      <rPr>
        <vertAlign val="subscript"/>
        <sz val="12"/>
        <rFont val="Times New Roman"/>
        <family val="1"/>
      </rPr>
      <t xml:space="preserve">1</t>
    </r>
    <r>
      <rPr>
        <sz val="12"/>
        <rFont val="Times New Roman"/>
        <family val="1"/>
      </rPr>
      <t xml:space="preserve">.</t>
    </r>
  </si>
  <si>
    <t xml:space="preserve">Hence, there is a relation between spam and an image in an email.</t>
  </si>
  <si>
    <t xml:space="preserve">8. Following are the scores obtained by trainees in 3 different categories. Test whether 3 categories have performed equally by using Kruskal Wallis H test.</t>
  </si>
  <si>
    <r>
      <rPr>
        <sz val="10"/>
        <rFont val="Arial"/>
        <family val="2"/>
      </rPr>
      <t xml:space="preserve">H</t>
    </r>
    <r>
      <rPr>
        <vertAlign val="subscript"/>
        <sz val="10"/>
        <rFont val="Arial"/>
        <family val="2"/>
      </rPr>
      <t xml:space="preserve">0</t>
    </r>
    <r>
      <rPr>
        <sz val="10"/>
        <rFont val="Arial"/>
        <family val="2"/>
      </rPr>
      <t xml:space="preserve">: There is no significant difference between median score of three categories.</t>
    </r>
  </si>
  <si>
    <r>
      <rPr>
        <sz val="10"/>
        <rFont val="Arial"/>
        <family val="2"/>
      </rPr>
      <t xml:space="preserve">H</t>
    </r>
    <r>
      <rPr>
        <vertAlign val="subscript"/>
        <sz val="10"/>
        <rFont val="Arial"/>
        <family val="2"/>
      </rPr>
      <t xml:space="preserve">1</t>
    </r>
    <r>
      <rPr>
        <sz val="10"/>
        <rFont val="Arial"/>
        <family val="2"/>
      </rPr>
      <t xml:space="preserve">: There is significant difference between median score of three categories.</t>
    </r>
  </si>
  <si>
    <t xml:space="preserve">Calculation of Ranks:</t>
  </si>
  <si>
    <t xml:space="preserve">Ranks</t>
  </si>
  <si>
    <t xml:space="preserve">categories</t>
  </si>
  <si>
    <t xml:space="preserve">Mean Rank</t>
  </si>
  <si>
    <t xml:space="preserve">scores</t>
  </si>
  <si>
    <r>
      <rPr>
        <b val="true"/>
        <sz val="11"/>
        <color rgb="FF993300"/>
        <rFont val="Arial Bold"/>
        <family val="0"/>
      </rPr>
      <t xml:space="preserve">Test Statistics</t>
    </r>
    <r>
      <rPr>
        <b val="true"/>
        <vertAlign val="superscript"/>
        <sz val="11"/>
        <color rgb="FF993300"/>
        <rFont val="Arial Bold"/>
        <family val="0"/>
      </rPr>
      <t xml:space="preserve">a,b</t>
    </r>
  </si>
  <si>
    <t xml:space="preserve">Kruskal-Wallis H</t>
  </si>
  <si>
    <t xml:space="preserve">Asymp. Sig.</t>
  </si>
  <si>
    <t xml:space="preserve">a. Kruskal Wallis Test</t>
  </si>
  <si>
    <t xml:space="preserve">b. Grouping Variable: categories</t>
  </si>
  <si>
    <r>
      <rPr>
        <b val="true"/>
        <sz val="13"/>
        <color rgb="FF000000"/>
        <rFont val="Calibri"/>
        <family val="2"/>
      </rPr>
      <t xml:space="preserve">Critical value approach</t>
    </r>
    <r>
      <rPr>
        <sz val="13"/>
        <color rgb="FF000000"/>
        <rFont val="Calibri"/>
        <family val="2"/>
      </rPr>
      <t xml:space="preserve">: Reject H</t>
    </r>
    <r>
      <rPr>
        <vertAlign val="subscript"/>
        <sz val="13"/>
        <color rgb="FF000000"/>
        <rFont val="Calibri"/>
        <family val="2"/>
      </rPr>
      <t xml:space="preserve">0</t>
    </r>
    <r>
      <rPr>
        <sz val="13"/>
        <color rgb="FF000000"/>
        <rFont val="Calibri"/>
        <family val="2"/>
      </rPr>
      <t xml:space="preserve"> if cal Q ≥ tab </t>
    </r>
    <r>
      <rPr>
        <sz val="13"/>
        <color rgb="FF000000"/>
        <rFont val="Cambria Math"/>
        <family val="0"/>
      </rPr>
      <t xml:space="preserve">χ</t>
    </r>
    <r>
      <rPr>
        <vertAlign val="superscript"/>
        <sz val="13"/>
        <color rgb="FF000000"/>
        <rFont val="Calibri"/>
        <family val="2"/>
      </rPr>
      <t xml:space="preserve">2</t>
    </r>
    <r>
      <rPr>
        <vertAlign val="subscript"/>
        <sz val="13"/>
        <color rgb="FF000000"/>
        <rFont val="Calibri"/>
        <family val="2"/>
      </rPr>
      <t xml:space="preserve">α,d.f</t>
    </r>
    <r>
      <rPr>
        <sz val="13"/>
        <color rgb="FF000000"/>
        <rFont val="Calibri"/>
        <family val="2"/>
      </rPr>
      <t xml:space="preserve">, accept otherwise.</t>
    </r>
  </si>
  <si>
    <r>
      <rPr>
        <sz val="13"/>
        <color rgb="FF000000"/>
        <rFont val="Cambria Math"/>
        <family val="0"/>
      </rPr>
      <t xml:space="preserve">χ</t>
    </r>
    <r>
      <rPr>
        <vertAlign val="superscript"/>
        <sz val="14"/>
        <rFont val="Arial"/>
        <family val="2"/>
      </rPr>
      <t xml:space="preserve">2</t>
    </r>
    <r>
      <rPr>
        <vertAlign val="subscript"/>
        <sz val="14"/>
        <rFont val="Arial"/>
        <family val="2"/>
      </rPr>
      <t xml:space="preserve">tab</t>
    </r>
    <r>
      <rPr>
        <sz val="14"/>
        <rFont val="Arial"/>
        <family val="2"/>
      </rPr>
      <t xml:space="preserve">=</t>
    </r>
  </si>
  <si>
    <t xml:space="preserve">Q=</t>
  </si>
  <si>
    <r>
      <rPr>
        <sz val="13"/>
        <color rgb="FF000000"/>
        <rFont val="Calibri"/>
        <family val="2"/>
      </rPr>
      <t xml:space="preserve">Here, H0 is accepted since  tab </t>
    </r>
    <r>
      <rPr>
        <sz val="13"/>
        <color rgb="FF000000"/>
        <rFont val="Cambria Math"/>
        <family val="0"/>
      </rPr>
      <t xml:space="preserve">χ</t>
    </r>
    <r>
      <rPr>
        <vertAlign val="superscript"/>
        <sz val="13"/>
        <rFont val="Arial"/>
        <family val="2"/>
      </rPr>
      <t xml:space="preserve">2</t>
    </r>
    <r>
      <rPr>
        <vertAlign val="subscript"/>
        <sz val="13"/>
        <rFont val="Arial"/>
        <family val="2"/>
      </rPr>
      <t xml:space="preserve">α,d.f</t>
    </r>
    <r>
      <rPr>
        <sz val="13"/>
        <rFont val="Arial"/>
        <family val="2"/>
      </rPr>
      <t xml:space="preserve">≥cal Q .</t>
    </r>
  </si>
  <si>
    <t xml:space="preserve">Hence, there is no significant difference between the median scores of three categories.</t>
  </si>
  <si>
    <t xml:space="preserve">Problem: Following are the scores obtained by trainees in 3 different categories. Test whether 3 categories have performed equally  by using Kruskal Wallis H test.</t>
  </si>
  <si>
    <t xml:space="preserve">Category</t>
  </si>
  <si>
    <t xml:space="preserve">Scores</t>
  </si>
  <si>
    <t xml:space="preserve">Working Expression</t>
  </si>
  <si>
    <t xml:space="preserve">Setting Of Hypothesis:</t>
  </si>
  <si>
    <t xml:space="preserve">Null Hypothesis;  H0: </t>
  </si>
  <si>
    <t xml:space="preserve">The three categories have performed equally.</t>
  </si>
  <si>
    <t xml:space="preserve">Alternatice Hypothesis, H1: </t>
  </si>
  <si>
    <t xml:space="preserve">The three categories have not performed equally.</t>
  </si>
  <si>
    <t xml:space="preserve">The Kruskal Wallis H test statistics is</t>
  </si>
  <si>
    <t xml:space="preserve">H  =  </t>
  </si>
  <si>
    <t xml:space="preserve">where, </t>
  </si>
  <si>
    <t xml:space="preserve">n = sum of no. Of scores = n1+n2+n3</t>
  </si>
  <si>
    <t xml:space="preserve">Ri  = sum of rank of a group where i = 1,2,3,..</t>
  </si>
  <si>
    <t xml:space="preserve">Given,         No. Of Groups(k)  =</t>
  </si>
  <si>
    <t xml:space="preserve">n1 = n2 = n3 =</t>
  </si>
  <si>
    <t xml:space="preserve">n = n1+n2+n3 = </t>
  </si>
  <si>
    <t xml:space="preserve">α = 0.05</t>
  </si>
  <si>
    <t xml:space="preserve">SPSS Syntax:</t>
  </si>
  <si>
    <t xml:space="preserve">NPAR TESTS</t>
  </si>
  <si>
    <t xml:space="preserve">  /K-W=Scores BY Categories(1 3)</t>
  </si>
  <si>
    <t xml:space="preserve">  /MISSING ANALYSIS.</t>
  </si>
  <si>
    <t xml:space="preserve">Categories</t>
  </si>
  <si>
    <r>
      <rPr>
        <b val="true"/>
        <sz val="9"/>
        <color rgb="FF000000"/>
        <rFont val="Arial Bold"/>
        <family val="0"/>
      </rPr>
      <t xml:space="preserve">Test Statistics</t>
    </r>
    <r>
      <rPr>
        <b val="true"/>
        <vertAlign val="superscript"/>
        <sz val="9"/>
        <color rgb="FF000000"/>
        <rFont val="Arial Bold"/>
        <family val="0"/>
      </rPr>
      <t xml:space="preserve">a,b</t>
    </r>
  </si>
  <si>
    <t xml:space="preserve">Chi-Square</t>
  </si>
  <si>
    <t xml:space="preserve">b. Grouping Variable: Categories</t>
  </si>
  <si>
    <t xml:space="preserve">Critical Value</t>
  </si>
  <si>
    <r>
      <rPr>
        <sz val="10"/>
        <rFont val="Arial"/>
        <family val="2"/>
      </rPr>
      <t xml:space="preserve">Since n1, n2, n3 &gt; 5, the critical value is X</t>
    </r>
    <r>
      <rPr>
        <vertAlign val="superscript"/>
        <sz val="11"/>
        <color rgb="FF000000"/>
        <rFont val="Calibri"/>
        <family val="2"/>
      </rPr>
      <t xml:space="preserve">2</t>
    </r>
    <r>
      <rPr>
        <vertAlign val="subscript"/>
        <sz val="11"/>
        <color rgb="FF000000"/>
        <rFont val="Calibri"/>
        <family val="2"/>
      </rPr>
      <t xml:space="preserve">α,(k-1)</t>
    </r>
    <r>
      <rPr>
        <sz val="11"/>
        <color rgb="FF000000"/>
        <rFont val="Calibri"/>
        <family val="2"/>
      </rPr>
      <t xml:space="preserve"> = 5.991</t>
    </r>
  </si>
  <si>
    <t xml:space="preserve">Decision</t>
  </si>
  <si>
    <r>
      <rPr>
        <sz val="10"/>
        <rFont val="Arial"/>
        <family val="2"/>
      </rPr>
      <t xml:space="preserve">Since H = 2.329  &lt;   X</t>
    </r>
    <r>
      <rPr>
        <vertAlign val="superscript"/>
        <sz val="11"/>
        <color rgb="FF000000"/>
        <rFont val="Calibri"/>
        <family val="2"/>
      </rPr>
      <t xml:space="preserve">2</t>
    </r>
    <r>
      <rPr>
        <vertAlign val="subscript"/>
        <sz val="11"/>
        <color rgb="FF000000"/>
        <rFont val="Calibri"/>
        <family val="2"/>
      </rPr>
      <t xml:space="preserve">α,(k-1)</t>
    </r>
    <r>
      <rPr>
        <sz val="11"/>
        <color rgb="FF000000"/>
        <rFont val="Calibri"/>
        <family val="2"/>
      </rPr>
      <t xml:space="preserve"> = 5.991 , we accept H0 at 5% level of significance.</t>
    </r>
  </si>
  <si>
    <t xml:space="preserve">Conclusion</t>
  </si>
  <si>
    <t xml:space="preserve"> Problem: The C programming papers were marked by two teachers A and B. The final marks were recorded as follows:</t>
  </si>
  <si>
    <t xml:space="preserve">Teachers A</t>
  </si>
  <si>
    <t xml:space="preserve">Teachers B</t>
  </si>
  <si>
    <r>
      <rPr>
        <b val="true"/>
        <sz val="11"/>
        <color rgb="FF000000"/>
        <rFont val="Calibri"/>
        <family val="2"/>
      </rPr>
      <t xml:space="preserve">Null Hypothesis  H</t>
    </r>
    <r>
      <rPr>
        <b val="true"/>
        <vertAlign val="subscript"/>
        <sz val="11"/>
        <color rgb="FF000000"/>
        <rFont val="Calibri"/>
        <family val="2"/>
      </rPr>
      <t xml:space="preserve">0</t>
    </r>
    <r>
      <rPr>
        <b val="true"/>
        <sz val="11"/>
        <color rgb="FF000000"/>
        <rFont val="Calibri"/>
        <family val="2"/>
      </rPr>
      <t xml:space="preserve">: Md</t>
    </r>
    <r>
      <rPr>
        <b val="true"/>
        <vertAlign val="subscript"/>
        <sz val="11"/>
        <color rgb="FF000000"/>
        <rFont val="Calibri"/>
        <family val="2"/>
      </rPr>
      <t xml:space="preserve">1</t>
    </r>
    <r>
      <rPr>
        <b val="true"/>
        <sz val="11"/>
        <color rgb="FF000000"/>
        <rFont val="Calibri"/>
        <family val="2"/>
      </rPr>
      <t xml:space="preserve">=Md</t>
    </r>
    <r>
      <rPr>
        <b val="true"/>
        <vertAlign val="subscript"/>
        <sz val="11"/>
        <color rgb="FF000000"/>
        <rFont val="Calibri"/>
        <family val="2"/>
      </rPr>
      <t xml:space="preserve">2</t>
    </r>
    <r>
      <rPr>
        <sz val="11"/>
        <color rgb="FF000000"/>
        <rFont val="Calibri"/>
        <family val="2"/>
      </rPr>
      <t xml:space="preserve">, There is no significant difference between marking of the teachers.</t>
    </r>
  </si>
  <si>
    <r>
      <rPr>
        <b val="true"/>
        <sz val="11"/>
        <color rgb="FF000000"/>
        <rFont val="Calibri"/>
        <family val="2"/>
      </rPr>
      <t xml:space="preserve">Alternative Hypothesis  H</t>
    </r>
    <r>
      <rPr>
        <b val="true"/>
        <vertAlign val="subscript"/>
        <sz val="11"/>
        <color rgb="FF000000"/>
        <rFont val="Calibri"/>
        <family val="2"/>
      </rPr>
      <t xml:space="preserve">1</t>
    </r>
    <r>
      <rPr>
        <b val="true"/>
        <sz val="11"/>
        <color rgb="FF000000"/>
        <rFont val="Calibri"/>
        <family val="2"/>
      </rPr>
      <t xml:space="preserve">: Md</t>
    </r>
    <r>
      <rPr>
        <b val="true"/>
        <vertAlign val="subscript"/>
        <sz val="11"/>
        <color rgb="FF000000"/>
        <rFont val="Calibri"/>
        <family val="2"/>
      </rPr>
      <t xml:space="preserve">1</t>
    </r>
    <r>
      <rPr>
        <b val="true"/>
        <sz val="11"/>
        <color rgb="FF000000"/>
        <rFont val="Calibri"/>
        <family val="2"/>
      </rPr>
      <t xml:space="preserve">≠Md</t>
    </r>
    <r>
      <rPr>
        <b val="true"/>
        <vertAlign val="subscript"/>
        <sz val="11"/>
        <color rgb="FF000000"/>
        <rFont val="Calibri"/>
        <family val="2"/>
      </rPr>
      <t xml:space="preserve">2</t>
    </r>
    <r>
      <rPr>
        <sz val="11"/>
        <color rgb="FF000000"/>
        <rFont val="Calibri"/>
        <family val="2"/>
      </rPr>
      <t xml:space="preserve">, There is no significant difference between marking of the teachers.</t>
    </r>
  </si>
  <si>
    <r>
      <rPr>
        <b val="true"/>
        <u val="single"/>
        <sz val="11"/>
        <color rgb="FF000000"/>
        <rFont val="Calibri"/>
        <family val="2"/>
      </rPr>
      <t xml:space="preserve">Test Statistics</t>
    </r>
    <r>
      <rPr>
        <sz val="11"/>
        <color rgb="FF000000"/>
        <rFont val="Calibri"/>
        <family val="2"/>
      </rPr>
      <t xml:space="preserve">:</t>
    </r>
  </si>
  <si>
    <r>
      <rPr>
        <sz val="11"/>
        <color rgb="FF333333"/>
        <rFont val="Calibri"/>
        <family val="2"/>
      </rPr>
      <t xml:space="preserve">χ</t>
    </r>
    <r>
      <rPr>
        <vertAlign val="superscript"/>
        <sz val="11"/>
        <color rgb="FF333333"/>
        <rFont val="Calibri"/>
        <family val="2"/>
      </rPr>
      <t xml:space="preserve">2</t>
    </r>
    <r>
      <rPr>
        <sz val="11"/>
        <color rgb="FF333333"/>
        <rFont val="Calibri"/>
        <family val="2"/>
      </rPr>
      <t xml:space="preserve"> = ∑(Oi – Ei)</t>
    </r>
    <r>
      <rPr>
        <vertAlign val="superscript"/>
        <sz val="11"/>
        <color rgb="FF333333"/>
        <rFont val="Calibri"/>
        <family val="2"/>
      </rPr>
      <t xml:space="preserve">2</t>
    </r>
    <r>
      <rPr>
        <sz val="11"/>
        <color rgb="FF333333"/>
        <rFont val="Calibri"/>
        <family val="2"/>
      </rPr>
      <t xml:space="preserve">/Ei</t>
    </r>
  </si>
  <si>
    <r>
      <rPr>
        <sz val="10"/>
        <rFont val="Arial"/>
        <family val="2"/>
      </rPr>
      <t xml:space="preserve">where, O</t>
    </r>
    <r>
      <rPr>
        <vertAlign val="subscript"/>
        <sz val="11"/>
        <color rgb="FF000000"/>
        <rFont val="Calibri"/>
        <family val="2"/>
      </rPr>
      <t xml:space="preserve">i </t>
    </r>
    <r>
      <rPr>
        <sz val="11"/>
        <color rgb="FF000000"/>
        <rFont val="Calibri"/>
        <family val="2"/>
      </rPr>
      <t xml:space="preserve">be observed frequency</t>
    </r>
  </si>
  <si>
    <r>
      <rPr>
        <sz val="10"/>
        <rFont val="Arial"/>
        <family val="2"/>
      </rPr>
      <t xml:space="preserve">E</t>
    </r>
    <r>
      <rPr>
        <vertAlign val="subscript"/>
        <sz val="11"/>
        <color rgb="FF000000"/>
        <rFont val="Calibri"/>
        <family val="2"/>
      </rPr>
      <t xml:space="preserve">i </t>
    </r>
    <r>
      <rPr>
        <sz val="11"/>
        <color rgb="FF000000"/>
        <rFont val="Calibri"/>
        <family val="2"/>
      </rPr>
      <t xml:space="preserve">be expected frequency</t>
    </r>
  </si>
  <si>
    <r>
      <rPr>
        <b val="true"/>
        <u val="single"/>
        <sz val="11"/>
        <color rgb="FF000000"/>
        <rFont val="Calibri"/>
        <family val="2"/>
      </rPr>
      <t xml:space="preserve">SPSS Syntax</t>
    </r>
    <r>
      <rPr>
        <sz val="11"/>
        <color rgb="FF000000"/>
        <rFont val="Calibri"/>
        <family val="2"/>
      </rPr>
      <t xml:space="preserve">:</t>
    </r>
  </si>
  <si>
    <t xml:space="preserve">  /MEDIAN=Value BY Type(1 2)</t>
  </si>
  <si>
    <t xml:space="preserve">  /STATISTICS DESCRIPTIVES </t>
  </si>
  <si>
    <t xml:space="preserve">  /MISSING ANALYSIS</t>
  </si>
  <si>
    <r>
      <rPr>
        <b val="true"/>
        <u val="single"/>
        <sz val="11"/>
        <color rgb="FF000000"/>
        <rFont val="Calibri"/>
        <family val="2"/>
      </rPr>
      <t xml:space="preserve">SPSS Output</t>
    </r>
    <r>
      <rPr>
        <sz val="11"/>
        <color rgb="FF000000"/>
        <rFont val="Calibri"/>
        <family val="2"/>
      </rPr>
      <t xml:space="preserve">:</t>
    </r>
  </si>
  <si>
    <t xml:space="preserve">Values</t>
  </si>
  <si>
    <t xml:space="preserve">Median Test</t>
  </si>
  <si>
    <t xml:space="preserve">Frequencies</t>
  </si>
  <si>
    <t xml:space="preserve">Test Statistics</t>
  </si>
  <si>
    <t xml:space="preserve">Teacher A</t>
  </si>
  <si>
    <t xml:space="preserve">Teacher B</t>
  </si>
  <si>
    <t xml:space="preserve">&gt; Median</t>
  </si>
  <si>
    <t xml:space="preserve">Median</t>
  </si>
  <si>
    <t xml:space="preserve">&lt;= Median</t>
  </si>
  <si>
    <t xml:space="preserve">Exact Sig.</t>
  </si>
  <si>
    <t xml:space="preserve">α=0.05</t>
  </si>
  <si>
    <t xml:space="preserve">p-value</t>
  </si>
  <si>
    <t xml:space="preserve">We accept Null Hypothesis.</t>
  </si>
  <si>
    <t xml:space="preserve">Conclusion: Marks distribution of two teachers does not differ.</t>
  </si>
  <si>
    <t xml:space="preserve">Problem: Test the hypothesis of no difference between the ages of male and female employees of a certain company using the  Mann-Whitney U test for the sample data below. Use α = 0.1.</t>
  </si>
  <si>
    <t xml:space="preserve">Male</t>
  </si>
  <si>
    <t xml:space="preserve">Female</t>
  </si>
  <si>
    <t xml:space="preserve">Working Expressions:</t>
  </si>
  <si>
    <t xml:space="preserve">Two independent samples have of size n1 and n2  have been drawn from the continuous  population with unknown medians Md1 and Md2 repectively.</t>
  </si>
  <si>
    <t xml:space="preserve">We combine n1 and n2 such that n1+n2 = n and rank these n observations in ascending order.   We sum the ranks  of two sample sizes n1 and n2 separately to get R1 and R2.</t>
  </si>
  <si>
    <r>
      <rPr>
        <sz val="10"/>
        <rFont val="Arial"/>
        <family val="2"/>
      </rPr>
      <t xml:space="preserve">We obtain U1 and U2 as:     </t>
    </r>
    <r>
      <rPr>
        <b val="true"/>
        <sz val="11"/>
        <color rgb="FF000000"/>
        <rFont val="Calibri"/>
        <family val="2"/>
      </rPr>
      <t xml:space="preserve">U</t>
    </r>
    <r>
      <rPr>
        <b val="true"/>
        <vertAlign val="subscript"/>
        <sz val="11"/>
        <color rgb="FF000000"/>
        <rFont val="Calibri"/>
        <family val="2"/>
      </rPr>
      <t xml:space="preserve">1</t>
    </r>
    <r>
      <rPr>
        <b val="true"/>
        <sz val="11"/>
        <color rgb="FF000000"/>
        <rFont val="Calibri"/>
        <family val="2"/>
      </rPr>
      <t xml:space="preserve">=n</t>
    </r>
    <r>
      <rPr>
        <b val="true"/>
        <vertAlign val="subscript"/>
        <sz val="11"/>
        <color rgb="FF000000"/>
        <rFont val="Calibri"/>
        <family val="2"/>
      </rPr>
      <t xml:space="preserve">1</t>
    </r>
    <r>
      <rPr>
        <b val="true"/>
        <sz val="11"/>
        <color rgb="FF000000"/>
        <rFont val="Calibri"/>
        <family val="2"/>
      </rPr>
      <t xml:space="preserve">.n</t>
    </r>
    <r>
      <rPr>
        <b val="true"/>
        <vertAlign val="subscript"/>
        <sz val="11"/>
        <color rgb="FF000000"/>
        <rFont val="Calibri"/>
        <family val="2"/>
      </rPr>
      <t xml:space="preserve">2</t>
    </r>
    <r>
      <rPr>
        <b val="true"/>
        <sz val="11"/>
        <color rgb="FF000000"/>
        <rFont val="Calibri"/>
        <family val="2"/>
      </rPr>
      <t xml:space="preserve"> + n</t>
    </r>
    <r>
      <rPr>
        <b val="true"/>
        <vertAlign val="subscript"/>
        <sz val="11"/>
        <color rgb="FF000000"/>
        <rFont val="Calibri"/>
        <family val="2"/>
      </rPr>
      <t xml:space="preserve">1</t>
    </r>
    <r>
      <rPr>
        <b val="true"/>
        <sz val="11"/>
        <color rgb="FF000000"/>
        <rFont val="Calibri"/>
        <family val="2"/>
      </rPr>
      <t xml:space="preserve">(n</t>
    </r>
    <r>
      <rPr>
        <b val="true"/>
        <vertAlign val="subscript"/>
        <sz val="11"/>
        <color rgb="FF000000"/>
        <rFont val="Calibri"/>
        <family val="2"/>
      </rPr>
      <t xml:space="preserve">1</t>
    </r>
    <r>
      <rPr>
        <b val="true"/>
        <sz val="11"/>
        <color rgb="FF000000"/>
        <rFont val="Calibri"/>
        <family val="2"/>
      </rPr>
      <t xml:space="preserve">+n</t>
    </r>
    <r>
      <rPr>
        <b val="true"/>
        <vertAlign val="subscript"/>
        <sz val="11"/>
        <color rgb="FF000000"/>
        <rFont val="Calibri"/>
        <family val="2"/>
      </rPr>
      <t xml:space="preserve">2</t>
    </r>
    <r>
      <rPr>
        <b val="true"/>
        <sz val="11"/>
        <color rgb="FF000000"/>
        <rFont val="Calibri"/>
        <family val="2"/>
      </rPr>
      <t xml:space="preserve">)/2 -R</t>
    </r>
    <r>
      <rPr>
        <b val="true"/>
        <vertAlign val="subscript"/>
        <sz val="11"/>
        <color rgb="FF000000"/>
        <rFont val="Calibri"/>
        <family val="2"/>
      </rPr>
      <t xml:space="preserve">1</t>
    </r>
  </si>
  <si>
    <r>
      <rPr>
        <sz val="10"/>
        <rFont val="Arial"/>
        <family val="2"/>
      </rPr>
      <t xml:space="preserve">        </t>
    </r>
    <r>
      <rPr>
        <b val="true"/>
        <sz val="11"/>
        <color rgb="FF000000"/>
        <rFont val="Calibri"/>
        <family val="2"/>
      </rPr>
      <t xml:space="preserve">U</t>
    </r>
    <r>
      <rPr>
        <b val="true"/>
        <vertAlign val="subscript"/>
        <sz val="11"/>
        <color rgb="FF000000"/>
        <rFont val="Calibri"/>
        <family val="2"/>
      </rPr>
      <t xml:space="preserve">2</t>
    </r>
    <r>
      <rPr>
        <b val="true"/>
        <sz val="11"/>
        <color rgb="FF000000"/>
        <rFont val="Calibri"/>
        <family val="2"/>
      </rPr>
      <t xml:space="preserve"> = n</t>
    </r>
    <r>
      <rPr>
        <b val="true"/>
        <vertAlign val="subscript"/>
        <sz val="11"/>
        <color rgb="FF000000"/>
        <rFont val="Calibri"/>
        <family val="2"/>
      </rPr>
      <t xml:space="preserve">1</t>
    </r>
    <r>
      <rPr>
        <b val="true"/>
        <sz val="11"/>
        <color rgb="FF000000"/>
        <rFont val="Calibri"/>
        <family val="2"/>
      </rPr>
      <t xml:space="preserve">.n</t>
    </r>
    <r>
      <rPr>
        <b val="true"/>
        <vertAlign val="subscript"/>
        <sz val="11"/>
        <color rgb="FF000000"/>
        <rFont val="Calibri"/>
        <family val="2"/>
      </rPr>
      <t xml:space="preserve">1</t>
    </r>
    <r>
      <rPr>
        <b val="true"/>
        <sz val="11"/>
        <color rgb="FF000000"/>
        <rFont val="Calibri"/>
        <family val="2"/>
      </rPr>
      <t xml:space="preserve"> - U</t>
    </r>
    <r>
      <rPr>
        <b val="true"/>
        <vertAlign val="subscript"/>
        <sz val="11"/>
        <color rgb="FF000000"/>
        <rFont val="Calibri"/>
        <family val="2"/>
      </rPr>
      <t xml:space="preserve">1</t>
    </r>
  </si>
  <si>
    <r>
      <rPr>
        <sz val="10"/>
        <rFont val="Arial"/>
        <family val="2"/>
      </rPr>
      <t xml:space="preserve">Finally, </t>
    </r>
    <r>
      <rPr>
        <b val="true"/>
        <sz val="11"/>
        <color rgb="FF000000"/>
        <rFont val="Calibri"/>
        <family val="2"/>
      </rPr>
      <t xml:space="preserve">U</t>
    </r>
    <r>
      <rPr>
        <b val="true"/>
        <vertAlign val="subscript"/>
        <sz val="11"/>
        <color rgb="FF000000"/>
        <rFont val="Calibri"/>
        <family val="2"/>
      </rPr>
      <t xml:space="preserve">0</t>
    </r>
    <r>
      <rPr>
        <b val="true"/>
        <sz val="11"/>
        <color rgb="FF000000"/>
        <rFont val="Calibri"/>
        <family val="2"/>
      </rPr>
      <t xml:space="preserve">= min {U</t>
    </r>
    <r>
      <rPr>
        <b val="true"/>
        <vertAlign val="subscript"/>
        <sz val="11"/>
        <color rgb="FF000000"/>
        <rFont val="Calibri"/>
        <family val="2"/>
      </rPr>
      <t xml:space="preserve">1</t>
    </r>
    <r>
      <rPr>
        <b val="true"/>
        <sz val="11"/>
        <color rgb="FF000000"/>
        <rFont val="Calibri"/>
        <family val="2"/>
      </rPr>
      <t xml:space="preserve">,U</t>
    </r>
    <r>
      <rPr>
        <b val="true"/>
        <vertAlign val="subscript"/>
        <sz val="11"/>
        <color rgb="FF000000"/>
        <rFont val="Calibri"/>
        <family val="2"/>
      </rPr>
      <t xml:space="preserve">2</t>
    </r>
    <r>
      <rPr>
        <b val="true"/>
        <sz val="11"/>
        <color rgb="FF000000"/>
        <rFont val="Calibri"/>
        <family val="2"/>
      </rPr>
      <t xml:space="preserve">}</t>
    </r>
  </si>
  <si>
    <r>
      <rPr>
        <b val="true"/>
        <sz val="11"/>
        <color rgb="FF000000"/>
        <rFont val="Calibri"/>
        <family val="2"/>
      </rPr>
      <t xml:space="preserve">Null Hypothesis  H</t>
    </r>
    <r>
      <rPr>
        <b val="true"/>
        <vertAlign val="subscript"/>
        <sz val="11"/>
        <color rgb="FF000000"/>
        <rFont val="Calibri"/>
        <family val="2"/>
      </rPr>
      <t xml:space="preserve">0</t>
    </r>
    <r>
      <rPr>
        <b val="true"/>
        <sz val="11"/>
        <color rgb="FF000000"/>
        <rFont val="Calibri"/>
        <family val="2"/>
      </rPr>
      <t xml:space="preserve">:  Md</t>
    </r>
    <r>
      <rPr>
        <b val="true"/>
        <vertAlign val="subscript"/>
        <sz val="11"/>
        <color rgb="FF000000"/>
        <rFont val="Calibri"/>
        <family val="2"/>
      </rPr>
      <t xml:space="preserve">1</t>
    </r>
    <r>
      <rPr>
        <b val="true"/>
        <sz val="11"/>
        <color rgb="FF000000"/>
        <rFont val="Calibri"/>
        <family val="2"/>
      </rPr>
      <t xml:space="preserve"> = Md</t>
    </r>
    <r>
      <rPr>
        <b val="true"/>
        <vertAlign val="subscript"/>
        <sz val="11"/>
        <color rgb="FF000000"/>
        <rFont val="Calibri"/>
        <family val="2"/>
      </rPr>
      <t xml:space="preserve">2</t>
    </r>
  </si>
  <si>
    <t xml:space="preserve">i.e. There is no significant difference between the ages of male and female employees.</t>
  </si>
  <si>
    <r>
      <rPr>
        <b val="true"/>
        <sz val="11"/>
        <color rgb="FF000000"/>
        <rFont val="Calibri"/>
        <family val="2"/>
      </rPr>
      <t xml:space="preserve">Alternative Hypothesis  H</t>
    </r>
    <r>
      <rPr>
        <b val="true"/>
        <vertAlign val="subscript"/>
        <sz val="11"/>
        <color rgb="FF000000"/>
        <rFont val="Calibri"/>
        <family val="2"/>
      </rPr>
      <t xml:space="preserve">1</t>
    </r>
    <r>
      <rPr>
        <b val="true"/>
        <sz val="11"/>
        <color rgb="FF000000"/>
        <rFont val="Calibri"/>
        <family val="2"/>
      </rPr>
      <t xml:space="preserve">: Md</t>
    </r>
    <r>
      <rPr>
        <b val="true"/>
        <vertAlign val="subscript"/>
        <sz val="11"/>
        <color rgb="FF000000"/>
        <rFont val="Calibri"/>
        <family val="2"/>
      </rPr>
      <t xml:space="preserve">1</t>
    </r>
    <r>
      <rPr>
        <b val="true"/>
        <sz val="11"/>
        <color rgb="FF000000"/>
        <rFont val="Calibri"/>
        <family val="2"/>
      </rPr>
      <t xml:space="preserve"> ≠ Md</t>
    </r>
    <r>
      <rPr>
        <b val="true"/>
        <vertAlign val="subscript"/>
        <sz val="11"/>
        <color rgb="FF000000"/>
        <rFont val="Calibri"/>
        <family val="2"/>
      </rPr>
      <t xml:space="preserve">2</t>
    </r>
  </si>
  <si>
    <t xml:space="preserve">i.e. There is significant difference between the ages of male and female employees.</t>
  </si>
  <si>
    <t xml:space="preserve">U0 = min {U1,U2}</t>
  </si>
  <si>
    <r>
      <rPr>
        <sz val="11"/>
        <color rgb="FF000000"/>
        <rFont val="Symbol"/>
        <family val="1"/>
        <charset val="2"/>
      </rPr>
      <t xml:space="preserve">a</t>
    </r>
    <r>
      <rPr>
        <sz val="11"/>
        <color rgb="FF000000"/>
        <rFont val="Calibri"/>
        <family val="2"/>
      </rPr>
      <t xml:space="preserve">= 0.10</t>
    </r>
  </si>
  <si>
    <t xml:space="preserve">DATASET ACTIVATE DataSet0.</t>
  </si>
  <si>
    <t xml:space="preserve">  /M-W= ages BY gender(1 2)</t>
  </si>
  <si>
    <r>
      <rPr>
        <b val="true"/>
        <sz val="11"/>
        <color rgb="FF993300"/>
        <rFont val="Arial Bold"/>
        <family val="0"/>
      </rPr>
      <t xml:space="preserve">Test Statistics</t>
    </r>
    <r>
      <rPr>
        <b val="true"/>
        <vertAlign val="superscript"/>
        <sz val="11"/>
        <color rgb="FF993300"/>
        <rFont val="Arial Bold"/>
        <family val="0"/>
      </rPr>
      <t xml:space="preserve">a</t>
    </r>
  </si>
  <si>
    <t xml:space="preserve">gender</t>
  </si>
  <si>
    <t xml:space="preserve">Sum of Ranks</t>
  </si>
  <si>
    <t xml:space="preserve">ages</t>
  </si>
  <si>
    <t xml:space="preserve">Mann-Whitney U</t>
  </si>
  <si>
    <t xml:space="preserve">Wilcoxon W</t>
  </si>
  <si>
    <t xml:space="preserve">Exact Sig. [2*(1-tailed Sig.)]</t>
  </si>
  <si>
    <r>
      <rPr>
        <sz val="9"/>
        <color rgb="FF993300"/>
        <rFont val="Arial"/>
        <family val="2"/>
      </rPr>
      <t xml:space="preserve">.393</t>
    </r>
    <r>
      <rPr>
        <vertAlign val="superscript"/>
        <sz val="9"/>
        <color rgb="FF993300"/>
        <rFont val="Arial"/>
        <family val="2"/>
      </rPr>
      <t xml:space="preserve">b</t>
    </r>
  </si>
  <si>
    <t xml:space="preserve">a. Grouping Variable: gender</t>
  </si>
  <si>
    <t xml:space="preserve">b. Not corrected for ties.</t>
  </si>
  <si>
    <t xml:space="preserve">Decisions:</t>
  </si>
  <si>
    <t xml:space="preserve">(using p-value approach)</t>
  </si>
  <si>
    <r>
      <rPr>
        <sz val="10"/>
        <rFont val="Arial"/>
        <family val="2"/>
      </rPr>
      <t xml:space="preserve">Since p = 0.393 &gt; </t>
    </r>
    <r>
      <rPr>
        <sz val="11"/>
        <color rgb="FF000000"/>
        <rFont val="Symbol"/>
        <family val="1"/>
        <charset val="2"/>
      </rPr>
      <t xml:space="preserve">a</t>
    </r>
    <r>
      <rPr>
        <sz val="11"/>
        <color rgb="FF000000"/>
        <rFont val="Calibri"/>
        <family val="2"/>
      </rPr>
      <t xml:space="preserve"> =0.1, we accept H0 at </t>
    </r>
    <r>
      <rPr>
        <sz val="11"/>
        <color rgb="FF000000"/>
        <rFont val="Symbol"/>
        <family val="1"/>
        <charset val="2"/>
      </rPr>
      <t xml:space="preserve">a</t>
    </r>
    <r>
      <rPr>
        <sz val="11"/>
        <color rgb="FF000000"/>
        <rFont val="Calibri"/>
        <family val="2"/>
      </rPr>
      <t xml:space="preserve">=10% level of significance.</t>
    </r>
  </si>
  <si>
    <t xml:space="preserve">There is no significant differences between the ages of male and female employees.</t>
  </si>
  <si>
    <r>
      <rPr>
        <b val="true"/>
        <sz val="11"/>
        <color theme="1"/>
        <rFont val="Calibri"/>
        <family val="2"/>
        <charset val="1"/>
      </rPr>
      <t xml:space="preserve">Problem:  </t>
    </r>
    <r>
      <rPr>
        <sz val="11"/>
        <color theme="1"/>
        <rFont val="Calibri"/>
        <family val="2"/>
        <charset val="1"/>
      </rPr>
      <t xml:space="preserve">A researcher wanted to examine how the lifetime of a personal computer which is used by children is affected by 
the time (in hours) spends by the children per day to play games and the available random-access memory (RAM) measured
 in megabytes (MB) of a used computer. The data is provided in the following table.</t>
    </r>
  </si>
  <si>
    <t xml:space="preserve">Lifetime(years)</t>
  </si>
  <si>
    <t xml:space="preserve">Play time(hours/day)</t>
  </si>
  <si>
    <t xml:space="preserve">RAM (in GB)</t>
  </si>
  <si>
    <t xml:space="preserve">(i)  Fit the multiple regression model.</t>
  </si>
  <si>
    <t xml:space="preserve">(ii) Predict the lifetime of a computer which have play time 4 hours per day and RAM is 5 GB.</t>
  </si>
  <si>
    <t xml:space="preserve">(iii) How much variation in life time of computer is explained by Play time and RAM?</t>
  </si>
  <si>
    <t xml:space="preserve">(iv) Compute standard error of the estimate.</t>
  </si>
  <si>
    <t xml:space="preserve">(v) Test the significance of regression coefficients and overall fit of the regression equation.</t>
  </si>
  <si>
    <t xml:space="preserve">(vi) Conduct the residual analysis.</t>
  </si>
  <si>
    <t xml:space="preserve">Let y = lifetime of computer (in years),</t>
  </si>
  <si>
    <t xml:space="preserve">x1 = playtime (hours/day), and</t>
  </si>
  <si>
    <t xml:space="preserve">x2 = available RAM (in GB)</t>
  </si>
  <si>
    <t xml:space="preserve">The regression equation of y on x1 and x2 is given by:</t>
  </si>
  <si>
    <t xml:space="preserve">y = b0 + b1.x1 + b2.x2</t>
  </si>
  <si>
    <r>
      <rPr>
        <b val="true"/>
        <sz val="11"/>
        <color theme="1"/>
        <rFont val="Calibri"/>
        <family val="2"/>
        <charset val="1"/>
      </rPr>
      <t xml:space="preserve">Standard Error of Estimate</t>
    </r>
    <r>
      <rPr>
        <sz val="11"/>
        <color theme="1"/>
        <rFont val="Calibri"/>
        <family val="2"/>
        <charset val="1"/>
      </rPr>
      <t xml:space="preserve">,   Se =</t>
    </r>
  </si>
  <si>
    <t xml:space="preserve">√(SSE/(n-k-1))</t>
  </si>
  <si>
    <r>
      <rPr>
        <sz val="10"/>
        <rFont val="Arial"/>
        <family val="2"/>
      </rPr>
      <t xml:space="preserve">SSE = sum of square due to error = </t>
    </r>
    <r>
      <rPr>
        <sz val="11"/>
        <color theme="1"/>
        <rFont val="Symbol"/>
        <family val="1"/>
        <charset val="2"/>
      </rPr>
      <t xml:space="preserve">S</t>
    </r>
    <r>
      <rPr>
        <sz val="11"/>
        <color theme="1"/>
        <rFont val="Calibri"/>
        <family val="2"/>
        <charset val="1"/>
      </rPr>
      <t xml:space="preserve">(Y-Ŷ)</t>
    </r>
    <r>
      <rPr>
        <vertAlign val="superscript"/>
        <sz val="11"/>
        <color theme="1"/>
        <rFont val="Calibri"/>
        <family val="2"/>
        <charset val="1"/>
      </rPr>
      <t xml:space="preserve">2</t>
    </r>
  </si>
  <si>
    <t xml:space="preserve">k = no of independent variables in regression model</t>
  </si>
  <si>
    <t xml:space="preserve">n = no of observations</t>
  </si>
  <si>
    <r>
      <rPr>
        <sz val="10"/>
        <rFont val="Arial"/>
        <family val="2"/>
      </rPr>
      <t xml:space="preserve">Also, let </t>
    </r>
    <r>
      <rPr>
        <sz val="11"/>
        <color theme="1"/>
        <rFont val="Symbol"/>
        <family val="1"/>
        <charset val="2"/>
      </rPr>
      <t xml:space="preserve">b</t>
    </r>
    <r>
      <rPr>
        <sz val="11"/>
        <color theme="1"/>
        <rFont val="Calibri"/>
        <family val="2"/>
        <charset val="1"/>
      </rPr>
      <t xml:space="preserve">1 and </t>
    </r>
    <r>
      <rPr>
        <sz val="11"/>
        <color theme="1"/>
        <rFont val="Symbol"/>
        <family val="1"/>
        <charset val="2"/>
      </rPr>
      <t xml:space="preserve">b</t>
    </r>
    <r>
      <rPr>
        <sz val="11"/>
        <color theme="1"/>
        <rFont val="Calibri"/>
        <family val="2"/>
        <charset val="1"/>
      </rPr>
      <t xml:space="preserve">2 be the population regression coefficients of the given sample regression</t>
    </r>
  </si>
  <si>
    <t xml:space="preserve">equation: </t>
  </si>
  <si>
    <t xml:space="preserve">Setting Of Hypothesis</t>
  </si>
  <si>
    <r>
      <rPr>
        <b val="true"/>
        <sz val="11"/>
        <color theme="1"/>
        <rFont val="Calibri"/>
        <family val="2"/>
        <charset val="1"/>
      </rPr>
      <t xml:space="preserve">Null Hypothesis  H</t>
    </r>
    <r>
      <rPr>
        <b val="true"/>
        <vertAlign val="subscript"/>
        <sz val="11"/>
        <color theme="1"/>
        <rFont val="Calibri"/>
        <family val="2"/>
        <charset val="1"/>
      </rPr>
      <t xml:space="preserve">0</t>
    </r>
    <r>
      <rPr>
        <b val="true"/>
        <sz val="11"/>
        <color theme="1"/>
        <rFont val="Calibri"/>
        <family val="2"/>
        <charset val="1"/>
      </rPr>
      <t xml:space="preserve">:  </t>
    </r>
    <r>
      <rPr>
        <b val="true"/>
        <sz val="11"/>
        <color theme="1"/>
        <rFont val="Symbol"/>
        <family val="1"/>
        <charset val="2"/>
      </rPr>
      <t xml:space="preserve">b</t>
    </r>
    <r>
      <rPr>
        <b val="true"/>
        <vertAlign val="subscript"/>
        <sz val="11"/>
        <color theme="1"/>
        <rFont val="Calibri"/>
        <family val="2"/>
        <charset val="1"/>
      </rPr>
      <t xml:space="preserve">i</t>
    </r>
    <r>
      <rPr>
        <b val="true"/>
        <sz val="11"/>
        <color theme="1"/>
        <rFont val="Calibri"/>
        <family val="2"/>
        <charset val="1"/>
      </rPr>
      <t xml:space="preserve"> = 0</t>
    </r>
  </si>
  <si>
    <t xml:space="preserve"> i.e. There is no significant linear relationship between dependent variable y and independent </t>
  </si>
  <si>
    <t xml:space="preserve">       variable xi, i=1,2</t>
  </si>
  <si>
    <r>
      <rPr>
        <b val="true"/>
        <sz val="11"/>
        <color theme="1"/>
        <rFont val="Calibri"/>
        <family val="2"/>
        <charset val="1"/>
      </rPr>
      <t xml:space="preserve">Alternative Hypothesis  H</t>
    </r>
    <r>
      <rPr>
        <b val="true"/>
        <vertAlign val="subscript"/>
        <sz val="11"/>
        <color theme="1"/>
        <rFont val="Calibri"/>
        <family val="2"/>
        <charset val="1"/>
      </rPr>
      <t xml:space="preserve">1</t>
    </r>
    <r>
      <rPr>
        <b val="true"/>
        <sz val="11"/>
        <color theme="1"/>
        <rFont val="Calibri"/>
        <family val="2"/>
        <charset val="1"/>
      </rPr>
      <t xml:space="preserve">: </t>
    </r>
    <r>
      <rPr>
        <b val="true"/>
        <sz val="11"/>
        <color theme="1"/>
        <rFont val="Symbol"/>
        <family val="1"/>
        <charset val="2"/>
      </rPr>
      <t xml:space="preserve">b</t>
    </r>
    <r>
      <rPr>
        <b val="true"/>
        <vertAlign val="subscript"/>
        <sz val="11"/>
        <color theme="1"/>
        <rFont val="Calibri"/>
        <family val="2"/>
        <charset val="1"/>
      </rPr>
      <t xml:space="preserve">i</t>
    </r>
    <r>
      <rPr>
        <b val="true"/>
        <sz val="11"/>
        <color theme="1"/>
        <rFont val="Calibri"/>
        <family val="2"/>
        <charset val="1"/>
      </rPr>
      <t xml:space="preserve">≠ 0</t>
    </r>
  </si>
  <si>
    <t xml:space="preserve">i.e. There is a significant  linear relationship between the dependent variable y and at least one </t>
  </si>
  <si>
    <t xml:space="preserve">       independent variable.</t>
  </si>
  <si>
    <t xml:space="preserve">Test Statistic:</t>
  </si>
  <si>
    <t xml:space="preserve">(i) For test of significance of regression coefficients:</t>
  </si>
  <si>
    <t xml:space="preserve">t = bi / Sbi</t>
  </si>
  <si>
    <r>
      <rPr>
        <b val="true"/>
        <sz val="11"/>
        <color theme="1"/>
        <rFont val="Calibri"/>
        <family val="2"/>
        <charset val="1"/>
      </rPr>
      <t xml:space="preserve">~ t</t>
    </r>
    <r>
      <rPr>
        <b val="true"/>
        <vertAlign val="subscript"/>
        <sz val="11"/>
        <color theme="1"/>
        <rFont val="Calibri"/>
        <family val="2"/>
        <charset val="1"/>
      </rPr>
      <t xml:space="preserve">(n-k-1)</t>
    </r>
  </si>
  <si>
    <t xml:space="preserve">(ii) For test of significance of overall fit of the model:</t>
  </si>
  <si>
    <r>
      <rPr>
        <sz val="11"/>
        <color theme="1"/>
        <rFont val="Calibri"/>
        <family val="2"/>
        <charset val="1"/>
      </rPr>
      <t xml:space="preserve">F = MSR/MSE ~ F</t>
    </r>
    <r>
      <rPr>
        <vertAlign val="subscript"/>
        <sz val="11"/>
        <color theme="1"/>
        <rFont val="Calibri"/>
        <family val="2"/>
        <charset val="1"/>
      </rPr>
      <t xml:space="preserve">(k,n-k-1)</t>
    </r>
  </si>
  <si>
    <t xml:space="preserve">REGRESSION</t>
  </si>
  <si>
    <t xml:space="preserve">  /DESCRIPTIVES MEAN STDDEV CORR SIG N</t>
  </si>
  <si>
    <t xml:space="preserve">  /MISSING LISTWISE</t>
  </si>
  <si>
    <t xml:space="preserve">  /STATISTICS COEFF OUTS CI(95) R ANOVA CHANGE ZPP</t>
  </si>
  <si>
    <t xml:space="preserve">  /CRITERIA=PIN(.05) POUT(.10)</t>
  </si>
  <si>
    <t xml:space="preserve">  /NOORIGIN </t>
  </si>
  <si>
    <t xml:space="preserve">  /DEPENDENT Lifetime</t>
  </si>
  <si>
    <t xml:space="preserve">  /METHOD=ENTER Playtime RAM.</t>
  </si>
  <si>
    <t xml:space="preserve">SPSS Outputs:</t>
  </si>
  <si>
    <t xml:space="preserve">Correlations</t>
  </si>
  <si>
    <t xml:space="preserve">y</t>
  </si>
  <si>
    <t xml:space="preserve">x1</t>
  </si>
  <si>
    <t xml:space="preserve">x2</t>
  </si>
  <si>
    <t xml:space="preserve">Pearson Correlation</t>
  </si>
  <si>
    <t xml:space="preserve">(i)</t>
  </si>
  <si>
    <t xml:space="preserve">Sig. (1-tailed)</t>
  </si>
  <si>
    <r>
      <rPr>
        <b val="true"/>
        <sz val="11"/>
        <color rgb="FF993300"/>
        <rFont val="Arial Bold"/>
        <family val="0"/>
        <charset val="1"/>
      </rPr>
      <t xml:space="preserve">Variables Entered/Removed</t>
    </r>
    <r>
      <rPr>
        <b val="true"/>
        <vertAlign val="superscript"/>
        <sz val="11"/>
        <color rgb="FF993300"/>
        <rFont val="Arial Bold"/>
        <family val="0"/>
        <charset val="1"/>
      </rPr>
      <t xml:space="preserve">a</t>
    </r>
  </si>
  <si>
    <t xml:space="preserve">(ii)</t>
  </si>
  <si>
    <t xml:space="preserve">Model</t>
  </si>
  <si>
    <t xml:space="preserve">Variables Entered</t>
  </si>
  <si>
    <t xml:space="preserve">Variables Removed</t>
  </si>
  <si>
    <t xml:space="preserve">Method</t>
  </si>
  <si>
    <t xml:space="preserve">1</t>
  </si>
  <si>
    <r>
      <rPr>
        <sz val="9"/>
        <color rgb="FF993300"/>
        <rFont val="Arial"/>
        <family val="2"/>
        <charset val="1"/>
      </rPr>
      <t xml:space="preserve">x2, x1</t>
    </r>
    <r>
      <rPr>
        <vertAlign val="superscript"/>
        <sz val="9"/>
        <color rgb="FF993300"/>
        <rFont val="Arial"/>
        <family val="2"/>
        <charset val="1"/>
      </rPr>
      <t xml:space="preserve">b</t>
    </r>
  </si>
  <si>
    <t xml:space="preserve">Enter</t>
  </si>
  <si>
    <t xml:space="preserve">a. Dependent Variable: y</t>
  </si>
  <si>
    <t xml:space="preserve">b. All requested variables entered.</t>
  </si>
  <si>
    <t xml:space="preserve">(iii)</t>
  </si>
  <si>
    <t xml:space="preserve">(iv)</t>
  </si>
  <si>
    <t xml:space="preserve">(v)</t>
  </si>
  <si>
    <t xml:space="preserve">(vi)</t>
  </si>
  <si>
    <r>
      <rPr>
        <b val="true"/>
        <sz val="11"/>
        <color rgb="FF993300"/>
        <rFont val="Arial Bold"/>
        <family val="0"/>
        <charset val="1"/>
      </rPr>
      <t xml:space="preserve">Residuals Statistics</t>
    </r>
    <r>
      <rPr>
        <b val="true"/>
        <vertAlign val="superscript"/>
        <sz val="11"/>
        <color rgb="FF993300"/>
        <rFont val="Arial Bold"/>
        <family val="0"/>
        <charset val="1"/>
      </rPr>
      <t xml:space="preserve">a</t>
    </r>
  </si>
  <si>
    <t xml:space="preserve">Predicted Value</t>
  </si>
  <si>
    <t xml:space="preserve">Residual</t>
  </si>
  <si>
    <t xml:space="preserve">Std. Predicted Value</t>
  </si>
  <si>
    <t xml:space="preserve">Std. Residual</t>
  </si>
  <si>
    <t xml:space="preserve">(vii)</t>
  </si>
  <si>
    <t xml:space="preserve">Residual Plot</t>
  </si>
  <si>
    <t xml:space="preserve">Conclusions:</t>
  </si>
  <si>
    <r>
      <rPr>
        <b val="true"/>
        <sz val="11"/>
        <color theme="1"/>
        <rFont val="Calibri"/>
        <family val="2"/>
        <charset val="1"/>
      </rPr>
      <t xml:space="preserve">(i)</t>
    </r>
    <r>
      <rPr>
        <sz val="11"/>
        <color theme="1"/>
        <rFont val="Calibri"/>
        <family val="2"/>
        <charset val="1"/>
      </rPr>
      <t xml:space="preserve"> From the output table (vi) , b0=6.961, b1=-0.785 and b2= 0.015</t>
    </r>
  </si>
  <si>
    <t xml:space="preserve">     Hence the fitted regression equation of lifetime of computer (y) dependent on playtime (x1) and</t>
  </si>
  <si>
    <t xml:space="preserve">     available RAM (x2) is:</t>
  </si>
  <si>
    <t xml:space="preserve">y = 6.961 -0.785 x1 + 0.015 x2</t>
  </si>
  <si>
    <r>
      <rPr>
        <b val="true"/>
        <sz val="11"/>
        <color theme="1"/>
        <rFont val="Calibri"/>
        <family val="2"/>
        <charset val="1"/>
      </rPr>
      <t xml:space="preserve">(ii)</t>
    </r>
    <r>
      <rPr>
        <sz val="11"/>
        <color theme="1"/>
        <rFont val="Calibri"/>
        <family val="2"/>
        <charset val="1"/>
      </rPr>
      <t xml:space="preserve"> When x1= 4 and x2= 5,</t>
    </r>
  </si>
  <si>
    <t xml:space="preserve">y =</t>
  </si>
  <si>
    <t xml:space="preserve">     Hence, the lifetime of computer when playtime is 4 and RAM is 5 is 3.896</t>
  </si>
  <si>
    <r>
      <rPr>
        <b val="true"/>
        <sz val="11"/>
        <color theme="1"/>
        <rFont val="Calibri"/>
        <family val="2"/>
        <charset val="1"/>
      </rPr>
      <t xml:space="preserve">(iii) </t>
    </r>
    <r>
      <rPr>
        <sz val="11"/>
        <color theme="1"/>
        <rFont val="Calibri"/>
        <family val="2"/>
        <charset val="1"/>
      </rPr>
      <t xml:space="preserve">From output table (iv),</t>
    </r>
  </si>
  <si>
    <r>
      <rPr>
        <sz val="11"/>
        <color theme="1"/>
        <rFont val="Calibri"/>
        <family val="2"/>
        <charset val="1"/>
      </rPr>
      <t xml:space="preserve"> R</t>
    </r>
    <r>
      <rPr>
        <vertAlign val="superscript"/>
        <sz val="11"/>
        <color theme="1"/>
        <rFont val="Calibri"/>
        <family val="2"/>
        <charset val="1"/>
      </rPr>
      <t xml:space="preserve">2</t>
    </r>
    <r>
      <rPr>
        <sz val="11"/>
        <color theme="1"/>
        <rFont val="Calibri"/>
        <family val="2"/>
        <charset val="1"/>
      </rPr>
      <t xml:space="preserve">  = 0.883 = 88.3%</t>
    </r>
  </si>
  <si>
    <t xml:space="preserve">       This explains 88.3% of total variation in lifetime is explained by playtime and availability of </t>
  </si>
  <si>
    <t xml:space="preserve">       RAM and remaining 11.7% is the effect of unknown factors.</t>
  </si>
  <si>
    <r>
      <rPr>
        <b val="true"/>
        <sz val="11"/>
        <color theme="1"/>
        <rFont val="Calibri"/>
        <family val="2"/>
        <charset val="1"/>
      </rPr>
      <t xml:space="preserve">(iv)</t>
    </r>
    <r>
      <rPr>
        <sz val="11"/>
        <color theme="1"/>
        <rFont val="Calibri"/>
        <family val="2"/>
        <charset val="1"/>
      </rPr>
      <t xml:space="preserve">  From output table (iv), </t>
    </r>
  </si>
  <si>
    <t xml:space="preserve">Standard Error of Estimate, Se = 0.904.</t>
  </si>
  <si>
    <t xml:space="preserve">(v)  For test of significance of regression coefficients, </t>
  </si>
  <si>
    <r>
      <rPr>
        <sz val="10"/>
        <rFont val="Arial"/>
        <family val="2"/>
      </rPr>
      <t xml:space="preserve">For first regression coefficient </t>
    </r>
    <r>
      <rPr>
        <b val="true"/>
        <sz val="11"/>
        <color theme="1"/>
        <rFont val="Calibri"/>
        <family val="2"/>
        <charset val="1"/>
      </rPr>
      <t xml:space="preserve">b1</t>
    </r>
    <r>
      <rPr>
        <b val="true"/>
        <vertAlign val="subscript"/>
        <sz val="11"/>
        <color theme="1"/>
        <rFont val="Calibri"/>
        <family val="2"/>
        <charset val="1"/>
      </rPr>
      <t xml:space="preserve"> </t>
    </r>
    <r>
      <rPr>
        <i val="true"/>
        <sz val="11"/>
        <color theme="1"/>
        <rFont val="Calibri"/>
        <family val="2"/>
        <charset val="1"/>
      </rPr>
      <t xml:space="preserve">, (using p-value approach)</t>
    </r>
    <r>
      <rPr>
        <sz val="11"/>
        <color theme="1"/>
        <rFont val="Calibri"/>
        <family val="2"/>
        <charset val="1"/>
      </rPr>
      <t xml:space="preserve">  </t>
    </r>
  </si>
  <si>
    <r>
      <rPr>
        <sz val="10"/>
        <rFont val="Arial"/>
        <family val="2"/>
      </rPr>
      <t xml:space="preserve">Since p= 0.056 &gt; </t>
    </r>
    <r>
      <rPr>
        <sz val="11"/>
        <color theme="1"/>
        <rFont val="Symbol"/>
        <family val="1"/>
        <charset val="2"/>
      </rPr>
      <t xml:space="preserve">a</t>
    </r>
    <r>
      <rPr>
        <sz val="11"/>
        <color theme="1"/>
        <rFont val="Calibri"/>
        <family val="2"/>
        <charset val="1"/>
      </rPr>
      <t xml:space="preserve"> = 0.05, it is insignificant. So we accept H0 at 0.05 level of significance</t>
    </r>
  </si>
  <si>
    <t xml:space="preserve">Hence, there is no significant relationship between lifetime and playtime.</t>
  </si>
  <si>
    <r>
      <rPr>
        <sz val="10"/>
        <rFont val="Arial"/>
        <family val="2"/>
      </rPr>
      <t xml:space="preserve">For second regression coefficient </t>
    </r>
    <r>
      <rPr>
        <b val="true"/>
        <sz val="11"/>
        <color theme="1"/>
        <rFont val="Calibri"/>
        <family val="2"/>
        <charset val="1"/>
      </rPr>
      <t xml:space="preserve">b2</t>
    </r>
    <r>
      <rPr>
        <sz val="11"/>
        <color theme="1"/>
        <rFont val="Calibri"/>
        <family val="2"/>
        <charset val="1"/>
      </rPr>
      <t xml:space="preserve">, </t>
    </r>
    <r>
      <rPr>
        <i val="true"/>
        <sz val="11"/>
        <color theme="1"/>
        <rFont val="Calibri"/>
        <family val="2"/>
        <charset val="1"/>
      </rPr>
      <t xml:space="preserve">(using p-value approach)</t>
    </r>
  </si>
  <si>
    <r>
      <rPr>
        <sz val="10"/>
        <rFont val="Arial"/>
        <family val="2"/>
      </rPr>
      <t xml:space="preserve">Since p = 0.964 &gt;</t>
    </r>
    <r>
      <rPr>
        <sz val="11"/>
        <color theme="1"/>
        <rFont val="Symbol"/>
        <family val="1"/>
        <charset val="2"/>
      </rPr>
      <t xml:space="preserve">a</t>
    </r>
    <r>
      <rPr>
        <sz val="11"/>
        <color theme="1"/>
        <rFont val="Calibri"/>
        <family val="2"/>
        <charset val="1"/>
      </rPr>
      <t xml:space="preserve"> = 0.05, it is insignificant. So we accept H0 at 0.05 level of significance</t>
    </r>
  </si>
  <si>
    <t xml:space="preserve">Hence, there is no significant relationship between lifetime and RAM.</t>
  </si>
  <si>
    <t xml:space="preserve">       For overall fit of regression equation,</t>
  </si>
  <si>
    <r>
      <rPr>
        <sz val="10"/>
        <rFont val="Arial"/>
        <family val="2"/>
      </rPr>
      <t xml:space="preserve">Since p = 0.014 &lt; </t>
    </r>
    <r>
      <rPr>
        <sz val="11"/>
        <color theme="1"/>
        <rFont val="Symbol"/>
        <family val="1"/>
        <charset val="2"/>
      </rPr>
      <t xml:space="preserve">a</t>
    </r>
    <r>
      <rPr>
        <sz val="11"/>
        <color theme="1"/>
        <rFont val="Calibri"/>
        <family val="2"/>
        <charset val="1"/>
      </rPr>
      <t xml:space="preserve">=0.05, it is significant. So we reject H0 and accept H1 at 0.05 level of</t>
    </r>
  </si>
  <si>
    <t xml:space="preserve">significance.Hence,the fitted model is good for given data set.</t>
  </si>
  <si>
    <t xml:space="preserve">Problem: </t>
  </si>
  <si>
    <t xml:space="preserve">The yield of treatments in different plots are shown in the following plots. Carry out analysis.(CRD)</t>
  </si>
  <si>
    <t xml:space="preserve">t4 1401</t>
  </si>
  <si>
    <t xml:space="preserve">t3 2536</t>
  </si>
  <si>
    <t xml:space="preserve">t3 2459</t>
  </si>
  <si>
    <t xml:space="preserve">t1 2537</t>
  </si>
  <si>
    <t xml:space="preserve">t3 2827</t>
  </si>
  <si>
    <t xml:space="preserve">t1 2069</t>
  </si>
  <si>
    <t xml:space="preserve">t2 2211</t>
  </si>
  <si>
    <t xml:space="preserve">t1 1797</t>
  </si>
  <si>
    <t xml:space="preserve">t4 1170</t>
  </si>
  <si>
    <t xml:space="preserve">t4 1516</t>
  </si>
  <si>
    <t xml:space="preserve">t4 2104</t>
  </si>
  <si>
    <t xml:space="preserve">t3 2385</t>
  </si>
  <si>
    <t xml:space="preserve">t2 3366</t>
  </si>
  <si>
    <t xml:space="preserve">t1 2104</t>
  </si>
  <si>
    <t xml:space="preserve">t2 2591</t>
  </si>
  <si>
    <t xml:space="preserve">t3 2460</t>
  </si>
  <si>
    <t xml:space="preserve">t4 1077</t>
  </si>
  <si>
    <t xml:space="preserve">t2 2544</t>
  </si>
  <si>
    <r>
      <rPr>
        <b val="true"/>
        <sz val="11"/>
        <color theme="1"/>
        <rFont val="Calibri"/>
        <family val="2"/>
        <charset val="1"/>
      </rPr>
      <t xml:space="preserve">Null Hypothesis  H</t>
    </r>
    <r>
      <rPr>
        <b val="true"/>
        <vertAlign val="subscript"/>
        <sz val="11"/>
        <color theme="1"/>
        <rFont val="Calibri"/>
        <family val="2"/>
        <charset val="1"/>
      </rPr>
      <t xml:space="preserve">0</t>
    </r>
    <r>
      <rPr>
        <b val="true"/>
        <sz val="11"/>
        <color theme="1"/>
        <rFont val="Calibri"/>
        <family val="2"/>
        <charset val="1"/>
      </rPr>
      <t xml:space="preserve">:</t>
    </r>
    <r>
      <rPr>
        <sz val="11"/>
        <color theme="1"/>
        <rFont val="Calibri"/>
        <family val="2"/>
        <charset val="1"/>
      </rPr>
      <t xml:space="preserve"> There is no significant difference between treatments.</t>
    </r>
  </si>
  <si>
    <r>
      <rPr>
        <b val="true"/>
        <sz val="11"/>
        <color theme="1"/>
        <rFont val="Calibri"/>
        <family val="2"/>
        <charset val="1"/>
      </rPr>
      <t xml:space="preserve">Alternative Hypothesis  H</t>
    </r>
    <r>
      <rPr>
        <b val="true"/>
        <vertAlign val="subscript"/>
        <sz val="11"/>
        <color theme="1"/>
        <rFont val="Calibri"/>
        <family val="2"/>
        <charset val="1"/>
      </rPr>
      <t xml:space="preserve">1</t>
    </r>
    <r>
      <rPr>
        <b val="true"/>
        <sz val="11"/>
        <color theme="1"/>
        <rFont val="Calibri"/>
        <family val="2"/>
        <charset val="1"/>
      </rPr>
      <t xml:space="preserve">:</t>
    </r>
    <r>
      <rPr>
        <sz val="11"/>
        <color theme="1"/>
        <rFont val="Calibri"/>
        <family val="2"/>
        <charset val="1"/>
      </rPr>
      <t xml:space="preserve"> There is significant difference between treatments.</t>
    </r>
  </si>
  <si>
    <t xml:space="preserve">Data:</t>
  </si>
  <si>
    <t xml:space="preserve">t1</t>
  </si>
  <si>
    <t xml:space="preserve">t2</t>
  </si>
  <si>
    <t xml:space="preserve">t3</t>
  </si>
  <si>
    <t xml:space="preserve">t4</t>
  </si>
  <si>
    <t xml:space="preserve">Using data analysis tool,(EXCEL)</t>
  </si>
  <si>
    <t xml:space="preserve">Anova: Single Factor</t>
  </si>
  <si>
    <t xml:space="preserve">SUMMARY</t>
  </si>
  <si>
    <t xml:space="preserve">Groups</t>
  </si>
  <si>
    <t xml:space="preserve">Count</t>
  </si>
  <si>
    <t xml:space="preserve">Sum</t>
  </si>
  <si>
    <t xml:space="preserve">Average</t>
  </si>
  <si>
    <t xml:space="preserve">Variance</t>
  </si>
  <si>
    <t xml:space="preserve">ANOVA</t>
  </si>
  <si>
    <t xml:space="preserve">Source of Variation</t>
  </si>
  <si>
    <t xml:space="preserve">SS</t>
  </si>
  <si>
    <t xml:space="preserve">MS</t>
  </si>
  <si>
    <t xml:space="preserve">P-value</t>
  </si>
  <si>
    <t xml:space="preserve">F crit</t>
  </si>
  <si>
    <t xml:space="preserve">Between Groups</t>
  </si>
  <si>
    <t xml:space="preserve">Within Groups</t>
  </si>
  <si>
    <r>
      <rPr>
        <sz val="10"/>
        <rFont val="Arial"/>
        <family val="2"/>
      </rPr>
      <t xml:space="preserve">At α=0.05, F</t>
    </r>
    <r>
      <rPr>
        <vertAlign val="subscript"/>
        <sz val="11"/>
        <color theme="1"/>
        <rFont val="Calibri"/>
        <family val="2"/>
        <charset val="1"/>
      </rPr>
      <t xml:space="preserve">tab</t>
    </r>
    <r>
      <rPr>
        <sz val="11"/>
        <color theme="1"/>
        <rFont val="Calibri"/>
        <family val="2"/>
        <charset val="1"/>
      </rPr>
      <t xml:space="preserve">=3.343889</t>
    </r>
  </si>
  <si>
    <t xml:space="preserve">Descision:</t>
  </si>
  <si>
    <r>
      <rPr>
        <sz val="10"/>
        <rFont val="Arial"/>
        <family val="2"/>
      </rPr>
      <t xml:space="preserve">Since, F</t>
    </r>
    <r>
      <rPr>
        <vertAlign val="subscript"/>
        <sz val="11"/>
        <color theme="1"/>
        <rFont val="Calibri"/>
        <family val="2"/>
        <charset val="1"/>
      </rPr>
      <t xml:space="preserve">cal</t>
    </r>
    <r>
      <rPr>
        <sz val="11"/>
        <color theme="1"/>
        <rFont val="Calibri"/>
        <family val="2"/>
        <charset val="1"/>
      </rPr>
      <t xml:space="preserve">&gt;F</t>
    </r>
    <r>
      <rPr>
        <vertAlign val="subscript"/>
        <sz val="11"/>
        <color theme="1"/>
        <rFont val="Calibri"/>
        <family val="2"/>
        <charset val="1"/>
      </rPr>
      <t xml:space="preserve">tab</t>
    </r>
    <r>
      <rPr>
        <sz val="11"/>
        <color theme="1"/>
        <rFont val="Calibri"/>
        <family val="2"/>
        <charset val="1"/>
      </rPr>
      <t xml:space="preserve">.So we reject H</t>
    </r>
    <r>
      <rPr>
        <vertAlign val="subscript"/>
        <sz val="11"/>
        <color theme="1"/>
        <rFont val="Calibri"/>
        <family val="2"/>
        <charset val="1"/>
      </rPr>
      <t xml:space="preserve">o </t>
    </r>
    <r>
      <rPr>
        <sz val="11"/>
        <color theme="1"/>
        <rFont val="Calibri"/>
        <family val="2"/>
        <charset val="1"/>
      </rPr>
      <t xml:space="preserve">and accept H</t>
    </r>
    <r>
      <rPr>
        <vertAlign val="subscript"/>
        <sz val="11"/>
        <color theme="1"/>
        <rFont val="Calibri"/>
        <family val="2"/>
        <charset val="1"/>
      </rPr>
      <t xml:space="preserve">1</t>
    </r>
    <r>
      <rPr>
        <sz val="11"/>
        <color theme="1"/>
        <rFont val="Calibri"/>
        <family val="2"/>
        <charset val="1"/>
      </rPr>
      <t xml:space="preserve">.</t>
    </r>
  </si>
  <si>
    <t xml:space="preserve">There is significant difference between treatments.</t>
  </si>
  <si>
    <t xml:space="preserve">The following table gives the result of the experiment of four varieties of a crop in 5 blocks of plot.</t>
  </si>
  <si>
    <t xml:space="preserve">Block I</t>
  </si>
  <si>
    <t xml:space="preserve">Block II</t>
  </si>
  <si>
    <t xml:space="preserve">Block III</t>
  </si>
  <si>
    <t xml:space="preserve">Block IV</t>
  </si>
  <si>
    <t xml:space="preserve">Block V</t>
  </si>
  <si>
    <t xml:space="preserve">A  32</t>
  </si>
  <si>
    <t xml:space="preserve">B  33</t>
  </si>
  <si>
    <t xml:space="preserve">D   30</t>
  </si>
  <si>
    <t xml:space="preserve">A   35</t>
  </si>
  <si>
    <t xml:space="preserve">C    36</t>
  </si>
  <si>
    <t xml:space="preserve">B  34</t>
  </si>
  <si>
    <t xml:space="preserve">C  34</t>
  </si>
  <si>
    <t xml:space="preserve">C   35</t>
  </si>
  <si>
    <t xml:space="preserve">C   32</t>
  </si>
  <si>
    <t xml:space="preserve">D    29</t>
  </si>
  <si>
    <t xml:space="preserve">C  31</t>
  </si>
  <si>
    <t xml:space="preserve">A  34</t>
  </si>
  <si>
    <t xml:space="preserve">B   36</t>
  </si>
  <si>
    <t xml:space="preserve">B   37</t>
  </si>
  <si>
    <t xml:space="preserve">A    37</t>
  </si>
  <si>
    <t xml:space="preserve">D  29</t>
  </si>
  <si>
    <t xml:space="preserve">D  26</t>
  </si>
  <si>
    <t xml:space="preserve">A   33</t>
  </si>
  <si>
    <t xml:space="preserve">D   28</t>
  </si>
  <si>
    <t xml:space="preserve">B    35</t>
  </si>
  <si>
    <t xml:space="preserve">Analyse the above result to test whether there is significant difference between yields of four varieties(RBD)</t>
  </si>
  <si>
    <r>
      <rPr>
        <b val="true"/>
        <sz val="11"/>
        <color theme="1"/>
        <rFont val="Calibri"/>
        <family val="2"/>
        <charset val="1"/>
      </rPr>
      <t xml:space="preserve">H</t>
    </r>
    <r>
      <rPr>
        <b val="true"/>
        <vertAlign val="subscript"/>
        <sz val="11"/>
        <color theme="1"/>
        <rFont val="Calibri"/>
        <family val="2"/>
        <charset val="1"/>
      </rPr>
      <t xml:space="preserve">0T</t>
    </r>
    <r>
      <rPr>
        <b val="true"/>
        <sz val="11"/>
        <color theme="1"/>
        <rFont val="Calibri"/>
        <family val="2"/>
        <charset val="1"/>
      </rPr>
      <t xml:space="preserve">:</t>
    </r>
  </si>
  <si>
    <t xml:space="preserve">There is no significant difference between treatments</t>
  </si>
  <si>
    <r>
      <rPr>
        <b val="true"/>
        <sz val="11"/>
        <color theme="1"/>
        <rFont val="Calibri"/>
        <family val="2"/>
        <charset val="1"/>
      </rPr>
      <t xml:space="preserve">H</t>
    </r>
    <r>
      <rPr>
        <b val="true"/>
        <vertAlign val="subscript"/>
        <sz val="11"/>
        <color theme="1"/>
        <rFont val="Calibri"/>
        <family val="2"/>
        <charset val="1"/>
      </rPr>
      <t xml:space="preserve">1T</t>
    </r>
    <r>
      <rPr>
        <b val="true"/>
        <sz val="11"/>
        <color theme="1"/>
        <rFont val="Calibri"/>
        <family val="2"/>
        <charset val="1"/>
      </rPr>
      <t xml:space="preserve">:</t>
    </r>
  </si>
  <si>
    <t xml:space="preserve">There is significant difference between treatments</t>
  </si>
  <si>
    <r>
      <rPr>
        <b val="true"/>
        <sz val="11"/>
        <color theme="1"/>
        <rFont val="Calibri"/>
        <family val="2"/>
        <charset val="1"/>
      </rPr>
      <t xml:space="preserve">H</t>
    </r>
    <r>
      <rPr>
        <b val="true"/>
        <vertAlign val="subscript"/>
        <sz val="11"/>
        <color theme="1"/>
        <rFont val="Calibri"/>
        <family val="2"/>
        <charset val="1"/>
      </rPr>
      <t xml:space="preserve">0B</t>
    </r>
    <r>
      <rPr>
        <b val="true"/>
        <sz val="11"/>
        <color theme="1"/>
        <rFont val="Calibri"/>
        <family val="2"/>
        <charset val="1"/>
      </rPr>
      <t xml:space="preserve">:</t>
    </r>
  </si>
  <si>
    <t xml:space="preserve">There is no significant difference between blocks</t>
  </si>
  <si>
    <r>
      <rPr>
        <b val="true"/>
        <sz val="11"/>
        <color theme="1"/>
        <rFont val="Calibri"/>
        <family val="2"/>
        <charset val="1"/>
      </rPr>
      <t xml:space="preserve">H</t>
    </r>
    <r>
      <rPr>
        <b val="true"/>
        <vertAlign val="subscript"/>
        <sz val="11"/>
        <color theme="1"/>
        <rFont val="Calibri"/>
        <family val="2"/>
        <charset val="1"/>
      </rPr>
      <t xml:space="preserve">1B</t>
    </r>
    <r>
      <rPr>
        <b val="true"/>
        <sz val="11"/>
        <color theme="1"/>
        <rFont val="Calibri"/>
        <family val="2"/>
        <charset val="1"/>
      </rPr>
      <t xml:space="preserve">:</t>
    </r>
  </si>
  <si>
    <t xml:space="preserve">There is significant difference between blocks</t>
  </si>
  <si>
    <t xml:space="preserve">Using Excel Data Analysis </t>
  </si>
  <si>
    <t xml:space="preserve">Treatment</t>
  </si>
  <si>
    <t xml:space="preserve">D</t>
  </si>
  <si>
    <t xml:space="preserve">Using Excel</t>
  </si>
  <si>
    <t xml:space="preserve">Anova: Two-Factor Without Replication</t>
  </si>
  <si>
    <r>
      <rPr>
        <sz val="14"/>
        <rFont val="Arial"/>
        <family val="2"/>
      </rPr>
      <t xml:space="preserve">F</t>
    </r>
    <r>
      <rPr>
        <vertAlign val="subscript"/>
        <sz val="14"/>
        <rFont val="Arial"/>
        <family val="2"/>
      </rPr>
      <t xml:space="preserve">crit</t>
    </r>
  </si>
  <si>
    <t xml:space="preserve">Treatments</t>
  </si>
  <si>
    <t xml:space="preserve">Blocks</t>
  </si>
  <si>
    <t xml:space="preserve">Error</t>
  </si>
  <si>
    <r>
      <rPr>
        <sz val="10"/>
        <rFont val="Arial"/>
        <family val="2"/>
      </rPr>
      <t xml:space="preserve">At α=0.05, For Treatments is F</t>
    </r>
    <r>
      <rPr>
        <vertAlign val="subscript"/>
        <sz val="11"/>
        <color theme="1"/>
        <rFont val="Calibri"/>
        <family val="2"/>
        <charset val="1"/>
      </rPr>
      <t xml:space="preserve">tab</t>
    </r>
    <r>
      <rPr>
        <sz val="11"/>
        <color theme="1"/>
        <rFont val="Calibri"/>
        <family val="2"/>
        <charset val="1"/>
      </rPr>
      <t xml:space="preserve">=3.490295</t>
    </r>
  </si>
  <si>
    <r>
      <rPr>
        <sz val="10"/>
        <rFont val="Arial"/>
        <family val="2"/>
      </rPr>
      <t xml:space="preserve">At α=0.05, For Blocks is F</t>
    </r>
    <r>
      <rPr>
        <vertAlign val="subscript"/>
        <sz val="11"/>
        <color theme="1"/>
        <rFont val="Calibri"/>
        <family val="2"/>
        <charset val="1"/>
      </rPr>
      <t xml:space="preserve">tab</t>
    </r>
    <r>
      <rPr>
        <sz val="11"/>
        <color theme="1"/>
        <rFont val="Calibri"/>
        <family val="2"/>
        <charset val="1"/>
      </rPr>
      <t xml:space="preserve">=3.259167</t>
    </r>
  </si>
  <si>
    <r>
      <rPr>
        <sz val="10"/>
        <rFont val="Arial"/>
        <family val="2"/>
      </rPr>
      <t xml:space="preserve">Since,F</t>
    </r>
    <r>
      <rPr>
        <vertAlign val="subscript"/>
        <sz val="11"/>
        <color theme="1"/>
        <rFont val="Calibri"/>
        <family val="2"/>
        <charset val="1"/>
      </rPr>
      <t xml:space="preserve">cal</t>
    </r>
    <r>
      <rPr>
        <sz val="11"/>
        <color theme="1"/>
        <rFont val="Calibri"/>
        <family val="2"/>
        <charset val="1"/>
      </rPr>
      <t xml:space="preserve">&gt;F</t>
    </r>
    <r>
      <rPr>
        <vertAlign val="subscript"/>
        <sz val="11"/>
        <color theme="1"/>
        <rFont val="Calibri"/>
        <family val="2"/>
        <charset val="1"/>
      </rPr>
      <t xml:space="preserve">tab</t>
    </r>
    <r>
      <rPr>
        <sz val="11"/>
        <color theme="1"/>
        <rFont val="Calibri"/>
        <family val="2"/>
        <charset val="1"/>
      </rPr>
      <t xml:space="preserve">.So we reject H</t>
    </r>
    <r>
      <rPr>
        <vertAlign val="subscript"/>
        <sz val="11"/>
        <color theme="1"/>
        <rFont val="Calibri"/>
        <family val="2"/>
        <charset val="1"/>
      </rPr>
      <t xml:space="preserve">oT</t>
    </r>
    <r>
      <rPr>
        <sz val="11"/>
        <color theme="1"/>
        <rFont val="Calibri"/>
        <family val="2"/>
        <charset val="1"/>
      </rPr>
      <t xml:space="preserve">.</t>
    </r>
  </si>
  <si>
    <r>
      <rPr>
        <sz val="10"/>
        <rFont val="Arial"/>
        <family val="2"/>
      </rPr>
      <t xml:space="preserve">Since,F</t>
    </r>
    <r>
      <rPr>
        <vertAlign val="subscript"/>
        <sz val="11"/>
        <color theme="1"/>
        <rFont val="Calibri"/>
        <family val="2"/>
        <charset val="1"/>
      </rPr>
      <t xml:space="preserve">cal</t>
    </r>
    <r>
      <rPr>
        <sz val="11"/>
        <color theme="1"/>
        <rFont val="Calibri"/>
        <family val="2"/>
        <charset val="1"/>
      </rPr>
      <t xml:space="preserve">&lt;F</t>
    </r>
    <r>
      <rPr>
        <vertAlign val="subscript"/>
        <sz val="11"/>
        <color theme="1"/>
        <rFont val="Calibri"/>
        <family val="2"/>
        <charset val="1"/>
      </rPr>
      <t xml:space="preserve">tab</t>
    </r>
    <r>
      <rPr>
        <sz val="11"/>
        <color theme="1"/>
        <rFont val="Calibri"/>
        <family val="2"/>
        <charset val="1"/>
      </rPr>
      <t xml:space="preserve">.So we accept H</t>
    </r>
    <r>
      <rPr>
        <vertAlign val="subscript"/>
        <sz val="11"/>
        <color theme="1"/>
        <rFont val="Calibri"/>
        <family val="2"/>
        <charset val="1"/>
      </rPr>
      <t xml:space="preserve">oB</t>
    </r>
    <r>
      <rPr>
        <sz val="11"/>
        <color theme="1"/>
        <rFont val="Calibri"/>
        <family val="2"/>
        <charset val="1"/>
      </rPr>
      <t xml:space="preserve">.</t>
    </r>
  </si>
  <si>
    <t xml:space="preserve">There is significant difference between treatments but there is no significant difference between blocks.</t>
  </si>
  <si>
    <r>
      <rPr>
        <b val="true"/>
        <u val="single"/>
        <sz val="11"/>
        <color theme="1"/>
        <rFont val="Calibri"/>
        <family val="2"/>
        <charset val="1"/>
      </rPr>
      <t xml:space="preserve">Problem:</t>
    </r>
    <r>
      <rPr>
        <sz val="11"/>
        <color theme="1"/>
        <rFont val="Calibri"/>
        <family val="2"/>
        <charset val="1"/>
      </rPr>
      <t xml:space="preserve">    The following is the table is the 5×5 Latin square design for data taken from a manurial experiment with sugarcane. The five </t>
    </r>
  </si>
  <si>
    <t xml:space="preserve">treatments were applied</t>
  </si>
  <si>
    <t xml:space="preserve">Row</t>
  </si>
  <si>
    <t xml:space="preserve">Column</t>
  </si>
  <si>
    <t xml:space="preserve">E</t>
  </si>
  <si>
    <t xml:space="preserve">Analyze the above data to find if there are any treatments effects. (LSD)</t>
  </si>
  <si>
    <t xml:space="preserve">Output: Using SPSS:</t>
  </si>
  <si>
    <t xml:space="preserve">NEW FILE.</t>
  </si>
  <si>
    <t xml:space="preserve">DATASET NAME DataSet1 WINDOW=FRONT.</t>
  </si>
  <si>
    <t xml:space="preserve">UNIANOVA values BY Rows Columns Treatment</t>
  </si>
  <si>
    <t xml:space="preserve">  /METHOD=SSTYPE(3)</t>
  </si>
  <si>
    <t xml:space="preserve">  /INTERCEPT=INCLUDE</t>
  </si>
  <si>
    <t xml:space="preserve">  /POSTHOC=Rows Columns Treatment(LSD)</t>
  </si>
  <si>
    <t xml:space="preserve">  /CRITERIA=ALPHA(0.05)</t>
  </si>
  <si>
    <t xml:space="preserve">  /DESIGN=Rows Columns Treatment.</t>
  </si>
  <si>
    <t xml:space="preserve">Univariate Analysis of Variance</t>
  </si>
  <si>
    <t xml:space="preserve">Between-Subjects Factors</t>
  </si>
  <si>
    <t xml:space="preserve">Rows</t>
  </si>
  <si>
    <t xml:space="preserve">Columns</t>
  </si>
  <si>
    <t xml:space="preserve">Tests of Between-Subjects Effects</t>
  </si>
  <si>
    <t xml:space="preserve">Dependent Variable:   values </t>
  </si>
  <si>
    <t xml:space="preserve">Source</t>
  </si>
  <si>
    <t xml:space="preserve">Type III Sum of Squares</t>
  </si>
  <si>
    <t xml:space="preserve">Mean Square</t>
  </si>
  <si>
    <t xml:space="preserve">Corrected Model</t>
  </si>
  <si>
    <t xml:space="preserve">676.221a</t>
  </si>
  <si>
    <t xml:space="preserve">Intercept</t>
  </si>
  <si>
    <t xml:space="preserve">Corrected Total</t>
  </si>
  <si>
    <t xml:space="preserve">a R Squared = .691 (Adjusted R Squared = .382)</t>
  </si>
  <si>
    <t xml:space="preserve">Post Hoc Tests</t>
  </si>
  <si>
    <t xml:space="preserve">Multiple Comparisons</t>
  </si>
  <si>
    <t xml:space="preserve">LSD </t>
  </si>
  <si>
    <t xml:space="preserve">(I) Rows</t>
  </si>
  <si>
    <t xml:space="preserve">(J) Rows</t>
  </si>
  <si>
    <t xml:space="preserve">Mean Difference (I-J)</t>
  </si>
  <si>
    <t xml:space="preserve">Std. Error</t>
  </si>
  <si>
    <t xml:space="preserve">95% Confidence 
Interval</t>
  </si>
  <si>
    <t xml:space="preserve">Lower Bound</t>
  </si>
  <si>
    <t xml:space="preserve">Upper
 Bound</t>
  </si>
  <si>
    <t xml:space="preserve">Based on observed means.</t>
  </si>
  <si>
    <t xml:space="preserve"> The error term is Mean Square(Error) = 25.181.</t>
  </si>
  <si>
    <t xml:space="preserve">Homogeneous Subsets</t>
  </si>
  <si>
    <t xml:space="preserve">(I) Columns</t>
  </si>
  <si>
    <t xml:space="preserve">(J) Columns</t>
  </si>
  <si>
    <t xml:space="preserve">95% Confidence Interval</t>
  </si>
  <si>
    <t xml:space="preserve">Lower
Bound</t>
  </si>
  <si>
    <t xml:space="preserve">7.640*</t>
  </si>
  <si>
    <t xml:space="preserve">-7.640*</t>
  </si>
  <si>
    <t xml:space="preserve">* The mean difference is significant at the 0.05 level.</t>
  </si>
  <si>
    <t xml:space="preserve">(I) Treatment</t>
  </si>
  <si>
    <t xml:space="preserve">(J) Treatment</t>
  </si>
  <si>
    <t xml:space="preserve">Upper
Bound</t>
  </si>
  <si>
    <t xml:space="preserve">7.480*</t>
  </si>
  <si>
    <t xml:space="preserve">-7.480*</t>
  </si>
  <si>
    <t xml:space="preserve">-10.400*</t>
  </si>
  <si>
    <t xml:space="preserve">-8.400*</t>
  </si>
  <si>
    <t xml:space="preserve">10.400*</t>
  </si>
  <si>
    <t xml:space="preserve">8.400*</t>
  </si>
  <si>
    <t xml:space="preserve">Significant approach</t>
  </si>
  <si>
    <t xml:space="preserve">The manurial experiment with sugarcane by applying five treatments is significant.</t>
  </si>
  <si>
    <r>
      <rPr>
        <b val="true"/>
        <u val="single"/>
        <sz val="11"/>
        <color theme="1"/>
        <rFont val="Calibri"/>
        <family val="2"/>
        <charset val="1"/>
      </rPr>
      <t xml:space="preserve">Problem: </t>
    </r>
    <r>
      <rPr>
        <sz val="11"/>
        <color theme="1"/>
        <rFont val="Calibri"/>
        <family val="2"/>
        <charset val="1"/>
      </rPr>
      <t xml:space="preserve">The number of disease infected tomato plants in 10 different plots of equal size are given below.Test whether the
 disease infected plants are uniformly distributed over the entire area use kolmogorov smirnov test.</t>
    </r>
  </si>
  <si>
    <t xml:space="preserve">Plot no.</t>
  </si>
  <si>
    <t xml:space="preserve">No. of infected plants</t>
  </si>
  <si>
    <t xml:space="preserve">Kolmogorov Smirnov one sample test is a test of goodness of fit and alternative to chi square test for goodness of fit when 
sample size is small.</t>
  </si>
  <si>
    <r>
      <rPr>
        <sz val="10"/>
        <rFont val="Arial"/>
        <family val="2"/>
      </rPr>
      <t xml:space="preserve">Let x</t>
    </r>
    <r>
      <rPr>
        <vertAlign val="subscript"/>
        <sz val="11"/>
        <color theme="1"/>
        <rFont val="Calibri"/>
        <family val="2"/>
        <charset val="1"/>
      </rPr>
      <t xml:space="preserve">1</t>
    </r>
    <r>
      <rPr>
        <sz val="11"/>
        <color theme="1"/>
        <rFont val="Calibri"/>
        <family val="2"/>
        <charset val="1"/>
      </rPr>
      <t xml:space="preserve">, x</t>
    </r>
    <r>
      <rPr>
        <vertAlign val="subscript"/>
        <sz val="11"/>
        <color theme="1"/>
        <rFont val="Calibri"/>
        <family val="2"/>
        <charset val="1"/>
      </rPr>
      <t xml:space="preserve">2</t>
    </r>
    <r>
      <rPr>
        <sz val="11"/>
        <color theme="1"/>
        <rFont val="Calibri"/>
        <family val="2"/>
        <charset val="1"/>
      </rPr>
      <t xml:space="preserve">, x</t>
    </r>
    <r>
      <rPr>
        <vertAlign val="subscript"/>
        <sz val="11"/>
        <color theme="1"/>
        <rFont val="Calibri"/>
        <family val="2"/>
        <charset val="1"/>
      </rPr>
      <t xml:space="preserve">3</t>
    </r>
    <r>
      <rPr>
        <sz val="11"/>
        <color theme="1"/>
        <rFont val="Calibri"/>
        <family val="2"/>
        <charset val="1"/>
      </rPr>
      <t xml:space="preserve">, ……, x</t>
    </r>
    <r>
      <rPr>
        <vertAlign val="subscript"/>
        <sz val="11"/>
        <color theme="1"/>
        <rFont val="Calibri"/>
        <family val="2"/>
        <charset val="1"/>
      </rPr>
      <t xml:space="preserve">n</t>
    </r>
    <r>
      <rPr>
        <sz val="11"/>
        <color theme="1"/>
        <rFont val="Calibri"/>
        <family val="2"/>
        <charset val="1"/>
      </rPr>
      <t xml:space="preserve"> be random sample of size n from population having distribution function F(x). Let us consider n 
observations of random variable x is classified into k classes with their respective frequencies.</t>
    </r>
  </si>
  <si>
    <t xml:space="preserve">Null hypothesis:  H0:</t>
  </si>
  <si>
    <t xml:space="preserve">The disease infected plants are uniformly distributed over the entire area</t>
  </si>
  <si>
    <t xml:space="preserve">Alternative hypothesis:  H1:</t>
  </si>
  <si>
    <t xml:space="preserve">The disease infected plants are not uniformly distributed over the entire area</t>
  </si>
  <si>
    <r>
      <rPr>
        <sz val="10"/>
        <rFont val="Arial"/>
        <family val="2"/>
      </rPr>
      <t xml:space="preserve">Let </t>
    </r>
    <r>
      <rPr>
        <sz val="11"/>
        <color theme="1"/>
        <rFont val="Calibri"/>
        <family val="2"/>
        <charset val="1"/>
      </rPr>
      <t xml:space="preserve">α be the level of significance. Generally fix α = 0.05 unless we are given.</t>
    </r>
  </si>
  <si>
    <r>
      <rPr>
        <b val="true"/>
        <sz val="11"/>
        <color theme="1"/>
        <rFont val="Calibri"/>
        <family val="2"/>
        <charset val="1"/>
      </rPr>
      <t xml:space="preserve">D</t>
    </r>
    <r>
      <rPr>
        <b val="true"/>
        <vertAlign val="subscript"/>
        <sz val="11"/>
        <color theme="1"/>
        <rFont val="Calibri"/>
        <family val="2"/>
        <charset val="1"/>
      </rPr>
      <t xml:space="preserve">0</t>
    </r>
    <r>
      <rPr>
        <b val="true"/>
        <sz val="11"/>
        <color theme="1"/>
        <rFont val="Calibri"/>
        <family val="2"/>
        <charset val="1"/>
      </rPr>
      <t xml:space="preserve"> = max|F</t>
    </r>
    <r>
      <rPr>
        <b val="true"/>
        <vertAlign val="subscript"/>
        <sz val="11"/>
        <color theme="1"/>
        <rFont val="Calibri"/>
        <family val="2"/>
        <charset val="1"/>
      </rPr>
      <t xml:space="preserve">e</t>
    </r>
    <r>
      <rPr>
        <b val="true"/>
        <sz val="11"/>
        <color theme="1"/>
        <rFont val="Calibri"/>
        <family val="2"/>
        <charset val="1"/>
      </rPr>
      <t xml:space="preserve"> - F</t>
    </r>
    <r>
      <rPr>
        <b val="true"/>
        <vertAlign val="subscript"/>
        <sz val="11"/>
        <color theme="1"/>
        <rFont val="Calibri"/>
        <family val="2"/>
        <charset val="1"/>
      </rPr>
      <t xml:space="preserve">o</t>
    </r>
    <r>
      <rPr>
        <b val="true"/>
        <sz val="11"/>
        <color theme="1"/>
        <rFont val="Calibri"/>
        <family val="2"/>
        <charset val="1"/>
      </rPr>
      <t xml:space="preserve">|</t>
    </r>
  </si>
  <si>
    <r>
      <rPr>
        <sz val="10"/>
        <rFont val="Arial"/>
        <family val="2"/>
      </rPr>
      <t xml:space="preserve">F</t>
    </r>
    <r>
      <rPr>
        <vertAlign val="subscript"/>
        <sz val="11"/>
        <color theme="1"/>
        <rFont val="Calibri"/>
        <family val="2"/>
        <charset val="1"/>
      </rPr>
      <t xml:space="preserve">o</t>
    </r>
    <r>
      <rPr>
        <sz val="11"/>
        <color theme="1"/>
        <rFont val="Calibri"/>
        <family val="2"/>
        <charset val="1"/>
      </rPr>
      <t xml:space="preserve"> = observed relative frequency</t>
    </r>
  </si>
  <si>
    <r>
      <rPr>
        <sz val="10"/>
        <rFont val="Arial"/>
        <family val="2"/>
      </rPr>
      <t xml:space="preserve">F</t>
    </r>
    <r>
      <rPr>
        <vertAlign val="subscript"/>
        <sz val="11"/>
        <color theme="1"/>
        <rFont val="Calibri"/>
        <family val="2"/>
        <charset val="1"/>
      </rPr>
      <t xml:space="preserve">e</t>
    </r>
    <r>
      <rPr>
        <sz val="11"/>
        <color theme="1"/>
        <rFont val="Calibri"/>
        <family val="2"/>
        <charset val="1"/>
      </rPr>
      <t xml:space="preserve"> = expected relative frequency</t>
    </r>
  </si>
  <si>
    <r>
      <rPr>
        <sz val="10"/>
        <rFont val="Arial"/>
        <family val="2"/>
      </rPr>
      <t xml:space="preserve">|Fe - F</t>
    </r>
    <r>
      <rPr>
        <vertAlign val="subscript"/>
        <sz val="11"/>
        <color theme="1"/>
        <rFont val="Calibri"/>
        <family val="2"/>
        <charset val="1"/>
      </rPr>
      <t xml:space="preserve">o</t>
    </r>
    <r>
      <rPr>
        <sz val="11"/>
        <color theme="1"/>
        <rFont val="Calibri"/>
        <family val="2"/>
        <charset val="1"/>
      </rPr>
      <t xml:space="preserve">| = absolute deviation of Fe and Fo</t>
    </r>
  </si>
  <si>
    <t xml:space="preserve">SPSS Syntax</t>
  </si>
  <si>
    <t xml:space="preserve">  /K-S(NORMAL)=Weight</t>
  </si>
  <si>
    <t xml:space="preserve">One-Sample Kolmogorov-Smirnov Test</t>
  </si>
  <si>
    <t xml:space="preserve">Weight</t>
  </si>
  <si>
    <r>
      <rPr>
        <sz val="9"/>
        <color rgb="FF000000"/>
        <rFont val="Arial"/>
        <family val="2"/>
        <charset val="1"/>
      </rPr>
      <t xml:space="preserve">Normal Parameters</t>
    </r>
    <r>
      <rPr>
        <vertAlign val="superscript"/>
        <sz val="9"/>
        <color rgb="FF000000"/>
        <rFont val="Arial"/>
        <family val="2"/>
        <charset val="1"/>
      </rPr>
      <t xml:space="preserve">a,b</t>
    </r>
  </si>
  <si>
    <t xml:space="preserve">Most Extreme Differences</t>
  </si>
  <si>
    <t xml:space="preserve">Absolute</t>
  </si>
  <si>
    <t xml:space="preserve">Positive</t>
  </si>
  <si>
    <t xml:space="preserve">Negative</t>
  </si>
  <si>
    <t xml:space="preserve">Kolmogorov-Smirnov Z</t>
  </si>
  <si>
    <t xml:space="preserve">a. Test distribution is Normal.</t>
  </si>
  <si>
    <t xml:space="preserve">b. Calculated from data.</t>
  </si>
  <si>
    <r>
      <rPr>
        <b val="true"/>
        <sz val="11"/>
        <color theme="1"/>
        <rFont val="Calibri"/>
        <family val="2"/>
        <charset val="1"/>
      </rPr>
      <t xml:space="preserve">D</t>
    </r>
    <r>
      <rPr>
        <b val="true"/>
        <vertAlign val="subscript"/>
        <sz val="11"/>
        <color theme="1"/>
        <rFont val="Calibri"/>
        <family val="2"/>
        <charset val="1"/>
      </rPr>
      <t xml:space="preserve">(0.05,10)</t>
    </r>
    <r>
      <rPr>
        <b val="true"/>
        <sz val="11"/>
        <color theme="1"/>
        <rFont val="Calibri"/>
        <family val="2"/>
        <charset val="1"/>
      </rPr>
      <t xml:space="preserve"> = </t>
    </r>
  </si>
  <si>
    <t xml:space="preserve">from KS test D table</t>
  </si>
  <si>
    <r>
      <rPr>
        <sz val="10"/>
        <rFont val="Arial"/>
        <family val="2"/>
      </rPr>
      <t xml:space="preserve">Since D</t>
    </r>
    <r>
      <rPr>
        <vertAlign val="subscript"/>
        <sz val="11"/>
        <color theme="1"/>
        <rFont val="Calibri"/>
        <family val="2"/>
        <charset val="1"/>
      </rPr>
      <t xml:space="preserve">0</t>
    </r>
    <r>
      <rPr>
        <sz val="11"/>
        <color theme="1"/>
        <rFont val="Calibri"/>
        <family val="2"/>
        <charset val="1"/>
      </rPr>
      <t xml:space="preserve"> = 0.462  &gt;  D</t>
    </r>
    <r>
      <rPr>
        <vertAlign val="subscript"/>
        <sz val="11"/>
        <color theme="1"/>
        <rFont val="Calibri"/>
        <family val="2"/>
        <charset val="1"/>
      </rPr>
      <t xml:space="preserve">(10, 0.05)</t>
    </r>
    <r>
      <rPr>
        <sz val="11"/>
        <color theme="1"/>
        <rFont val="Calibri"/>
        <family val="2"/>
        <charset val="1"/>
      </rPr>
      <t xml:space="preserve"> = 0.409, We reject H</t>
    </r>
    <r>
      <rPr>
        <vertAlign val="subscript"/>
        <sz val="11"/>
        <color theme="1"/>
        <rFont val="Calibri"/>
        <family val="2"/>
        <charset val="1"/>
      </rPr>
      <t xml:space="preserve">0</t>
    </r>
    <r>
      <rPr>
        <sz val="11"/>
        <color theme="1"/>
        <rFont val="Calibri"/>
        <family val="2"/>
        <charset val="1"/>
      </rPr>
      <t xml:space="preserve"> and accept H</t>
    </r>
    <r>
      <rPr>
        <vertAlign val="subscript"/>
        <sz val="11"/>
        <color theme="1"/>
        <rFont val="Calibri"/>
        <family val="2"/>
        <charset val="1"/>
      </rPr>
      <t xml:space="preserve">1</t>
    </r>
    <r>
      <rPr>
        <sz val="11"/>
        <color theme="1"/>
        <rFont val="Calibri"/>
        <family val="2"/>
        <charset val="1"/>
      </rPr>
      <t xml:space="preserve">.</t>
    </r>
  </si>
  <si>
    <t xml:space="preserve">The disease infected plants are not uniformly distributed over the entire area.</t>
  </si>
</sst>
</file>

<file path=xl/styles.xml><?xml version="1.0" encoding="utf-8"?>
<styleSheet xmlns="http://schemas.openxmlformats.org/spreadsheetml/2006/main">
  <numFmts count="14">
    <numFmt numFmtId="164" formatCode="General"/>
    <numFmt numFmtId="165" formatCode="[$$-409]#,##0.00;[RED]\-[$$-409]#,##0.00"/>
    <numFmt numFmtId="166" formatCode="0"/>
    <numFmt numFmtId="167" formatCode="0.00"/>
    <numFmt numFmtId="168" formatCode="0.000"/>
    <numFmt numFmtId="169" formatCode="0.0000"/>
    <numFmt numFmtId="170" formatCode="0.00000"/>
    <numFmt numFmtId="171" formatCode="General"/>
    <numFmt numFmtId="172" formatCode="#.000"/>
    <numFmt numFmtId="173" formatCode="###0.00"/>
    <numFmt numFmtId="174" formatCode="###0.000"/>
    <numFmt numFmtId="175" formatCode="###0"/>
    <numFmt numFmtId="176" formatCode="0.0"/>
    <numFmt numFmtId="177" formatCode="####.000"/>
  </numFmts>
  <fonts count="129">
    <font>
      <sz val="10"/>
      <name val="Arial"/>
      <family val="2"/>
    </font>
    <font>
      <sz val="10"/>
      <name val="Arial"/>
      <family val="0"/>
    </font>
    <font>
      <sz val="10"/>
      <name val="Arial"/>
      <family val="0"/>
    </font>
    <font>
      <sz val="10"/>
      <name val="Arial"/>
      <family val="0"/>
    </font>
    <font>
      <u val="single"/>
      <sz val="10"/>
      <name val="Noto Sans CJK SC"/>
      <family val="2"/>
    </font>
    <font>
      <sz val="11"/>
      <color rgb="FF000000"/>
      <name val="Calibri"/>
      <family val="2"/>
    </font>
    <font>
      <sz val="12"/>
      <color rgb="FF000000"/>
      <name val="Calibri"/>
      <family val="2"/>
    </font>
    <font>
      <sz val="10"/>
      <color rgb="FF000000"/>
      <name val="Calibri"/>
      <family val="2"/>
    </font>
    <font>
      <b val="true"/>
      <u val="single"/>
      <sz val="11"/>
      <color rgb="FF000000"/>
      <name val="Calibri"/>
      <family val="2"/>
    </font>
    <font>
      <b val="true"/>
      <sz val="11"/>
      <color rgb="FF000000"/>
      <name val="Calibri"/>
      <family val="2"/>
    </font>
    <font>
      <b val="true"/>
      <sz val="14"/>
      <color rgb="FF000000"/>
      <name val="Calibri"/>
      <family val="2"/>
    </font>
    <font>
      <b val="true"/>
      <vertAlign val="subscript"/>
      <sz val="14"/>
      <color rgb="FF000000"/>
      <name val="Calibri"/>
      <family val="2"/>
    </font>
    <font>
      <vertAlign val="subscript"/>
      <sz val="11"/>
      <color rgb="FF000000"/>
      <name val="Calibri"/>
      <family val="2"/>
    </font>
    <font>
      <b val="true"/>
      <sz val="11"/>
      <color rgb="FF993300"/>
      <name val="Calibri"/>
      <family val="2"/>
    </font>
    <font>
      <sz val="10"/>
      <name val="Calibri"/>
      <family val="2"/>
    </font>
    <font>
      <sz val="9"/>
      <color rgb="FF333399"/>
      <name val="Calibri"/>
      <family val="2"/>
    </font>
    <font>
      <sz val="9"/>
      <color rgb="FF993300"/>
      <name val="Calibri"/>
      <family val="2"/>
    </font>
    <font>
      <sz val="14"/>
      <color rgb="FF000000"/>
      <name val="Calibri"/>
      <family val="2"/>
    </font>
    <font>
      <vertAlign val="subscript"/>
      <sz val="14"/>
      <color rgb="FF000000"/>
      <name val="Calibri"/>
      <family val="2"/>
    </font>
    <font>
      <sz val="13"/>
      <color rgb="FF000000"/>
      <name val="Calibri"/>
      <family val="2"/>
    </font>
    <font>
      <vertAlign val="subscript"/>
      <sz val="13"/>
      <color rgb="FF000000"/>
      <name val="Calibri"/>
      <family val="2"/>
    </font>
    <font>
      <sz val="12"/>
      <name val="Arial"/>
      <family val="2"/>
    </font>
    <font>
      <b val="true"/>
      <u val="single"/>
      <sz val="12"/>
      <color rgb="FF000000"/>
      <name val="Calibri"/>
      <family val="2"/>
    </font>
    <font>
      <b val="true"/>
      <sz val="11"/>
      <color rgb="FF000000"/>
      <name val="Cambria Math"/>
      <family val="0"/>
    </font>
    <font>
      <sz val="14"/>
      <color rgb="FF000000"/>
      <name val="Cambria Math"/>
      <family val="0"/>
    </font>
    <font>
      <b val="true"/>
      <sz val="12"/>
      <color rgb="FF000000"/>
      <name val="Calibri"/>
      <family val="2"/>
    </font>
    <font>
      <vertAlign val="superscript"/>
      <sz val="14"/>
      <color rgb="FF000000"/>
      <name val="Calibri"/>
      <family val="2"/>
    </font>
    <font>
      <b val="true"/>
      <sz val="12"/>
      <color rgb="FF993300"/>
      <name val="Arial Bold"/>
      <family val="0"/>
    </font>
    <font>
      <sz val="12"/>
      <color rgb="FF333399"/>
      <name val="Arial"/>
      <family val="0"/>
    </font>
    <font>
      <sz val="12"/>
      <color rgb="FF993300"/>
      <name val="Arial"/>
      <family val="0"/>
    </font>
    <font>
      <sz val="12"/>
      <color rgb="FF000000"/>
      <name val="Aparajita"/>
      <family val="1"/>
    </font>
    <font>
      <b val="true"/>
      <vertAlign val="subscript"/>
      <sz val="11"/>
      <color rgb="FF000000"/>
      <name val="Calibri"/>
      <family val="2"/>
    </font>
    <font>
      <b val="true"/>
      <sz val="11"/>
      <color rgb="FF993300"/>
      <name val="Arial Bold"/>
      <family val="0"/>
    </font>
    <font>
      <sz val="9"/>
      <color rgb="FF333399"/>
      <name val="Arial"/>
      <family val="2"/>
    </font>
    <font>
      <sz val="9"/>
      <color rgb="FF993300"/>
      <name val="Arial"/>
      <family val="2"/>
    </font>
    <font>
      <b val="true"/>
      <sz val="11"/>
      <color rgb="FF000000"/>
      <name val="Cambria Math"/>
      <family val="2"/>
    </font>
    <font>
      <b val="true"/>
      <sz val="12"/>
      <color rgb="FF000000"/>
      <name val="Cambria Math"/>
      <family val="2"/>
    </font>
    <font>
      <sz val="11"/>
      <name val="Calibri"/>
      <family val="2"/>
    </font>
    <font>
      <b val="true"/>
      <u val="single"/>
      <sz val="18"/>
      <color rgb="FF000000"/>
      <name val="Calibri"/>
      <family val="2"/>
    </font>
    <font>
      <i val="true"/>
      <sz val="11"/>
      <color rgb="FF000000"/>
      <name val="Calibri"/>
      <family val="2"/>
    </font>
    <font>
      <b val="true"/>
      <u val="single"/>
      <sz val="14"/>
      <color rgb="FF000000"/>
      <name val="Calibri"/>
      <family val="2"/>
    </font>
    <font>
      <vertAlign val="subscript"/>
      <sz val="10"/>
      <name val="Calibri"/>
      <family val="2"/>
    </font>
    <font>
      <sz val="14"/>
      <name val="Calibri"/>
      <family val="2"/>
    </font>
    <font>
      <vertAlign val="subscript"/>
      <sz val="14"/>
      <name val="Calibri"/>
      <family val="2"/>
    </font>
    <font>
      <b val="true"/>
      <sz val="16"/>
      <color rgb="FF000000"/>
      <name val="Calibri"/>
      <family val="2"/>
    </font>
    <font>
      <sz val="12"/>
      <name val="Calibri"/>
      <family val="2"/>
    </font>
    <font>
      <vertAlign val="subscript"/>
      <sz val="12"/>
      <name val="Calibri"/>
      <family val="2"/>
    </font>
    <font>
      <b val="true"/>
      <u val="single"/>
      <sz val="16"/>
      <color rgb="FF000000"/>
      <name val="Calibri"/>
      <family val="2"/>
    </font>
    <font>
      <sz val="11"/>
      <color theme="1"/>
      <name val="Cambria Math"/>
      <family val="0"/>
    </font>
    <font>
      <sz val="11"/>
      <color theme="1"/>
      <name val="Cambria Math"/>
      <family val="1"/>
    </font>
    <font>
      <vertAlign val="subscript"/>
      <sz val="11"/>
      <color theme="1"/>
      <name val="Cambria Math"/>
      <family val="1"/>
    </font>
    <font>
      <vertAlign val="subscript"/>
      <sz val="11"/>
      <color theme="1"/>
      <name val="Cambria Math"/>
      <family val="0"/>
    </font>
    <font>
      <vertAlign val="superscript"/>
      <sz val="11"/>
      <color theme="1"/>
      <name val="Cambria Math"/>
      <family val="1"/>
    </font>
    <font>
      <sz val="11"/>
      <name val="Arial"/>
      <family val="2"/>
    </font>
    <font>
      <vertAlign val="subscript"/>
      <sz val="11"/>
      <name val="Arial"/>
      <family val="2"/>
    </font>
    <font>
      <vertAlign val="subscript"/>
      <sz val="10"/>
      <name val="Arial"/>
      <family val="2"/>
    </font>
    <font>
      <vertAlign val="superscript"/>
      <sz val="9"/>
      <color rgb="FF333399"/>
      <name val="Arial"/>
      <family val="2"/>
    </font>
    <font>
      <sz val="10"/>
      <name val="Times New Roman"/>
      <family val="1"/>
    </font>
    <font>
      <b val="true"/>
      <u val="single"/>
      <sz val="11"/>
      <color rgb="FF000000"/>
      <name val="Times New Roman"/>
      <family val="1"/>
    </font>
    <font>
      <b val="true"/>
      <sz val="11"/>
      <color rgb="FF000000"/>
      <name val="Times New Roman"/>
      <family val="1"/>
    </font>
    <font>
      <sz val="11"/>
      <color rgb="FF000000"/>
      <name val="Times New Roman"/>
      <family val="1"/>
    </font>
    <font>
      <vertAlign val="subscript"/>
      <sz val="11"/>
      <color rgb="FF000000"/>
      <name val="Times New Roman"/>
      <family val="1"/>
    </font>
    <font>
      <b val="true"/>
      <u val="single"/>
      <sz val="12"/>
      <color rgb="FF000000"/>
      <name val="Times New Roman"/>
      <family val="1"/>
    </font>
    <font>
      <sz val="12"/>
      <color rgb="FF000000"/>
      <name val="Times New Roman"/>
      <family val="1"/>
    </font>
    <font>
      <vertAlign val="superscript"/>
      <sz val="12"/>
      <color rgb="FF000000"/>
      <name val="Times New Roman"/>
      <family val="1"/>
    </font>
    <font>
      <b val="true"/>
      <sz val="13"/>
      <color rgb="FF000000"/>
      <name val="Times New Roman"/>
      <family val="1"/>
    </font>
    <font>
      <b val="true"/>
      <vertAlign val="superscript"/>
      <sz val="13"/>
      <color rgb="FF000000"/>
      <name val="Times New Roman"/>
      <family val="1"/>
    </font>
    <font>
      <b val="true"/>
      <vertAlign val="subscript"/>
      <sz val="13"/>
      <color rgb="FF000000"/>
      <name val="Times New Roman"/>
      <family val="1"/>
    </font>
    <font>
      <b val="true"/>
      <sz val="11"/>
      <color rgb="FF993300"/>
      <name val="Times New Roman"/>
      <family val="1"/>
    </font>
    <font>
      <sz val="9"/>
      <color rgb="FF333399"/>
      <name val="Times New Roman"/>
      <family val="1"/>
    </font>
    <font>
      <sz val="9"/>
      <color rgb="FF000000"/>
      <name val="Times New Roman"/>
      <family val="1"/>
    </font>
    <font>
      <b val="true"/>
      <u val="single"/>
      <sz val="12"/>
      <color rgb="FF333399"/>
      <name val="Times New Roman"/>
      <family val="1"/>
    </font>
    <font>
      <sz val="12"/>
      <name val="Times New Roman"/>
      <family val="1"/>
    </font>
    <font>
      <vertAlign val="superscript"/>
      <sz val="12"/>
      <name val="Times New Roman"/>
      <family val="1"/>
    </font>
    <font>
      <vertAlign val="subscript"/>
      <sz val="12"/>
      <name val="Times New Roman"/>
      <family val="1"/>
    </font>
    <font>
      <b val="true"/>
      <sz val="12"/>
      <color rgb="FF000000"/>
      <name val="Times New Roman"/>
      <family val="1"/>
    </font>
    <font>
      <sz val="11"/>
      <name val="Times New Roman"/>
      <family val="1"/>
    </font>
    <font>
      <b val="true"/>
      <vertAlign val="superscript"/>
      <sz val="11"/>
      <color rgb="FF993300"/>
      <name val="Arial Bold"/>
      <family val="0"/>
    </font>
    <font>
      <b val="true"/>
      <sz val="13"/>
      <color rgb="FF000000"/>
      <name val="Calibri"/>
      <family val="2"/>
    </font>
    <font>
      <sz val="13"/>
      <color rgb="FF000000"/>
      <name val="Cambria Math"/>
      <family val="0"/>
    </font>
    <font>
      <vertAlign val="superscript"/>
      <sz val="13"/>
      <color rgb="FF000000"/>
      <name val="Calibri"/>
      <family val="2"/>
    </font>
    <font>
      <vertAlign val="superscript"/>
      <sz val="14"/>
      <name val="Arial"/>
      <family val="2"/>
    </font>
    <font>
      <vertAlign val="subscript"/>
      <sz val="14"/>
      <name val="Arial"/>
      <family val="2"/>
    </font>
    <font>
      <sz val="14"/>
      <name val="Arial"/>
      <family val="2"/>
    </font>
    <font>
      <vertAlign val="superscript"/>
      <sz val="13"/>
      <name val="Arial"/>
      <family val="2"/>
    </font>
    <font>
      <vertAlign val="subscript"/>
      <sz val="13"/>
      <name val="Arial"/>
      <family val="2"/>
    </font>
    <font>
      <sz val="13"/>
      <name val="Arial"/>
      <family val="2"/>
    </font>
    <font>
      <sz val="10"/>
      <color rgb="FF000000"/>
      <name val="Courier New"/>
      <family val="3"/>
    </font>
    <font>
      <b val="true"/>
      <sz val="9"/>
      <color rgb="FF000000"/>
      <name val="Arial Bold"/>
      <family val="0"/>
    </font>
    <font>
      <sz val="9"/>
      <color rgb="FF000000"/>
      <name val="Arial"/>
      <family val="2"/>
    </font>
    <font>
      <b val="true"/>
      <vertAlign val="superscript"/>
      <sz val="9"/>
      <color rgb="FF000000"/>
      <name val="Arial Bold"/>
      <family val="0"/>
    </font>
    <font>
      <vertAlign val="superscript"/>
      <sz val="11"/>
      <color rgb="FF000000"/>
      <name val="Calibri"/>
      <family val="2"/>
    </font>
    <font>
      <sz val="11"/>
      <color theme="1"/>
      <name val="Calibri"/>
      <family val="0"/>
    </font>
    <font>
      <sz val="20"/>
      <color theme="1"/>
      <name val="Calibri"/>
      <family val="0"/>
    </font>
    <font>
      <sz val="12"/>
      <color theme="1"/>
      <name val="Calibri"/>
      <family val="0"/>
    </font>
    <font>
      <vertAlign val="subscript"/>
      <sz val="12"/>
      <color theme="1"/>
      <name val="Calibri"/>
      <family val="0"/>
    </font>
    <font>
      <vertAlign val="superscript"/>
      <sz val="12"/>
      <color theme="1"/>
      <name val="Calibri"/>
      <family val="0"/>
    </font>
    <font>
      <vertAlign val="subscript"/>
      <sz val="11"/>
      <color theme="1"/>
      <name val="Calibri"/>
      <family val="0"/>
    </font>
    <font>
      <sz val="10"/>
      <color rgb="FF000000"/>
      <name val="Times New Roman"/>
      <family val="1"/>
    </font>
    <font>
      <sz val="11"/>
      <color rgb="FF333333"/>
      <name val="Calibri"/>
      <family val="2"/>
    </font>
    <font>
      <vertAlign val="superscript"/>
      <sz val="11"/>
      <color rgb="FF333333"/>
      <name val="Calibri"/>
      <family val="2"/>
    </font>
    <font>
      <sz val="11"/>
      <color rgb="FF000000"/>
      <name val="Symbol"/>
      <family val="1"/>
      <charset val="2"/>
    </font>
    <font>
      <vertAlign val="superscript"/>
      <sz val="9"/>
      <color rgb="FF993300"/>
      <name val="Arial"/>
      <family val="2"/>
    </font>
    <font>
      <b val="true"/>
      <sz val="11"/>
      <color theme="1"/>
      <name val="Calibri"/>
      <family val="2"/>
      <charset val="1"/>
    </font>
    <font>
      <sz val="11"/>
      <color theme="1"/>
      <name val="Calibri"/>
      <family val="2"/>
      <charset val="1"/>
    </font>
    <font>
      <sz val="10"/>
      <color rgb="FF000000"/>
      <name val="Times New Roman"/>
      <family val="1"/>
      <charset val="1"/>
    </font>
    <font>
      <b val="true"/>
      <u val="single"/>
      <sz val="11"/>
      <color theme="1"/>
      <name val="Calibri"/>
      <family val="2"/>
      <charset val="1"/>
    </font>
    <font>
      <sz val="11"/>
      <color theme="1"/>
      <name val="Symbol"/>
      <family val="1"/>
      <charset val="2"/>
    </font>
    <font>
      <vertAlign val="superscript"/>
      <sz val="11"/>
      <color theme="1"/>
      <name val="Calibri"/>
      <family val="2"/>
      <charset val="1"/>
    </font>
    <font>
      <b val="true"/>
      <vertAlign val="subscript"/>
      <sz val="11"/>
      <color theme="1"/>
      <name val="Calibri"/>
      <family val="2"/>
      <charset val="1"/>
    </font>
    <font>
      <b val="true"/>
      <sz val="11"/>
      <color theme="1"/>
      <name val="Symbol"/>
      <family val="1"/>
      <charset val="2"/>
    </font>
    <font>
      <vertAlign val="subscript"/>
      <sz val="11"/>
      <color theme="1"/>
      <name val="Calibri"/>
      <family val="2"/>
      <charset val="1"/>
    </font>
    <font>
      <b val="true"/>
      <sz val="11"/>
      <color rgb="FF993300"/>
      <name val="Arial Bold"/>
      <family val="0"/>
      <charset val="1"/>
    </font>
    <font>
      <sz val="9"/>
      <color rgb="FF333399"/>
      <name val="Arial"/>
      <family val="2"/>
      <charset val="1"/>
    </font>
    <font>
      <sz val="9"/>
      <color rgb="FF993300"/>
      <name val="Arial"/>
      <family val="2"/>
      <charset val="1"/>
    </font>
    <font>
      <b val="true"/>
      <sz val="16"/>
      <color theme="1"/>
      <name val="Calibri"/>
      <family val="2"/>
      <charset val="1"/>
    </font>
    <font>
      <sz val="10"/>
      <name val="Arial"/>
      <family val="2"/>
      <charset val="1"/>
    </font>
    <font>
      <b val="true"/>
      <vertAlign val="superscript"/>
      <sz val="11"/>
      <color rgb="FF993300"/>
      <name val="Arial Bold"/>
      <family val="0"/>
      <charset val="1"/>
    </font>
    <font>
      <b val="true"/>
      <sz val="14"/>
      <color theme="1"/>
      <name val="Calibri"/>
      <family val="2"/>
      <charset val="1"/>
    </font>
    <font>
      <vertAlign val="superscript"/>
      <sz val="9"/>
      <color rgb="FF993300"/>
      <name val="Arial"/>
      <family val="2"/>
      <charset val="1"/>
    </font>
    <font>
      <b val="true"/>
      <sz val="14"/>
      <color theme="1"/>
      <name val="Arial"/>
      <family val="2"/>
      <charset val="1"/>
    </font>
    <font>
      <i val="true"/>
      <sz val="11"/>
      <color theme="1"/>
      <name val="Calibri"/>
      <family val="2"/>
      <charset val="1"/>
    </font>
    <font>
      <b val="true"/>
      <sz val="11"/>
      <color rgb="FF000000"/>
      <name val="Calibri"/>
      <family val="0"/>
      <charset val="1"/>
    </font>
    <font>
      <b val="true"/>
      <sz val="11"/>
      <color rgb="FF000000"/>
      <name val="Calibri"/>
      <family val="2"/>
      <charset val="1"/>
    </font>
    <font>
      <b val="true"/>
      <u val="single"/>
      <sz val="11"/>
      <color rgb="FF000000"/>
      <name val="Calibri"/>
      <family val="2"/>
      <charset val="1"/>
    </font>
    <font>
      <sz val="10"/>
      <color rgb="FF000000"/>
      <name val="Courier New"/>
      <family val="3"/>
      <charset val="1"/>
    </font>
    <font>
      <b val="true"/>
      <sz val="9"/>
      <color rgb="FF000000"/>
      <name val="Arial Bold"/>
      <family val="0"/>
      <charset val="1"/>
    </font>
    <font>
      <sz val="9"/>
      <color rgb="FF000000"/>
      <name val="Arial"/>
      <family val="2"/>
      <charset val="1"/>
    </font>
    <font>
      <vertAlign val="superscript"/>
      <sz val="9"/>
      <color rgb="FF000000"/>
      <name val="Arial"/>
      <family val="2"/>
      <charset val="1"/>
    </font>
  </fonts>
  <fills count="3">
    <fill>
      <patternFill patternType="none"/>
    </fill>
    <fill>
      <patternFill patternType="gray125"/>
    </fill>
    <fill>
      <patternFill patternType="solid">
        <fgColor rgb="FFCCCCFF"/>
        <bgColor rgb="FFC0C0C0"/>
      </patternFill>
    </fill>
  </fills>
  <borders count="67">
    <border diagonalUp="false" diagonalDown="false">
      <left/>
      <right/>
      <top/>
      <bottom/>
      <diagonal/>
    </border>
    <border diagonalUp="false" diagonalDown="false">
      <left/>
      <right/>
      <top/>
      <bottom style="thin">
        <color rgb="FF993366"/>
      </bottom>
      <diagonal/>
    </border>
    <border diagonalUp="false" diagonalDown="false">
      <left/>
      <right style="thin">
        <color rgb="FF333333"/>
      </right>
      <top/>
      <bottom style="thin">
        <color rgb="FF993366"/>
      </bottom>
      <diagonal/>
    </border>
    <border diagonalUp="false" diagonalDown="false">
      <left style="thin">
        <color rgb="FF333333"/>
      </left>
      <right style="thin">
        <color rgb="FF333333"/>
      </right>
      <top/>
      <bottom style="thin">
        <color rgb="FF993366"/>
      </bottom>
      <diagonal/>
    </border>
    <border diagonalUp="false" diagonalDown="false">
      <left style="thin">
        <color rgb="FF333333"/>
      </left>
      <right/>
      <top/>
      <bottom style="thin">
        <color rgb="FF993366"/>
      </bottom>
      <diagonal/>
    </border>
    <border diagonalUp="false" diagonalDown="false">
      <left/>
      <right/>
      <top style="thin">
        <color rgb="FF993366"/>
      </top>
      <bottom style="thin">
        <color rgb="FF993366"/>
      </bottom>
      <diagonal/>
    </border>
    <border diagonalUp="false" diagonalDown="false">
      <left/>
      <right style="thin">
        <color rgb="FF333333"/>
      </right>
      <top style="thin">
        <color rgb="FF993366"/>
      </top>
      <bottom style="thin">
        <color rgb="FF993366"/>
      </bottom>
      <diagonal/>
    </border>
    <border diagonalUp="false" diagonalDown="false">
      <left style="thin">
        <color rgb="FF333333"/>
      </left>
      <right style="thin">
        <color rgb="FF333333"/>
      </right>
      <top style="thin">
        <color rgb="FF993366"/>
      </top>
      <bottom style="thin">
        <color rgb="FF993366"/>
      </bottom>
      <diagonal/>
    </border>
    <border diagonalUp="false" diagonalDown="false">
      <left style="thin">
        <color rgb="FF333333"/>
      </left>
      <right/>
      <top style="thin">
        <color rgb="FF993366"/>
      </top>
      <bottom style="thin">
        <color rgb="FF993366"/>
      </bottom>
      <diagonal/>
    </border>
    <border diagonalUp="false" diagonalDown="false">
      <left style="thin">
        <color rgb="FF333333"/>
      </left>
      <right/>
      <top/>
      <bottom/>
      <diagonal/>
    </border>
    <border diagonalUp="false" diagonalDown="false">
      <left style="thin"/>
      <right style="thin"/>
      <top style="thin"/>
      <bottom style="thin"/>
      <diagonal/>
    </border>
    <border diagonalUp="false" diagonalDown="false">
      <left/>
      <right/>
      <top style="thin">
        <color rgb="FFC0C0C0"/>
      </top>
      <bottom style="thin">
        <color rgb="FF993366"/>
      </bottom>
      <diagonal/>
    </border>
    <border diagonalUp="false" diagonalDown="false">
      <left/>
      <right/>
      <top style="thin">
        <color rgb="FF993366"/>
      </top>
      <bottom style="thin">
        <color rgb="FFC0C0C0"/>
      </bottom>
      <diagonal/>
    </border>
    <border diagonalUp="false" diagonalDown="false">
      <left/>
      <right style="thin">
        <color rgb="FF333333"/>
      </right>
      <top style="thin">
        <color rgb="FF993366"/>
      </top>
      <bottom style="thin">
        <color rgb="FFC0C0C0"/>
      </bottom>
      <diagonal/>
    </border>
    <border diagonalUp="false" diagonalDown="false">
      <left style="thin">
        <color rgb="FF333333"/>
      </left>
      <right style="thin">
        <color rgb="FF333333"/>
      </right>
      <top style="thin">
        <color rgb="FF993366"/>
      </top>
      <bottom style="thin">
        <color rgb="FFC0C0C0"/>
      </bottom>
      <diagonal/>
    </border>
    <border diagonalUp="false" diagonalDown="false">
      <left style="thin">
        <color rgb="FF333333"/>
      </left>
      <right/>
      <top style="thin">
        <color rgb="FF993366"/>
      </top>
      <bottom style="thin">
        <color rgb="FFC0C0C0"/>
      </bottom>
      <diagonal/>
    </border>
    <border diagonalUp="false" diagonalDown="false">
      <left/>
      <right style="thin">
        <color rgb="FF333333"/>
      </right>
      <top style="thin">
        <color rgb="FFC0C0C0"/>
      </top>
      <bottom style="thin">
        <color rgb="FF993366"/>
      </bottom>
      <diagonal/>
    </border>
    <border diagonalUp="false" diagonalDown="false">
      <left style="thin">
        <color rgb="FF333333"/>
      </left>
      <right style="thin">
        <color rgb="FF333333"/>
      </right>
      <top style="thin">
        <color rgb="FFC0C0C0"/>
      </top>
      <bottom style="thin">
        <color rgb="FF993366"/>
      </bottom>
      <diagonal/>
    </border>
    <border diagonalUp="false" diagonalDown="false">
      <left style="thin">
        <color rgb="FF333333"/>
      </left>
      <right/>
      <top style="thin">
        <color rgb="FFC0C0C0"/>
      </top>
      <bottom style="thin">
        <color rgb="FF993366"/>
      </bottom>
      <diagonal/>
    </border>
    <border diagonalUp="false" diagonalDown="false">
      <left/>
      <right style="thin">
        <color rgb="FF333333"/>
      </right>
      <top/>
      <bottom/>
      <diagonal/>
    </border>
    <border diagonalUp="false" diagonalDown="false">
      <left style="thin">
        <color rgb="FF333333"/>
      </left>
      <right style="thin">
        <color rgb="FF333333"/>
      </right>
      <top/>
      <bottom/>
      <diagonal/>
    </border>
    <border diagonalUp="false" diagonalDown="false">
      <left/>
      <right/>
      <top style="medium"/>
      <bottom style="thin"/>
      <diagonal/>
    </border>
    <border diagonalUp="false" diagonalDown="false">
      <left/>
      <right/>
      <top/>
      <bottom style="medium"/>
      <diagonal/>
    </border>
    <border diagonalUp="false" diagonalDown="false">
      <left/>
      <right/>
      <top style="thin">
        <color rgb="FFC0C0C0"/>
      </top>
      <bottom style="thin">
        <color rgb="FFC0C0C0"/>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color rgb="FF333333"/>
      </right>
      <top style="thin">
        <color rgb="FFC0C0C0"/>
      </top>
      <bottom style="thin">
        <color rgb="FFC0C0C0"/>
      </bottom>
      <diagonal/>
    </border>
    <border diagonalUp="false" diagonalDown="false">
      <left style="thin">
        <color rgb="FF333333"/>
      </left>
      <right/>
      <top style="thin">
        <color rgb="FFC0C0C0"/>
      </top>
      <bottom style="thin">
        <color rgb="FFC0C0C0"/>
      </bottom>
      <diagonal/>
    </border>
    <border diagonalUp="false" diagonalDown="false">
      <left style="thin"/>
      <right/>
      <top/>
      <bottom/>
      <diagonal/>
    </border>
    <border diagonalUp="false" diagonalDown="false">
      <left style="thin"/>
      <right style="thin"/>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style="medium"/>
      <right/>
      <top style="medium"/>
      <bottom style="thin">
        <color rgb="FF993366"/>
      </bottom>
      <diagonal/>
    </border>
    <border diagonalUp="false" diagonalDown="false">
      <left style="thin">
        <color rgb="FF333333"/>
      </left>
      <right style="medium"/>
      <top/>
      <bottom style="thin">
        <color rgb="FF993366"/>
      </bottom>
      <diagonal/>
    </border>
    <border diagonalUp="false" diagonalDown="false">
      <left style="medium"/>
      <right style="medium"/>
      <top/>
      <bottom/>
      <diagonal/>
    </border>
    <border diagonalUp="false" diagonalDown="false">
      <left style="medium"/>
      <right/>
      <top style="thin">
        <color rgb="FF993366"/>
      </top>
      <bottom/>
      <diagonal/>
    </border>
    <border diagonalUp="false" diagonalDown="false">
      <left style="thin">
        <color rgb="FF333333"/>
      </left>
      <right style="medium"/>
      <top style="thin">
        <color rgb="FF993366"/>
      </top>
      <bottom style="thin">
        <color rgb="FFC0C0C0"/>
      </bottom>
      <diagonal/>
    </border>
    <border diagonalUp="false" diagonalDown="false">
      <left/>
      <right style="medium"/>
      <top style="thin">
        <color rgb="FF993366"/>
      </top>
      <bottom style="thin">
        <color rgb="FFC0C0C0"/>
      </bottom>
      <diagonal/>
    </border>
    <border diagonalUp="false" diagonalDown="false">
      <left style="medium"/>
      <right/>
      <top style="thin">
        <color rgb="FFC0C0C0"/>
      </top>
      <bottom style="thin">
        <color rgb="FFC0C0C0"/>
      </bottom>
      <diagonal/>
    </border>
    <border diagonalUp="false" diagonalDown="false">
      <left style="thin">
        <color rgb="FF333333"/>
      </left>
      <right style="thin">
        <color rgb="FF333333"/>
      </right>
      <top style="thin">
        <color rgb="FFC0C0C0"/>
      </top>
      <bottom style="thin">
        <color rgb="FFC0C0C0"/>
      </bottom>
      <diagonal/>
    </border>
    <border diagonalUp="false" diagonalDown="false">
      <left style="thin">
        <color rgb="FF333333"/>
      </left>
      <right style="medium"/>
      <top style="thin">
        <color rgb="FFC0C0C0"/>
      </top>
      <bottom style="thin">
        <color rgb="FFC0C0C0"/>
      </bottom>
      <diagonal/>
    </border>
    <border diagonalUp="false" diagonalDown="false">
      <left/>
      <right style="medium"/>
      <top style="thin">
        <color rgb="FFC0C0C0"/>
      </top>
      <bottom style="thin">
        <color rgb="FFC0C0C0"/>
      </bottom>
      <diagonal/>
    </border>
    <border diagonalUp="false" diagonalDown="false">
      <left style="medium"/>
      <right/>
      <top style="thin">
        <color rgb="FFC0C0C0"/>
      </top>
      <bottom style="medium"/>
      <diagonal/>
    </border>
    <border diagonalUp="false" diagonalDown="false">
      <left/>
      <right/>
      <top style="thin">
        <color rgb="FFC0C0C0"/>
      </top>
      <bottom style="medium"/>
      <diagonal/>
    </border>
    <border diagonalUp="false" diagonalDown="false">
      <left/>
      <right style="thin">
        <color rgb="FF333333"/>
      </right>
      <top style="thin">
        <color rgb="FFC0C0C0"/>
      </top>
      <bottom style="medium"/>
      <diagonal/>
    </border>
    <border diagonalUp="false" diagonalDown="false">
      <left style="thin">
        <color rgb="FF333333"/>
      </left>
      <right style="thin">
        <color rgb="FF333333"/>
      </right>
      <top style="thin">
        <color rgb="FFC0C0C0"/>
      </top>
      <bottom style="medium"/>
      <diagonal/>
    </border>
    <border diagonalUp="false" diagonalDown="false">
      <left style="thin">
        <color rgb="FF333333"/>
      </left>
      <right style="medium"/>
      <top style="thin">
        <color rgb="FFC0C0C0"/>
      </top>
      <bottom style="medium"/>
      <diagonal/>
    </border>
    <border diagonalUp="false" diagonalDown="false">
      <left/>
      <right style="medium"/>
      <top style="thin">
        <color rgb="FFC0C0C0"/>
      </top>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thin"/>
      <diagonal/>
    </border>
    <border diagonalUp="false" diagonalDown="false">
      <left style="thick"/>
      <right style="thick"/>
      <top style="thick"/>
      <bottom style="thick"/>
      <diagonal/>
    </border>
    <border diagonalUp="false" diagonalDown="false">
      <left style="thick"/>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style="thick"/>
      <top/>
      <bottom/>
      <diagonal/>
    </border>
    <border diagonalUp="false" diagonalDown="false">
      <left style="thick"/>
      <right style="thick"/>
      <top/>
      <bottom style="thick"/>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5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center" vertical="top" textRotation="0" wrapText="true" indent="0" shrinkToFit="false"/>
      <protection locked="true" hidden="false"/>
    </xf>
    <xf numFmtId="164" fontId="6" fillId="0" borderId="0" xfId="23" applyFont="true" applyBorder="true" applyAlignment="true" applyProtection="false">
      <alignment horizontal="center" vertical="bottom" textRotation="0" wrapText="true" indent="0" shrinkToFit="false"/>
      <protection locked="true" hidden="false"/>
    </xf>
    <xf numFmtId="164" fontId="5" fillId="0" borderId="0" xfId="23" applyFont="true" applyBorder="true" applyAlignment="true" applyProtection="false">
      <alignment horizontal="center" vertical="bottom" textRotation="0" wrapText="false" indent="0" shrinkToFit="false"/>
      <protection locked="true" hidden="false"/>
    </xf>
    <xf numFmtId="164" fontId="7" fillId="0" borderId="0" xfId="23" applyFont="true" applyBorder="false" applyAlignment="true" applyProtection="false">
      <alignment horizontal="left" vertical="top" textRotation="0" wrapText="false" indent="0" shrinkToFit="false"/>
      <protection locked="true" hidden="false"/>
    </xf>
    <xf numFmtId="164" fontId="8" fillId="0" borderId="0" xfId="23" applyFont="true" applyBorder="true" applyAlignment="false" applyProtection="false">
      <alignment horizontal="general" vertical="bottom" textRotation="0" wrapText="false" indent="0" shrinkToFit="false"/>
      <protection locked="true" hidden="false"/>
    </xf>
    <xf numFmtId="164" fontId="9" fillId="0" borderId="0" xfId="23" applyFont="true" applyBorder="true" applyAlignment="true" applyProtection="false">
      <alignment horizontal="left" vertical="bottom" textRotation="0" wrapText="false" indent="0" shrinkToFit="false"/>
      <protection locked="true" hidden="false"/>
    </xf>
    <xf numFmtId="164" fontId="5" fillId="0" borderId="0" xfId="23" applyFont="true" applyBorder="tru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general" vertical="bottom" textRotation="0" wrapText="false" indent="0" shrinkToFit="false"/>
      <protection locked="true" hidden="false"/>
    </xf>
    <xf numFmtId="164" fontId="10" fillId="0" borderId="0" xfId="23" applyFont="true" applyBorder="true" applyAlignment="true" applyProtection="false">
      <alignment horizontal="center" vertical="bottom" textRotation="0" wrapText="false" indent="0" shrinkToFit="false"/>
      <protection locked="true" hidden="false"/>
    </xf>
    <xf numFmtId="164" fontId="9" fillId="0" borderId="0" xfId="23" applyFont="true" applyBorder="false" applyAlignment="true" applyProtection="false">
      <alignment horizontal="center" vertical="bottom" textRotation="0" wrapText="false" indent="0" shrinkToFit="false"/>
      <protection locked="true" hidden="false"/>
    </xf>
    <xf numFmtId="164" fontId="9" fillId="0" borderId="0" xfId="23" applyFont="true" applyBorder="true" applyAlignment="false" applyProtection="false">
      <alignment horizontal="general" vertical="bottom" textRotation="0" wrapText="false" indent="0" shrinkToFit="false"/>
      <protection locked="true" hidden="false"/>
    </xf>
    <xf numFmtId="164" fontId="9" fillId="0" borderId="0" xfId="23"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21" applyFont="true" applyBorder="true" applyAlignment="true" applyProtection="false">
      <alignment horizontal="center" vertical="center" textRotation="0" wrapText="true" indent="0" shrinkToFit="false"/>
      <protection locked="tru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4" fontId="15" fillId="0" borderId="1" xfId="21" applyFont="true" applyBorder="true" applyAlignment="true" applyProtection="false">
      <alignment horizontal="left" vertical="bottom" textRotation="0" wrapText="true" indent="0" shrinkToFit="false"/>
      <protection locked="true" hidden="false"/>
    </xf>
    <xf numFmtId="164" fontId="15" fillId="0" borderId="2" xfId="21" applyFont="true" applyBorder="true" applyAlignment="true" applyProtection="false">
      <alignment horizontal="center" vertical="bottom" textRotation="0" wrapText="true" indent="0" shrinkToFit="false"/>
      <protection locked="true" hidden="false"/>
    </xf>
    <xf numFmtId="164" fontId="15" fillId="0" borderId="3" xfId="21" applyFont="true" applyBorder="true" applyAlignment="true" applyProtection="false">
      <alignment horizontal="center" vertical="bottom" textRotation="0" wrapText="true" indent="0" shrinkToFit="false"/>
      <protection locked="true" hidden="false"/>
    </xf>
    <xf numFmtId="164" fontId="15" fillId="0" borderId="4" xfId="21" applyFont="true" applyBorder="true" applyAlignment="true" applyProtection="false">
      <alignment horizontal="center" vertical="bottom" textRotation="0" wrapText="true" indent="0" shrinkToFit="false"/>
      <protection locked="true" hidden="false"/>
    </xf>
    <xf numFmtId="164" fontId="15" fillId="2" borderId="5" xfId="21" applyFont="true" applyBorder="true" applyAlignment="true" applyProtection="false">
      <alignment horizontal="left" vertical="top" textRotation="0" wrapText="true" indent="0" shrinkToFit="false"/>
      <protection locked="true" hidden="false"/>
    </xf>
    <xf numFmtId="166" fontId="16" fillId="0" borderId="6" xfId="21" applyFont="true" applyBorder="true" applyAlignment="true" applyProtection="false">
      <alignment horizontal="right" vertical="top" textRotation="0" wrapText="false" indent="0" shrinkToFit="false"/>
      <protection locked="true" hidden="false"/>
    </xf>
    <xf numFmtId="167" fontId="16" fillId="0" borderId="7" xfId="21" applyFont="true" applyBorder="true" applyAlignment="true" applyProtection="false">
      <alignment horizontal="right" vertical="top" textRotation="0" wrapText="false" indent="0" shrinkToFit="false"/>
      <protection locked="true" hidden="false"/>
    </xf>
    <xf numFmtId="168" fontId="16" fillId="0" borderId="7" xfId="21" applyFont="true" applyBorder="true" applyAlignment="true" applyProtection="false">
      <alignment horizontal="right" vertical="top" textRotation="0" wrapText="false" indent="0" shrinkToFit="false"/>
      <protection locked="true" hidden="false"/>
    </xf>
    <xf numFmtId="168" fontId="16" fillId="0" borderId="8" xfId="21" applyFont="true" applyBorder="true" applyAlignment="true" applyProtection="false">
      <alignment horizontal="right" vertical="top" textRotation="0" wrapText="false" indent="0" shrinkToFit="false"/>
      <protection locked="true" hidden="false"/>
    </xf>
    <xf numFmtId="164" fontId="15" fillId="0" borderId="0" xfId="21" applyFont="true" applyBorder="true" applyAlignment="true" applyProtection="false">
      <alignment horizontal="center" vertical="bottom" textRotation="0" wrapText="true" indent="0" shrinkToFit="false"/>
      <protection locked="true" hidden="false"/>
    </xf>
    <xf numFmtId="164" fontId="15" fillId="0" borderId="9" xfId="21" applyFont="true" applyBorder="true" applyAlignment="true" applyProtection="false">
      <alignment horizontal="center" vertical="bottom" textRotation="0" wrapText="true" indent="0" shrinkToFit="false"/>
      <protection locked="true" hidden="false"/>
    </xf>
    <xf numFmtId="168" fontId="16" fillId="0" borderId="6" xfId="21" applyFont="true" applyBorder="true" applyAlignment="true" applyProtection="false">
      <alignment horizontal="right" vertical="top" textRotation="0" wrapText="false" indent="0" shrinkToFit="false"/>
      <protection locked="true" hidden="false"/>
    </xf>
    <xf numFmtId="166" fontId="16" fillId="0" borderId="7" xfId="21" applyFont="true" applyBorder="true" applyAlignment="true" applyProtection="false">
      <alignment horizontal="right" vertical="top" textRotation="0" wrapText="false" indent="0" shrinkToFit="false"/>
      <protection locked="true" hidden="false"/>
    </xf>
    <xf numFmtId="167" fontId="16" fillId="0" borderId="8" xfId="21" applyFont="true" applyBorder="true" applyAlignment="true" applyProtection="false">
      <alignment horizontal="right" vertical="top"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17" fillId="0" borderId="0" xfId="23" applyFont="true" applyBorder="false" applyAlignment="false" applyProtection="false">
      <alignment horizontal="general" vertical="bottom" textRotation="0" wrapText="false" indent="0" shrinkToFit="false"/>
      <protection locked="true" hidden="false"/>
    </xf>
    <xf numFmtId="164" fontId="19" fillId="0" borderId="0" xfId="23" applyFont="true" applyBorder="true" applyAlignment="false" applyProtection="false">
      <alignment horizontal="general" vertical="bottom" textRotation="0" wrapText="false" indent="0" shrinkToFit="false"/>
      <protection locked="true" hidden="false"/>
    </xf>
    <xf numFmtId="164" fontId="6" fillId="0" borderId="0" xfId="23"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23" applyFont="true" applyBorder="false" applyAlignment="false" applyProtection="false">
      <alignment horizontal="general" vertical="bottom" textRotation="0" wrapText="false" indent="0" shrinkToFit="false"/>
      <protection locked="true" hidden="false"/>
    </xf>
    <xf numFmtId="164" fontId="6" fillId="0" borderId="0" xfId="23" applyFont="true" applyBorder="true" applyAlignment="true" applyProtection="false">
      <alignment horizontal="general" vertical="bottom" textRotation="0" wrapText="true" indent="0" shrinkToFit="false"/>
      <protection locked="true" hidden="false"/>
    </xf>
    <xf numFmtId="164" fontId="6" fillId="0" borderId="0" xfId="23" applyFont="true" applyBorder="true" applyAlignment="false" applyProtection="false">
      <alignment horizontal="general" vertical="bottom" textRotation="0" wrapText="false" indent="0" shrinkToFit="false"/>
      <protection locked="true" hidden="false"/>
    </xf>
    <xf numFmtId="164" fontId="6" fillId="0" borderId="0" xfId="23" applyFont="true" applyBorder="false" applyAlignment="true" applyProtection="false">
      <alignment horizontal="center" vertical="bottom" textRotation="0" wrapText="true" indent="0" shrinkToFit="false"/>
      <protection locked="true" hidden="false"/>
    </xf>
    <xf numFmtId="164" fontId="6" fillId="0" borderId="10" xfId="23" applyFont="true" applyBorder="true" applyAlignment="true" applyProtection="false">
      <alignment horizontal="center" vertical="center" textRotation="0" wrapText="true" indent="0" shrinkToFit="false"/>
      <protection locked="true" hidden="false"/>
    </xf>
    <xf numFmtId="164" fontId="25" fillId="0" borderId="0" xfId="23" applyFont="true" applyBorder="false" applyAlignment="false" applyProtection="false">
      <alignment horizontal="general" vertical="bottom" textRotation="0" wrapText="false" indent="0" shrinkToFit="false"/>
      <protection locked="true" hidden="false"/>
    </xf>
    <xf numFmtId="164" fontId="6" fillId="0" borderId="0" xfId="23" applyFont="true" applyBorder="false" applyAlignment="true" applyProtection="false">
      <alignment horizontal="center" vertical="center" textRotation="0" wrapText="false" indent="0" shrinkToFit="false"/>
      <protection locked="true" hidden="false"/>
    </xf>
    <xf numFmtId="164" fontId="27" fillId="0" borderId="0" xfId="21" applyFont="true" applyBorder="true" applyAlignment="true" applyProtection="false">
      <alignment horizontal="center" vertical="center"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28" fillId="0" borderId="1" xfId="21" applyFont="true" applyBorder="true" applyAlignment="true" applyProtection="false">
      <alignment horizontal="left" vertical="bottom" textRotation="0" wrapText="true" indent="0" shrinkToFit="false"/>
      <protection locked="true" hidden="false"/>
    </xf>
    <xf numFmtId="164" fontId="28" fillId="0" borderId="2" xfId="21" applyFont="true" applyBorder="true" applyAlignment="true" applyProtection="false">
      <alignment horizontal="center" vertical="bottom" textRotation="0" wrapText="true" indent="0" shrinkToFit="false"/>
      <protection locked="true" hidden="false"/>
    </xf>
    <xf numFmtId="164" fontId="28" fillId="0" borderId="3" xfId="21" applyFont="true" applyBorder="true" applyAlignment="true" applyProtection="false">
      <alignment horizontal="center" vertical="bottom" textRotation="0" wrapText="true" indent="0" shrinkToFit="false"/>
      <protection locked="true" hidden="false"/>
    </xf>
    <xf numFmtId="164" fontId="28" fillId="0" borderId="4" xfId="21" applyFont="true" applyBorder="true" applyAlignment="true" applyProtection="false">
      <alignment horizontal="center" vertical="bottom" textRotation="0" wrapText="true" indent="0" shrinkToFit="false"/>
      <protection locked="true" hidden="false"/>
    </xf>
    <xf numFmtId="164" fontId="28" fillId="2" borderId="11" xfId="21" applyFont="true" applyBorder="true" applyAlignment="true" applyProtection="false">
      <alignment horizontal="left" vertical="top" textRotation="0" wrapText="true" indent="0" shrinkToFit="false"/>
      <protection locked="true" hidden="false"/>
    </xf>
    <xf numFmtId="164" fontId="28" fillId="2" borderId="5" xfId="21" applyFont="true" applyBorder="true" applyAlignment="true" applyProtection="false">
      <alignment horizontal="left" vertical="top" textRotation="0" wrapText="true" indent="0" shrinkToFit="false"/>
      <protection locked="true" hidden="false"/>
    </xf>
    <xf numFmtId="164" fontId="28" fillId="2" borderId="12" xfId="21" applyFont="true" applyBorder="true" applyAlignment="true" applyProtection="false">
      <alignment horizontal="left" vertical="top" textRotation="0" wrapText="true" indent="0" shrinkToFit="false"/>
      <protection locked="true" hidden="false"/>
    </xf>
    <xf numFmtId="166" fontId="29" fillId="0" borderId="13" xfId="21" applyFont="true" applyBorder="true" applyAlignment="true" applyProtection="false">
      <alignment horizontal="right" vertical="top" textRotation="0" wrapText="false" indent="0" shrinkToFit="false"/>
      <protection locked="true" hidden="false"/>
    </xf>
    <xf numFmtId="169" fontId="29" fillId="0" borderId="14" xfId="21" applyFont="true" applyBorder="true" applyAlignment="true" applyProtection="false">
      <alignment horizontal="right" vertical="top" textRotation="0" wrapText="false" indent="0" shrinkToFit="false"/>
      <protection locked="true" hidden="false"/>
    </xf>
    <xf numFmtId="170" fontId="29" fillId="0" borderId="14" xfId="21" applyFont="true" applyBorder="true" applyAlignment="true" applyProtection="false">
      <alignment horizontal="right" vertical="top" textRotation="0" wrapText="false" indent="0" shrinkToFit="false"/>
      <protection locked="true" hidden="false"/>
    </xf>
    <xf numFmtId="170" fontId="29" fillId="0" borderId="15" xfId="21" applyFont="true" applyBorder="true" applyAlignment="true" applyProtection="false">
      <alignment horizontal="right" vertical="top" textRotation="0" wrapText="false" indent="0" shrinkToFit="false"/>
      <protection locked="true" hidden="false"/>
    </xf>
    <xf numFmtId="166" fontId="29" fillId="0" borderId="16" xfId="21" applyFont="true" applyBorder="true" applyAlignment="true" applyProtection="false">
      <alignment horizontal="right" vertical="top" textRotation="0" wrapText="false" indent="0" shrinkToFit="false"/>
      <protection locked="true" hidden="false"/>
    </xf>
    <xf numFmtId="169" fontId="29" fillId="0" borderId="17" xfId="21" applyFont="true" applyBorder="true" applyAlignment="true" applyProtection="false">
      <alignment horizontal="right" vertical="top" textRotation="0" wrapText="false" indent="0" shrinkToFit="false"/>
      <protection locked="true" hidden="false"/>
    </xf>
    <xf numFmtId="170" fontId="29" fillId="0" borderId="17" xfId="21" applyFont="true" applyBorder="true" applyAlignment="true" applyProtection="false">
      <alignment horizontal="right" vertical="top" textRotation="0" wrapText="false" indent="0" shrinkToFit="false"/>
      <protection locked="true" hidden="false"/>
    </xf>
    <xf numFmtId="170" fontId="29" fillId="0" borderId="18" xfId="21" applyFont="true" applyBorder="true" applyAlignment="true" applyProtection="false">
      <alignment horizontal="right" vertical="top" textRotation="0" wrapText="false" indent="0" shrinkToFit="false"/>
      <protection locked="true" hidden="false"/>
    </xf>
    <xf numFmtId="164" fontId="30" fillId="0" borderId="0" xfId="23" applyFont="true" applyBorder="false" applyAlignment="false" applyProtection="false">
      <alignment horizontal="general" vertical="bottom" textRotation="0" wrapText="false" indent="0" shrinkToFit="false"/>
      <protection locked="true" hidden="false"/>
    </xf>
    <xf numFmtId="164" fontId="28" fillId="0" borderId="19" xfId="21" applyFont="true" applyBorder="true" applyAlignment="true" applyProtection="false">
      <alignment horizontal="center" vertical="bottom" textRotation="0" wrapText="true" indent="0" shrinkToFit="false"/>
      <protection locked="true" hidden="false"/>
    </xf>
    <xf numFmtId="164" fontId="28" fillId="0" borderId="9" xfId="21" applyFont="true" applyBorder="true" applyAlignment="true" applyProtection="false">
      <alignment horizontal="center" vertical="bottom" textRotation="0" wrapText="true" indent="0" shrinkToFit="false"/>
      <protection locked="true" hidden="false"/>
    </xf>
    <xf numFmtId="168" fontId="29" fillId="0" borderId="13" xfId="21" applyFont="true" applyBorder="true" applyAlignment="true" applyProtection="false">
      <alignment horizontal="right" vertical="top" textRotation="0" wrapText="false" indent="0" shrinkToFit="false"/>
      <protection locked="true" hidden="false"/>
    </xf>
    <xf numFmtId="168" fontId="29" fillId="0" borderId="14" xfId="21" applyFont="true" applyBorder="true" applyAlignment="true" applyProtection="false">
      <alignment horizontal="right" vertical="top" textRotation="0" wrapText="false" indent="0" shrinkToFit="false"/>
      <protection locked="true" hidden="false"/>
    </xf>
    <xf numFmtId="166" fontId="29" fillId="0" borderId="14" xfId="21" applyFont="true" applyBorder="true" applyAlignment="true" applyProtection="false">
      <alignment horizontal="right" vertical="top" textRotation="0" wrapText="false" indent="0" shrinkToFit="false"/>
      <protection locked="true" hidden="false"/>
    </xf>
    <xf numFmtId="164" fontId="29" fillId="0" borderId="16" xfId="21" applyFont="true" applyBorder="true" applyAlignment="true" applyProtection="false">
      <alignment horizontal="left" vertical="top" textRotation="0" wrapText="true" indent="0" shrinkToFit="false"/>
      <protection locked="true" hidden="false"/>
    </xf>
    <xf numFmtId="164" fontId="29" fillId="0" borderId="17" xfId="21" applyFont="true" applyBorder="true" applyAlignment="true" applyProtection="false">
      <alignment horizontal="left" vertical="top" textRotation="0" wrapText="true" indent="0" shrinkToFit="false"/>
      <protection locked="true" hidden="false"/>
    </xf>
    <xf numFmtId="168" fontId="29" fillId="0" borderId="17" xfId="21" applyFont="true" applyBorder="true" applyAlignment="true" applyProtection="false">
      <alignment horizontal="right" vertical="top" textRotation="0" wrapText="false" indent="0" shrinkToFit="false"/>
      <protection locked="true" hidden="false"/>
    </xf>
    <xf numFmtId="164" fontId="6" fillId="0" borderId="0" xfId="23" applyFont="true" applyBorder="false" applyAlignment="true" applyProtection="false">
      <alignment horizontal="general" vertical="bottom" textRotation="0" wrapText="true" indent="0" shrinkToFit="false"/>
      <protection locked="true" hidden="false"/>
    </xf>
    <xf numFmtId="164" fontId="6" fillId="0" borderId="0" xfId="23" applyFont="true" applyBorder="false" applyAlignment="true" applyProtection="false">
      <alignment horizontal="general" vertical="bottom" textRotation="0" wrapText="false" indent="0" shrinkToFit="false"/>
      <protection locked="true" hidden="false"/>
    </xf>
    <xf numFmtId="164" fontId="17" fillId="0" borderId="0" xfId="23" applyFont="true" applyBorder="false" applyAlignment="true" applyProtection="false">
      <alignment horizontal="center" vertical="center" textRotation="0" wrapText="false" indent="0" shrinkToFit="false"/>
      <protection locked="true" hidden="false"/>
    </xf>
    <xf numFmtId="164" fontId="5" fillId="0" borderId="10" xfId="23" applyFont="true" applyBorder="true" applyAlignment="false" applyProtection="false">
      <alignment horizontal="general" vertical="bottom" textRotation="0" wrapText="false" indent="0" shrinkToFit="false"/>
      <protection locked="true" hidden="false"/>
    </xf>
    <xf numFmtId="164" fontId="8" fillId="0" borderId="0" xfId="23" applyFont="true" applyBorder="false" applyAlignment="false" applyProtection="false">
      <alignment horizontal="general" vertical="bottom" textRotation="0" wrapText="false" indent="0" shrinkToFit="false"/>
      <protection locked="true" hidden="false"/>
    </xf>
    <xf numFmtId="164" fontId="10" fillId="0" borderId="0" xfId="23" applyFont="true" applyBorder="true" applyAlignment="true" applyProtection="false">
      <alignment horizontal="left" vertical="bottom" textRotation="0" wrapText="false" indent="0" shrinkToFit="false"/>
      <protection locked="true" hidden="false"/>
    </xf>
    <xf numFmtId="164" fontId="5" fillId="0" borderId="0" xfId="23" applyFont="true" applyBorder="false" applyAlignment="true" applyProtection="false">
      <alignment horizontal="general" vertical="bottom" textRotation="0" wrapText="true" indent="0" shrinkToFit="false"/>
      <protection locked="true" hidden="false"/>
    </xf>
    <xf numFmtId="164" fontId="5" fillId="0" borderId="0" xfId="23" applyFont="false" applyBorder="false" applyAlignment="true" applyProtection="false">
      <alignment horizontal="general" vertical="bottom" textRotation="0" wrapText="false" indent="0" shrinkToFit="false"/>
      <protection locked="true" hidden="false"/>
    </xf>
    <xf numFmtId="164" fontId="9" fillId="0" borderId="0" xfId="23" applyFont="true" applyBorder="true" applyAlignment="true" applyProtection="false">
      <alignment horizontal="center" vertical="bottom" textRotation="0" wrapText="false" indent="0" shrinkToFit="false"/>
      <protection locked="true" hidden="false"/>
    </xf>
    <xf numFmtId="164" fontId="32" fillId="0" borderId="0" xfId="21" applyFont="true" applyBorder="true" applyAlignment="true" applyProtection="false">
      <alignment horizontal="center" vertical="center" textRotation="0" wrapText="tru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33" fillId="0" borderId="1" xfId="21" applyFont="true" applyBorder="true" applyAlignment="true" applyProtection="false">
      <alignment horizontal="left" vertical="bottom" textRotation="0" wrapText="true" indent="0" shrinkToFit="false"/>
      <protection locked="true" hidden="false"/>
    </xf>
    <xf numFmtId="164" fontId="33" fillId="0" borderId="2" xfId="21" applyFont="true" applyBorder="true" applyAlignment="true" applyProtection="false">
      <alignment horizontal="center" vertical="bottom" textRotation="0" wrapText="true" indent="0" shrinkToFit="false"/>
      <protection locked="true" hidden="false"/>
    </xf>
    <xf numFmtId="164" fontId="33" fillId="0" borderId="3" xfId="21" applyFont="true" applyBorder="true" applyAlignment="true" applyProtection="false">
      <alignment horizontal="center" vertical="bottom" textRotation="0" wrapText="true" indent="0" shrinkToFit="false"/>
      <protection locked="true" hidden="false"/>
    </xf>
    <xf numFmtId="164" fontId="33" fillId="0" borderId="4" xfId="21" applyFont="true" applyBorder="true" applyAlignment="true" applyProtection="false">
      <alignment horizontal="center" vertical="bottom" textRotation="0" wrapText="true" indent="0" shrinkToFit="false"/>
      <protection locked="true" hidden="false"/>
    </xf>
    <xf numFmtId="164" fontId="33" fillId="2" borderId="5" xfId="21" applyFont="true" applyBorder="true" applyAlignment="true" applyProtection="false">
      <alignment horizontal="left" vertical="top" textRotation="0" wrapText="true" indent="0" shrinkToFit="false"/>
      <protection locked="true" hidden="false"/>
    </xf>
    <xf numFmtId="164" fontId="33" fillId="2" borderId="12" xfId="21" applyFont="true" applyBorder="true" applyAlignment="true" applyProtection="false">
      <alignment horizontal="left" vertical="top" textRotation="0" wrapText="true" indent="0" shrinkToFit="false"/>
      <protection locked="true" hidden="false"/>
    </xf>
    <xf numFmtId="167" fontId="34" fillId="0" borderId="13" xfId="21" applyFont="true" applyBorder="true" applyAlignment="true" applyProtection="false">
      <alignment horizontal="right" vertical="top" textRotation="0" wrapText="false" indent="0" shrinkToFit="false"/>
      <protection locked="true" hidden="false"/>
    </xf>
    <xf numFmtId="166" fontId="34" fillId="0" borderId="14" xfId="21" applyFont="true" applyBorder="true" applyAlignment="true" applyProtection="false">
      <alignment horizontal="right" vertical="top" textRotation="0" wrapText="false" indent="0" shrinkToFit="false"/>
      <protection locked="true" hidden="false"/>
    </xf>
    <xf numFmtId="168" fontId="34" fillId="0" borderId="14" xfId="21" applyFont="true" applyBorder="true" applyAlignment="true" applyProtection="false">
      <alignment horizontal="right" vertical="top" textRotation="0" wrapText="false" indent="0" shrinkToFit="false"/>
      <protection locked="true" hidden="false"/>
    </xf>
    <xf numFmtId="168" fontId="34" fillId="0" borderId="15" xfId="21" applyFont="true" applyBorder="tru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3" fillId="2" borderId="11" xfId="21" applyFont="true" applyBorder="true" applyAlignment="true" applyProtection="false">
      <alignment horizontal="left" vertical="top" textRotation="0" wrapText="true" indent="0" shrinkToFit="false"/>
      <protection locked="true" hidden="false"/>
    </xf>
    <xf numFmtId="167" fontId="34" fillId="0" borderId="16" xfId="21" applyFont="true" applyBorder="true" applyAlignment="true" applyProtection="false">
      <alignment horizontal="right" vertical="top" textRotation="0" wrapText="false" indent="0" shrinkToFit="false"/>
      <protection locked="true" hidden="false"/>
    </xf>
    <xf numFmtId="166" fontId="34" fillId="0" borderId="17" xfId="21" applyFont="true" applyBorder="true" applyAlignment="true" applyProtection="false">
      <alignment horizontal="right" vertical="top" textRotation="0" wrapText="false" indent="0" shrinkToFit="false"/>
      <protection locked="true" hidden="false"/>
    </xf>
    <xf numFmtId="168" fontId="34" fillId="0" borderId="17" xfId="21" applyFont="true" applyBorder="true" applyAlignment="true" applyProtection="false">
      <alignment horizontal="right" vertical="top" textRotation="0" wrapText="false" indent="0" shrinkToFit="false"/>
      <protection locked="true" hidden="false"/>
    </xf>
    <xf numFmtId="168" fontId="34" fillId="0" borderId="18" xfId="21" applyFont="true" applyBorder="true" applyAlignment="true" applyProtection="false">
      <alignment horizontal="right" vertical="top" textRotation="0" wrapText="false" indent="0" shrinkToFit="false"/>
      <protection locked="true" hidden="false"/>
    </xf>
    <xf numFmtId="166" fontId="34" fillId="0" borderId="6" xfId="21" applyFont="true" applyBorder="true" applyAlignment="true" applyProtection="false">
      <alignment horizontal="right" vertical="top" textRotation="0" wrapText="false" indent="0" shrinkToFit="false"/>
      <protection locked="true" hidden="false"/>
    </xf>
    <xf numFmtId="168" fontId="34" fillId="0" borderId="7" xfId="21" applyFont="true" applyBorder="true" applyAlignment="true" applyProtection="false">
      <alignment horizontal="right" vertical="top" textRotation="0" wrapText="false" indent="0" shrinkToFit="false"/>
      <protection locked="true" hidden="false"/>
    </xf>
    <xf numFmtId="168" fontId="34" fillId="0" borderId="8" xfId="21" applyFont="true" applyBorder="true" applyAlignment="true" applyProtection="false">
      <alignment horizontal="right" vertical="top" textRotation="0" wrapText="false" indent="0" shrinkToFit="false"/>
      <protection locked="true" hidden="false"/>
    </xf>
    <xf numFmtId="164" fontId="33" fillId="0" borderId="19" xfId="21" applyFont="true" applyBorder="true" applyAlignment="true" applyProtection="false">
      <alignment horizontal="center" vertical="bottom" textRotation="0" wrapText="true" indent="0" shrinkToFit="false"/>
      <protection locked="true" hidden="false"/>
    </xf>
    <xf numFmtId="164" fontId="33" fillId="0" borderId="20" xfId="21" applyFont="true" applyBorder="true" applyAlignment="true" applyProtection="false">
      <alignment horizontal="center" vertical="bottom" textRotation="0" wrapText="true" indent="0" shrinkToFit="false"/>
      <protection locked="true" hidden="false"/>
    </xf>
    <xf numFmtId="168" fontId="34" fillId="0" borderId="6" xfId="21" applyFont="true" applyBorder="true" applyAlignment="true" applyProtection="false">
      <alignment horizontal="right" vertical="top" textRotation="0" wrapText="false" indent="0" shrinkToFit="false"/>
      <protection locked="true" hidden="false"/>
    </xf>
    <xf numFmtId="166" fontId="34" fillId="0" borderId="7" xfId="21" applyFont="true" applyBorder="true" applyAlignment="true" applyProtection="false">
      <alignment horizontal="right" vertical="top" textRotation="0" wrapText="false" indent="0" shrinkToFit="false"/>
      <protection locked="true" hidden="false"/>
    </xf>
    <xf numFmtId="164" fontId="5" fillId="0" borderId="0" xfId="23" applyFont="true" applyBorder="false" applyAlignment="true" applyProtection="false">
      <alignment horizontal="left" vertical="top" textRotation="0" wrapText="false" indent="0" shrinkToFit="false"/>
      <protection locked="true" hidden="false"/>
    </xf>
    <xf numFmtId="164" fontId="5" fillId="0" borderId="0" xfId="23" applyFont="false" applyBorder="false" applyAlignment="true" applyProtection="false">
      <alignment horizontal="left" vertical="bottom" textRotation="0" wrapText="false" indent="0" shrinkToFit="false"/>
      <protection locked="true" hidden="false"/>
    </xf>
    <xf numFmtId="164" fontId="19" fillId="0" borderId="0" xfId="23" applyFont="true" applyBorder="false" applyAlignment="false" applyProtection="false">
      <alignment horizontal="general" vertical="bottom" textRotation="0" wrapText="false" indent="0" shrinkToFit="false"/>
      <protection locked="true" hidden="false"/>
    </xf>
    <xf numFmtId="164" fontId="9" fillId="0" borderId="10" xfId="23" applyFont="true" applyBorder="true" applyAlignment="false" applyProtection="false">
      <alignment horizontal="general" vertical="bottom" textRotation="0" wrapText="false" indent="0" shrinkToFit="false"/>
      <protection locked="true" hidden="false"/>
    </xf>
    <xf numFmtId="169" fontId="5" fillId="0" borderId="10" xfId="23" applyFont="false" applyBorder="true" applyAlignment="false" applyProtection="false">
      <alignment horizontal="general" vertical="bottom" textRotation="0" wrapText="false" indent="0" shrinkToFit="false"/>
      <protection locked="true" hidden="false"/>
    </xf>
    <xf numFmtId="164" fontId="5" fillId="0" borderId="10" xfId="23" applyFont="false" applyBorder="true" applyAlignment="false" applyProtection="false">
      <alignment horizontal="general" vertical="bottom" textRotation="0" wrapText="false" indent="0" shrinkToFit="false"/>
      <protection locked="true" hidden="false"/>
    </xf>
    <xf numFmtId="170" fontId="5" fillId="0" borderId="10" xfId="23" applyFont="false" applyBorder="true" applyAlignment="false" applyProtection="false">
      <alignment horizontal="general" vertical="bottom" textRotation="0" wrapText="false" indent="0" shrinkToFit="false"/>
      <protection locked="true" hidden="false"/>
    </xf>
    <xf numFmtId="164" fontId="8" fillId="0" borderId="10" xfId="23"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center" vertical="bottom" textRotation="0" wrapText="tru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4" fontId="39" fillId="0" borderId="21"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71" fontId="14" fillId="0" borderId="0" xfId="0" applyFont="true" applyBorder="true" applyAlignment="true" applyProtection="false">
      <alignment horizontal="general" vertical="bottom" textRotation="0" wrapText="false" indent="0" shrinkToFit="false"/>
      <protection locked="true" hidden="false"/>
    </xf>
    <xf numFmtId="171" fontId="14" fillId="0" borderId="22" xfId="0" applyFont="true" applyBorder="true" applyAlignment="true" applyProtection="fals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tru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14" fillId="0" borderId="0" xfId="0" applyFont="true" applyBorder="true" applyAlignment="true" applyProtection="false">
      <alignment horizontal="left" vertical="bottom" textRotation="0" wrapText="true" indent="0" shrinkToFit="false"/>
      <protection locked="true" hidden="false"/>
    </xf>
    <xf numFmtId="164" fontId="40" fillId="0" borderId="0"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4" fillId="0" borderId="0"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true" applyAlignment="false" applyProtection="false">
      <alignment horizontal="general" vertical="bottom" textRotation="0" wrapText="false" indent="0" shrinkToFit="false"/>
      <protection locked="true" hidden="false"/>
    </xf>
    <xf numFmtId="167" fontId="14" fillId="0" borderId="0" xfId="0" applyFont="true" applyBorder="true" applyAlignment="false" applyProtection="false">
      <alignment horizontal="general"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53"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33" fillId="0" borderId="9" xfId="21" applyFont="true" applyBorder="true" applyAlignment="true" applyProtection="false">
      <alignment horizontal="center" vertical="bottom" textRotation="0" wrapText="true" indent="0" shrinkToFit="false"/>
      <protection locked="true" hidden="false"/>
    </xf>
    <xf numFmtId="167" fontId="34" fillId="0" borderId="7" xfId="21" applyFont="true" applyBorder="true" applyAlignment="true" applyProtection="false">
      <alignment horizontal="right" vertical="top" textRotation="0" wrapText="false" indent="0" shrinkToFit="false"/>
      <protection locked="true" hidden="false"/>
    </xf>
    <xf numFmtId="167" fontId="34" fillId="0" borderId="8" xfId="21" applyFont="true" applyBorder="true" applyAlignment="true" applyProtection="false">
      <alignment horizontal="right" vertical="top"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3" fillId="0" borderId="1" xfId="21" applyFont="true" applyBorder="true" applyAlignment="true" applyProtection="false">
      <alignment horizontal="center" vertical="bottom" textRotation="0" wrapText="true" indent="0" shrinkToFit="false"/>
      <protection locked="true" hidden="false"/>
    </xf>
    <xf numFmtId="166" fontId="34" fillId="0" borderId="12" xfId="21" applyFont="true" applyBorder="true" applyAlignment="true" applyProtection="false">
      <alignment horizontal="right" vertical="top" textRotation="0" wrapText="false" indent="0" shrinkToFit="false"/>
      <protection locked="true" hidden="false"/>
    </xf>
    <xf numFmtId="164" fontId="33" fillId="2" borderId="23" xfId="21" applyFont="true" applyBorder="true" applyAlignment="true" applyProtection="false">
      <alignment horizontal="left" vertical="top" textRotation="0" wrapText="true" indent="0" shrinkToFit="false"/>
      <protection locked="true" hidden="false"/>
    </xf>
    <xf numFmtId="166" fontId="34" fillId="0" borderId="23" xfId="21" applyFont="true" applyBorder="true" applyAlignment="true" applyProtection="false">
      <alignment horizontal="right"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8" fontId="34" fillId="0" borderId="23" xfId="21" applyFont="true" applyBorder="true" applyAlignment="true" applyProtection="false">
      <alignment horizontal="right"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8" fontId="34" fillId="0" borderId="11" xfId="21" applyFont="true" applyBorder="true" applyAlignment="true" applyProtection="false">
      <alignment horizontal="right" vertical="top" textRotation="0" wrapText="false" indent="0" shrinkToFit="false"/>
      <protection locked="true" hidden="false"/>
    </xf>
    <xf numFmtId="164" fontId="34" fillId="0" borderId="0" xfId="21" applyFont="true" applyBorder="true" applyAlignment="true" applyProtection="false">
      <alignment horizontal="left" vertical="top" textRotation="0" wrapText="true" indent="0" shrinkToFit="false"/>
      <protection locked="true" hidden="false"/>
    </xf>
    <xf numFmtId="164" fontId="57" fillId="0" borderId="0" xfId="0" applyFont="true" applyBorder="true" applyAlignment="true" applyProtection="false">
      <alignment horizontal="center" vertical="center" textRotation="0" wrapText="true" indent="0" shrinkToFit="false"/>
      <protection locked="true" hidden="false"/>
    </xf>
    <xf numFmtId="164" fontId="57" fillId="0" borderId="0" xfId="0" applyFont="true" applyBorder="false" applyAlignment="true" applyProtection="false">
      <alignment horizontal="center" vertical="bottom" textRotation="0" wrapText="false" indent="0" shrinkToFit="false"/>
      <protection locked="true" hidden="false"/>
    </xf>
    <xf numFmtId="164" fontId="58" fillId="0" borderId="24" xfId="0" applyFont="true" applyBorder="true" applyAlignment="false" applyProtection="false">
      <alignment horizontal="general" vertical="bottom" textRotation="0" wrapText="false" indent="0" shrinkToFit="false"/>
      <protection locked="true" hidden="false"/>
    </xf>
    <xf numFmtId="164" fontId="57" fillId="0" borderId="25" xfId="0" applyFont="true" applyBorder="true" applyAlignment="false" applyProtection="false">
      <alignment horizontal="general" vertical="bottom" textRotation="0" wrapText="false" indent="0" shrinkToFit="false"/>
      <protection locked="true" hidden="false"/>
    </xf>
    <xf numFmtId="164" fontId="57" fillId="0" borderId="26" xfId="0" applyFont="true" applyBorder="true" applyAlignment="false" applyProtection="false">
      <alignment horizontal="general" vertical="bottom" textRotation="0" wrapText="false" indent="0" shrinkToFit="false"/>
      <protection locked="true" hidden="false"/>
    </xf>
    <xf numFmtId="164" fontId="57" fillId="0" borderId="0" xfId="0" applyFont="true" applyBorder="false" applyAlignment="false" applyProtection="false">
      <alignment horizontal="general" vertical="bottom" textRotation="0" wrapText="false" indent="0" shrinkToFit="false"/>
      <protection locked="true" hidden="false"/>
    </xf>
    <xf numFmtId="164" fontId="59" fillId="0" borderId="27" xfId="0" applyFont="true" applyBorder="true" applyAlignment="true" applyProtection="false">
      <alignment horizontal="general" vertical="bottom" textRotation="0" wrapText="false" indent="0" shrinkToFit="false"/>
      <protection locked="true" hidden="false"/>
    </xf>
    <xf numFmtId="164" fontId="59" fillId="0" borderId="10" xfId="0" applyFont="true" applyBorder="true" applyAlignment="true" applyProtection="false">
      <alignment horizontal="general" vertical="bottom" textRotation="0" wrapText="false" indent="0" shrinkToFit="false"/>
      <protection locked="true" hidden="false"/>
    </xf>
    <xf numFmtId="164" fontId="57" fillId="0" borderId="28" xfId="0" applyFont="true" applyBorder="true" applyAlignment="false" applyProtection="false">
      <alignment horizontal="general" vertical="bottom" textRotation="0" wrapText="false" indent="0" shrinkToFit="false"/>
      <protection locked="true" hidden="false"/>
    </xf>
    <xf numFmtId="164" fontId="57" fillId="0" borderId="27" xfId="0" applyFont="true" applyBorder="true" applyAlignment="false" applyProtection="false">
      <alignment horizontal="general" vertical="bottom" textRotation="0" wrapText="false" indent="0" shrinkToFit="false"/>
      <protection locked="true" hidden="false"/>
    </xf>
    <xf numFmtId="164" fontId="57" fillId="0" borderId="10" xfId="0" applyFont="true" applyBorder="true" applyAlignment="false" applyProtection="false">
      <alignment horizontal="general" vertical="bottom" textRotation="0" wrapText="false" indent="0" shrinkToFit="false"/>
      <protection locked="true" hidden="false"/>
    </xf>
    <xf numFmtId="164" fontId="57" fillId="0" borderId="29" xfId="0" applyFont="true" applyBorder="true" applyAlignment="true" applyProtection="false">
      <alignment horizontal="general" vertical="bottom" textRotation="0" wrapText="true" indent="0" shrinkToFit="false"/>
      <protection locked="true" hidden="false"/>
    </xf>
    <xf numFmtId="164" fontId="57" fillId="0" borderId="30" xfId="0" applyFont="true" applyBorder="true" applyAlignment="false" applyProtection="false">
      <alignment horizontal="general" vertical="bottom" textRotation="0" wrapText="false" indent="0" shrinkToFit="false"/>
      <protection locked="true" hidden="false"/>
    </xf>
    <xf numFmtId="164" fontId="57" fillId="0" borderId="31" xfId="0" applyFont="true" applyBorder="tru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60" fillId="0" borderId="0" xfId="0" applyFont="true" applyBorder="false" applyAlignment="true" applyProtection="false">
      <alignment horizontal="center" vertical="center" textRotation="0" wrapText="false" indent="0" shrinkToFit="false"/>
      <protection locked="true" hidden="false"/>
    </xf>
    <xf numFmtId="164" fontId="57" fillId="0" borderId="0" xfId="0" applyFont="true" applyBorder="false" applyAlignment="true" applyProtection="false">
      <alignment horizontal="center" vertical="center" textRotation="0" wrapText="false" indent="0" shrinkToFit="false"/>
      <protection locked="true" hidden="false"/>
    </xf>
    <xf numFmtId="164" fontId="58" fillId="0" borderId="10" xfId="0" applyFont="true" applyBorder="true" applyAlignment="false" applyProtection="false">
      <alignment horizontal="general" vertical="bottom" textRotation="0" wrapText="false" indent="0" shrinkToFit="false"/>
      <protection locked="true" hidden="false"/>
    </xf>
    <xf numFmtId="164" fontId="57" fillId="0" borderId="10" xfId="0" applyFont="true" applyBorder="true" applyAlignment="true" applyProtection="false">
      <alignment horizontal="general" vertical="bottom" textRotation="0" wrapText="tru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center" vertical="center" textRotation="0" wrapText="false" indent="0" shrinkToFit="false"/>
      <protection locked="true" hidden="false"/>
    </xf>
    <xf numFmtId="164" fontId="57" fillId="0" borderId="0" xfId="0" applyFont="true" applyBorder="false" applyAlignment="true" applyProtection="false">
      <alignment horizontal="right" vertical="bottom" textRotation="0" wrapText="false" indent="0" shrinkToFit="false"/>
      <protection locked="true" hidden="false"/>
    </xf>
    <xf numFmtId="171" fontId="57" fillId="0" borderId="0" xfId="0" applyFont="true" applyBorder="false" applyAlignment="true" applyProtection="false">
      <alignment horizontal="left" vertical="center" textRotation="0" wrapText="false" indent="0" shrinkToFit="false"/>
      <protection locked="true" hidden="false"/>
    </xf>
    <xf numFmtId="164" fontId="59" fillId="0" borderId="0" xfId="0" applyFont="true" applyBorder="false" applyAlignment="fals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center" vertical="center" textRotation="0" wrapText="false" indent="0" shrinkToFit="false"/>
      <protection locked="true" hidden="false"/>
    </xf>
    <xf numFmtId="164" fontId="68" fillId="0" borderId="0" xfId="21" applyFont="true" applyBorder="true" applyAlignment="true" applyProtection="false">
      <alignment horizontal="center" vertical="center" textRotation="0" wrapText="true" indent="0" shrinkToFit="false"/>
      <protection locked="true" hidden="false"/>
    </xf>
    <xf numFmtId="164" fontId="57" fillId="0" borderId="0" xfId="21" applyFont="true" applyBorder="false" applyAlignment="false" applyProtection="false">
      <alignment horizontal="general" vertical="bottom" textRotation="0" wrapText="false" indent="0" shrinkToFit="false"/>
      <protection locked="true" hidden="false"/>
    </xf>
    <xf numFmtId="164" fontId="69" fillId="0" borderId="0" xfId="21" applyFont="true" applyBorder="true" applyAlignment="true" applyProtection="false">
      <alignment horizontal="general" vertical="bottom" textRotation="0" wrapText="true" indent="0" shrinkToFit="false"/>
      <protection locked="true" hidden="false"/>
    </xf>
    <xf numFmtId="164" fontId="70" fillId="0" borderId="0" xfId="21" applyFont="true" applyBorder="true" applyAlignment="true" applyProtection="false">
      <alignment horizontal="general" vertical="bottom" textRotation="0" wrapText="true" indent="0" shrinkToFit="false"/>
      <protection locked="true" hidden="false"/>
    </xf>
    <xf numFmtId="164" fontId="60" fillId="0" borderId="0" xfId="21" applyFont="true" applyBorder="true" applyAlignment="true" applyProtection="false">
      <alignment horizontal="general" vertical="bottom" textRotation="0" wrapText="true" indent="0" shrinkToFit="false"/>
      <protection locked="true" hidden="false"/>
    </xf>
    <xf numFmtId="164" fontId="60" fillId="0" borderId="0" xfId="21" applyFont="true" applyBorder="true" applyAlignment="true" applyProtection="false">
      <alignment horizontal="center" vertical="center" textRotation="0" wrapText="true" indent="0" shrinkToFit="false"/>
      <protection locked="true" hidden="false"/>
    </xf>
    <xf numFmtId="164" fontId="71" fillId="0" borderId="0" xfId="21" applyFont="true" applyBorder="true" applyAlignment="true" applyProtection="false">
      <alignment horizontal="general" vertical="bottom" textRotation="0" wrapText="true" indent="0" shrinkToFit="false"/>
      <protection locked="true" hidden="false"/>
    </xf>
    <xf numFmtId="164" fontId="72" fillId="0" borderId="0" xfId="0" applyFont="true" applyBorder="false" applyAlignment="true" applyProtection="false">
      <alignment horizontal="center" vertical="center" textRotation="0" wrapText="false" indent="0" shrinkToFit="false"/>
      <protection locked="true" hidden="false"/>
    </xf>
    <xf numFmtId="164" fontId="75" fillId="0" borderId="0" xfId="0" applyFont="true" applyBorder="false" applyAlignment="false" applyProtection="false">
      <alignment horizontal="general" vertical="bottom" textRotation="0" wrapText="false" indent="0" shrinkToFit="false"/>
      <protection locked="true" hidden="false"/>
    </xf>
    <xf numFmtId="164" fontId="7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34" fillId="0" borderId="13" xfId="21" applyFont="true" applyBorder="true" applyAlignment="true" applyProtection="false">
      <alignment horizontal="right" vertical="top" textRotation="0" wrapText="false" indent="0" shrinkToFit="false"/>
      <protection locked="true" hidden="false"/>
    </xf>
    <xf numFmtId="167" fontId="34" fillId="0" borderId="15" xfId="21" applyFont="true" applyBorder="true" applyAlignment="true" applyProtection="false">
      <alignment horizontal="right" vertical="top" textRotation="0" wrapText="false" indent="0" shrinkToFit="false"/>
      <protection locked="true" hidden="false"/>
    </xf>
    <xf numFmtId="166" fontId="34" fillId="0" borderId="32" xfId="21" applyFont="true" applyBorder="true" applyAlignment="true" applyProtection="false">
      <alignment horizontal="right" vertical="top" textRotation="0" wrapText="false" indent="0" shrinkToFit="false"/>
      <protection locked="true" hidden="false"/>
    </xf>
    <xf numFmtId="167" fontId="34" fillId="0" borderId="33" xfId="21" applyFont="true" applyBorder="true" applyAlignment="true" applyProtection="false">
      <alignment horizontal="right" vertical="top" textRotation="0" wrapText="false" indent="0" shrinkToFit="false"/>
      <protection locked="true" hidden="false"/>
    </xf>
    <xf numFmtId="166" fontId="34" fillId="0" borderId="16" xfId="21" applyFont="true" applyBorder="true" applyAlignment="true" applyProtection="false">
      <alignment horizontal="right" vertical="top" textRotation="0" wrapText="false" indent="0" shrinkToFit="false"/>
      <protection locked="true" hidden="false"/>
    </xf>
    <xf numFmtId="164" fontId="34" fillId="0" borderId="18" xfId="21" applyFont="true" applyBorder="true" applyAlignment="true" applyProtection="false">
      <alignment horizontal="left" vertical="top" textRotation="0" wrapText="true" indent="0" shrinkToFit="false"/>
      <protection locked="true" hidden="false"/>
    </xf>
    <xf numFmtId="168" fontId="34" fillId="0" borderId="12" xfId="21" applyFont="true" applyBorder="true" applyAlignment="true" applyProtection="false">
      <alignment horizontal="right" vertical="top" textRotation="0" wrapText="false" indent="0" shrinkToFit="false"/>
      <protection locked="true" hidden="false"/>
    </xf>
    <xf numFmtId="164" fontId="32" fillId="0" borderId="0" xfId="21" applyFont="true" applyBorder="true" applyAlignment="true" applyProtection="false">
      <alignment horizontal="general" vertical="center" textRotation="0" wrapText="true" indent="0" shrinkToFit="false"/>
      <protection locked="true" hidden="false"/>
    </xf>
    <xf numFmtId="164" fontId="33" fillId="0" borderId="0" xfId="21" applyFont="true" applyBorder="true" applyAlignment="true" applyProtection="false">
      <alignment horizontal="general" vertical="bottom" textRotation="0" wrapText="true" indent="0" shrinkToFit="false"/>
      <protection locked="true" hidden="false"/>
    </xf>
    <xf numFmtId="164" fontId="78" fillId="0" borderId="0" xfId="0" applyFont="true" applyBorder="false" applyAlignment="true" applyProtection="false">
      <alignment horizontal="center" vertical="center" textRotation="0" wrapText="false" indent="0" shrinkToFit="false"/>
      <protection locked="true" hidden="false"/>
    </xf>
    <xf numFmtId="164" fontId="79" fillId="0" borderId="0" xfId="0" applyFont="true" applyBorder="false" applyAlignment="true" applyProtection="false">
      <alignment horizontal="right" vertical="center" textRotation="0" wrapText="false" indent="0" shrinkToFit="false"/>
      <protection locked="true" hidden="false"/>
    </xf>
    <xf numFmtId="164" fontId="8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3" fillId="0" borderId="0" xfId="21" applyFont="true" applyBorder="true" applyAlignment="true" applyProtection="false">
      <alignment horizontal="general" vertical="center" textRotation="0" wrapText="true" indent="0" shrinkToFit="false"/>
      <protection locked="true" hidden="false"/>
    </xf>
    <xf numFmtId="164" fontId="83" fillId="0" borderId="0" xfId="0" applyFont="true" applyBorder="false" applyAlignment="true" applyProtection="false">
      <alignment horizontal="right"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87" fillId="0" borderId="0" xfId="22" applyFont="true" applyBorder="true" applyAlignment="true" applyProtection="false">
      <alignment horizontal="general" vertical="bottom" textRotation="0" wrapText="false" indent="0" shrinkToFit="false"/>
      <protection locked="true" hidden="false"/>
    </xf>
    <xf numFmtId="164" fontId="88" fillId="0" borderId="10" xfId="22" applyFont="true" applyBorder="true" applyAlignment="true" applyProtection="false">
      <alignment horizontal="center" vertical="center" textRotation="0" wrapText="tru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89" fillId="0" borderId="10" xfId="22" applyFont="true" applyBorder="true" applyAlignment="true" applyProtection="false">
      <alignment horizontal="left" vertical="bottom" textRotation="0" wrapText="true" indent="0" shrinkToFit="false"/>
      <protection locked="true" hidden="false"/>
    </xf>
    <xf numFmtId="164" fontId="89" fillId="0" borderId="10" xfId="22" applyFont="true" applyBorder="true" applyAlignment="true" applyProtection="false">
      <alignment horizontal="center" vertical="bottom" textRotation="0" wrapText="true" indent="0" shrinkToFit="false"/>
      <protection locked="true" hidden="false"/>
    </xf>
    <xf numFmtId="164" fontId="89" fillId="0" borderId="10" xfId="22" applyFont="true" applyBorder="true" applyAlignment="true" applyProtection="false">
      <alignment horizontal="left" vertical="top" textRotation="0" wrapText="true" indent="0" shrinkToFit="false"/>
      <protection locked="true" hidden="false"/>
    </xf>
    <xf numFmtId="166" fontId="89" fillId="0" borderId="10" xfId="22" applyFont="true" applyBorder="true" applyAlignment="true" applyProtection="false">
      <alignment horizontal="right" vertical="top" textRotation="0" wrapText="false" indent="0" shrinkToFit="false"/>
      <protection locked="true" hidden="false"/>
    </xf>
    <xf numFmtId="167" fontId="89" fillId="0" borderId="10" xfId="22" applyFont="true" applyBorder="true" applyAlignment="true" applyProtection="false">
      <alignment horizontal="right" vertical="top" textRotation="0" wrapText="false" indent="0" shrinkToFit="false"/>
      <protection locked="true" hidden="false"/>
    </xf>
    <xf numFmtId="168" fontId="89" fillId="0" borderId="10" xfId="22" applyFont="true" applyBorder="true" applyAlignment="true" applyProtection="false">
      <alignment horizontal="right" vertical="top" textRotation="0" wrapText="false" indent="0" shrinkToFit="false"/>
      <protection locked="true" hidden="false"/>
    </xf>
    <xf numFmtId="172" fontId="89" fillId="0" borderId="10" xfId="22"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8" fillId="0" borderId="10" xfId="0" applyFont="true" applyBorder="true" applyAlignment="true" applyProtection="false">
      <alignment horizontal="justify" vertical="center" textRotation="0" wrapText="true" indent="0" shrinkToFit="false"/>
      <protection locked="true" hidden="false"/>
    </xf>
    <xf numFmtId="164" fontId="9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2" fillId="0" borderId="10" xfId="21" applyFont="true" applyBorder="true" applyAlignment="true" applyProtection="false">
      <alignment horizontal="center" vertical="center" textRotation="0" wrapText="true" indent="0" shrinkToFit="false"/>
      <protection locked="true" hidden="false"/>
    </xf>
    <xf numFmtId="164" fontId="33" fillId="0" borderId="10" xfId="21" applyFont="true" applyBorder="true" applyAlignment="true" applyProtection="false">
      <alignment horizontal="left" vertical="bottom" textRotation="0" wrapText="true" indent="0" shrinkToFit="false"/>
      <protection locked="true" hidden="false"/>
    </xf>
    <xf numFmtId="164" fontId="33" fillId="0" borderId="10" xfId="21" applyFont="true" applyBorder="true" applyAlignment="true" applyProtection="false">
      <alignment horizontal="center" vertical="bottom" textRotation="0" wrapText="true" indent="0" shrinkToFit="false"/>
      <protection locked="true" hidden="false"/>
    </xf>
    <xf numFmtId="164" fontId="33" fillId="2" borderId="10" xfId="21" applyFont="true" applyBorder="true" applyAlignment="true" applyProtection="false">
      <alignment horizontal="left" vertical="top" textRotation="0" wrapText="true" indent="0" shrinkToFit="false"/>
      <protection locked="true" hidden="false"/>
    </xf>
    <xf numFmtId="166" fontId="34" fillId="0" borderId="10" xfId="21" applyFont="true" applyBorder="true" applyAlignment="true" applyProtection="false">
      <alignment horizontal="right" vertical="top" textRotation="0" wrapText="false" indent="0" shrinkToFit="false"/>
      <protection locked="true" hidden="false"/>
    </xf>
    <xf numFmtId="167" fontId="34" fillId="0" borderId="10" xfId="21" applyFont="true" applyBorder="true" applyAlignment="true" applyProtection="false">
      <alignment horizontal="right" vertical="top" textRotation="0" wrapText="false" indent="0" shrinkToFit="false"/>
      <protection locked="true" hidden="false"/>
    </xf>
    <xf numFmtId="168" fontId="34" fillId="0" borderId="10" xfId="21" applyFont="true" applyBorder="true" applyAlignment="true" applyProtection="false">
      <alignment horizontal="right" vertical="top" textRotation="0" wrapText="false" indent="0" shrinkToFit="false"/>
      <protection locked="true" hidden="false"/>
    </xf>
    <xf numFmtId="164" fontId="89" fillId="0" borderId="10" xfId="21" applyFont="true" applyBorder="true" applyAlignment="true" applyProtection="false">
      <alignment horizontal="left" vertical="bottom" textRotation="0" wrapText="true" indent="0" shrinkToFit="false"/>
      <protection locked="true" hidden="false"/>
    </xf>
    <xf numFmtId="166" fontId="34" fillId="0" borderId="34" xfId="21" applyFont="true" applyBorder="true" applyAlignment="true" applyProtection="false">
      <alignment horizontal="right" vertical="top" textRotation="0" wrapText="false" indent="0" shrinkToFit="false"/>
      <protection locked="true" hidden="false"/>
    </xf>
    <xf numFmtId="166" fontId="34" fillId="0" borderId="35" xfId="21" applyFont="true" applyBorder="true" applyAlignment="true" applyProtection="false">
      <alignment horizontal="center" vertical="top" textRotation="0" wrapText="false" indent="0" shrinkToFit="false"/>
      <protection locked="true" hidden="false"/>
    </xf>
    <xf numFmtId="166" fontId="34" fillId="0" borderId="36" xfId="21" applyFont="true" applyBorder="true" applyAlignment="true" applyProtection="false">
      <alignment horizontal="right" vertical="top" textRotation="0" wrapText="false" indent="0" shrinkToFit="false"/>
      <protection locked="true" hidden="false"/>
    </xf>
    <xf numFmtId="166" fontId="34" fillId="0" borderId="37" xfId="21"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8" fillId="0" borderId="0" xfId="0" applyFont="true" applyBorder="true" applyAlignment="true" applyProtection="false">
      <alignment horizontal="justify"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101" fillId="0" borderId="0" xfId="0" applyFont="true" applyBorder="false" applyAlignment="false" applyProtection="false">
      <alignment horizontal="general" vertical="bottom" textRotation="0" wrapText="false" indent="0" shrinkToFit="false"/>
      <protection locked="true" hidden="false"/>
    </xf>
    <xf numFmtId="164" fontId="32" fillId="0" borderId="38" xfId="21" applyFont="true" applyBorder="true" applyAlignment="true" applyProtection="false">
      <alignment horizontal="center" vertical="center" textRotation="0" wrapText="true" indent="0" shrinkToFit="false"/>
      <protection locked="true" hidden="false"/>
    </xf>
    <xf numFmtId="164" fontId="33" fillId="0" borderId="39" xfId="21" applyFont="true" applyBorder="true" applyAlignment="true" applyProtection="false">
      <alignment horizontal="right" vertical="bottom" textRotation="0" wrapText="true" indent="0" shrinkToFit="false"/>
      <protection locked="true" hidden="false"/>
    </xf>
    <xf numFmtId="164" fontId="33" fillId="0" borderId="40" xfId="21" applyFont="true" applyBorder="true" applyAlignment="true" applyProtection="false">
      <alignment horizontal="center" vertical="bottom" textRotation="0" wrapText="true" indent="0" shrinkToFit="false"/>
      <protection locked="true" hidden="false"/>
    </xf>
    <xf numFmtId="164" fontId="33" fillId="0" borderId="41" xfId="21" applyFont="true" applyBorder="true" applyAlignment="true" applyProtection="false">
      <alignment horizontal="right" vertical="bottom" textRotation="0" wrapText="true" indent="0" shrinkToFit="false"/>
      <protection locked="true" hidden="false"/>
    </xf>
    <xf numFmtId="164" fontId="33" fillId="2" borderId="42" xfId="21" applyFont="true" applyBorder="true" applyAlignment="true" applyProtection="false">
      <alignment horizontal="left" vertical="top" textRotation="0" wrapText="true" indent="0" shrinkToFit="false"/>
      <protection locked="true" hidden="false"/>
    </xf>
    <xf numFmtId="167" fontId="34" fillId="0" borderId="14" xfId="21" applyFont="true" applyBorder="true" applyAlignment="true" applyProtection="false">
      <alignment horizontal="right" vertical="top" textRotation="0" wrapText="false" indent="0" shrinkToFit="false"/>
      <protection locked="true" hidden="false"/>
    </xf>
    <xf numFmtId="167" fontId="34" fillId="0" borderId="43" xfId="21" applyFont="true" applyBorder="true" applyAlignment="true" applyProtection="false">
      <alignment horizontal="right" vertical="top" textRotation="0" wrapText="false" indent="0" shrinkToFit="false"/>
      <protection locked="true" hidden="false"/>
    </xf>
    <xf numFmtId="164" fontId="33" fillId="2" borderId="27" xfId="21" applyFont="true" applyBorder="true" applyAlignment="true" applyProtection="false">
      <alignment horizontal="center" vertical="top" textRotation="0" wrapText="true" indent="0" shrinkToFit="false"/>
      <protection locked="true" hidden="false"/>
    </xf>
    <xf numFmtId="168" fontId="34" fillId="0" borderId="44" xfId="21" applyFont="true" applyBorder="true" applyAlignment="true" applyProtection="false">
      <alignment horizontal="right" vertical="top" textRotation="0" wrapText="false" indent="0" shrinkToFit="false"/>
      <protection locked="true" hidden="false"/>
    </xf>
    <xf numFmtId="164" fontId="33" fillId="2" borderId="45" xfId="21" applyFont="true" applyBorder="true" applyAlignment="true" applyProtection="false">
      <alignment horizontal="left" vertical="top" textRotation="0" wrapText="true" indent="0" shrinkToFit="false"/>
      <protection locked="true" hidden="false"/>
    </xf>
    <xf numFmtId="167" fontId="34" fillId="0" borderId="46" xfId="21" applyFont="true" applyBorder="true" applyAlignment="true" applyProtection="false">
      <alignment horizontal="right" vertical="top" textRotation="0" wrapText="false" indent="0" shrinkToFit="false"/>
      <protection locked="true" hidden="false"/>
    </xf>
    <xf numFmtId="167" fontId="34" fillId="0" borderId="47" xfId="21" applyFont="true" applyBorder="true" applyAlignment="true" applyProtection="false">
      <alignment horizontal="right" vertical="top" textRotation="0" wrapText="false" indent="0" shrinkToFit="false"/>
      <protection locked="true" hidden="false"/>
    </xf>
    <xf numFmtId="168" fontId="34" fillId="0" borderId="48" xfId="21" applyFont="true" applyBorder="true" applyAlignment="true" applyProtection="false">
      <alignment horizontal="right" vertical="top" textRotation="0" wrapText="false" indent="0" shrinkToFit="false"/>
      <protection locked="true" hidden="false"/>
    </xf>
    <xf numFmtId="164" fontId="33" fillId="2" borderId="49" xfId="21" applyFont="true" applyBorder="true" applyAlignment="true" applyProtection="false">
      <alignment horizontal="left" vertical="top" textRotation="0" wrapText="true" indent="0" shrinkToFit="false"/>
      <protection locked="true" hidden="false"/>
    </xf>
    <xf numFmtId="164" fontId="33" fillId="2" borderId="50" xfId="21" applyFont="true" applyBorder="true" applyAlignment="true" applyProtection="false">
      <alignment horizontal="left" vertical="top" textRotation="0" wrapText="true" indent="0" shrinkToFit="false"/>
      <protection locked="true" hidden="false"/>
    </xf>
    <xf numFmtId="166" fontId="34" fillId="0" borderId="51" xfId="21" applyFont="true" applyBorder="true" applyAlignment="true" applyProtection="false">
      <alignment horizontal="right" vertical="top" textRotation="0" wrapText="false" indent="0" shrinkToFit="false"/>
      <protection locked="true" hidden="false"/>
    </xf>
    <xf numFmtId="164" fontId="34" fillId="0" borderId="52" xfId="21" applyFont="true" applyBorder="true" applyAlignment="true" applyProtection="false">
      <alignment horizontal="left" vertical="top" textRotation="0" wrapText="true" indent="0" shrinkToFit="false"/>
      <protection locked="true" hidden="false"/>
    </xf>
    <xf numFmtId="164" fontId="34" fillId="0" borderId="53" xfId="21" applyFont="true" applyBorder="true" applyAlignment="true" applyProtection="false">
      <alignment horizontal="left" vertical="top" textRotation="0" wrapText="true" indent="0" shrinkToFit="false"/>
      <protection locked="true" hidden="false"/>
    </xf>
    <xf numFmtId="164" fontId="33" fillId="2" borderId="29" xfId="21" applyFont="true" applyBorder="true" applyAlignment="true" applyProtection="false">
      <alignment horizontal="center" vertical="top" textRotation="0" wrapText="true" indent="0" shrinkToFit="false"/>
      <protection locked="true" hidden="false"/>
    </xf>
    <xf numFmtId="164" fontId="34" fillId="0" borderId="54" xfId="21" applyFont="true" applyBorder="true" applyAlignment="true" applyProtection="false">
      <alignment horizontal="right" vertical="top" textRotation="0" wrapText="false" indent="0" shrinkToFit="false"/>
      <protection locked="true" hidden="false"/>
    </xf>
    <xf numFmtId="164" fontId="34" fillId="0" borderId="55" xfId="21" applyFont="true" applyBorder="true" applyAlignment="true" applyProtection="false">
      <alignment horizontal="center" vertical="top" textRotation="0" wrapText="true" indent="0" shrinkToFit="false"/>
      <protection locked="true" hidden="false"/>
    </xf>
    <xf numFmtId="164" fontId="34" fillId="0" borderId="56" xfId="21" applyFont="true" applyBorder="true" applyAlignment="true" applyProtection="false">
      <alignment horizontal="center" vertical="top"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103" fillId="0" borderId="0" xfId="0" applyFont="true" applyBorder="true" applyAlignment="true" applyProtection="false">
      <alignment horizontal="left" vertical="top" textRotation="0" wrapText="true" indent="0" shrinkToFit="false"/>
      <protection locked="true" hidden="false"/>
    </xf>
    <xf numFmtId="164" fontId="103" fillId="0" borderId="0" xfId="0" applyFont="true" applyBorder="false" applyAlignment="false" applyProtection="false">
      <alignment horizontal="general" vertical="bottom" textRotation="0" wrapText="false" indent="0" shrinkToFit="false"/>
      <protection locked="true" hidden="false"/>
    </xf>
    <xf numFmtId="164" fontId="104" fillId="0" borderId="0" xfId="0" applyFont="true" applyBorder="false" applyAlignment="false" applyProtection="false">
      <alignment horizontal="general" vertical="bottom" textRotation="0" wrapText="false" indent="0" shrinkToFit="false"/>
      <protection locked="true" hidden="false"/>
    </xf>
    <xf numFmtId="164" fontId="105" fillId="0" borderId="38" xfId="0" applyFont="true" applyBorder="true" applyAlignment="true" applyProtection="false">
      <alignment horizontal="justify" vertical="top" textRotation="0" wrapText="true" indent="0" shrinkToFit="false"/>
      <protection locked="true" hidden="false"/>
    </xf>
    <xf numFmtId="164" fontId="105" fillId="0" borderId="57" xfId="0" applyFont="true" applyBorder="true" applyAlignment="true" applyProtection="false">
      <alignment horizontal="justify" vertical="top" textRotation="0" wrapText="true" indent="0" shrinkToFit="false"/>
      <protection locked="true" hidden="false"/>
    </xf>
    <xf numFmtId="164" fontId="105" fillId="0" borderId="58" xfId="0" applyFont="true" applyBorder="true" applyAlignment="true" applyProtection="false">
      <alignment horizontal="justify" vertical="top" textRotation="0" wrapText="true" indent="0" shrinkToFit="false"/>
      <protection locked="true" hidden="false"/>
    </xf>
    <xf numFmtId="164" fontId="105" fillId="0" borderId="59" xfId="0" applyFont="true" applyBorder="true" applyAlignment="true" applyProtection="false">
      <alignment horizontal="justify" vertical="top" textRotation="0" wrapText="tru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03" fillId="0" borderId="0" xfId="0" applyFont="true" applyBorder="true" applyAlignment="true" applyProtection="false">
      <alignment horizontal="right" vertical="bottom" textRotation="0" wrapText="false" indent="0" shrinkToFit="false"/>
      <protection locked="true" hidden="false"/>
    </xf>
    <xf numFmtId="164" fontId="112" fillId="0" borderId="10" xfId="21" applyFont="true" applyBorder="true" applyAlignment="true" applyProtection="false">
      <alignment horizontal="center" vertical="center" textRotation="0" wrapText="true" indent="0" shrinkToFit="false"/>
      <protection locked="true" hidden="false"/>
    </xf>
    <xf numFmtId="164" fontId="113" fillId="0" borderId="10" xfId="21" applyFont="true" applyBorder="true" applyAlignment="true" applyProtection="false">
      <alignment horizontal="left" vertical="bottom" textRotation="0" wrapText="true" indent="0" shrinkToFit="false"/>
      <protection locked="true" hidden="false"/>
    </xf>
    <xf numFmtId="164" fontId="113" fillId="0" borderId="10" xfId="21" applyFont="true" applyBorder="true" applyAlignment="true" applyProtection="false">
      <alignment horizontal="center" vertical="bottom" textRotation="0" wrapText="true" indent="0" shrinkToFit="false"/>
      <protection locked="true" hidden="false"/>
    </xf>
    <xf numFmtId="164" fontId="113" fillId="2" borderId="10" xfId="21" applyFont="true" applyBorder="true" applyAlignment="true" applyProtection="false">
      <alignment horizontal="left" vertical="top" textRotation="0" wrapText="true" indent="0" shrinkToFit="false"/>
      <protection locked="true" hidden="false"/>
    </xf>
    <xf numFmtId="173" fontId="114" fillId="0" borderId="10" xfId="21" applyFont="true" applyBorder="true" applyAlignment="true" applyProtection="false">
      <alignment horizontal="right" vertical="top" textRotation="0" wrapText="false" indent="0" shrinkToFit="false"/>
      <protection locked="true" hidden="false"/>
    </xf>
    <xf numFmtId="174" fontId="114" fillId="0" borderId="10" xfId="21" applyFont="true" applyBorder="true" applyAlignment="true" applyProtection="false">
      <alignment horizontal="right" vertical="top" textRotation="0" wrapText="false" indent="0" shrinkToFit="false"/>
      <protection locked="true" hidden="false"/>
    </xf>
    <xf numFmtId="175" fontId="114" fillId="0" borderId="10" xfId="21" applyFont="true" applyBorder="true" applyAlignment="true" applyProtection="false">
      <alignment horizontal="right" vertical="top" textRotation="0" wrapText="false" indent="0" shrinkToFit="false"/>
      <protection locked="true" hidden="false"/>
    </xf>
    <xf numFmtId="164" fontId="115" fillId="0" borderId="0" xfId="0" applyFont="true" applyBorder="false" applyAlignment="false" applyProtection="false">
      <alignment horizontal="general" vertical="bottom" textRotation="0" wrapText="false" indent="0" shrinkToFit="false"/>
      <protection locked="true" hidden="false"/>
    </xf>
    <xf numFmtId="164" fontId="114" fillId="0" borderId="10" xfId="21" applyFont="true" applyBorder="true" applyAlignment="true" applyProtection="false">
      <alignment horizontal="right" vertical="top" textRotation="0" wrapText="false" indent="0" shrinkToFit="false"/>
      <protection locked="true" hidden="false"/>
    </xf>
    <xf numFmtId="164" fontId="116" fillId="0" borderId="0" xfId="21" applyFont="true" applyBorder="false" applyAlignment="false" applyProtection="false">
      <alignment horizontal="general" vertical="bottom" textRotation="0" wrapText="false" indent="0" shrinkToFit="false"/>
      <protection locked="true" hidden="false"/>
    </xf>
    <xf numFmtId="164" fontId="118" fillId="0" borderId="0" xfId="0" applyFont="true" applyBorder="false" applyAlignment="false" applyProtection="false">
      <alignment horizontal="general" vertical="bottom" textRotation="0" wrapText="false" indent="0" shrinkToFit="false"/>
      <protection locked="true" hidden="false"/>
    </xf>
    <xf numFmtId="164" fontId="113" fillId="2" borderId="10" xfId="21" applyFont="true" applyBorder="true" applyAlignment="true" applyProtection="false">
      <alignment horizontal="left" vertical="top" textRotation="0" wrapText="false" indent="0" shrinkToFit="false"/>
      <protection locked="true" hidden="false"/>
    </xf>
    <xf numFmtId="164" fontId="114" fillId="0" borderId="10" xfId="21" applyFont="true" applyBorder="true" applyAlignment="true" applyProtection="false">
      <alignment horizontal="left" vertical="top" textRotation="0" wrapText="true" indent="0" shrinkToFit="false"/>
      <protection locked="true" hidden="false"/>
    </xf>
    <xf numFmtId="164" fontId="114" fillId="0" borderId="0" xfId="21" applyFont="true" applyBorder="true" applyAlignment="true" applyProtection="false">
      <alignment horizontal="left" vertical="top" textRotation="0" wrapText="true" indent="0" shrinkToFit="false"/>
      <protection locked="true" hidden="false"/>
    </xf>
    <xf numFmtId="164" fontId="120" fillId="0" borderId="0" xfId="21" applyFont="true" applyBorder="true" applyAlignment="true" applyProtection="false">
      <alignment horizontal="center" vertical="center" textRotation="0" wrapText="true" indent="0" shrinkToFit="false"/>
      <protection locked="true" hidden="false"/>
    </xf>
    <xf numFmtId="164" fontId="106" fillId="0" borderId="0" xfId="0" applyFont="true" applyBorder="true" applyAlignment="false" applyProtection="false">
      <alignment horizontal="general" vertical="bottom" textRotation="0" wrapText="false" indent="0" shrinkToFit="false"/>
      <protection locked="true" hidden="false"/>
    </xf>
    <xf numFmtId="164" fontId="104" fillId="0" borderId="0" xfId="0" applyFont="true" applyBorder="true" applyAlignment="true" applyProtection="false">
      <alignment horizontal="center"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4" fontId="1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3" fillId="0" borderId="0" xfId="0" applyFont="true" applyBorder="true" applyAlignment="false" applyProtection="false">
      <alignment horizontal="general" vertical="bottom" textRotation="0" wrapText="false" indent="0" shrinkToFit="false"/>
      <protection locked="true" hidden="false"/>
    </xf>
    <xf numFmtId="164" fontId="121" fillId="0" borderId="10" xfId="0" applyFont="true" applyBorder="true" applyAlignment="true" applyProtection="false">
      <alignment horizontal="center"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106" fillId="0" borderId="0" xfId="0" applyFont="true" applyBorder="true" applyAlignment="true" applyProtection="false">
      <alignment horizontal="center" vertical="bottom" textRotation="0" wrapText="false" indent="0" shrinkToFit="false"/>
      <protection locked="true" hidden="false"/>
    </xf>
    <xf numFmtId="164" fontId="121"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83"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76" fontId="0" fillId="0" borderId="10" xfId="0" applyFont="false" applyBorder="true" applyAlignment="true" applyProtection="false">
      <alignment horizontal="center" vertical="bottom" textRotation="0" wrapText="false" indent="0" shrinkToFit="false"/>
      <protection locked="true" hidden="false"/>
    </xf>
    <xf numFmtId="164" fontId="122" fillId="0" borderId="10" xfId="0" applyFont="true" applyBorder="true" applyAlignment="true" applyProtection="false">
      <alignment horizontal="center" vertical="bottom" textRotation="0" wrapText="false" indent="0" shrinkToFit="false"/>
      <protection locked="true" hidden="false"/>
    </xf>
    <xf numFmtId="164" fontId="123" fillId="0" borderId="0" xfId="0" applyFont="true" applyBorder="fals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106" fillId="0" borderId="6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25" fillId="0" borderId="0" xfId="21" applyFont="true" applyBorder="true" applyAlignment="true" applyProtection="false">
      <alignment horizontal="general" vertical="bottom" textRotation="0" wrapText="false" indent="0" shrinkToFit="false"/>
      <protection locked="true" hidden="false"/>
    </xf>
    <xf numFmtId="164" fontId="126" fillId="0" borderId="0" xfId="21" applyFont="true" applyBorder="true" applyAlignment="true" applyProtection="false">
      <alignment horizontal="center" vertical="center" textRotation="0" wrapText="true" indent="0" shrinkToFit="false"/>
      <protection locked="true" hidden="false"/>
    </xf>
    <xf numFmtId="164" fontId="127" fillId="0" borderId="61" xfId="21" applyFont="true" applyBorder="true" applyAlignment="true" applyProtection="false">
      <alignment horizontal="left" vertical="bottom" textRotation="0" wrapText="true" indent="0" shrinkToFit="false"/>
      <protection locked="true" hidden="false"/>
    </xf>
    <xf numFmtId="164" fontId="127" fillId="0" borderId="61" xfId="21" applyFont="true" applyBorder="true" applyAlignment="true" applyProtection="false">
      <alignment horizontal="center" vertical="bottom" textRotation="0" wrapText="true" indent="0" shrinkToFit="false"/>
      <protection locked="true" hidden="false"/>
    </xf>
    <xf numFmtId="164" fontId="127" fillId="0" borderId="62" xfId="21" applyFont="true" applyBorder="true" applyAlignment="true" applyProtection="false">
      <alignment horizontal="left" vertical="top" textRotation="0" wrapText="true" indent="0" shrinkToFit="false"/>
      <protection locked="true" hidden="false"/>
    </xf>
    <xf numFmtId="175" fontId="127" fillId="0" borderId="62" xfId="21" applyFont="true" applyBorder="true" applyAlignment="true" applyProtection="false">
      <alignment horizontal="right" vertical="top" textRotation="0" wrapText="false" indent="0" shrinkToFit="false"/>
      <protection locked="true" hidden="false"/>
    </xf>
    <xf numFmtId="164" fontId="127" fillId="0" borderId="63" xfId="21" applyFont="true" applyBorder="true" applyAlignment="true" applyProtection="false">
      <alignment horizontal="left" vertical="top" textRotation="0" wrapText="true" indent="0" shrinkToFit="false"/>
      <protection locked="true" hidden="false"/>
    </xf>
    <xf numFmtId="164" fontId="127" fillId="0" borderId="64" xfId="21" applyFont="true" applyBorder="true" applyAlignment="true" applyProtection="false">
      <alignment horizontal="left" vertical="top" textRotation="0" wrapText="true" indent="0" shrinkToFit="false"/>
      <protection locked="true" hidden="false"/>
    </xf>
    <xf numFmtId="173" fontId="127" fillId="0" borderId="65" xfId="21" applyFont="true" applyBorder="true" applyAlignment="true" applyProtection="false">
      <alignment horizontal="right" vertical="top" textRotation="0" wrapText="false" indent="0" shrinkToFit="false"/>
      <protection locked="true" hidden="false"/>
    </xf>
    <xf numFmtId="174" fontId="127" fillId="0" borderId="65" xfId="21" applyFont="true" applyBorder="true" applyAlignment="true" applyProtection="false">
      <alignment horizontal="right" vertical="top" textRotation="0" wrapText="false" indent="0" shrinkToFit="false"/>
      <protection locked="true" hidden="false"/>
    </xf>
    <xf numFmtId="177" fontId="127" fillId="0" borderId="65" xfId="21" applyFont="true" applyBorder="true" applyAlignment="true" applyProtection="false">
      <alignment horizontal="right" vertical="top" textRotation="0" wrapText="false" indent="0" shrinkToFit="false"/>
      <protection locked="true" hidden="false"/>
    </xf>
    <xf numFmtId="164" fontId="127" fillId="0" borderId="65" xfId="21" applyFont="true" applyBorder="true" applyAlignment="true" applyProtection="false">
      <alignment horizontal="left" vertical="top" textRotation="0" wrapText="true" indent="0" shrinkToFit="false"/>
      <protection locked="true" hidden="false"/>
    </xf>
    <xf numFmtId="164" fontId="127" fillId="0" borderId="66" xfId="21" applyFont="true" applyBorder="true" applyAlignment="true" applyProtection="false">
      <alignment horizontal="left" vertical="top" textRotation="0" wrapText="true" indent="0" shrinkToFit="false"/>
      <protection locked="true" hidden="false"/>
    </xf>
    <xf numFmtId="177" fontId="127" fillId="0" borderId="66" xfId="21" applyFont="true" applyBorder="true" applyAlignment="true" applyProtection="false">
      <alignment horizontal="right" vertical="top" textRotation="0" wrapText="false" indent="0" shrinkToFit="false"/>
      <protection locked="true" hidden="false"/>
    </xf>
    <xf numFmtId="164" fontId="127" fillId="0" borderId="0" xfId="21" applyFont="true" applyBorder="true" applyAlignment="true" applyProtection="false">
      <alignment horizontal="left" vertical="top" textRotation="0" wrapText="true" indent="0" shrinkToFit="false"/>
      <protection locked="true" hidden="false"/>
    </xf>
    <xf numFmtId="164" fontId="103" fillId="0" borderId="10" xfId="0" applyFont="tru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Result2" xfId="20"/>
    <cellStyle name="Normal_Sheet1" xfId="21"/>
    <cellStyle name="Normal_Sheet2" xfId="22"/>
    <cellStyle name="Excel Built-in Normal" xfId="23"/>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668160</xdr:colOff>
      <xdr:row>10</xdr:row>
      <xdr:rowOff>208080</xdr:rowOff>
    </xdr:from>
    <xdr:to>
      <xdr:col>2</xdr:col>
      <xdr:colOff>102960</xdr:colOff>
      <xdr:row>11</xdr:row>
      <xdr:rowOff>210960</xdr:rowOff>
    </xdr:to>
    <xdr:sp>
      <xdr:nvSpPr>
        <xdr:cNvPr id="0" name="TextBox 3"/>
        <xdr:cNvSpPr/>
      </xdr:nvSpPr>
      <xdr:spPr>
        <a:xfrm>
          <a:off x="668160" y="2481480"/>
          <a:ext cx="1380600" cy="2300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100" spc="-1" strike="noStrike">
              <a:solidFill>
                <a:srgbClr val="000000"/>
              </a:solidFill>
              <a:latin typeface="Cambria Math"/>
            </a:rPr>
            <a:t>(𝒙 ̅−</a:t>
          </a:r>
          <a:r>
            <a:rPr b="1" lang="en-US" sz="1100" spc="-1" strike="noStrike">
              <a:solidFill>
                <a:srgbClr val="000000"/>
              </a:solidFill>
              <a:latin typeface="Cambria Math"/>
              <a:ea typeface="Cambria Math"/>
            </a:rPr>
            <a:t>𝝁) /(𝒔/√𝒏)</a:t>
          </a:r>
          <a:endParaRPr b="0" lang="en-US" sz="1100" spc="-1" strike="noStrike">
            <a:latin typeface="Times New Roman"/>
          </a:endParaRPr>
        </a:p>
      </xdr:txBody>
    </xdr:sp>
    <xdr:clientData/>
  </xdr:twoCellAnchor>
  <xdr:twoCellAnchor editAs="twoCell">
    <xdr:from>
      <xdr:col>0</xdr:col>
      <xdr:colOff>726480</xdr:colOff>
      <xdr:row>14</xdr:row>
      <xdr:rowOff>215640</xdr:rowOff>
    </xdr:from>
    <xdr:to>
      <xdr:col>1</xdr:col>
      <xdr:colOff>357480</xdr:colOff>
      <xdr:row>15</xdr:row>
      <xdr:rowOff>256680</xdr:rowOff>
    </xdr:to>
    <xdr:sp>
      <xdr:nvSpPr>
        <xdr:cNvPr id="1" name="TextBox 4"/>
        <xdr:cNvSpPr/>
      </xdr:nvSpPr>
      <xdr:spPr>
        <a:xfrm>
          <a:off x="726480" y="3398400"/>
          <a:ext cx="612000" cy="26820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en-US" sz="1400" spc="-1" strike="noStrike">
              <a:solidFill>
                <a:srgbClr val="000000"/>
              </a:solidFill>
              <a:latin typeface="Cambria Math"/>
            </a:rPr>
            <a:t>𝑥 ̅</a:t>
          </a:r>
          <a:endParaRPr b="0" lang="en-US"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613440</xdr:colOff>
      <xdr:row>15</xdr:row>
      <xdr:rowOff>158400</xdr:rowOff>
    </xdr:from>
    <xdr:to>
      <xdr:col>3</xdr:col>
      <xdr:colOff>90720</xdr:colOff>
      <xdr:row>16</xdr:row>
      <xdr:rowOff>226080</xdr:rowOff>
    </xdr:to>
    <xdr:sp>
      <xdr:nvSpPr>
        <xdr:cNvPr id="2" name="TextBox 3"/>
        <xdr:cNvSpPr/>
      </xdr:nvSpPr>
      <xdr:spPr>
        <a:xfrm>
          <a:off x="613440" y="2859840"/>
          <a:ext cx="1993680" cy="242640"/>
        </a:xfrm>
        <a:prstGeom prst="rect">
          <a:avLst/>
        </a:prstGeom>
        <a:noFill/>
        <a:ln w="0">
          <a:noFill/>
        </a:ln>
      </xdr:spPr>
      <xdr:style>
        <a:lnRef idx="0"/>
        <a:fillRef idx="0"/>
        <a:effectRef idx="0"/>
        <a:fontRef idx="minor"/>
      </xdr:style>
      <xdr:txBody>
        <a:bodyPr lIns="90000" rIns="90000" tIns="45000" bIns="45000" anchor="t">
          <a:spAutoFit/>
        </a:bodyPr>
        <a:p>
          <a:r>
            <a:rPr b="1" lang="en-US" sz="1100" spc="-1" strike="noStrike">
              <a:solidFill>
                <a:srgbClr val="000000"/>
              </a:solidFill>
              <a:latin typeface="Cambria Math"/>
            </a:rPr>
            <a:t>(d</a:t>
          </a:r>
          <a:r>
            <a:rPr b="1" lang="en-US" sz="1200" spc="-1" strike="noStrike">
              <a:solidFill>
                <a:srgbClr val="000000"/>
              </a:solidFill>
              <a:latin typeface="Cambria Math"/>
            </a:rPr>
            <a:t>𝑑̅</a:t>
          </a:r>
          <a:r>
            <a:rPr b="1" lang="en-US" sz="1100" spc="-1" strike="noStrike">
              <a:solidFill>
                <a:srgbClr val="000000"/>
              </a:solidFill>
              <a:latin typeface="Cambria Math"/>
              <a:ea typeface="Cambria Math"/>
            </a:rPr>
            <a:t>/(𝒔/√𝒏)</a:t>
          </a:r>
          <a:endParaRPr b="0" lang="en-US" sz="1100" spc="-1" strike="noStrike">
            <a:latin typeface="Times New Roman"/>
          </a:endParaRPr>
        </a:p>
      </xdr:txBody>
    </xdr:sp>
    <xdr:clientData/>
  </xdr:twoCellAnchor>
  <xdr:twoCellAnchor editAs="twoCell">
    <xdr:from>
      <xdr:col>1</xdr:col>
      <xdr:colOff>797400</xdr:colOff>
      <xdr:row>18</xdr:row>
      <xdr:rowOff>111960</xdr:rowOff>
    </xdr:from>
    <xdr:to>
      <xdr:col>2</xdr:col>
      <xdr:colOff>383400</xdr:colOff>
      <xdr:row>20</xdr:row>
      <xdr:rowOff>12240</xdr:rowOff>
    </xdr:to>
    <xdr:sp>
      <xdr:nvSpPr>
        <xdr:cNvPr id="3" name="TextBox 4"/>
        <xdr:cNvSpPr/>
      </xdr:nvSpPr>
      <xdr:spPr>
        <a:xfrm>
          <a:off x="1681920" y="3393000"/>
          <a:ext cx="402120" cy="250920"/>
        </a:xfrm>
        <a:prstGeom prst="rect">
          <a:avLst/>
        </a:prstGeom>
        <a:no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95760</xdr:colOff>
      <xdr:row>37</xdr:row>
      <xdr:rowOff>60840</xdr:rowOff>
    </xdr:from>
    <xdr:to>
      <xdr:col>3</xdr:col>
      <xdr:colOff>628920</xdr:colOff>
      <xdr:row>39</xdr:row>
      <xdr:rowOff>80640</xdr:rowOff>
    </xdr:to>
    <xdr:sp>
      <xdr:nvSpPr>
        <xdr:cNvPr id="4" name="TextBox 1"/>
        <xdr:cNvSpPr/>
      </xdr:nvSpPr>
      <xdr:spPr>
        <a:xfrm>
          <a:off x="817200" y="7230600"/>
          <a:ext cx="1975680" cy="35748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en-US" sz="1100" spc="-1" strike="noStrike">
              <a:solidFill>
                <a:schemeClr val="dk1"/>
              </a:solidFill>
              <a:latin typeface="Cambria Math"/>
            </a:rPr>
            <a:t>((</a:t>
          </a:r>
          <a:r>
            <a:rPr b="0" lang="en-US" sz="1100" spc="-1" strike="noStrike">
              <a:solidFill>
                <a:schemeClr val="dk1"/>
              </a:solidFill>
              <a:latin typeface="Cambria Math"/>
            </a:rPr>
            <a:t>𝑥</a:t>
          </a:r>
          <a:r>
            <a:rPr b="0" lang="en-US" sz="1100" spc="-1" strike="noStrike" baseline="-25000">
              <a:solidFill>
                <a:schemeClr val="dk1"/>
              </a:solidFill>
              <a:latin typeface="Cambria Math"/>
            </a:rPr>
            <a:t>1</a:t>
          </a:r>
          <a:r>
            <a:rPr b="0" lang="en-US" sz="1100" spc="-1" strike="noStrike" baseline="-25000">
              <a:solidFill>
                <a:schemeClr val="dk1"/>
              </a:solidFill>
              <a:latin typeface="Cambria Math"/>
            </a:rPr>
            <a:t> </a:t>
          </a:r>
          <a:r>
            <a:rPr b="0" lang="en-US" sz="1100" spc="-1" strike="noStrike" baseline="-25000">
              <a:solidFill>
                <a:schemeClr val="dk1"/>
              </a:solidFill>
              <a:latin typeface="Cambria Math"/>
            </a:rPr>
            <a:t> </a:t>
          </a:r>
          <a:r>
            <a:rPr b="0" lang="en-US" sz="1100" spc="-1" strike="noStrike">
              <a:solidFill>
                <a:schemeClr val="dk1"/>
              </a:solidFill>
              <a:latin typeface="Cambria Math"/>
            </a:rPr>
            <a:t> −</a:t>
          </a:r>
          <a:r>
            <a:rPr b="0" lang="en-US" sz="1100" spc="-1" strike="noStrike">
              <a:solidFill>
                <a:schemeClr val="dk1"/>
              </a:solidFill>
              <a:latin typeface="Cambria Math"/>
            </a:rPr>
            <a:t>𝑥</a:t>
          </a:r>
          <a:r>
            <a:rPr b="0" lang="en-US" sz="1100" spc="-1" strike="noStrike" baseline="-25000">
              <a:solidFill>
                <a:schemeClr val="dk1"/>
              </a:solidFill>
              <a:latin typeface="Cambria Math"/>
            </a:rPr>
            <a:t>2</a:t>
          </a:r>
          <a:r>
            <a:rPr b="0" lang="en-US" sz="1100" spc="-1" strike="noStrike">
              <a:solidFill>
                <a:schemeClr val="dk1"/>
              </a:solidFill>
              <a:latin typeface="Cambria Math"/>
            </a:rPr>
            <a:t>)/√(</a:t>
          </a:r>
          <a:r>
            <a:rPr b="0" lang="el-GR" sz="1100" spc="-1" strike="noStrike">
              <a:solidFill>
                <a:schemeClr val="dk1"/>
              </a:solidFill>
              <a:latin typeface="Cambria Math"/>
            </a:rPr>
            <a:t>𝜎</a:t>
          </a:r>
          <a:r>
            <a:rPr b="0" lang="en-US" sz="1100" spc="-1" strike="noStrike" baseline="-25000">
              <a:solidFill>
                <a:schemeClr val="dk1"/>
              </a:solidFill>
              <a:latin typeface="Cambria Math"/>
            </a:rPr>
            <a:t>1</a:t>
          </a:r>
          <a:r>
            <a:rPr b="0" lang="en-US" sz="1100" spc="-1" strike="noStrike" baseline="30000">
              <a:solidFill>
                <a:schemeClr val="dk1"/>
              </a:solidFill>
              <a:latin typeface="Cambria Math"/>
            </a:rPr>
            <a:t>2</a:t>
          </a:r>
          <a:r>
            <a:rPr b="0" lang="en-US" sz="1100" spc="-1" strike="noStrike">
              <a:solidFill>
                <a:schemeClr val="dk1"/>
              </a:solidFill>
              <a:latin typeface="Cambria Math"/>
            </a:rPr>
            <a:t>/</a:t>
          </a:r>
          <a:r>
            <a:rPr b="0" lang="en-US" sz="1100" spc="-1" strike="noStrike">
              <a:solidFill>
                <a:schemeClr val="dk1"/>
              </a:solidFill>
              <a:latin typeface="Cambria Math"/>
            </a:rPr>
            <a:t>𝑛</a:t>
          </a:r>
          <a:r>
            <a:rPr b="0" lang="en-US" sz="1100" spc="-1" strike="noStrike" baseline="-25000">
              <a:solidFill>
                <a:schemeClr val="dk1"/>
              </a:solidFill>
              <a:latin typeface="Cambria Math"/>
            </a:rPr>
            <a:t>1</a:t>
          </a:r>
          <a:r>
            <a:rPr b="0" lang="en-US" sz="1100" spc="-1" strike="noStrike">
              <a:solidFill>
                <a:schemeClr val="dk1"/>
              </a:solidFill>
              <a:latin typeface="Cambria Math"/>
            </a:rPr>
            <a:t>+</a:t>
          </a:r>
          <a:r>
            <a:rPr b="0" lang="el-GR" sz="1100" spc="-1" strike="noStrike">
              <a:solidFill>
                <a:schemeClr val="dk1"/>
              </a:solidFill>
              <a:latin typeface="Cambria Math"/>
            </a:rPr>
            <a:t>𝜎</a:t>
          </a:r>
          <a:r>
            <a:rPr b="0" lang="en-US" sz="1100" spc="-1" strike="noStrike" baseline="-25000">
              <a:solidFill>
                <a:schemeClr val="dk1"/>
              </a:solidFill>
              <a:latin typeface="Cambria Math"/>
            </a:rPr>
            <a:t>2</a:t>
          </a:r>
          <a:r>
            <a:rPr b="0" lang="en-US" sz="1100" spc="-1" strike="noStrike" baseline="30000">
              <a:solidFill>
                <a:schemeClr val="dk1"/>
              </a:solidFill>
              <a:latin typeface="Cambria Math"/>
            </a:rPr>
            <a:t>2</a:t>
          </a:r>
          <a:r>
            <a:rPr b="0" lang="en-US" sz="1100" spc="-1" strike="noStrike">
              <a:solidFill>
                <a:schemeClr val="dk1"/>
              </a:solidFill>
              <a:latin typeface="Cambria Math"/>
            </a:rPr>
            <a:t>/</a:t>
          </a:r>
          <a:r>
            <a:rPr b="0" lang="en-US" sz="1100" spc="-1" strike="noStrike">
              <a:solidFill>
                <a:schemeClr val="dk1"/>
              </a:solidFill>
              <a:latin typeface="Cambria Math"/>
            </a:rPr>
            <a:t>𝑛</a:t>
          </a:r>
          <a:r>
            <a:rPr b="0" lang="en-US" sz="1100" spc="-1" strike="noStrike" baseline="-25000">
              <a:solidFill>
                <a:schemeClr val="dk1"/>
              </a:solidFill>
              <a:latin typeface="Cambria Math"/>
            </a:rPr>
            <a:t>2</a:t>
          </a:r>
          <a:r>
            <a:rPr b="0" lang="en-US" sz="1100" spc="-1" strike="noStrike">
              <a:solidFill>
                <a:schemeClr val="dk1"/>
              </a:solidFill>
              <a:latin typeface="Cambria Math"/>
            </a:rPr>
            <a:t>)</a:t>
          </a: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598320</xdr:colOff>
      <xdr:row>11</xdr:row>
      <xdr:rowOff>147240</xdr:rowOff>
    </xdr:from>
    <xdr:to>
      <xdr:col>1</xdr:col>
      <xdr:colOff>762840</xdr:colOff>
      <xdr:row>13</xdr:row>
      <xdr:rowOff>60840</xdr:rowOff>
    </xdr:to>
    <xdr:sp>
      <xdr:nvSpPr>
        <xdr:cNvPr id="5" name="TextBox 2"/>
        <xdr:cNvSpPr/>
      </xdr:nvSpPr>
      <xdr:spPr>
        <a:xfrm>
          <a:off x="598320" y="2439000"/>
          <a:ext cx="977400" cy="264240"/>
        </a:xfrm>
        <a:prstGeom prst="rect">
          <a:avLst/>
        </a:prstGeom>
        <a:noFill/>
        <a:ln w="0">
          <a:noFill/>
        </a:ln>
      </xdr:spPr>
      <xdr:style>
        <a:lnRef idx="0"/>
        <a:fillRef idx="0"/>
        <a:effectRef idx="0"/>
        <a:fontRef idx="minor"/>
      </xdr:style>
    </xdr:sp>
    <xdr:clientData/>
  </xdr:twoCellAnchor>
  <xdr:twoCellAnchor editAs="oneCell">
    <xdr:from>
      <xdr:col>1</xdr:col>
      <xdr:colOff>567360</xdr:colOff>
      <xdr:row>16</xdr:row>
      <xdr:rowOff>12600</xdr:rowOff>
    </xdr:from>
    <xdr:to>
      <xdr:col>2</xdr:col>
      <xdr:colOff>98640</xdr:colOff>
      <xdr:row>17</xdr:row>
      <xdr:rowOff>101520</xdr:rowOff>
    </xdr:to>
    <xdr:sp>
      <xdr:nvSpPr>
        <xdr:cNvPr id="6" name="TextBox 5"/>
        <xdr:cNvSpPr/>
      </xdr:nvSpPr>
      <xdr:spPr>
        <a:xfrm>
          <a:off x="1380240" y="3180600"/>
          <a:ext cx="344160" cy="264240"/>
        </a:xfrm>
        <a:prstGeom prst="rect">
          <a:avLst/>
        </a:prstGeom>
        <a:noFill/>
        <a:ln w="0">
          <a:noFill/>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9360</xdr:colOff>
      <xdr:row>10</xdr:row>
      <xdr:rowOff>147600</xdr:rowOff>
    </xdr:from>
    <xdr:to>
      <xdr:col>2</xdr:col>
      <xdr:colOff>173880</xdr:colOff>
      <xdr:row>12</xdr:row>
      <xdr:rowOff>86040</xdr:rowOff>
    </xdr:to>
    <xdr:sp>
      <xdr:nvSpPr>
        <xdr:cNvPr id="7" name="TextBox 6"/>
        <xdr:cNvSpPr/>
      </xdr:nvSpPr>
      <xdr:spPr>
        <a:xfrm>
          <a:off x="822240" y="2280600"/>
          <a:ext cx="977400" cy="264240"/>
        </a:xfrm>
        <a:prstGeom prst="rect">
          <a:avLst/>
        </a:prstGeom>
        <a:noFill/>
        <a:ln w="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11160</xdr:colOff>
      <xdr:row>14</xdr:row>
      <xdr:rowOff>136800</xdr:rowOff>
    </xdr:from>
    <xdr:to>
      <xdr:col>2</xdr:col>
      <xdr:colOff>175680</xdr:colOff>
      <xdr:row>16</xdr:row>
      <xdr:rowOff>47880</xdr:rowOff>
    </xdr:to>
    <xdr:sp>
      <xdr:nvSpPr>
        <xdr:cNvPr id="8" name="TextBox 7"/>
        <xdr:cNvSpPr/>
      </xdr:nvSpPr>
      <xdr:spPr>
        <a:xfrm>
          <a:off x="824040" y="2476080"/>
          <a:ext cx="977400" cy="264240"/>
        </a:xfrm>
        <a:prstGeom prst="rect">
          <a:avLst/>
        </a:prstGeom>
        <a:noFill/>
        <a:ln w="0">
          <a:noFill/>
        </a:ln>
      </xdr:spPr>
      <xdr:style>
        <a:lnRef idx="0"/>
        <a:fillRef idx="0"/>
        <a:effectRef idx="0"/>
        <a:fontRef idx="minor"/>
      </xdr:style>
    </xdr:sp>
    <xdr:clientData/>
  </xdr:twoCellAnchor>
  <xdr:twoCellAnchor editAs="oneCell">
    <xdr:from>
      <xdr:col>1</xdr:col>
      <xdr:colOff>567720</xdr:colOff>
      <xdr:row>19</xdr:row>
      <xdr:rowOff>11880</xdr:rowOff>
    </xdr:from>
    <xdr:to>
      <xdr:col>2</xdr:col>
      <xdr:colOff>99000</xdr:colOff>
      <xdr:row>20</xdr:row>
      <xdr:rowOff>113400</xdr:rowOff>
    </xdr:to>
    <xdr:sp>
      <xdr:nvSpPr>
        <xdr:cNvPr id="9" name="TextBox 8"/>
        <xdr:cNvSpPr/>
      </xdr:nvSpPr>
      <xdr:spPr>
        <a:xfrm>
          <a:off x="1380600" y="3209760"/>
          <a:ext cx="344160" cy="264240"/>
        </a:xfrm>
        <a:prstGeom prst="rect">
          <a:avLst/>
        </a:prstGeom>
        <a:noFill/>
        <a:ln w="0">
          <a:noFill/>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521640</xdr:colOff>
      <xdr:row>14</xdr:row>
      <xdr:rowOff>157320</xdr:rowOff>
    </xdr:from>
    <xdr:to>
      <xdr:col>3</xdr:col>
      <xdr:colOff>353880</xdr:colOff>
      <xdr:row>17</xdr:row>
      <xdr:rowOff>162720</xdr:rowOff>
    </xdr:to>
    <xdr:sp>
      <xdr:nvSpPr>
        <xdr:cNvPr id="10" name="TextBox 9"/>
        <xdr:cNvSpPr/>
      </xdr:nvSpPr>
      <xdr:spPr>
        <a:xfrm>
          <a:off x="1334520" y="2496600"/>
          <a:ext cx="1457640" cy="505800"/>
        </a:xfrm>
        <a:prstGeom prst="rect">
          <a:avLst/>
        </a:prstGeom>
        <a:solidFill>
          <a:schemeClr val="lt1"/>
        </a:solidFill>
        <a:ln w="9360">
          <a:solidFill>
            <a:srgbClr val="bcbcbc"/>
          </a:solidFill>
          <a:round/>
        </a:ln>
      </xdr:spPr>
      <xdr:style>
        <a:lnRef idx="0"/>
        <a:fillRef idx="0"/>
        <a:effectRef idx="0"/>
        <a:fontRef idx="minor"/>
      </xdr:style>
      <xdr:txBody>
        <a:bodyPr vertOverflow="clip" lIns="90000" rIns="90000" tIns="45000" bIns="45000" anchor="t">
          <a:noAutofit/>
        </a:bodyPr>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12        </a:t>
          </a:r>
          <a:endParaRPr b="0" lang="en-US" sz="1100" spc="-1" strike="noStrike">
            <a:latin typeface="Times New Roman"/>
          </a:endParaRPr>
        </a:p>
        <a:p>
          <a:pPr>
            <a:lnSpc>
              <a:spcPct val="100000"/>
            </a:lnSpc>
          </a:pPr>
          <a:r>
            <a:rPr b="0" lang="en-US" sz="1100" spc="-1" strike="noStrike">
              <a:solidFill>
                <a:schemeClr val="dk1"/>
              </a:solidFill>
              <a:latin typeface="Calibri"/>
            </a:rPr>
            <a:t>n(n+1)</a:t>
          </a:r>
          <a:endParaRPr b="0" lang="en-US" sz="1100" spc="-1" strike="noStrike">
            <a:latin typeface="Times New Roman"/>
          </a:endParaRPr>
        </a:p>
      </xdr:txBody>
    </xdr:sp>
    <xdr:clientData/>
  </xdr:twoCellAnchor>
  <xdr:twoCellAnchor editAs="twoCell">
    <xdr:from>
      <xdr:col>1</xdr:col>
      <xdr:colOff>714960</xdr:colOff>
      <xdr:row>16</xdr:row>
      <xdr:rowOff>0</xdr:rowOff>
    </xdr:from>
    <xdr:to>
      <xdr:col>2</xdr:col>
      <xdr:colOff>398160</xdr:colOff>
      <xdr:row>16</xdr:row>
      <xdr:rowOff>0</xdr:rowOff>
    </xdr:to>
    <xdr:cxnSp>
      <xdr:nvCxnSpPr>
        <xdr:cNvPr id="11" name="Straight Connector 15"/>
        <xdr:cNvCxnSpPr/>
      </xdr:nvCxnSpPr>
      <xdr:spPr>
        <a:xfrm>
          <a:off x="1527840" y="2677320"/>
          <a:ext cx="496440" cy="360"/>
        </a:xfrm>
        <a:prstGeom prst="straightConnector1">
          <a:avLst/>
        </a:prstGeom>
        <a:ln w="9360">
          <a:solidFill>
            <a:srgbClr val="4a7ebb"/>
          </a:solidFill>
          <a:round/>
        </a:ln>
      </xdr:spPr>
    </xdr:cxnSp>
    <xdr:clientData/>
  </xdr:twoCellAnchor>
  <xdr:twoCellAnchor editAs="twoCell">
    <xdr:from>
      <xdr:col>2</xdr:col>
      <xdr:colOff>369360</xdr:colOff>
      <xdr:row>15</xdr:row>
      <xdr:rowOff>0</xdr:rowOff>
    </xdr:from>
    <xdr:to>
      <xdr:col>4</xdr:col>
      <xdr:colOff>524160</xdr:colOff>
      <xdr:row>17</xdr:row>
      <xdr:rowOff>146520</xdr:rowOff>
    </xdr:to>
    <xdr:sp>
      <xdr:nvSpPr>
        <xdr:cNvPr id="12" name="TextBox 17"/>
        <xdr:cNvSpPr/>
      </xdr:nvSpPr>
      <xdr:spPr>
        <a:xfrm>
          <a:off x="1995120" y="2514600"/>
          <a:ext cx="1780200" cy="471600"/>
        </a:xfrm>
        <a:prstGeom prst="rect">
          <a:avLst/>
        </a:prstGeom>
        <a:solidFill>
          <a:schemeClr val="lt1"/>
        </a:solidFill>
        <a:ln w="9360">
          <a:solidFill>
            <a:srgbClr val="bcbcbc"/>
          </a:solidFill>
          <a:round/>
        </a:ln>
      </xdr:spPr>
      <xdr:style>
        <a:lnRef idx="0"/>
        <a:fillRef idx="0"/>
        <a:effectRef idx="0"/>
        <a:fontRef idx="minor"/>
      </xdr:style>
      <xdr:txBody>
        <a:bodyPr vertOverflow="clip" lIns="90000" rIns="90000" tIns="45000" bIns="45000" anchor="t">
          <a:noAutofit/>
        </a:bodyPr>
        <a:p>
          <a:pPr defTabSz="914400">
            <a:lnSpc>
              <a:spcPct val="100000"/>
            </a:lnSpc>
            <a:tabLst>
              <a:tab algn="l" pos="0"/>
            </a:tabLst>
          </a:pPr>
          <a:r>
            <a:rPr b="0" lang="el-GR" sz="2000" spc="-1" strike="noStrike">
              <a:solidFill>
                <a:schemeClr val="dk1"/>
              </a:solidFill>
              <a:latin typeface="Calibri"/>
            </a:rPr>
            <a:t>Σ</a:t>
          </a:r>
          <a:r>
            <a:rPr b="0" lang="en-GB" sz="2000" spc="-1" strike="noStrike">
              <a:solidFill>
                <a:schemeClr val="dk1"/>
              </a:solidFill>
              <a:latin typeface="Calibri"/>
            </a:rPr>
            <a:t> </a:t>
          </a:r>
          <a:r>
            <a:rPr b="0" lang="en-GB" sz="1200" spc="-1" strike="noStrike">
              <a:solidFill>
                <a:schemeClr val="dk1"/>
              </a:solidFill>
              <a:latin typeface="Calibri"/>
            </a:rPr>
            <a:t>R</a:t>
          </a:r>
          <a:r>
            <a:rPr b="0" lang="en-GB" sz="1200" spc="-1" strike="noStrike" baseline="-25000">
              <a:solidFill>
                <a:schemeClr val="dk1"/>
              </a:solidFill>
              <a:latin typeface="Calibri"/>
            </a:rPr>
            <a:t>i</a:t>
          </a:r>
          <a:r>
            <a:rPr b="0" lang="en-GB" sz="1200" spc="-1" strike="noStrike" baseline="30000">
              <a:solidFill>
                <a:schemeClr val="dk1"/>
              </a:solidFill>
              <a:latin typeface="Calibri"/>
            </a:rPr>
            <a:t>2</a:t>
          </a:r>
          <a:r>
            <a:rPr b="0" lang="en-GB" sz="1200" spc="-1" strike="noStrike">
              <a:solidFill>
                <a:schemeClr val="dk1"/>
              </a:solidFill>
              <a:latin typeface="Calibri"/>
            </a:rPr>
            <a:t>/</a:t>
          </a:r>
          <a:r>
            <a:rPr b="0" lang="en-GB" sz="1100" spc="-1" strike="noStrike">
              <a:solidFill>
                <a:schemeClr val="dk1"/>
              </a:solidFill>
              <a:latin typeface="Calibri"/>
            </a:rPr>
            <a:t> n</a:t>
          </a:r>
          <a:r>
            <a:rPr b="0" lang="en-GB" sz="1100" spc="-1" strike="noStrike" baseline="-25000">
              <a:solidFill>
                <a:schemeClr val="dk1"/>
              </a:solidFill>
              <a:latin typeface="Calibri"/>
            </a:rPr>
            <a:t>i</a:t>
          </a:r>
          <a:r>
            <a:rPr b="0" lang="en-GB" sz="2000" spc="-1" strike="noStrike">
              <a:solidFill>
                <a:schemeClr val="dk1"/>
              </a:solidFill>
              <a:latin typeface="Calibri"/>
            </a:rPr>
            <a:t> </a:t>
          </a:r>
          <a:r>
            <a:rPr b="0" lang="en-GB" sz="1200" spc="-1" strike="noStrike">
              <a:solidFill>
                <a:schemeClr val="dk1"/>
              </a:solidFill>
              <a:latin typeface="Calibri"/>
            </a:rPr>
            <a:t>- 3(n+1)</a:t>
          </a:r>
          <a:endParaRPr b="0" lang="en-US" sz="12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187560</xdr:colOff>
      <xdr:row>83</xdr:row>
      <xdr:rowOff>25560</xdr:rowOff>
    </xdr:from>
    <xdr:to>
      <xdr:col>7</xdr:col>
      <xdr:colOff>473760</xdr:colOff>
      <xdr:row>91</xdr:row>
      <xdr:rowOff>5400</xdr:rowOff>
    </xdr:to>
    <xdr:pic>
      <xdr:nvPicPr>
        <xdr:cNvPr id="13" name="Picture 3" descr=""/>
        <xdr:cNvPicPr/>
      </xdr:nvPicPr>
      <xdr:blipFill>
        <a:blip r:embed="rId1"/>
        <a:stretch/>
      </xdr:blipFill>
      <xdr:spPr>
        <a:xfrm>
          <a:off x="1000440" y="15302520"/>
          <a:ext cx="5162760" cy="1350720"/>
        </a:xfrm>
        <a:prstGeom prst="rect">
          <a:avLst/>
        </a:prstGeom>
        <a:ln w="0">
          <a:noFill/>
        </a:ln>
        <a:effectLst>
          <a:outerShdw algn="tl" blurRad="190440" rotWithShape="0">
            <a:srgbClr val="000000">
              <a:alpha val="70000"/>
            </a:srgbClr>
          </a:outerShdw>
        </a:effectLst>
      </xdr:spPr>
    </xdr:pic>
    <xdr:clientData/>
  </xdr:twoCellAnchor>
  <xdr:twoCellAnchor editAs="oneCell">
    <xdr:from>
      <xdr:col>1</xdr:col>
      <xdr:colOff>169560</xdr:colOff>
      <xdr:row>91</xdr:row>
      <xdr:rowOff>108000</xdr:rowOff>
    </xdr:from>
    <xdr:to>
      <xdr:col>7</xdr:col>
      <xdr:colOff>133920</xdr:colOff>
      <xdr:row>102</xdr:row>
      <xdr:rowOff>95760</xdr:rowOff>
    </xdr:to>
    <xdr:pic>
      <xdr:nvPicPr>
        <xdr:cNvPr id="14" name="Picture 5" descr=""/>
        <xdr:cNvPicPr/>
      </xdr:nvPicPr>
      <xdr:blipFill>
        <a:blip r:embed="rId2"/>
        <a:stretch/>
      </xdr:blipFill>
      <xdr:spPr>
        <a:xfrm>
          <a:off x="982440" y="16755840"/>
          <a:ext cx="4840920" cy="1859040"/>
        </a:xfrm>
        <a:prstGeom prst="rect">
          <a:avLst/>
        </a:prstGeom>
        <a:ln w="0">
          <a:noFill/>
        </a:ln>
        <a:effectLst>
          <a:outerShdw algn="tl" blurRad="190440" rotWithShape="0">
            <a:srgbClr val="000000">
              <a:alpha val="70000"/>
            </a:srgbClr>
          </a:outerShdw>
        </a:effectLst>
      </xdr:spPr>
    </xdr:pic>
    <xdr:clientData/>
  </xdr:twoCellAnchor>
  <xdr:twoCellAnchor editAs="oneCell">
    <xdr:from>
      <xdr:col>1</xdr:col>
      <xdr:colOff>167400</xdr:colOff>
      <xdr:row>102</xdr:row>
      <xdr:rowOff>119160</xdr:rowOff>
    </xdr:from>
    <xdr:to>
      <xdr:col>7</xdr:col>
      <xdr:colOff>390240</xdr:colOff>
      <xdr:row>114</xdr:row>
      <xdr:rowOff>45360</xdr:rowOff>
    </xdr:to>
    <xdr:pic>
      <xdr:nvPicPr>
        <xdr:cNvPr id="15" name="Picture 6" descr=""/>
        <xdr:cNvPicPr/>
      </xdr:nvPicPr>
      <xdr:blipFill>
        <a:blip r:embed="rId3"/>
        <a:stretch/>
      </xdr:blipFill>
      <xdr:spPr>
        <a:xfrm>
          <a:off x="980280" y="18638280"/>
          <a:ext cx="5099400" cy="1947600"/>
        </a:xfrm>
        <a:prstGeom prst="rect">
          <a:avLst/>
        </a:prstGeom>
        <a:ln w="0">
          <a:noFill/>
        </a:ln>
        <a:effectLst>
          <a:outerShdw algn="tl" blurRad="190440" rotWithShape="0">
            <a:srgbClr val="000000">
              <a:alpha val="70000"/>
            </a:srgbClr>
          </a:outerShdw>
        </a:effectLst>
      </xdr:spPr>
    </xdr:pic>
    <xdr:clientData/>
  </xdr:twoCellAnchor>
  <xdr:twoCellAnchor editAs="oneCell">
    <xdr:from>
      <xdr:col>2</xdr:col>
      <xdr:colOff>12240</xdr:colOff>
      <xdr:row>128</xdr:row>
      <xdr:rowOff>16200</xdr:rowOff>
    </xdr:from>
    <xdr:to>
      <xdr:col>6</xdr:col>
      <xdr:colOff>264600</xdr:colOff>
      <xdr:row>139</xdr:row>
      <xdr:rowOff>107640</xdr:rowOff>
    </xdr:to>
    <xdr:pic>
      <xdr:nvPicPr>
        <xdr:cNvPr id="16" name="Picture 11" descr=""/>
        <xdr:cNvPicPr/>
      </xdr:nvPicPr>
      <xdr:blipFill>
        <a:blip r:embed="rId4"/>
        <a:stretch/>
      </xdr:blipFill>
      <xdr:spPr>
        <a:xfrm>
          <a:off x="1638000" y="23248440"/>
          <a:ext cx="3503520" cy="1904760"/>
        </a:xfrm>
        <a:prstGeom prst="rect">
          <a:avLst/>
        </a:prstGeom>
        <a:ln w="0">
          <a:noFill/>
        </a:ln>
      </xdr:spPr>
    </xdr:pic>
    <xdr:clientData/>
  </xdr:twoCellAnchor>
  <xdr:twoCellAnchor editAs="oneCell">
    <xdr:from>
      <xdr:col>2</xdr:col>
      <xdr:colOff>2160</xdr:colOff>
      <xdr:row>138</xdr:row>
      <xdr:rowOff>159120</xdr:rowOff>
    </xdr:from>
    <xdr:to>
      <xdr:col>6</xdr:col>
      <xdr:colOff>254520</xdr:colOff>
      <xdr:row>150</xdr:row>
      <xdr:rowOff>63360</xdr:rowOff>
    </xdr:to>
    <xdr:pic>
      <xdr:nvPicPr>
        <xdr:cNvPr id="17" name="Picture 14" descr=""/>
        <xdr:cNvPicPr/>
      </xdr:nvPicPr>
      <xdr:blipFill>
        <a:blip r:embed="rId5"/>
        <a:stretch/>
      </xdr:blipFill>
      <xdr:spPr>
        <a:xfrm>
          <a:off x="1627920" y="25042320"/>
          <a:ext cx="3503520" cy="18928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I1048576"/>
  <sheetViews>
    <sheetView showFormulas="false" showGridLines="true" showRowColHeaders="true" showZeros="true" rightToLeft="false" tabSelected="true" showOutlineSymbols="true" defaultGridColor="true" view="normal" topLeftCell="A7" colorId="64" zoomScale="95" zoomScaleNormal="95" zoomScalePageLayoutView="100" workbookViewId="0">
      <selection pane="topLeft" activeCell="J35" activeCellId="0" sqref="J35"/>
    </sheetView>
  </sheetViews>
  <sheetFormatPr defaultColWidth="11.53515625" defaultRowHeight="13.3" zeroHeight="false" outlineLevelRow="0" outlineLevelCol="0"/>
  <cols>
    <col collapsed="false" customWidth="true" hidden="false" outlineLevel="0" max="1" min="1" style="1" width="13.92"/>
    <col collapsed="false" customWidth="true" hidden="false" outlineLevel="0" max="11" min="2" style="1" width="13.68"/>
    <col collapsed="false" customWidth="true" hidden="false" outlineLevel="0" max="12" min="12" style="1" width="16.43"/>
    <col collapsed="false" customWidth="true" hidden="false" outlineLevel="0" max="1023" min="13" style="1" width="8.58"/>
    <col collapsed="false" customWidth="true" hidden="false" outlineLevel="0" max="1024" min="1024" style="0" width="8.58"/>
  </cols>
  <sheetData>
    <row r="1" customFormat="false" ht="17.9" hidden="false" customHeight="true" outlineLevel="0" collapsed="false">
      <c r="A1" s="2" t="s">
        <v>0</v>
      </c>
      <c r="B1" s="2"/>
      <c r="C1" s="2"/>
      <c r="D1" s="2"/>
      <c r="E1" s="2"/>
      <c r="F1" s="2"/>
      <c r="G1" s="2"/>
      <c r="H1" s="2"/>
      <c r="I1" s="2"/>
    </row>
    <row r="2" customFormat="false" ht="17.9" hidden="false" customHeight="true" outlineLevel="0" collapsed="false">
      <c r="A2" s="2"/>
      <c r="B2" s="2"/>
      <c r="C2" s="2"/>
      <c r="D2" s="2"/>
      <c r="E2" s="2"/>
      <c r="F2" s="2"/>
      <c r="G2" s="2"/>
      <c r="H2" s="2"/>
      <c r="I2" s="2"/>
      <c r="J2" s="3"/>
      <c r="K2" s="3"/>
      <c r="L2" s="4"/>
      <c r="M2" s="4"/>
      <c r="N2" s="4"/>
      <c r="O2" s="4"/>
      <c r="P2" s="4"/>
      <c r="Q2" s="4"/>
      <c r="R2" s="4"/>
      <c r="S2" s="4"/>
      <c r="T2" s="4"/>
      <c r="U2" s="4"/>
      <c r="V2" s="4"/>
      <c r="W2" s="4"/>
    </row>
    <row r="3" customFormat="false" ht="17.9" hidden="false" customHeight="true" outlineLevel="0" collapsed="false">
      <c r="A3" s="2"/>
      <c r="B3" s="2"/>
      <c r="C3" s="2"/>
      <c r="D3" s="2"/>
      <c r="E3" s="2"/>
      <c r="F3" s="2"/>
      <c r="G3" s="2"/>
      <c r="H3" s="2"/>
      <c r="I3" s="2"/>
      <c r="J3" s="3"/>
      <c r="K3" s="3"/>
      <c r="L3" s="4"/>
      <c r="M3" s="4"/>
      <c r="N3" s="4"/>
      <c r="O3" s="4"/>
      <c r="P3" s="4"/>
      <c r="Q3" s="4"/>
      <c r="R3" s="4"/>
      <c r="S3" s="4"/>
      <c r="T3" s="4"/>
      <c r="U3" s="4"/>
      <c r="V3" s="4"/>
      <c r="W3" s="4"/>
    </row>
    <row r="4" customFormat="false" ht="17.9" hidden="false" customHeight="true" outlineLevel="0" collapsed="false">
      <c r="A4" s="2"/>
      <c r="B4" s="2"/>
      <c r="C4" s="2"/>
      <c r="D4" s="2"/>
      <c r="E4" s="2"/>
      <c r="F4" s="2"/>
      <c r="G4" s="2"/>
      <c r="H4" s="2"/>
      <c r="I4" s="2"/>
      <c r="J4" s="3"/>
      <c r="K4" s="3"/>
      <c r="L4" s="4"/>
      <c r="M4" s="4"/>
      <c r="N4" s="4"/>
      <c r="O4" s="4"/>
      <c r="P4" s="4"/>
      <c r="Q4" s="4"/>
      <c r="R4" s="4"/>
      <c r="S4" s="4"/>
      <c r="T4" s="4"/>
      <c r="U4" s="4"/>
      <c r="V4" s="4"/>
      <c r="W4" s="4"/>
    </row>
    <row r="5" customFormat="false" ht="17.9" hidden="false" customHeight="true" outlineLevel="0" collapsed="false">
      <c r="A5" s="2"/>
      <c r="B5" s="2"/>
      <c r="C5" s="2"/>
      <c r="D5" s="2"/>
      <c r="E5" s="2"/>
      <c r="F5" s="2"/>
      <c r="G5" s="2"/>
      <c r="H5" s="2"/>
      <c r="I5" s="2"/>
      <c r="J5" s="3"/>
      <c r="K5" s="3"/>
      <c r="L5" s="4"/>
      <c r="M5" s="4"/>
      <c r="N5" s="4"/>
      <c r="O5" s="4"/>
      <c r="P5" s="4"/>
      <c r="Q5" s="4"/>
      <c r="R5" s="4"/>
      <c r="S5" s="4"/>
      <c r="T5" s="4"/>
      <c r="U5" s="4"/>
      <c r="V5" s="4"/>
      <c r="W5" s="4"/>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c r="SK5" s="5"/>
      <c r="SL5" s="5"/>
      <c r="SM5" s="5"/>
      <c r="SN5" s="5"/>
      <c r="SO5" s="5"/>
      <c r="SP5" s="5"/>
      <c r="SQ5" s="5"/>
      <c r="SR5" s="5"/>
      <c r="SS5" s="5"/>
      <c r="ST5" s="5"/>
      <c r="SU5" s="5"/>
      <c r="SV5" s="5"/>
      <c r="SW5" s="5"/>
      <c r="SX5" s="5"/>
      <c r="SY5" s="5"/>
      <c r="SZ5" s="5"/>
      <c r="TA5" s="5"/>
      <c r="TB5" s="5"/>
      <c r="TC5" s="5"/>
      <c r="TD5" s="5"/>
      <c r="TE5" s="5"/>
      <c r="TF5" s="5"/>
      <c r="TG5" s="5"/>
      <c r="TH5" s="5"/>
      <c r="TI5" s="5"/>
      <c r="TJ5" s="5"/>
      <c r="TK5" s="5"/>
      <c r="TL5" s="5"/>
      <c r="TM5" s="5"/>
      <c r="TN5" s="5"/>
      <c r="TO5" s="5"/>
      <c r="TP5" s="5"/>
      <c r="TQ5" s="5"/>
      <c r="TR5" s="5"/>
      <c r="TS5" s="5"/>
      <c r="TT5" s="5"/>
      <c r="TU5" s="5"/>
      <c r="TV5" s="5"/>
      <c r="TW5" s="5"/>
      <c r="TX5" s="5"/>
      <c r="TY5" s="5"/>
      <c r="TZ5" s="5"/>
      <c r="UA5" s="5"/>
      <c r="UB5" s="5"/>
      <c r="UC5" s="5"/>
      <c r="UD5" s="5"/>
      <c r="UE5" s="5"/>
      <c r="UF5" s="5"/>
      <c r="UG5" s="5"/>
      <c r="UH5" s="5"/>
      <c r="UI5" s="5"/>
      <c r="UJ5" s="5"/>
      <c r="UK5" s="5"/>
      <c r="UL5" s="5"/>
      <c r="UM5" s="5"/>
      <c r="UN5" s="5"/>
      <c r="UO5" s="5"/>
      <c r="UP5" s="5"/>
      <c r="UQ5" s="5"/>
      <c r="UR5" s="5"/>
      <c r="US5" s="5"/>
      <c r="UT5" s="5"/>
      <c r="UU5" s="5"/>
      <c r="UV5" s="5"/>
      <c r="UW5" s="5"/>
      <c r="UX5" s="5"/>
      <c r="UY5" s="5"/>
      <c r="UZ5" s="5"/>
      <c r="VA5" s="5"/>
      <c r="VB5" s="5"/>
      <c r="VC5" s="5"/>
      <c r="VD5" s="5"/>
      <c r="VE5" s="5"/>
      <c r="VF5" s="5"/>
      <c r="VG5" s="5"/>
      <c r="VH5" s="5"/>
      <c r="VI5" s="5"/>
      <c r="VJ5" s="5"/>
      <c r="VK5" s="5"/>
      <c r="VL5" s="5"/>
      <c r="VM5" s="5"/>
      <c r="VN5" s="5"/>
      <c r="VO5" s="5"/>
      <c r="VP5" s="5"/>
      <c r="VQ5" s="5"/>
      <c r="VR5" s="5"/>
      <c r="VS5" s="5"/>
      <c r="VT5" s="5"/>
      <c r="VU5" s="5"/>
      <c r="VV5" s="5"/>
      <c r="VW5" s="5"/>
      <c r="VX5" s="5"/>
      <c r="VY5" s="5"/>
      <c r="VZ5" s="5"/>
      <c r="WA5" s="5"/>
      <c r="WB5" s="5"/>
      <c r="WC5" s="5"/>
      <c r="WD5" s="5"/>
      <c r="WE5" s="5"/>
      <c r="WF5" s="5"/>
      <c r="WG5" s="5"/>
      <c r="WH5" s="5"/>
      <c r="WI5" s="5"/>
      <c r="WJ5" s="5"/>
      <c r="WK5" s="5"/>
      <c r="WL5" s="5"/>
      <c r="WM5" s="5"/>
      <c r="WN5" s="5"/>
      <c r="WO5" s="5"/>
      <c r="WP5" s="5"/>
      <c r="WQ5" s="5"/>
      <c r="WR5" s="5"/>
      <c r="WS5" s="5"/>
      <c r="WT5" s="5"/>
      <c r="WU5" s="5"/>
      <c r="WV5" s="5"/>
      <c r="WW5" s="5"/>
      <c r="WX5" s="5"/>
      <c r="WY5" s="5"/>
      <c r="WZ5" s="5"/>
      <c r="XA5" s="5"/>
      <c r="XB5" s="5"/>
      <c r="XC5" s="5"/>
      <c r="XD5" s="5"/>
      <c r="XE5" s="5"/>
      <c r="XF5" s="5"/>
      <c r="XG5" s="5"/>
      <c r="XH5" s="5"/>
      <c r="XI5" s="5"/>
      <c r="XJ5" s="5"/>
      <c r="XK5" s="5"/>
      <c r="XL5" s="5"/>
      <c r="XM5" s="5"/>
      <c r="XN5" s="5"/>
      <c r="XO5" s="5"/>
      <c r="XP5" s="5"/>
      <c r="XQ5" s="5"/>
      <c r="XR5" s="5"/>
      <c r="XS5" s="5"/>
      <c r="XT5" s="5"/>
      <c r="XU5" s="5"/>
      <c r="XV5" s="5"/>
      <c r="XW5" s="5"/>
      <c r="XX5" s="5"/>
      <c r="XY5" s="5"/>
      <c r="XZ5" s="5"/>
      <c r="YA5" s="5"/>
      <c r="YB5" s="5"/>
      <c r="YC5" s="5"/>
      <c r="YD5" s="5"/>
      <c r="YE5" s="5"/>
      <c r="YF5" s="5"/>
      <c r="YG5" s="5"/>
      <c r="YH5" s="5"/>
      <c r="YI5" s="5"/>
      <c r="YJ5" s="5"/>
      <c r="YK5" s="5"/>
      <c r="YL5" s="5"/>
      <c r="YM5" s="5"/>
      <c r="YN5" s="5"/>
      <c r="YO5" s="5"/>
      <c r="YP5" s="5"/>
      <c r="YQ5" s="5"/>
      <c r="YR5" s="5"/>
      <c r="YS5" s="5"/>
      <c r="YT5" s="5"/>
      <c r="YU5" s="5"/>
      <c r="YV5" s="5"/>
      <c r="YW5" s="5"/>
      <c r="YX5" s="5"/>
      <c r="YY5" s="5"/>
      <c r="YZ5" s="5"/>
      <c r="ZA5" s="5"/>
      <c r="ZB5" s="5"/>
      <c r="ZC5" s="5"/>
      <c r="ZD5" s="5"/>
      <c r="ZE5" s="5"/>
      <c r="ZF5" s="5"/>
      <c r="ZG5" s="5"/>
      <c r="ZH5" s="5"/>
      <c r="ZI5" s="5"/>
      <c r="ZJ5" s="5"/>
      <c r="ZK5" s="5"/>
      <c r="ZL5" s="5"/>
      <c r="ZM5" s="5"/>
      <c r="ZN5" s="5"/>
      <c r="ZO5" s="5"/>
      <c r="ZP5" s="5"/>
      <c r="ZQ5" s="5"/>
      <c r="ZR5" s="5"/>
      <c r="ZS5" s="5"/>
      <c r="ZT5" s="5"/>
      <c r="ZU5" s="5"/>
      <c r="ZV5" s="5"/>
      <c r="ZW5" s="5"/>
      <c r="ZX5" s="5"/>
      <c r="ZY5" s="5"/>
      <c r="ZZ5" s="5"/>
      <c r="AAA5" s="5"/>
      <c r="AAB5" s="5"/>
      <c r="AAC5" s="5"/>
      <c r="AAD5" s="5"/>
      <c r="AAE5" s="5"/>
      <c r="AAF5" s="5"/>
      <c r="AAG5" s="5"/>
      <c r="AAH5" s="5"/>
      <c r="AAI5" s="5"/>
      <c r="AAJ5" s="5"/>
      <c r="AAK5" s="5"/>
      <c r="AAL5" s="5"/>
      <c r="AAM5" s="5"/>
      <c r="AAN5" s="5"/>
      <c r="AAO5" s="5"/>
      <c r="AAP5" s="5"/>
      <c r="AAQ5" s="5"/>
      <c r="AAR5" s="5"/>
      <c r="AAS5" s="5"/>
      <c r="AAT5" s="5"/>
      <c r="AAU5" s="5"/>
      <c r="AAV5" s="5"/>
      <c r="AAW5" s="5"/>
      <c r="AAX5" s="5"/>
      <c r="AAY5" s="5"/>
      <c r="AAZ5" s="5"/>
      <c r="ABA5" s="5"/>
      <c r="ABB5" s="5"/>
      <c r="ABC5" s="5"/>
      <c r="ABD5" s="5"/>
      <c r="ABE5" s="5"/>
      <c r="ABF5" s="5"/>
      <c r="ABG5" s="5"/>
      <c r="ABH5" s="5"/>
      <c r="ABI5" s="5"/>
      <c r="ABJ5" s="5"/>
      <c r="ABK5" s="5"/>
      <c r="ABL5" s="5"/>
      <c r="ABM5" s="5"/>
      <c r="ABN5" s="5"/>
      <c r="ABO5" s="5"/>
      <c r="ABP5" s="5"/>
      <c r="ABQ5" s="5"/>
      <c r="ABR5" s="5"/>
      <c r="ABS5" s="5"/>
      <c r="ABT5" s="5"/>
      <c r="ABU5" s="5"/>
      <c r="ABV5" s="5"/>
      <c r="ABW5" s="5"/>
      <c r="ABX5" s="5"/>
      <c r="ABY5" s="5"/>
      <c r="ABZ5" s="5"/>
      <c r="ACA5" s="5"/>
      <c r="ACB5" s="5"/>
      <c r="ACC5" s="5"/>
      <c r="ACD5" s="5"/>
      <c r="ACE5" s="5"/>
      <c r="ACF5" s="5"/>
      <c r="ACG5" s="5"/>
      <c r="ACH5" s="5"/>
      <c r="ACI5" s="5"/>
      <c r="ACJ5" s="5"/>
      <c r="ACK5" s="5"/>
      <c r="ACL5" s="5"/>
      <c r="ACM5" s="5"/>
      <c r="ACN5" s="5"/>
      <c r="ACO5" s="5"/>
      <c r="ACP5" s="5"/>
      <c r="ACQ5" s="5"/>
      <c r="ACR5" s="5"/>
      <c r="ACS5" s="5"/>
      <c r="ACT5" s="5"/>
      <c r="ACU5" s="5"/>
      <c r="ACV5" s="5"/>
      <c r="ACW5" s="5"/>
      <c r="ACX5" s="5"/>
      <c r="ACY5" s="5"/>
      <c r="ACZ5" s="5"/>
      <c r="ADA5" s="5"/>
      <c r="ADB5" s="5"/>
      <c r="ADC5" s="5"/>
      <c r="ADD5" s="5"/>
      <c r="ADE5" s="5"/>
      <c r="ADF5" s="5"/>
      <c r="ADG5" s="5"/>
      <c r="ADH5" s="5"/>
      <c r="ADI5" s="5"/>
      <c r="ADJ5" s="5"/>
      <c r="ADK5" s="5"/>
      <c r="ADL5" s="5"/>
      <c r="ADM5" s="5"/>
      <c r="ADN5" s="5"/>
      <c r="ADO5" s="5"/>
      <c r="ADP5" s="5"/>
      <c r="ADQ5" s="5"/>
      <c r="ADR5" s="5"/>
      <c r="ADS5" s="5"/>
      <c r="ADT5" s="5"/>
      <c r="ADU5" s="5"/>
      <c r="ADV5" s="5"/>
      <c r="ADW5" s="5"/>
      <c r="ADX5" s="5"/>
      <c r="ADY5" s="5"/>
      <c r="ADZ5" s="5"/>
      <c r="AEA5" s="5"/>
      <c r="AEB5" s="5"/>
      <c r="AEC5" s="5"/>
      <c r="AED5" s="5"/>
      <c r="AEE5" s="5"/>
      <c r="AEF5" s="5"/>
      <c r="AEG5" s="5"/>
      <c r="AEH5" s="5"/>
      <c r="AEI5" s="5"/>
      <c r="AEJ5" s="5"/>
      <c r="AEK5" s="5"/>
      <c r="AEL5" s="5"/>
      <c r="AEM5" s="5"/>
      <c r="AEN5" s="5"/>
      <c r="AEO5" s="5"/>
      <c r="AEP5" s="5"/>
      <c r="AEQ5" s="5"/>
      <c r="AER5" s="5"/>
      <c r="AES5" s="5"/>
      <c r="AET5" s="5"/>
      <c r="AEU5" s="5"/>
      <c r="AEV5" s="5"/>
      <c r="AEW5" s="5"/>
      <c r="AEX5" s="5"/>
      <c r="AEY5" s="5"/>
      <c r="AEZ5" s="5"/>
      <c r="AFA5" s="5"/>
      <c r="AFB5" s="5"/>
      <c r="AFC5" s="5"/>
      <c r="AFD5" s="5"/>
      <c r="AFE5" s="5"/>
      <c r="AFF5" s="5"/>
      <c r="AFG5" s="5"/>
      <c r="AFH5" s="5"/>
      <c r="AFI5" s="5"/>
      <c r="AFJ5" s="5"/>
      <c r="AFK5" s="5"/>
      <c r="AFL5" s="5"/>
      <c r="AFM5" s="5"/>
      <c r="AFN5" s="5"/>
      <c r="AFO5" s="5"/>
      <c r="AFP5" s="5"/>
      <c r="AFQ5" s="5"/>
      <c r="AFR5" s="5"/>
      <c r="AFS5" s="5"/>
      <c r="AFT5" s="5"/>
      <c r="AFU5" s="5"/>
      <c r="AFV5" s="5"/>
      <c r="AFW5" s="5"/>
      <c r="AFX5" s="5"/>
      <c r="AFY5" s="5"/>
      <c r="AFZ5" s="5"/>
      <c r="AGA5" s="5"/>
      <c r="AGB5" s="5"/>
      <c r="AGC5" s="5"/>
      <c r="AGD5" s="5"/>
      <c r="AGE5" s="5"/>
      <c r="AGF5" s="5"/>
      <c r="AGG5" s="5"/>
      <c r="AGH5" s="5"/>
      <c r="AGI5" s="5"/>
      <c r="AGJ5" s="5"/>
      <c r="AGK5" s="5"/>
      <c r="AGL5" s="5"/>
      <c r="AGM5" s="5"/>
      <c r="AGN5" s="5"/>
      <c r="AGO5" s="5"/>
      <c r="AGP5" s="5"/>
      <c r="AGQ5" s="5"/>
      <c r="AGR5" s="5"/>
      <c r="AGS5" s="5"/>
      <c r="AGT5" s="5"/>
      <c r="AGU5" s="5"/>
      <c r="AGV5" s="5"/>
      <c r="AGW5" s="5"/>
      <c r="AGX5" s="5"/>
      <c r="AGY5" s="5"/>
      <c r="AGZ5" s="5"/>
      <c r="AHA5" s="5"/>
      <c r="AHB5" s="5"/>
      <c r="AHC5" s="5"/>
      <c r="AHD5" s="5"/>
      <c r="AHE5" s="5"/>
      <c r="AHF5" s="5"/>
      <c r="AHG5" s="5"/>
      <c r="AHH5" s="5"/>
      <c r="AHI5" s="5"/>
      <c r="AHJ5" s="5"/>
      <c r="AHK5" s="5"/>
      <c r="AHL5" s="5"/>
      <c r="AHM5" s="5"/>
      <c r="AHN5" s="5"/>
      <c r="AHO5" s="5"/>
      <c r="AHP5" s="5"/>
      <c r="AHQ5" s="5"/>
      <c r="AHR5" s="5"/>
      <c r="AHS5" s="5"/>
      <c r="AHT5" s="5"/>
      <c r="AHU5" s="5"/>
      <c r="AHV5" s="5"/>
      <c r="AHW5" s="5"/>
      <c r="AHX5" s="5"/>
      <c r="AHY5" s="5"/>
      <c r="AHZ5" s="5"/>
      <c r="AIA5" s="5"/>
      <c r="AIB5" s="5"/>
      <c r="AIC5" s="5"/>
      <c r="AID5" s="5"/>
      <c r="AIE5" s="5"/>
      <c r="AIF5" s="5"/>
      <c r="AIG5" s="5"/>
      <c r="AIH5" s="5"/>
      <c r="AII5" s="5"/>
      <c r="AIJ5" s="5"/>
      <c r="AIK5" s="5"/>
      <c r="AIL5" s="5"/>
      <c r="AIM5" s="5"/>
      <c r="AIN5" s="5"/>
      <c r="AIO5" s="5"/>
      <c r="AIP5" s="5"/>
      <c r="AIQ5" s="5"/>
      <c r="AIR5" s="5"/>
      <c r="AIS5" s="5"/>
      <c r="AIT5" s="5"/>
      <c r="AIU5" s="5"/>
      <c r="AIV5" s="5"/>
      <c r="AIW5" s="5"/>
      <c r="AIX5" s="5"/>
      <c r="AIY5" s="5"/>
      <c r="AIZ5" s="5"/>
      <c r="AJA5" s="5"/>
      <c r="AJB5" s="5"/>
      <c r="AJC5" s="5"/>
      <c r="AJD5" s="5"/>
      <c r="AJE5" s="5"/>
      <c r="AJF5" s="5"/>
      <c r="AJG5" s="5"/>
      <c r="AJH5" s="5"/>
      <c r="AJI5" s="5"/>
      <c r="AJJ5" s="5"/>
      <c r="AJK5" s="5"/>
      <c r="AJL5" s="5"/>
      <c r="AJM5" s="5"/>
      <c r="AJN5" s="5"/>
      <c r="AJO5" s="5"/>
      <c r="AJP5" s="5"/>
      <c r="AJQ5" s="5"/>
      <c r="AJR5" s="5"/>
      <c r="AJS5" s="5"/>
      <c r="AJT5" s="5"/>
      <c r="AJU5" s="5"/>
      <c r="AJV5" s="5"/>
      <c r="AJW5" s="5"/>
      <c r="AJX5" s="5"/>
      <c r="AJY5" s="5"/>
      <c r="AJZ5" s="5"/>
      <c r="AKA5" s="5"/>
      <c r="AKB5" s="5"/>
      <c r="AKC5" s="5"/>
      <c r="AKD5" s="5"/>
      <c r="AKE5" s="5"/>
      <c r="AKF5" s="5"/>
      <c r="AKG5" s="5"/>
      <c r="AKH5" s="5"/>
      <c r="AKI5" s="5"/>
      <c r="AKJ5" s="5"/>
      <c r="AKK5" s="5"/>
      <c r="AKL5" s="5"/>
      <c r="AKM5" s="5"/>
      <c r="AKN5" s="5"/>
      <c r="AKO5" s="5"/>
      <c r="AKP5" s="5"/>
      <c r="AKQ5" s="5"/>
      <c r="AKR5" s="5"/>
      <c r="AKS5" s="5"/>
      <c r="AKT5" s="5"/>
      <c r="AKU5" s="5"/>
      <c r="AKV5" s="5"/>
      <c r="AKW5" s="5"/>
      <c r="AKX5" s="5"/>
      <c r="AKY5" s="5"/>
      <c r="AKZ5" s="5"/>
      <c r="ALA5" s="5"/>
      <c r="ALB5" s="5"/>
      <c r="ALC5" s="5"/>
      <c r="ALD5" s="5"/>
      <c r="ALE5" s="5"/>
      <c r="ALF5" s="5"/>
      <c r="ALG5" s="5"/>
      <c r="ALH5" s="5"/>
      <c r="ALI5" s="5"/>
      <c r="ALJ5" s="5"/>
      <c r="ALK5" s="5"/>
      <c r="ALL5" s="5"/>
      <c r="ALM5" s="5"/>
      <c r="ALN5" s="5"/>
      <c r="ALO5" s="5"/>
      <c r="ALP5" s="5"/>
      <c r="ALQ5" s="5"/>
      <c r="ALR5" s="5"/>
      <c r="ALS5" s="5"/>
      <c r="ALT5" s="5"/>
      <c r="ALU5" s="5"/>
      <c r="ALV5" s="5"/>
      <c r="ALW5" s="5"/>
      <c r="ALX5" s="5"/>
      <c r="ALY5" s="5"/>
      <c r="ALZ5" s="5"/>
      <c r="AMA5" s="5"/>
      <c r="AMB5" s="5"/>
      <c r="AMC5" s="5"/>
      <c r="AMD5" s="5"/>
      <c r="AME5" s="5"/>
      <c r="AMF5" s="5"/>
      <c r="AMG5" s="5"/>
      <c r="AMH5" s="5"/>
      <c r="AMI5" s="5"/>
    </row>
    <row r="6" customFormat="false" ht="17.9" hidden="false" customHeight="true" outlineLevel="0" collapsed="false">
      <c r="A6" s="6" t="s">
        <v>1</v>
      </c>
      <c r="B6" s="6"/>
    </row>
    <row r="7" customFormat="false" ht="17.9" hidden="false" customHeight="true" outlineLevel="0" collapsed="false">
      <c r="A7" s="7" t="s">
        <v>2</v>
      </c>
      <c r="B7" s="7"/>
      <c r="C7" s="7"/>
      <c r="D7" s="7"/>
      <c r="E7" s="7"/>
      <c r="F7" s="7"/>
      <c r="G7" s="7"/>
      <c r="H7" s="7"/>
    </row>
    <row r="8" customFormat="false" ht="17.9" hidden="false" customHeight="true" outlineLevel="0" collapsed="false">
      <c r="A8" s="7" t="s">
        <v>3</v>
      </c>
      <c r="B8" s="7"/>
      <c r="C8" s="7"/>
      <c r="D8" s="7"/>
      <c r="E8" s="7"/>
      <c r="F8" s="7"/>
      <c r="G8" s="7"/>
      <c r="H8" s="7"/>
    </row>
    <row r="9" customFormat="false" ht="17.9" hidden="false" customHeight="true" outlineLevel="0" collapsed="false">
      <c r="A9" s="6" t="s">
        <v>4</v>
      </c>
      <c r="B9" s="6"/>
    </row>
    <row r="10" customFormat="false" ht="17.9" hidden="false" customHeight="true" outlineLevel="0" collapsed="false">
      <c r="A10" s="8" t="s">
        <v>5</v>
      </c>
      <c r="B10" s="8"/>
      <c r="C10" s="8"/>
    </row>
    <row r="11" customFormat="false" ht="17.9" hidden="false" customHeight="true" outlineLevel="0" collapsed="false">
      <c r="A11" s="8" t="s">
        <v>6</v>
      </c>
      <c r="B11" s="8"/>
      <c r="C11" s="8"/>
      <c r="D11" s="8"/>
    </row>
    <row r="12" customFormat="false" ht="17.9" hidden="false" customHeight="true" outlineLevel="0" collapsed="false">
      <c r="A12" s="8" t="s">
        <v>7</v>
      </c>
      <c r="B12" s="8"/>
      <c r="C12" s="8"/>
      <c r="D12" s="9"/>
    </row>
    <row r="13" customFormat="false" ht="17.9" hidden="false" customHeight="true" outlineLevel="0" collapsed="false">
      <c r="D13" s="9"/>
    </row>
    <row r="14" customFormat="false" ht="17.9" hidden="false" customHeight="true" outlineLevel="0" collapsed="false">
      <c r="D14" s="9"/>
    </row>
    <row r="15" customFormat="false" ht="17.9" hidden="false" customHeight="true" outlineLevel="0" collapsed="false">
      <c r="A15" s="8" t="s">
        <v>8</v>
      </c>
      <c r="B15" s="8"/>
      <c r="C15" s="8"/>
      <c r="D15" s="8"/>
      <c r="E15" s="8"/>
      <c r="F15" s="8"/>
    </row>
    <row r="16" customFormat="false" ht="21.85" hidden="false" customHeight="true" outlineLevel="0" collapsed="false">
      <c r="A16" s="10" t="s">
        <v>9</v>
      </c>
      <c r="B16" s="10"/>
      <c r="C16" s="10"/>
      <c r="D16" s="11"/>
    </row>
    <row r="17" customFormat="false" ht="17.9" hidden="false" customHeight="true" outlineLevel="0" collapsed="false">
      <c r="A17" s="1" t="s">
        <v>10</v>
      </c>
      <c r="B17" s="8" t="s">
        <v>11</v>
      </c>
      <c r="C17" s="8"/>
    </row>
    <row r="18" customFormat="false" ht="17.9" hidden="false" customHeight="true" outlineLevel="0" collapsed="false">
      <c r="B18" s="8" t="s">
        <v>12</v>
      </c>
      <c r="C18" s="8"/>
    </row>
    <row r="19" customFormat="false" ht="17.9" hidden="false" customHeight="true" outlineLevel="0" collapsed="false">
      <c r="B19" s="8" t="s">
        <v>13</v>
      </c>
      <c r="C19" s="8"/>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c r="JK19" s="9"/>
      <c r="JL19" s="9"/>
      <c r="JM19" s="9"/>
      <c r="JN19" s="9"/>
      <c r="JO19" s="9"/>
      <c r="JP19" s="9"/>
      <c r="JQ19" s="9"/>
      <c r="JR19" s="9"/>
      <c r="JS19" s="9"/>
      <c r="JT19" s="9"/>
      <c r="JU19" s="9"/>
      <c r="JV19" s="9"/>
      <c r="JW19" s="9"/>
      <c r="JX19" s="9"/>
      <c r="JY19" s="9"/>
      <c r="JZ19" s="9"/>
      <c r="KA19" s="9"/>
      <c r="KB19" s="9"/>
      <c r="KC19" s="9"/>
      <c r="KD19" s="9"/>
      <c r="KE19" s="9"/>
      <c r="KF19" s="9"/>
      <c r="KG19" s="9"/>
      <c r="KH19" s="9"/>
      <c r="KI19" s="9"/>
      <c r="KJ19" s="9"/>
      <c r="KK19" s="9"/>
      <c r="KL19" s="9"/>
      <c r="KM19" s="9"/>
      <c r="KN19" s="9"/>
      <c r="KO19" s="9"/>
      <c r="KP19" s="9"/>
      <c r="KQ19" s="9"/>
      <c r="KR19" s="9"/>
      <c r="KS19" s="9"/>
      <c r="KT19" s="9"/>
      <c r="KU19" s="9"/>
      <c r="KV19" s="9"/>
      <c r="KW19" s="9"/>
      <c r="KX19" s="9"/>
      <c r="KY19" s="9"/>
      <c r="KZ19" s="9"/>
      <c r="LA19" s="9"/>
      <c r="LB19" s="9"/>
      <c r="LC19" s="9"/>
      <c r="LD19" s="9"/>
      <c r="LE19" s="9"/>
      <c r="LF19" s="9"/>
      <c r="LG19" s="9"/>
      <c r="LH19" s="9"/>
      <c r="LI19" s="9"/>
      <c r="LJ19" s="9"/>
      <c r="LK19" s="9"/>
      <c r="LL19" s="9"/>
      <c r="LM19" s="9"/>
      <c r="LN19" s="9"/>
      <c r="LO19" s="9"/>
      <c r="LP19" s="9"/>
      <c r="LQ19" s="9"/>
      <c r="LR19" s="9"/>
      <c r="LS19" s="9"/>
      <c r="LT19" s="9"/>
      <c r="LU19" s="9"/>
      <c r="LV19" s="9"/>
      <c r="LW19" s="9"/>
      <c r="LX19" s="9"/>
      <c r="LY19" s="9"/>
      <c r="LZ19" s="9"/>
      <c r="MA19" s="9"/>
      <c r="MB19" s="9"/>
      <c r="MC19" s="9"/>
      <c r="MD19" s="9"/>
      <c r="ME19" s="9"/>
      <c r="MF19" s="9"/>
      <c r="MG19" s="9"/>
      <c r="MH19" s="9"/>
      <c r="MI19" s="9"/>
      <c r="MJ19" s="9"/>
      <c r="MK19" s="9"/>
      <c r="ML19" s="9"/>
      <c r="MM19" s="9"/>
      <c r="MN19" s="9"/>
      <c r="MO19" s="9"/>
      <c r="MP19" s="9"/>
      <c r="MQ19" s="9"/>
      <c r="MR19" s="9"/>
      <c r="MS19" s="9"/>
      <c r="MT19" s="9"/>
      <c r="MU19" s="9"/>
      <c r="MV19" s="9"/>
      <c r="MW19" s="9"/>
      <c r="MX19" s="9"/>
      <c r="MY19" s="9"/>
      <c r="MZ19" s="9"/>
      <c r="NA19" s="9"/>
      <c r="NB19" s="9"/>
      <c r="NC19" s="9"/>
      <c r="ND19" s="9"/>
      <c r="NE19" s="9"/>
      <c r="NF19" s="9"/>
      <c r="NG19" s="9"/>
      <c r="NH19" s="9"/>
      <c r="NI19" s="9"/>
      <c r="NJ19" s="9"/>
      <c r="NK19" s="9"/>
      <c r="NL19" s="9"/>
      <c r="NM19" s="9"/>
      <c r="NN19" s="9"/>
      <c r="NO19" s="9"/>
      <c r="NP19" s="9"/>
      <c r="NQ19" s="9"/>
      <c r="NR19" s="9"/>
      <c r="NS19" s="9"/>
      <c r="NT19" s="9"/>
      <c r="NU19" s="9"/>
      <c r="NV19" s="9"/>
      <c r="NW19" s="9"/>
      <c r="NX19" s="9"/>
      <c r="NY19" s="9"/>
      <c r="NZ19" s="9"/>
      <c r="OA19" s="9"/>
      <c r="OB19" s="9"/>
      <c r="OC19" s="9"/>
      <c r="OD19" s="9"/>
      <c r="OE19" s="9"/>
      <c r="OF19" s="9"/>
      <c r="OG19" s="9"/>
      <c r="OH19" s="9"/>
      <c r="OI19" s="9"/>
      <c r="OJ19" s="9"/>
      <c r="OK19" s="9"/>
      <c r="OL19" s="9"/>
      <c r="OM19" s="9"/>
      <c r="ON19" s="9"/>
      <c r="OO19" s="9"/>
      <c r="OP19" s="9"/>
      <c r="OQ19" s="9"/>
      <c r="OR19" s="9"/>
      <c r="OS19" s="9"/>
      <c r="OT19" s="9"/>
      <c r="OU19" s="9"/>
      <c r="OV19" s="9"/>
      <c r="OW19" s="9"/>
      <c r="OX19" s="9"/>
      <c r="OY19" s="9"/>
      <c r="OZ19" s="9"/>
      <c r="PA19" s="9"/>
      <c r="PB19" s="9"/>
      <c r="PC19" s="9"/>
      <c r="PD19" s="9"/>
      <c r="PE19" s="9"/>
      <c r="PF19" s="9"/>
      <c r="PG19" s="9"/>
      <c r="PH19" s="9"/>
      <c r="PI19" s="9"/>
      <c r="PJ19" s="9"/>
      <c r="PK19" s="9"/>
      <c r="PL19" s="9"/>
      <c r="PM19" s="9"/>
      <c r="PN19" s="9"/>
      <c r="PO19" s="9"/>
      <c r="PP19" s="9"/>
      <c r="PQ19" s="9"/>
      <c r="PR19" s="9"/>
      <c r="PS19" s="9"/>
      <c r="PT19" s="9"/>
      <c r="PU19" s="9"/>
      <c r="PV19" s="9"/>
      <c r="PW19" s="9"/>
      <c r="PX19" s="9"/>
      <c r="PY19" s="9"/>
      <c r="PZ19" s="9"/>
      <c r="QA19" s="9"/>
      <c r="QB19" s="9"/>
      <c r="QC19" s="9"/>
      <c r="QD19" s="9"/>
      <c r="QE19" s="9"/>
      <c r="QF19" s="9"/>
      <c r="QG19" s="9"/>
      <c r="QH19" s="9"/>
      <c r="QI19" s="9"/>
      <c r="QJ19" s="9"/>
      <c r="QK19" s="9"/>
      <c r="QL19" s="9"/>
      <c r="QM19" s="9"/>
      <c r="QN19" s="9"/>
      <c r="QO19" s="9"/>
      <c r="QP19" s="9"/>
      <c r="QQ19" s="9"/>
      <c r="QR19" s="9"/>
      <c r="QS19" s="9"/>
      <c r="QT19" s="9"/>
      <c r="QU19" s="9"/>
      <c r="QV19" s="9"/>
      <c r="QW19" s="9"/>
      <c r="QX19" s="9"/>
      <c r="QY19" s="9"/>
      <c r="QZ19" s="9"/>
      <c r="RA19" s="9"/>
      <c r="RB19" s="9"/>
      <c r="RC19" s="9"/>
      <c r="RD19" s="9"/>
      <c r="RE19" s="9"/>
      <c r="RF19" s="9"/>
      <c r="RG19" s="9"/>
      <c r="RH19" s="9"/>
      <c r="RI19" s="9"/>
      <c r="RJ19" s="9"/>
      <c r="RK19" s="9"/>
      <c r="RL19" s="9"/>
      <c r="RM19" s="9"/>
      <c r="RN19" s="9"/>
      <c r="RO19" s="9"/>
      <c r="RP19" s="9"/>
      <c r="RQ19" s="9"/>
      <c r="RR19" s="9"/>
      <c r="RS19" s="9"/>
      <c r="RT19" s="9"/>
      <c r="RU19" s="9"/>
      <c r="RV19" s="9"/>
      <c r="RW19" s="9"/>
      <c r="RX19" s="9"/>
      <c r="RY19" s="9"/>
      <c r="RZ19" s="9"/>
      <c r="SA19" s="9"/>
      <c r="SB19" s="9"/>
      <c r="SC19" s="9"/>
      <c r="SD19" s="9"/>
      <c r="SE19" s="9"/>
      <c r="SF19" s="9"/>
      <c r="SG19" s="9"/>
      <c r="SH19" s="9"/>
      <c r="SI19" s="9"/>
      <c r="SJ19" s="9"/>
      <c r="SK19" s="9"/>
      <c r="SL19" s="9"/>
      <c r="SM19" s="9"/>
      <c r="SN19" s="9"/>
      <c r="SO19" s="9"/>
      <c r="SP19" s="9"/>
      <c r="SQ19" s="9"/>
      <c r="SR19" s="9"/>
      <c r="SS19" s="9"/>
      <c r="ST19" s="9"/>
      <c r="SU19" s="9"/>
      <c r="SV19" s="9"/>
      <c r="SW19" s="9"/>
      <c r="SX19" s="9"/>
      <c r="SY19" s="9"/>
      <c r="SZ19" s="9"/>
      <c r="TA19" s="9"/>
      <c r="TB19" s="9"/>
      <c r="TC19" s="9"/>
      <c r="TD19" s="9"/>
      <c r="TE19" s="9"/>
      <c r="TF19" s="9"/>
      <c r="TG19" s="9"/>
      <c r="TH19" s="9"/>
      <c r="TI19" s="9"/>
      <c r="TJ19" s="9"/>
      <c r="TK19" s="9"/>
      <c r="TL19" s="9"/>
      <c r="TM19" s="9"/>
      <c r="TN19" s="9"/>
      <c r="TO19" s="9"/>
      <c r="TP19" s="9"/>
      <c r="TQ19" s="9"/>
      <c r="TR19" s="9"/>
      <c r="TS19" s="9"/>
      <c r="TT19" s="9"/>
      <c r="TU19" s="9"/>
      <c r="TV19" s="9"/>
      <c r="TW19" s="9"/>
      <c r="TX19" s="9"/>
      <c r="TY19" s="9"/>
      <c r="TZ19" s="9"/>
      <c r="UA19" s="9"/>
      <c r="UB19" s="9"/>
      <c r="UC19" s="9"/>
      <c r="UD19" s="9"/>
      <c r="UE19" s="9"/>
      <c r="UF19" s="9"/>
      <c r="UG19" s="9"/>
      <c r="UH19" s="9"/>
      <c r="UI19" s="9"/>
      <c r="UJ19" s="9"/>
      <c r="UK19" s="9"/>
      <c r="UL19" s="9"/>
      <c r="UM19" s="9"/>
      <c r="UN19" s="9"/>
      <c r="UO19" s="9"/>
      <c r="UP19" s="9"/>
      <c r="UQ19" s="9"/>
      <c r="UR19" s="9"/>
      <c r="US19" s="9"/>
      <c r="UT19" s="9"/>
      <c r="UU19" s="9"/>
      <c r="UV19" s="9"/>
      <c r="UW19" s="9"/>
      <c r="UX19" s="9"/>
      <c r="UY19" s="9"/>
      <c r="UZ19" s="9"/>
      <c r="VA19" s="9"/>
      <c r="VB19" s="9"/>
      <c r="VC19" s="9"/>
      <c r="VD19" s="9"/>
      <c r="VE19" s="9"/>
      <c r="VF19" s="9"/>
      <c r="VG19" s="9"/>
      <c r="VH19" s="9"/>
      <c r="VI19" s="9"/>
      <c r="VJ19" s="9"/>
      <c r="VK19" s="9"/>
      <c r="VL19" s="9"/>
      <c r="VM19" s="9"/>
      <c r="VN19" s="9"/>
      <c r="VO19" s="9"/>
      <c r="VP19" s="9"/>
      <c r="VQ19" s="9"/>
      <c r="VR19" s="9"/>
      <c r="VS19" s="9"/>
      <c r="VT19" s="9"/>
      <c r="VU19" s="9"/>
      <c r="VV19" s="9"/>
      <c r="VW19" s="9"/>
      <c r="VX19" s="9"/>
      <c r="VY19" s="9"/>
      <c r="VZ19" s="9"/>
      <c r="WA19" s="9"/>
      <c r="WB19" s="9"/>
      <c r="WC19" s="9"/>
      <c r="WD19" s="9"/>
      <c r="WE19" s="9"/>
      <c r="WF19" s="9"/>
      <c r="WG19" s="9"/>
      <c r="WH19" s="9"/>
      <c r="WI19" s="9"/>
      <c r="WJ19" s="9"/>
      <c r="WK19" s="9"/>
      <c r="WL19" s="9"/>
      <c r="WM19" s="9"/>
      <c r="WN19" s="9"/>
      <c r="WO19" s="9"/>
      <c r="WP19" s="9"/>
      <c r="WQ19" s="9"/>
      <c r="WR19" s="9"/>
      <c r="WS19" s="9"/>
      <c r="WT19" s="9"/>
      <c r="WU19" s="9"/>
      <c r="WV19" s="9"/>
      <c r="WW19" s="9"/>
      <c r="WX19" s="9"/>
      <c r="WY19" s="9"/>
      <c r="WZ19" s="9"/>
      <c r="XA19" s="9"/>
      <c r="XB19" s="9"/>
      <c r="XC19" s="9"/>
      <c r="XD19" s="9"/>
      <c r="XE19" s="9"/>
      <c r="XF19" s="9"/>
      <c r="XG19" s="9"/>
      <c r="XH19" s="9"/>
      <c r="XI19" s="9"/>
      <c r="XJ19" s="9"/>
      <c r="XK19" s="9"/>
      <c r="XL19" s="9"/>
      <c r="XM19" s="9"/>
      <c r="XN19" s="9"/>
      <c r="XO19" s="9"/>
      <c r="XP19" s="9"/>
      <c r="XQ19" s="9"/>
      <c r="XR19" s="9"/>
      <c r="XS19" s="9"/>
      <c r="XT19" s="9"/>
      <c r="XU19" s="9"/>
      <c r="XV19" s="9"/>
      <c r="XW19" s="9"/>
      <c r="XX19" s="9"/>
      <c r="XY19" s="9"/>
      <c r="XZ19" s="9"/>
      <c r="YA19" s="9"/>
      <c r="YB19" s="9"/>
      <c r="YC19" s="9"/>
      <c r="YD19" s="9"/>
      <c r="YE19" s="9"/>
      <c r="YF19" s="9"/>
      <c r="YG19" s="9"/>
      <c r="YH19" s="9"/>
      <c r="YI19" s="9"/>
      <c r="YJ19" s="9"/>
      <c r="YK19" s="9"/>
      <c r="YL19" s="9"/>
      <c r="YM19" s="9"/>
      <c r="YN19" s="9"/>
      <c r="YO19" s="9"/>
      <c r="YP19" s="9"/>
      <c r="YQ19" s="9"/>
      <c r="YR19" s="9"/>
      <c r="YS19" s="9"/>
      <c r="YT19" s="9"/>
      <c r="YU19" s="9"/>
      <c r="YV19" s="9"/>
      <c r="YW19" s="9"/>
      <c r="YX19" s="9"/>
      <c r="YY19" s="9"/>
      <c r="YZ19" s="9"/>
      <c r="ZA19" s="9"/>
      <c r="ZB19" s="9"/>
      <c r="ZC19" s="9"/>
      <c r="ZD19" s="9"/>
      <c r="ZE19" s="9"/>
      <c r="ZF19" s="9"/>
      <c r="ZG19" s="9"/>
      <c r="ZH19" s="9"/>
      <c r="ZI19" s="9"/>
      <c r="ZJ19" s="9"/>
      <c r="ZK19" s="9"/>
      <c r="ZL19" s="9"/>
      <c r="ZM19" s="9"/>
      <c r="ZN19" s="9"/>
      <c r="ZO19" s="9"/>
      <c r="ZP19" s="9"/>
      <c r="ZQ19" s="9"/>
      <c r="ZR19" s="9"/>
      <c r="ZS19" s="9"/>
      <c r="ZT19" s="9"/>
      <c r="ZU19" s="9"/>
      <c r="ZV19" s="9"/>
      <c r="ZW19" s="9"/>
      <c r="ZX19" s="9"/>
      <c r="ZY19" s="9"/>
      <c r="ZZ19" s="9"/>
      <c r="AAA19" s="9"/>
      <c r="AAB19" s="9"/>
      <c r="AAC19" s="9"/>
      <c r="AAD19" s="9"/>
      <c r="AAE19" s="9"/>
      <c r="AAF19" s="9"/>
      <c r="AAG19" s="9"/>
      <c r="AAH19" s="9"/>
      <c r="AAI19" s="9"/>
      <c r="AAJ19" s="9"/>
      <c r="AAK19" s="9"/>
      <c r="AAL19" s="9"/>
      <c r="AAM19" s="9"/>
      <c r="AAN19" s="9"/>
      <c r="AAO19" s="9"/>
      <c r="AAP19" s="9"/>
      <c r="AAQ19" s="9"/>
      <c r="AAR19" s="9"/>
      <c r="AAS19" s="9"/>
      <c r="AAT19" s="9"/>
      <c r="AAU19" s="9"/>
      <c r="AAV19" s="9"/>
      <c r="AAW19" s="9"/>
      <c r="AAX19" s="9"/>
      <c r="AAY19" s="9"/>
      <c r="AAZ19" s="9"/>
      <c r="ABA19" s="9"/>
      <c r="ABB19" s="9"/>
      <c r="ABC19" s="9"/>
      <c r="ABD19" s="9"/>
      <c r="ABE19" s="9"/>
      <c r="ABF19" s="9"/>
      <c r="ABG19" s="9"/>
      <c r="ABH19" s="9"/>
      <c r="ABI19" s="9"/>
      <c r="ABJ19" s="9"/>
      <c r="ABK19" s="9"/>
      <c r="ABL19" s="9"/>
      <c r="ABM19" s="9"/>
      <c r="ABN19" s="9"/>
      <c r="ABO19" s="9"/>
      <c r="ABP19" s="9"/>
      <c r="ABQ19" s="9"/>
      <c r="ABR19" s="9"/>
      <c r="ABS19" s="9"/>
      <c r="ABT19" s="9"/>
      <c r="ABU19" s="9"/>
      <c r="ABV19" s="9"/>
      <c r="ABW19" s="9"/>
      <c r="ABX19" s="9"/>
      <c r="ABY19" s="9"/>
      <c r="ABZ19" s="9"/>
      <c r="ACA19" s="9"/>
      <c r="ACB19" s="9"/>
      <c r="ACC19" s="9"/>
      <c r="ACD19" s="9"/>
      <c r="ACE19" s="9"/>
      <c r="ACF19" s="9"/>
      <c r="ACG19" s="9"/>
      <c r="ACH19" s="9"/>
      <c r="ACI19" s="9"/>
      <c r="ACJ19" s="9"/>
      <c r="ACK19" s="9"/>
      <c r="ACL19" s="9"/>
      <c r="ACM19" s="9"/>
      <c r="ACN19" s="9"/>
      <c r="ACO19" s="9"/>
      <c r="ACP19" s="9"/>
      <c r="ACQ19" s="9"/>
      <c r="ACR19" s="9"/>
      <c r="ACS19" s="9"/>
      <c r="ACT19" s="9"/>
      <c r="ACU19" s="9"/>
      <c r="ACV19" s="9"/>
      <c r="ACW19" s="9"/>
      <c r="ACX19" s="9"/>
      <c r="ACY19" s="9"/>
      <c r="ACZ19" s="9"/>
      <c r="ADA19" s="9"/>
      <c r="ADB19" s="9"/>
      <c r="ADC19" s="9"/>
      <c r="ADD19" s="9"/>
      <c r="ADE19" s="9"/>
      <c r="ADF19" s="9"/>
      <c r="ADG19" s="9"/>
      <c r="ADH19" s="9"/>
      <c r="ADI19" s="9"/>
      <c r="ADJ19" s="9"/>
      <c r="ADK19" s="9"/>
      <c r="ADL19" s="9"/>
      <c r="ADM19" s="9"/>
      <c r="ADN19" s="9"/>
      <c r="ADO19" s="9"/>
      <c r="ADP19" s="9"/>
      <c r="ADQ19" s="9"/>
      <c r="ADR19" s="9"/>
      <c r="ADS19" s="9"/>
      <c r="ADT19" s="9"/>
      <c r="ADU19" s="9"/>
      <c r="ADV19" s="9"/>
      <c r="ADW19" s="9"/>
      <c r="ADX19" s="9"/>
      <c r="ADY19" s="9"/>
      <c r="ADZ19" s="9"/>
      <c r="AEA19" s="9"/>
      <c r="AEB19" s="9"/>
      <c r="AEC19" s="9"/>
      <c r="AED19" s="9"/>
      <c r="AEE19" s="9"/>
      <c r="AEF19" s="9"/>
      <c r="AEG19" s="9"/>
      <c r="AEH19" s="9"/>
      <c r="AEI19" s="9"/>
      <c r="AEJ19" s="9"/>
      <c r="AEK19" s="9"/>
      <c r="AEL19" s="9"/>
      <c r="AEM19" s="9"/>
      <c r="AEN19" s="9"/>
      <c r="AEO19" s="9"/>
      <c r="AEP19" s="9"/>
      <c r="AEQ19" s="9"/>
      <c r="AER19" s="9"/>
      <c r="AES19" s="9"/>
      <c r="AET19" s="9"/>
      <c r="AEU19" s="9"/>
      <c r="AEV19" s="9"/>
      <c r="AEW19" s="9"/>
      <c r="AEX19" s="9"/>
      <c r="AEY19" s="9"/>
      <c r="AEZ19" s="9"/>
      <c r="AFA19" s="9"/>
      <c r="AFB19" s="9"/>
      <c r="AFC19" s="9"/>
      <c r="AFD19" s="9"/>
      <c r="AFE19" s="9"/>
      <c r="AFF19" s="9"/>
      <c r="AFG19" s="9"/>
      <c r="AFH19" s="9"/>
      <c r="AFI19" s="9"/>
      <c r="AFJ19" s="9"/>
      <c r="AFK19" s="9"/>
      <c r="AFL19" s="9"/>
      <c r="AFM19" s="9"/>
      <c r="AFN19" s="9"/>
      <c r="AFO19" s="9"/>
      <c r="AFP19" s="9"/>
      <c r="AFQ19" s="9"/>
      <c r="AFR19" s="9"/>
      <c r="AFS19" s="9"/>
      <c r="AFT19" s="9"/>
      <c r="AFU19" s="9"/>
      <c r="AFV19" s="9"/>
      <c r="AFW19" s="9"/>
      <c r="AFX19" s="9"/>
      <c r="AFY19" s="9"/>
      <c r="AFZ19" s="9"/>
      <c r="AGA19" s="9"/>
      <c r="AGB19" s="9"/>
      <c r="AGC19" s="9"/>
      <c r="AGD19" s="9"/>
      <c r="AGE19" s="9"/>
      <c r="AGF19" s="9"/>
      <c r="AGG19" s="9"/>
      <c r="AGH19" s="9"/>
      <c r="AGI19" s="9"/>
      <c r="AGJ19" s="9"/>
      <c r="AGK19" s="9"/>
      <c r="AGL19" s="9"/>
      <c r="AGM19" s="9"/>
      <c r="AGN19" s="9"/>
      <c r="AGO19" s="9"/>
      <c r="AGP19" s="9"/>
      <c r="AGQ19" s="9"/>
      <c r="AGR19" s="9"/>
      <c r="AGS19" s="9"/>
      <c r="AGT19" s="9"/>
      <c r="AGU19" s="9"/>
      <c r="AGV19" s="9"/>
      <c r="AGW19" s="9"/>
      <c r="AGX19" s="9"/>
      <c r="AGY19" s="9"/>
      <c r="AGZ19" s="9"/>
      <c r="AHA19" s="9"/>
      <c r="AHB19" s="9"/>
      <c r="AHC19" s="9"/>
      <c r="AHD19" s="9"/>
      <c r="AHE19" s="9"/>
      <c r="AHF19" s="9"/>
      <c r="AHG19" s="9"/>
      <c r="AHH19" s="9"/>
      <c r="AHI19" s="9"/>
      <c r="AHJ19" s="9"/>
      <c r="AHK19" s="9"/>
      <c r="AHL19" s="9"/>
      <c r="AHM19" s="9"/>
      <c r="AHN19" s="9"/>
      <c r="AHO19" s="9"/>
      <c r="AHP19" s="9"/>
      <c r="AHQ19" s="9"/>
      <c r="AHR19" s="9"/>
      <c r="AHS19" s="9"/>
      <c r="AHT19" s="9"/>
      <c r="AHU19" s="9"/>
      <c r="AHV19" s="9"/>
      <c r="AHW19" s="9"/>
      <c r="AHX19" s="9"/>
      <c r="AHY19" s="9"/>
      <c r="AHZ19" s="9"/>
      <c r="AIA19" s="9"/>
      <c r="AIB19" s="9"/>
      <c r="AIC19" s="9"/>
      <c r="AID19" s="9"/>
      <c r="AIE19" s="9"/>
      <c r="AIF19" s="9"/>
      <c r="AIG19" s="9"/>
      <c r="AIH19" s="9"/>
      <c r="AII19" s="9"/>
      <c r="AIJ19" s="9"/>
      <c r="AIK19" s="9"/>
      <c r="AIL19" s="9"/>
      <c r="AIM19" s="9"/>
      <c r="AIN19" s="9"/>
      <c r="AIO19" s="9"/>
      <c r="AIP19" s="9"/>
      <c r="AIQ19" s="9"/>
      <c r="AIR19" s="9"/>
      <c r="AIS19" s="9"/>
      <c r="AIT19" s="9"/>
      <c r="AIU19" s="9"/>
      <c r="AIV19" s="9"/>
      <c r="AIW19" s="9"/>
      <c r="AIX19" s="9"/>
      <c r="AIY19" s="9"/>
      <c r="AIZ19" s="9"/>
      <c r="AJA19" s="9"/>
      <c r="AJB19" s="9"/>
      <c r="AJC19" s="9"/>
      <c r="AJD19" s="9"/>
      <c r="AJE19" s="9"/>
      <c r="AJF19" s="9"/>
      <c r="AJG19" s="9"/>
      <c r="AJH19" s="9"/>
      <c r="AJI19" s="9"/>
      <c r="AJJ19" s="9"/>
      <c r="AJK19" s="9"/>
      <c r="AJL19" s="9"/>
      <c r="AJM19" s="9"/>
      <c r="AJN19" s="9"/>
      <c r="AJO19" s="9"/>
      <c r="AJP19" s="9"/>
      <c r="AJQ19" s="9"/>
      <c r="AJR19" s="9"/>
      <c r="AJS19" s="9"/>
      <c r="AJT19" s="9"/>
      <c r="AJU19" s="9"/>
      <c r="AJV19" s="9"/>
      <c r="AJW19" s="9"/>
      <c r="AJX19" s="9"/>
      <c r="AJY19" s="9"/>
      <c r="AJZ19" s="9"/>
      <c r="AKA19" s="9"/>
      <c r="AKB19" s="9"/>
      <c r="AKC19" s="9"/>
      <c r="AKD19" s="9"/>
      <c r="AKE19" s="9"/>
      <c r="AKF19" s="9"/>
      <c r="AKG19" s="9"/>
      <c r="AKH19" s="9"/>
      <c r="AKI19" s="9"/>
      <c r="AKJ19" s="9"/>
      <c r="AKK19" s="9"/>
      <c r="AKL19" s="9"/>
      <c r="AKM19" s="9"/>
      <c r="AKN19" s="9"/>
      <c r="AKO19" s="9"/>
      <c r="AKP19" s="9"/>
      <c r="AKQ19" s="9"/>
      <c r="AKR19" s="9"/>
      <c r="AKS19" s="9"/>
      <c r="AKT19" s="9"/>
      <c r="AKU19" s="9"/>
      <c r="AKV19" s="9"/>
      <c r="AKW19" s="9"/>
      <c r="AKX19" s="9"/>
      <c r="AKY19" s="9"/>
      <c r="AKZ19" s="9"/>
      <c r="ALA19" s="9"/>
      <c r="ALB19" s="9"/>
      <c r="ALC19" s="9"/>
      <c r="ALD19" s="9"/>
      <c r="ALE19" s="9"/>
      <c r="ALF19" s="9"/>
      <c r="ALG19" s="9"/>
      <c r="ALH19" s="9"/>
      <c r="ALI19" s="9"/>
      <c r="ALJ19" s="9"/>
      <c r="ALK19" s="9"/>
      <c r="ALL19" s="9"/>
      <c r="ALM19" s="9"/>
      <c r="ALN19" s="9"/>
      <c r="ALO19" s="9"/>
      <c r="ALP19" s="9"/>
      <c r="ALQ19" s="9"/>
      <c r="ALR19" s="9"/>
      <c r="ALS19" s="9"/>
      <c r="ALT19" s="9"/>
      <c r="ALU19" s="9"/>
      <c r="ALV19" s="9"/>
      <c r="ALW19" s="9"/>
      <c r="ALX19" s="9"/>
      <c r="ALY19" s="9"/>
      <c r="ALZ19" s="9"/>
      <c r="AMA19" s="9"/>
      <c r="AMB19" s="9"/>
      <c r="AMC19" s="9"/>
      <c r="AMD19" s="9"/>
      <c r="AME19" s="9"/>
      <c r="AMF19" s="9"/>
      <c r="AMG19" s="9"/>
      <c r="AMH19" s="9"/>
      <c r="AMI19" s="9"/>
    </row>
    <row r="20" customFormat="false" ht="17.9" hidden="false" customHeight="true" outlineLevel="0" collapsed="false">
      <c r="B20" s="8" t="s">
        <v>14</v>
      </c>
      <c r="C20" s="8"/>
      <c r="D20" s="8"/>
      <c r="E20" s="8"/>
      <c r="F20" s="8"/>
      <c r="G20" s="8"/>
      <c r="H20" s="8"/>
    </row>
    <row r="21" customFormat="false" ht="17.9" hidden="false" customHeight="true" outlineLevel="0" collapsed="false"/>
    <row r="22" customFormat="false" ht="17.9" hidden="false" customHeight="true" outlineLevel="0" collapsed="false">
      <c r="A22" s="8" t="s">
        <v>15</v>
      </c>
      <c r="B22" s="8"/>
    </row>
    <row r="23" customFormat="false" ht="17.9" hidden="false" customHeight="true" outlineLevel="0" collapsed="false"/>
    <row r="24" customFormat="false" ht="17.9" hidden="false" customHeight="true" outlineLevel="0" collapsed="false"/>
    <row r="25" customFormat="false" ht="17.9" hidden="false" customHeight="true" outlineLevel="0" collapsed="false"/>
    <row r="26" customFormat="false" ht="17.9" hidden="false" customHeight="true" outlineLevel="0" collapsed="false">
      <c r="A26" s="8" t="s">
        <v>16</v>
      </c>
      <c r="B26" s="8"/>
    </row>
    <row r="27" customFormat="false" ht="17.9" hidden="false" customHeight="true" outlineLevel="0" collapsed="false">
      <c r="A27" s="12" t="s">
        <v>17</v>
      </c>
      <c r="B27" s="12"/>
      <c r="C27" s="13"/>
      <c r="D27" s="13"/>
      <c r="E27" s="13"/>
      <c r="F27" s="13"/>
      <c r="G27" s="13"/>
      <c r="H27" s="13"/>
      <c r="I27" s="13"/>
      <c r="J27" s="13"/>
      <c r="K27" s="13"/>
      <c r="L27" s="13"/>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c r="AMG27" s="14"/>
      <c r="AMH27" s="14"/>
      <c r="AMI27" s="14"/>
    </row>
    <row r="28" customFormat="false" ht="17.9" hidden="false" customHeight="true" outlineLevel="0" collapsed="false">
      <c r="B28" s="1" t="s">
        <v>18</v>
      </c>
    </row>
    <row r="29" customFormat="false" ht="17.9" hidden="false" customHeight="true" outlineLevel="0" collapsed="false">
      <c r="B29" s="15" t="s">
        <v>19</v>
      </c>
      <c r="C29" s="15"/>
      <c r="D29" s="15"/>
      <c r="E29" s="15"/>
      <c r="F29" s="15"/>
      <c r="G29" s="16"/>
    </row>
    <row r="30" customFormat="false" ht="17.9" hidden="false" customHeight="true" outlineLevel="0" collapsed="false">
      <c r="B30" s="17"/>
      <c r="C30" s="18" t="s">
        <v>20</v>
      </c>
      <c r="D30" s="19" t="s">
        <v>21</v>
      </c>
      <c r="E30" s="19" t="s">
        <v>22</v>
      </c>
      <c r="F30" s="20" t="s">
        <v>23</v>
      </c>
      <c r="G30" s="18"/>
    </row>
    <row r="31" customFormat="false" ht="17.9" hidden="false" customHeight="true" outlineLevel="0" collapsed="false">
      <c r="B31" s="21" t="s">
        <v>24</v>
      </c>
      <c r="C31" s="22" t="n">
        <v>10</v>
      </c>
      <c r="D31" s="23" t="n">
        <v>41</v>
      </c>
      <c r="E31" s="24" t="n">
        <v>14.4913767461894</v>
      </c>
      <c r="F31" s="25" t="n">
        <v>4.58257569495584</v>
      </c>
      <c r="G31" s="18"/>
    </row>
    <row r="32" customFormat="false" ht="17.9" hidden="false" customHeight="true" outlineLevel="0" collapsed="false"/>
    <row r="33" customFormat="false" ht="17.9" hidden="false" customHeight="true" outlineLevel="0" collapsed="false">
      <c r="B33" s="15" t="s">
        <v>25</v>
      </c>
      <c r="C33" s="15"/>
      <c r="D33" s="15"/>
      <c r="E33" s="15"/>
      <c r="F33" s="15"/>
      <c r="G33" s="15"/>
      <c r="H33" s="15"/>
    </row>
    <row r="34" customFormat="false" ht="17.9" hidden="false" customHeight="true" outlineLevel="0" collapsed="false">
      <c r="B34" s="17"/>
      <c r="C34" s="26" t="s">
        <v>26</v>
      </c>
      <c r="D34" s="26"/>
      <c r="E34" s="26"/>
      <c r="F34" s="26"/>
      <c r="G34" s="26"/>
      <c r="H34" s="26"/>
    </row>
    <row r="35" customFormat="false" ht="26.1" hidden="false" customHeight="true" outlineLevel="0" collapsed="false">
      <c r="B35" s="17"/>
      <c r="C35" s="18" t="s">
        <v>27</v>
      </c>
      <c r="D35" s="19" t="s">
        <v>28</v>
      </c>
      <c r="E35" s="19" t="s">
        <v>29</v>
      </c>
      <c r="F35" s="19" t="s">
        <v>30</v>
      </c>
      <c r="G35" s="27" t="s">
        <v>31</v>
      </c>
      <c r="H35" s="27"/>
    </row>
    <row r="36" customFormat="false" ht="26.1" hidden="false" customHeight="true" outlineLevel="0" collapsed="false">
      <c r="B36" s="17"/>
      <c r="C36" s="18"/>
      <c r="D36" s="19"/>
      <c r="E36" s="19"/>
      <c r="F36" s="19"/>
      <c r="G36" s="19" t="s">
        <v>32</v>
      </c>
      <c r="H36" s="20" t="s">
        <v>33</v>
      </c>
    </row>
    <row r="37" customFormat="false" ht="26.1" hidden="false" customHeight="true" outlineLevel="0" collapsed="false">
      <c r="B37" s="21" t="s">
        <v>24</v>
      </c>
      <c r="C37" s="28" t="n">
        <v>2.40039679259592</v>
      </c>
      <c r="D37" s="29" t="n">
        <v>9</v>
      </c>
      <c r="E37" s="24" t="n">
        <v>0.0398719386019475</v>
      </c>
      <c r="F37" s="24" t="n">
        <v>11</v>
      </c>
      <c r="G37" s="23" t="n">
        <v>2.59962122870031</v>
      </c>
      <c r="H37" s="30" t="n">
        <v>19.4003787712997</v>
      </c>
    </row>
    <row r="38" customFormat="false" ht="17.9" hidden="false" customHeight="true" outlineLevel="0" collapsed="false"/>
    <row r="39" customFormat="false" ht="17.9" hidden="false" customHeight="true" outlineLevel="0" collapsed="false"/>
    <row r="40" customFormat="false" ht="13.8" hidden="false" customHeight="false" outlineLevel="0" collapsed="false"/>
    <row r="41" customFormat="false" ht="21.6" hidden="false" customHeight="true" outlineLevel="0" collapsed="false">
      <c r="A41" s="13" t="s">
        <v>34</v>
      </c>
    </row>
    <row r="42" customFormat="false" ht="23.85" hidden="false" customHeight="true" outlineLevel="0" collapsed="false">
      <c r="A42" s="12" t="s">
        <v>35</v>
      </c>
      <c r="B42" s="12"/>
      <c r="C42" s="12"/>
      <c r="D42" s="12"/>
      <c r="E42" s="12"/>
      <c r="G42" s="31"/>
    </row>
    <row r="43" customFormat="false" ht="21.6" hidden="false" customHeight="true" outlineLevel="0" collapsed="false">
      <c r="B43" s="32" t="s">
        <v>36</v>
      </c>
      <c r="D43" s="33" t="s">
        <v>37</v>
      </c>
      <c r="E43" s="33"/>
      <c r="F43" s="33"/>
    </row>
    <row r="44" customFormat="false" ht="21.6" hidden="false" customHeight="true" outlineLevel="0" collapsed="false">
      <c r="A44" s="12" t="s">
        <v>38</v>
      </c>
      <c r="B44" s="12"/>
      <c r="C44" s="12"/>
      <c r="D44" s="12"/>
      <c r="E44" s="12"/>
    </row>
    <row r="45" customFormat="false" ht="21.6" hidden="false" customHeight="true" outlineLevel="0" collapsed="false">
      <c r="A45" s="8" t="s">
        <v>39</v>
      </c>
      <c r="B45" s="8"/>
      <c r="C45" s="8"/>
      <c r="D45" s="8"/>
      <c r="E45" s="8"/>
    </row>
    <row r="46" customFormat="false" ht="21.6" hidden="false" customHeight="true" outlineLevel="0" collapsed="false">
      <c r="A46" s="13" t="s">
        <v>40</v>
      </c>
    </row>
    <row r="47" customFormat="false" ht="21.6" hidden="false" customHeight="true" outlineLevel="0" collapsed="false">
      <c r="A47" s="8" t="s">
        <v>41</v>
      </c>
      <c r="B47" s="8"/>
      <c r="C47" s="8"/>
      <c r="D47" s="8"/>
      <c r="E47" s="8"/>
      <c r="F47" s="8"/>
      <c r="G47" s="8"/>
    </row>
    <row r="48" customFormat="false" ht="13.8" hidden="false" customHeight="false" outlineLevel="0" collapsed="false"/>
    <row r="49" customFormat="false" ht="15" hidden="false" customHeight="false" outlineLevel="0" collapsed="false">
      <c r="A49" s="34"/>
      <c r="B49" s="34"/>
      <c r="C49" s="34"/>
      <c r="D49" s="34"/>
      <c r="E49" s="34"/>
      <c r="F49" s="34"/>
      <c r="G49" s="34"/>
      <c r="H49" s="34"/>
      <c r="I49" s="34"/>
      <c r="J49" s="34"/>
      <c r="K49" s="34"/>
      <c r="L49" s="34"/>
      <c r="M49" s="35"/>
    </row>
    <row r="50" customFormat="false" ht="15" hidden="false" customHeight="false" outlineLevel="0" collapsed="false">
      <c r="A50" s="36"/>
      <c r="B50" s="36"/>
      <c r="C50" s="34"/>
      <c r="D50" s="34"/>
      <c r="E50" s="34"/>
      <c r="F50" s="34"/>
      <c r="G50" s="34"/>
      <c r="H50" s="34"/>
      <c r="I50" s="34"/>
      <c r="J50" s="34"/>
      <c r="K50" s="34"/>
      <c r="L50" s="34"/>
      <c r="M50" s="35"/>
    </row>
    <row r="51" customFormat="false" ht="15" hidden="false" customHeight="false" outlineLevel="0" collapsed="false">
      <c r="A51" s="37"/>
      <c r="B51" s="37"/>
      <c r="C51" s="37"/>
      <c r="D51" s="37"/>
      <c r="E51" s="37"/>
      <c r="F51" s="37"/>
      <c r="G51" s="37"/>
      <c r="H51" s="37"/>
      <c r="I51" s="37"/>
      <c r="J51" s="37"/>
      <c r="K51" s="37"/>
      <c r="L51" s="37"/>
      <c r="M51" s="35"/>
    </row>
    <row r="52" customFormat="false" ht="15" hidden="false" customHeight="false" outlineLevel="0" collapsed="false">
      <c r="A52" s="37"/>
      <c r="B52" s="37"/>
      <c r="C52" s="37"/>
      <c r="D52" s="37"/>
      <c r="E52" s="37"/>
      <c r="F52" s="37"/>
      <c r="G52" s="37"/>
      <c r="H52" s="37"/>
      <c r="I52" s="37"/>
      <c r="J52" s="37"/>
      <c r="K52" s="37"/>
      <c r="L52" s="37"/>
      <c r="M52" s="35"/>
    </row>
    <row r="53" customFormat="false" ht="15" hidden="false" customHeight="false" outlineLevel="0" collapsed="false">
      <c r="A53" s="34"/>
      <c r="B53" s="34"/>
      <c r="C53" s="34"/>
      <c r="D53" s="34"/>
      <c r="E53" s="34"/>
      <c r="F53" s="34"/>
      <c r="G53" s="34"/>
      <c r="H53" s="34"/>
      <c r="I53" s="34"/>
      <c r="J53" s="34"/>
      <c r="K53" s="34"/>
      <c r="L53" s="34"/>
      <c r="M53" s="35"/>
    </row>
    <row r="54" customFormat="false" ht="15" hidden="false" customHeight="false" outlineLevel="0" collapsed="false">
      <c r="A54" s="36"/>
      <c r="B54" s="36"/>
      <c r="C54" s="34"/>
      <c r="D54" s="34"/>
      <c r="E54" s="34"/>
      <c r="F54" s="34"/>
      <c r="G54" s="34"/>
      <c r="H54" s="34"/>
      <c r="I54" s="34"/>
      <c r="J54" s="34"/>
      <c r="K54" s="34"/>
      <c r="L54" s="34"/>
      <c r="M54" s="35"/>
    </row>
    <row r="55" customFormat="false" ht="15" hidden="false" customHeight="false" outlineLevel="0" collapsed="false">
      <c r="A55" s="34"/>
      <c r="B55" s="34"/>
      <c r="C55" s="34"/>
      <c r="D55" s="34"/>
      <c r="E55" s="34"/>
      <c r="F55" s="34"/>
      <c r="G55" s="34"/>
      <c r="H55" s="34"/>
      <c r="I55" s="34"/>
      <c r="J55" s="34"/>
      <c r="K55" s="34"/>
      <c r="L55" s="34"/>
      <c r="M55" s="35"/>
    </row>
    <row r="56" customFormat="false" ht="17.35" hidden="false" customHeight="false" outlineLevel="0" collapsed="false">
      <c r="A56" s="32"/>
      <c r="B56" s="32"/>
      <c r="C56" s="32"/>
      <c r="D56" s="32"/>
      <c r="E56" s="34"/>
      <c r="F56" s="34"/>
      <c r="G56" s="34"/>
      <c r="H56" s="34"/>
      <c r="I56" s="34"/>
      <c r="J56" s="34"/>
      <c r="K56" s="34"/>
      <c r="L56" s="34"/>
      <c r="M56" s="35"/>
    </row>
    <row r="57" customFormat="false" ht="15" hidden="false" customHeight="false" outlineLevel="0" collapsed="false">
      <c r="A57" s="34"/>
      <c r="B57" s="34"/>
      <c r="C57" s="34"/>
      <c r="D57" s="34"/>
      <c r="E57" s="34"/>
      <c r="F57" s="34"/>
      <c r="G57" s="34"/>
      <c r="H57" s="34"/>
      <c r="I57" s="34"/>
      <c r="J57" s="34"/>
      <c r="K57" s="34"/>
      <c r="L57" s="34"/>
      <c r="M57" s="35"/>
    </row>
    <row r="58" customFormat="false" ht="15" hidden="false" customHeight="false" outlineLevel="0" collapsed="false">
      <c r="A58" s="34"/>
      <c r="B58" s="34"/>
      <c r="C58" s="34"/>
      <c r="D58" s="34"/>
      <c r="E58" s="34"/>
      <c r="F58" s="34"/>
      <c r="G58" s="34"/>
      <c r="H58" s="34"/>
      <c r="I58" s="34"/>
      <c r="J58" s="34"/>
      <c r="K58" s="34"/>
      <c r="L58" s="34"/>
      <c r="M58" s="35"/>
    </row>
    <row r="59" customFormat="false" ht="15" hidden="false" customHeight="false" outlineLevel="0" collapsed="false">
      <c r="A59" s="34"/>
      <c r="B59" s="34"/>
      <c r="C59" s="34"/>
      <c r="D59" s="34"/>
      <c r="E59" s="34"/>
      <c r="F59" s="34"/>
      <c r="G59" s="34"/>
      <c r="H59" s="34"/>
      <c r="I59" s="34"/>
      <c r="J59" s="34"/>
      <c r="K59" s="34"/>
      <c r="L59" s="34"/>
      <c r="M59" s="35"/>
    </row>
    <row r="60" customFormat="false" ht="15" hidden="false" customHeight="false" outlineLevel="0" collapsed="false">
      <c r="A60" s="34"/>
      <c r="B60" s="34"/>
      <c r="C60" s="34"/>
      <c r="D60" s="34"/>
      <c r="E60" s="34"/>
      <c r="F60" s="34"/>
      <c r="G60" s="34"/>
      <c r="H60" s="34"/>
      <c r="I60" s="34"/>
      <c r="J60" s="34"/>
      <c r="K60" s="34"/>
      <c r="L60" s="34"/>
      <c r="M60" s="35"/>
    </row>
    <row r="61" customFormat="false" ht="15" hidden="false" customHeight="false" outlineLevel="0" collapsed="false">
      <c r="A61" s="36"/>
      <c r="B61" s="36"/>
      <c r="C61" s="34"/>
      <c r="D61" s="34"/>
      <c r="E61" s="34"/>
      <c r="F61" s="34"/>
      <c r="G61" s="34"/>
      <c r="H61" s="34"/>
      <c r="I61" s="34"/>
      <c r="J61" s="34"/>
      <c r="K61" s="34"/>
      <c r="L61" s="34"/>
      <c r="M61" s="35"/>
    </row>
    <row r="62" customFormat="false" ht="13.8" hidden="false" customHeight="false" outlineLevel="0" collapsed="false">
      <c r="A62" s="0"/>
      <c r="B62" s="0"/>
      <c r="C62" s="0"/>
      <c r="D62" s="0"/>
      <c r="E62" s="0"/>
      <c r="F62" s="0"/>
      <c r="G62" s="0"/>
      <c r="H62" s="0"/>
      <c r="I62" s="0"/>
      <c r="J62" s="0"/>
      <c r="K62" s="0"/>
      <c r="L62" s="0"/>
      <c r="M62" s="0"/>
      <c r="N62" s="0"/>
      <c r="O62" s="0"/>
    </row>
    <row r="63" customFormat="false" ht="13.8" hidden="false" customHeight="false" outlineLevel="0" collapsed="false">
      <c r="A63" s="0"/>
      <c r="B63" s="0"/>
      <c r="C63" s="0"/>
      <c r="D63" s="0"/>
      <c r="E63" s="0"/>
      <c r="F63" s="0"/>
      <c r="G63" s="0"/>
      <c r="H63" s="0"/>
      <c r="I63" s="0"/>
      <c r="J63" s="0"/>
      <c r="K63" s="0"/>
      <c r="L63" s="0"/>
      <c r="M63" s="0"/>
      <c r="N63" s="0"/>
      <c r="O63" s="0"/>
    </row>
    <row r="64" customFormat="false" ht="13.8" hidden="false" customHeight="false" outlineLevel="0" collapsed="false">
      <c r="A64" s="0"/>
      <c r="B64" s="0"/>
      <c r="C64" s="0"/>
      <c r="D64" s="0"/>
      <c r="E64" s="0"/>
      <c r="F64" s="0"/>
      <c r="G64" s="0"/>
      <c r="H64" s="0"/>
      <c r="I64" s="0"/>
      <c r="J64" s="0"/>
      <c r="K64" s="0"/>
      <c r="L64" s="0"/>
      <c r="M64" s="0"/>
      <c r="N64" s="0"/>
      <c r="O64" s="0"/>
    </row>
    <row r="65" customFormat="false" ht="13.8" hidden="false" customHeight="false" outlineLevel="0" collapsed="false">
      <c r="A65" s="0"/>
      <c r="B65" s="0"/>
      <c r="C65" s="0"/>
      <c r="D65" s="0"/>
      <c r="E65" s="0"/>
      <c r="F65" s="0"/>
      <c r="G65" s="0"/>
      <c r="H65" s="0"/>
      <c r="I65" s="0"/>
      <c r="J65" s="0"/>
      <c r="K65" s="0"/>
      <c r="L65" s="0"/>
      <c r="M65" s="0"/>
      <c r="N65" s="0"/>
      <c r="O65" s="0"/>
    </row>
    <row r="66" customFormat="false" ht="13.8" hidden="false" customHeight="false" outlineLevel="0" collapsed="false">
      <c r="A66" s="0"/>
      <c r="B66" s="0"/>
      <c r="C66" s="0"/>
      <c r="D66" s="0"/>
      <c r="E66" s="0"/>
      <c r="F66" s="0"/>
      <c r="G66" s="0"/>
      <c r="H66" s="0"/>
      <c r="I66" s="0"/>
      <c r="J66" s="0"/>
      <c r="K66" s="0"/>
      <c r="L66" s="0"/>
      <c r="M66" s="0"/>
      <c r="N66" s="0"/>
      <c r="O66" s="0"/>
    </row>
    <row r="67" customFormat="false" ht="13.8" hidden="false" customHeight="false" outlineLevel="0" collapsed="false">
      <c r="A67" s="0"/>
      <c r="B67" s="0"/>
      <c r="C67" s="0"/>
      <c r="D67" s="0"/>
      <c r="E67" s="0"/>
      <c r="F67" s="0"/>
      <c r="G67" s="0"/>
      <c r="H67" s="0"/>
      <c r="I67" s="0"/>
      <c r="J67" s="0"/>
      <c r="K67" s="0"/>
      <c r="L67" s="0"/>
      <c r="M67" s="0"/>
      <c r="N67" s="0"/>
      <c r="O67" s="0"/>
    </row>
    <row r="68" customFormat="false" ht="13.8" hidden="false" customHeight="false" outlineLevel="0" collapsed="false">
      <c r="A68" s="0"/>
      <c r="B68" s="0"/>
      <c r="C68" s="0"/>
      <c r="D68" s="0"/>
      <c r="E68" s="0"/>
      <c r="F68" s="0"/>
      <c r="G68" s="0"/>
      <c r="H68" s="0"/>
      <c r="I68" s="0"/>
      <c r="J68" s="0"/>
      <c r="K68" s="0"/>
      <c r="L68" s="0"/>
      <c r="M68" s="0"/>
      <c r="N68" s="0"/>
      <c r="O68" s="0"/>
    </row>
    <row r="69" customFormat="false" ht="13.8" hidden="false" customHeight="false" outlineLevel="0" collapsed="false">
      <c r="A69" s="0"/>
      <c r="B69" s="0"/>
      <c r="C69" s="0"/>
      <c r="D69" s="0"/>
      <c r="E69" s="0"/>
      <c r="F69" s="0"/>
      <c r="G69" s="0"/>
      <c r="H69" s="0"/>
      <c r="I69" s="0"/>
      <c r="J69" s="0"/>
      <c r="K69" s="0"/>
      <c r="L69" s="0"/>
      <c r="M69" s="0"/>
      <c r="N69" s="0"/>
      <c r="O69" s="0"/>
    </row>
    <row r="70" customFormat="false" ht="13.8" hidden="false" customHeight="false" outlineLevel="0" collapsed="false">
      <c r="A70" s="0"/>
      <c r="B70" s="0"/>
      <c r="C70" s="0"/>
      <c r="D70" s="0"/>
      <c r="E70" s="0"/>
      <c r="F70" s="0"/>
      <c r="G70" s="0"/>
      <c r="H70" s="0"/>
      <c r="I70" s="0"/>
      <c r="J70" s="0"/>
      <c r="K70" s="0"/>
      <c r="L70" s="0"/>
      <c r="M70" s="0"/>
      <c r="N70" s="0"/>
      <c r="O70" s="0"/>
    </row>
    <row r="71" customFormat="false" ht="13.8" hidden="false" customHeight="false" outlineLevel="0" collapsed="false">
      <c r="A71" s="0"/>
      <c r="B71" s="0"/>
      <c r="C71" s="0"/>
      <c r="D71" s="0"/>
      <c r="E71" s="0"/>
      <c r="F71" s="0"/>
      <c r="G71" s="0"/>
      <c r="H71" s="0"/>
      <c r="I71" s="0"/>
      <c r="J71" s="0"/>
      <c r="K71" s="0"/>
      <c r="L71" s="0"/>
      <c r="M71" s="0"/>
      <c r="N71" s="0"/>
      <c r="O71" s="0"/>
    </row>
    <row r="72" customFormat="false" ht="13.8" hidden="false" customHeight="false" outlineLevel="0" collapsed="false">
      <c r="A72" s="0"/>
      <c r="B72" s="0"/>
      <c r="C72" s="0"/>
      <c r="D72" s="0"/>
      <c r="E72" s="0"/>
      <c r="F72" s="0"/>
      <c r="G72" s="0"/>
      <c r="H72" s="0"/>
      <c r="I72" s="0"/>
      <c r="J72" s="0"/>
      <c r="K72" s="0"/>
      <c r="L72" s="0"/>
      <c r="M72" s="0"/>
      <c r="N72" s="0"/>
      <c r="O72" s="0"/>
    </row>
    <row r="73" customFormat="false" ht="13.8" hidden="false" customHeight="false" outlineLevel="0" collapsed="false">
      <c r="A73" s="0"/>
      <c r="B73" s="0"/>
      <c r="C73" s="0"/>
      <c r="D73" s="0"/>
      <c r="E73" s="0"/>
      <c r="F73" s="0"/>
      <c r="G73" s="0"/>
      <c r="H73" s="0"/>
      <c r="I73" s="0"/>
      <c r="J73" s="0"/>
      <c r="K73" s="0"/>
      <c r="L73" s="0"/>
      <c r="M73" s="0"/>
      <c r="N73" s="0"/>
      <c r="O73" s="0"/>
    </row>
    <row r="74" customFormat="false" ht="13.8" hidden="false" customHeight="false" outlineLevel="0" collapsed="false">
      <c r="A74" s="0"/>
      <c r="B74" s="0"/>
      <c r="C74" s="0"/>
      <c r="D74" s="0"/>
      <c r="E74" s="0"/>
      <c r="F74" s="0"/>
      <c r="G74" s="0"/>
      <c r="H74" s="0"/>
      <c r="I74" s="0"/>
      <c r="J74" s="0"/>
      <c r="K74" s="0"/>
      <c r="L74" s="0"/>
      <c r="M74" s="0"/>
      <c r="N74" s="0"/>
      <c r="O74" s="0"/>
    </row>
    <row r="75" customFormat="false" ht="13.8" hidden="false" customHeight="false" outlineLevel="0" collapsed="false">
      <c r="A75" s="0"/>
      <c r="B75" s="0"/>
      <c r="C75" s="0"/>
      <c r="D75" s="0"/>
      <c r="E75" s="0"/>
      <c r="F75" s="0"/>
      <c r="G75" s="0"/>
      <c r="H75" s="0"/>
      <c r="I75" s="0"/>
      <c r="J75" s="0"/>
      <c r="K75" s="0"/>
      <c r="L75" s="0"/>
      <c r="M75" s="0"/>
      <c r="N75" s="0"/>
      <c r="O75" s="0"/>
    </row>
    <row r="76" customFormat="false" ht="13.8" hidden="false" customHeight="false" outlineLevel="0" collapsed="false">
      <c r="A76" s="0"/>
      <c r="B76" s="0"/>
      <c r="C76" s="0"/>
      <c r="D76" s="0"/>
      <c r="E76" s="0"/>
      <c r="F76" s="0"/>
      <c r="G76" s="0"/>
      <c r="H76" s="0"/>
      <c r="I76" s="0"/>
      <c r="J76" s="0"/>
      <c r="K76" s="0"/>
      <c r="L76" s="0"/>
      <c r="M76" s="0"/>
      <c r="N76" s="0"/>
      <c r="O76" s="0"/>
    </row>
    <row r="77" customFormat="false" ht="13.8" hidden="false" customHeight="false" outlineLevel="0" collapsed="false">
      <c r="A77" s="0"/>
      <c r="B77" s="0"/>
      <c r="C77" s="0"/>
      <c r="D77" s="0"/>
      <c r="E77" s="0"/>
      <c r="F77" s="0"/>
      <c r="G77" s="0"/>
      <c r="H77" s="0"/>
      <c r="I77" s="0"/>
      <c r="J77" s="0"/>
      <c r="K77" s="0"/>
      <c r="L77" s="0"/>
      <c r="M77" s="0"/>
      <c r="N77" s="0"/>
      <c r="O77" s="0"/>
    </row>
    <row r="78" customFormat="false" ht="13.8" hidden="false" customHeight="false" outlineLevel="0" collapsed="false">
      <c r="A78" s="0"/>
      <c r="B78" s="0"/>
      <c r="C78" s="0"/>
      <c r="D78" s="0"/>
      <c r="E78" s="0"/>
      <c r="F78" s="0"/>
      <c r="G78" s="0"/>
      <c r="H78" s="0"/>
      <c r="I78" s="0"/>
      <c r="J78" s="0"/>
      <c r="K78" s="0"/>
      <c r="L78" s="0"/>
      <c r="M78" s="0"/>
      <c r="N78" s="0"/>
      <c r="O78" s="0"/>
    </row>
    <row r="79" customFormat="false" ht="13.8" hidden="false" customHeight="false" outlineLevel="0" collapsed="false">
      <c r="A79" s="0"/>
      <c r="B79" s="0"/>
      <c r="C79" s="0"/>
      <c r="D79" s="0"/>
      <c r="E79" s="0"/>
      <c r="F79" s="0"/>
      <c r="G79" s="0"/>
      <c r="H79" s="0"/>
      <c r="I79" s="0"/>
      <c r="J79" s="0"/>
      <c r="K79" s="0"/>
      <c r="L79" s="0"/>
      <c r="M79" s="0"/>
      <c r="N79" s="0"/>
      <c r="O79" s="0"/>
    </row>
    <row r="80" customFormat="false" ht="13.8" hidden="false" customHeight="false" outlineLevel="0" collapsed="false">
      <c r="A80" s="0"/>
      <c r="B80" s="0"/>
      <c r="C80" s="0"/>
      <c r="D80" s="0"/>
      <c r="E80" s="0"/>
      <c r="F80" s="0"/>
      <c r="G80" s="0"/>
      <c r="H80" s="0"/>
      <c r="I80" s="0"/>
      <c r="J80" s="0"/>
      <c r="K80" s="0"/>
      <c r="L80" s="0"/>
      <c r="M80" s="0"/>
      <c r="N80" s="0"/>
      <c r="O80" s="0"/>
    </row>
    <row r="81" customFormat="false" ht="13.8" hidden="false" customHeight="false" outlineLevel="0" collapsed="false">
      <c r="A81" s="0"/>
      <c r="B81" s="0"/>
      <c r="C81" s="0"/>
      <c r="D81" s="0"/>
      <c r="E81" s="0"/>
      <c r="F81" s="0"/>
      <c r="G81" s="0"/>
      <c r="H81" s="0"/>
      <c r="I81" s="0"/>
      <c r="J81" s="0"/>
      <c r="K81" s="0"/>
      <c r="L81" s="0"/>
      <c r="M81" s="0"/>
      <c r="N81" s="0"/>
      <c r="O81" s="0"/>
    </row>
    <row r="82" customFormat="false" ht="13.8" hidden="false" customHeight="false" outlineLevel="0" collapsed="false">
      <c r="A82" s="0"/>
      <c r="B82" s="0"/>
      <c r="C82" s="0"/>
      <c r="D82" s="0"/>
      <c r="E82" s="0"/>
      <c r="F82" s="0"/>
      <c r="G82" s="0"/>
      <c r="H82" s="0"/>
      <c r="I82" s="0"/>
      <c r="J82" s="0"/>
      <c r="K82" s="0"/>
      <c r="L82" s="0"/>
      <c r="M82" s="0"/>
      <c r="N82" s="0"/>
      <c r="O82" s="0"/>
    </row>
    <row r="83" customFormat="false" ht="13.8" hidden="false" customHeight="false" outlineLevel="0" collapsed="false">
      <c r="A83" s="0"/>
      <c r="B83" s="0"/>
      <c r="C83" s="0"/>
      <c r="D83" s="0"/>
      <c r="E83" s="0"/>
      <c r="F83" s="0"/>
      <c r="G83" s="0"/>
      <c r="H83" s="0"/>
      <c r="I83" s="0"/>
      <c r="J83" s="0"/>
      <c r="K83" s="0"/>
      <c r="L83" s="0"/>
      <c r="M83" s="0"/>
      <c r="N83" s="0"/>
      <c r="O83" s="0"/>
    </row>
    <row r="84" customFormat="false" ht="13.8" hidden="false" customHeight="false" outlineLevel="0" collapsed="false">
      <c r="A84" s="0"/>
      <c r="B84" s="0"/>
      <c r="C84" s="0"/>
      <c r="D84" s="0"/>
      <c r="E84" s="0"/>
      <c r="F84" s="0"/>
      <c r="G84" s="0"/>
      <c r="H84" s="0"/>
      <c r="I84" s="0"/>
      <c r="J84" s="0"/>
      <c r="K84" s="0"/>
      <c r="L84" s="0"/>
      <c r="M84" s="0"/>
      <c r="N84" s="0"/>
      <c r="O84" s="0"/>
    </row>
    <row r="85" customFormat="false" ht="13.8" hidden="false" customHeight="false" outlineLevel="0" collapsed="false">
      <c r="A85" s="0"/>
      <c r="B85" s="0"/>
      <c r="C85" s="0"/>
      <c r="D85" s="0"/>
      <c r="E85" s="0"/>
      <c r="F85" s="0"/>
      <c r="G85" s="0"/>
      <c r="H85" s="0"/>
      <c r="I85" s="0"/>
      <c r="J85" s="0"/>
      <c r="K85" s="0"/>
      <c r="L85" s="0"/>
      <c r="M85" s="0"/>
      <c r="N85" s="0"/>
      <c r="O85" s="0"/>
    </row>
    <row r="86" customFormat="false" ht="13.8" hidden="false" customHeight="false" outlineLevel="0" collapsed="false">
      <c r="A86" s="0"/>
      <c r="B86" s="0"/>
      <c r="C86" s="0"/>
      <c r="D86" s="0"/>
      <c r="E86" s="0"/>
      <c r="F86" s="0"/>
      <c r="G86" s="0"/>
      <c r="H86" s="0"/>
      <c r="I86" s="0"/>
      <c r="J86" s="0"/>
      <c r="K86" s="0"/>
      <c r="L86" s="0"/>
      <c r="M86" s="0"/>
      <c r="N86" s="0"/>
      <c r="O86" s="0"/>
    </row>
    <row r="87" customFormat="false" ht="17.35" hidden="false" customHeight="false" outlineLevel="0" collapsed="false">
      <c r="A87" s="32"/>
      <c r="B87" s="32"/>
      <c r="C87" s="32"/>
      <c r="D87" s="38"/>
      <c r="E87" s="34"/>
      <c r="F87" s="34"/>
      <c r="G87" s="34"/>
      <c r="H87" s="34"/>
      <c r="I87" s="34"/>
      <c r="J87" s="34"/>
      <c r="K87" s="34"/>
      <c r="L87" s="34"/>
      <c r="M87" s="35"/>
    </row>
    <row r="88" customFormat="false" ht="15" hidden="false" customHeight="false" outlineLevel="0" collapsed="false">
      <c r="A88" s="36"/>
      <c r="B88" s="36"/>
      <c r="C88" s="34"/>
      <c r="D88" s="34"/>
      <c r="E88" s="34"/>
      <c r="F88" s="34"/>
      <c r="G88" s="34"/>
      <c r="H88" s="34"/>
      <c r="I88" s="34"/>
      <c r="J88" s="34"/>
      <c r="K88" s="34"/>
      <c r="L88" s="34"/>
      <c r="M88" s="35"/>
    </row>
    <row r="89" customFormat="false" ht="15" hidden="false" customHeight="false" outlineLevel="0" collapsed="false">
      <c r="A89" s="34"/>
      <c r="B89" s="34"/>
      <c r="C89" s="34"/>
      <c r="D89" s="34"/>
      <c r="E89" s="34"/>
      <c r="F89" s="34"/>
      <c r="G89" s="34"/>
      <c r="H89" s="34"/>
      <c r="I89" s="34"/>
      <c r="J89" s="34"/>
      <c r="K89" s="34"/>
      <c r="L89" s="34"/>
      <c r="M89" s="35"/>
    </row>
    <row r="90" customFormat="false" ht="17.35" hidden="false" customHeight="false" outlineLevel="0" collapsed="false">
      <c r="A90" s="32"/>
      <c r="B90" s="32"/>
      <c r="C90" s="32"/>
      <c r="D90" s="32"/>
      <c r="E90" s="34"/>
      <c r="F90" s="34"/>
      <c r="G90" s="34"/>
      <c r="H90" s="34"/>
      <c r="I90" s="34"/>
      <c r="J90" s="34"/>
      <c r="K90" s="34"/>
      <c r="L90" s="34"/>
      <c r="M90" s="35"/>
    </row>
    <row r="91" customFormat="false" ht="15" hidden="false" customHeight="false" outlineLevel="0" collapsed="false">
      <c r="A91" s="36"/>
      <c r="B91" s="36"/>
      <c r="C91" s="34"/>
      <c r="D91" s="34"/>
      <c r="E91" s="34"/>
      <c r="F91" s="34"/>
      <c r="G91" s="34"/>
      <c r="H91" s="34"/>
      <c r="I91" s="34"/>
      <c r="J91" s="34"/>
      <c r="K91" s="34"/>
      <c r="L91" s="34"/>
      <c r="M91" s="35"/>
    </row>
    <row r="92" customFormat="false" ht="15" hidden="false" customHeight="false" outlineLevel="0" collapsed="false">
      <c r="A92" s="34"/>
      <c r="B92" s="34"/>
      <c r="C92" s="34"/>
      <c r="D92" s="34"/>
      <c r="E92" s="34"/>
      <c r="F92" s="34"/>
      <c r="G92" s="34"/>
      <c r="H92" s="34"/>
      <c r="I92" s="34"/>
      <c r="J92" s="34"/>
      <c r="K92" s="34"/>
      <c r="L92" s="34"/>
      <c r="M92" s="35"/>
    </row>
    <row r="93" customFormat="false" ht="15" hidden="false" customHeight="false" outlineLevel="0" collapsed="false">
      <c r="A93" s="35"/>
      <c r="B93" s="35"/>
      <c r="C93" s="35"/>
      <c r="D93" s="35"/>
      <c r="E93" s="35"/>
      <c r="F93" s="35"/>
      <c r="G93" s="35"/>
      <c r="H93" s="35"/>
      <c r="I93" s="35"/>
      <c r="J93" s="35"/>
      <c r="K93" s="35"/>
      <c r="L93" s="35"/>
      <c r="M93" s="35"/>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7">
    <mergeCell ref="A1:I5"/>
    <mergeCell ref="A6:B6"/>
    <mergeCell ref="A7:H7"/>
    <mergeCell ref="A8:H8"/>
    <mergeCell ref="A9:B9"/>
    <mergeCell ref="A10:C10"/>
    <mergeCell ref="A11:D11"/>
    <mergeCell ref="A12:C12"/>
    <mergeCell ref="A15:F15"/>
    <mergeCell ref="A16:C16"/>
    <mergeCell ref="B17:C17"/>
    <mergeCell ref="B18:C18"/>
    <mergeCell ref="B19:C19"/>
    <mergeCell ref="B20:H20"/>
    <mergeCell ref="A22:B22"/>
    <mergeCell ref="A26:B26"/>
    <mergeCell ref="A27:B27"/>
    <mergeCell ref="B29:F29"/>
    <mergeCell ref="B33:H33"/>
    <mergeCell ref="B34:B36"/>
    <mergeCell ref="C34:H34"/>
    <mergeCell ref="C35:C36"/>
    <mergeCell ref="D35:D36"/>
    <mergeCell ref="E35:E36"/>
    <mergeCell ref="F35:F36"/>
    <mergeCell ref="G35:H35"/>
    <mergeCell ref="A42:E42"/>
    <mergeCell ref="D43:F43"/>
    <mergeCell ref="A44:E44"/>
    <mergeCell ref="A45:E45"/>
    <mergeCell ref="A47:G47"/>
    <mergeCell ref="A49:K49"/>
    <mergeCell ref="A50:B50"/>
    <mergeCell ref="A51:L51"/>
    <mergeCell ref="A52:L52"/>
    <mergeCell ref="A54:B54"/>
    <mergeCell ref="A55:B55"/>
    <mergeCell ref="A56:D56"/>
    <mergeCell ref="A58:B58"/>
    <mergeCell ref="A59:E59"/>
    <mergeCell ref="A61:B61"/>
    <mergeCell ref="A87:C87"/>
    <mergeCell ref="A88:B88"/>
    <mergeCell ref="A89:D89"/>
    <mergeCell ref="A90:D90"/>
    <mergeCell ref="A91:B91"/>
    <mergeCell ref="A92:G92"/>
  </mergeCells>
  <printOptions headings="true" gridLines="true" gridLinesSet="true" horizontalCentered="false" verticalCentered="false"/>
  <pageMargins left="0.448611111111111" right="0.575694444444445" top="1.04375" bottom="0.765277777777778" header="0.289583333333333" footer="0.598611111111111"/>
  <pageSetup paperSize="9" scale="66" fitToWidth="1" fitToHeight="1" pageOrder="downThenOver" orientation="portrait" blackAndWhite="false" draft="false" cellComments="none" horizontalDpi="300" verticalDpi="300" copies="1"/>
  <headerFooter differentFirst="false" differentOddEven="false">
    <oddHeader>&amp;L&amp;"Times New Roman,Regular"&amp;11&amp;K000000Name: Dipu Dangol
Roll no: 07&amp;C&amp;"Times New Roman,Regular"&amp;11&amp;K000000Tribhuvan University
BernHardt College
Statistics II
Practical &amp;A&amp;R&amp;"Times New Roman,Regular"&amp;12Date: 2080/05/20</oddHeader>
    <oddFooter>&amp;R&amp;"Times New Roman,Regular"&amp;12Page &amp;P of &amp;N</oddFooter>
  </headerFooter>
  <rowBreaks count="1" manualBreakCount="1">
    <brk id="47" man="true" max="16383" min="0"/>
  </row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6"/>
  <sheetViews>
    <sheetView showFormulas="false" showGridLines="true" showRowColHeaders="true" showZeros="true" rightToLeft="false" tabSelected="true" showOutlineSymbols="true" defaultGridColor="true" view="normal" topLeftCell="A25" colorId="64" zoomScale="95" zoomScaleNormal="95" zoomScalePageLayoutView="100" workbookViewId="0">
      <selection pane="topLeft" activeCell="G13" activeCellId="0" sqref="G13"/>
    </sheetView>
  </sheetViews>
  <sheetFormatPr defaultColWidth="11.53515625" defaultRowHeight="12.8" zeroHeight="false" outlineLevelRow="0" outlineLevelCol="0"/>
  <cols>
    <col collapsed="false" customWidth="true" hidden="false" outlineLevel="0" max="8" min="8" style="0" width="6.25"/>
    <col collapsed="false" customWidth="true" hidden="false" outlineLevel="0" max="9" min="9" style="0" width="3.34"/>
  </cols>
  <sheetData>
    <row r="1" customFormat="false" ht="12.8" hidden="false" customHeight="true" outlineLevel="0" collapsed="false">
      <c r="A1" s="239" t="s">
        <v>286</v>
      </c>
      <c r="B1" s="239"/>
      <c r="C1" s="239"/>
      <c r="D1" s="239"/>
      <c r="E1" s="239"/>
      <c r="F1" s="239"/>
      <c r="G1" s="239"/>
      <c r="H1" s="239"/>
      <c r="I1" s="239"/>
      <c r="J1" s="239"/>
    </row>
    <row r="2" customFormat="false" ht="12.8" hidden="false" customHeight="false" outlineLevel="0" collapsed="false">
      <c r="A2" s="239"/>
      <c r="B2" s="239"/>
      <c r="C2" s="239"/>
      <c r="D2" s="239"/>
      <c r="E2" s="239"/>
      <c r="F2" s="239"/>
      <c r="G2" s="239"/>
      <c r="H2" s="239"/>
      <c r="I2" s="239"/>
      <c r="J2" s="239"/>
    </row>
    <row r="4" customFormat="false" ht="12.8" hidden="false" customHeight="false" outlineLevel="0" collapsed="false">
      <c r="B4" s="142" t="s">
        <v>287</v>
      </c>
      <c r="C4" s="142" t="s">
        <v>288</v>
      </c>
    </row>
    <row r="5" customFormat="false" ht="12.8" hidden="false" customHeight="false" outlineLevel="0" collapsed="false">
      <c r="B5" s="240" t="n">
        <v>73</v>
      </c>
      <c r="C5" s="240" t="n">
        <v>88</v>
      </c>
    </row>
    <row r="6" customFormat="false" ht="12.8" hidden="false" customHeight="false" outlineLevel="0" collapsed="false">
      <c r="B6" s="240" t="n">
        <v>89</v>
      </c>
      <c r="C6" s="240" t="n">
        <v>78</v>
      </c>
    </row>
    <row r="7" customFormat="false" ht="12.8" hidden="false" customHeight="false" outlineLevel="0" collapsed="false">
      <c r="B7" s="240" t="n">
        <v>82</v>
      </c>
      <c r="C7" s="240" t="n">
        <v>91</v>
      </c>
    </row>
    <row r="8" customFormat="false" ht="12.8" hidden="false" customHeight="false" outlineLevel="0" collapsed="false">
      <c r="B8" s="240" t="n">
        <v>43</v>
      </c>
      <c r="C8" s="240" t="n">
        <v>48</v>
      </c>
    </row>
    <row r="9" customFormat="false" ht="12.8" hidden="false" customHeight="false" outlineLevel="0" collapsed="false">
      <c r="B9" s="240" t="n">
        <v>80</v>
      </c>
      <c r="C9" s="240" t="n">
        <v>85</v>
      </c>
    </row>
    <row r="10" customFormat="false" ht="12.8" hidden="false" customHeight="false" outlineLevel="0" collapsed="false">
      <c r="B10" s="240" t="n">
        <v>73</v>
      </c>
      <c r="C10" s="240" t="n">
        <v>74</v>
      </c>
    </row>
    <row r="11" customFormat="false" ht="12.8" hidden="false" customHeight="false" outlineLevel="0" collapsed="false">
      <c r="B11" s="240" t="n">
        <v>66</v>
      </c>
      <c r="C11" s="240" t="n">
        <v>77</v>
      </c>
    </row>
    <row r="12" customFormat="false" ht="12.8" hidden="false" customHeight="false" outlineLevel="0" collapsed="false">
      <c r="B12" s="240" t="n">
        <v>45</v>
      </c>
      <c r="C12" s="240" t="n">
        <v>31</v>
      </c>
    </row>
    <row r="13" customFormat="false" ht="12.8" hidden="false" customHeight="false" outlineLevel="0" collapsed="false">
      <c r="B13" s="240" t="n">
        <v>93</v>
      </c>
      <c r="C13" s="240" t="n">
        <v>78</v>
      </c>
    </row>
    <row r="14" customFormat="false" ht="12.8" hidden="false" customHeight="false" outlineLevel="0" collapsed="false">
      <c r="B14" s="240" t="n">
        <v>36</v>
      </c>
      <c r="C14" s="240" t="n">
        <v>62</v>
      </c>
    </row>
    <row r="15" customFormat="false" ht="12.8" hidden="false" customHeight="false" outlineLevel="0" collapsed="false">
      <c r="B15" s="240" t="n">
        <v>77</v>
      </c>
      <c r="C15" s="240" t="n">
        <v>76</v>
      </c>
    </row>
    <row r="16" customFormat="false" ht="12.8" hidden="false" customHeight="false" outlineLevel="0" collapsed="false">
      <c r="B16" s="240" t="n">
        <v>60</v>
      </c>
      <c r="C16" s="240" t="n">
        <v>77</v>
      </c>
    </row>
    <row r="19" customFormat="false" ht="13.8" hidden="false" customHeight="false" outlineLevel="0" collapsed="false">
      <c r="A19" s="205" t="s">
        <v>259</v>
      </c>
      <c r="B19" s="205"/>
    </row>
    <row r="20" customFormat="false" ht="12.8" hidden="false" customHeight="false" outlineLevel="0" collapsed="false">
      <c r="A20" s="14" t="s">
        <v>289</v>
      </c>
      <c r="B20" s="14"/>
      <c r="C20" s="14"/>
      <c r="D20" s="14"/>
      <c r="E20" s="14"/>
      <c r="F20" s="14"/>
      <c r="G20" s="14"/>
      <c r="H20" s="14"/>
      <c r="I20" s="14"/>
      <c r="J20" s="14"/>
    </row>
    <row r="21" customFormat="false" ht="12.65" hidden="false" customHeight="false" outlineLevel="0" collapsed="false">
      <c r="A21" s="14" t="s">
        <v>290</v>
      </c>
      <c r="B21" s="14"/>
      <c r="C21" s="14"/>
      <c r="D21" s="14"/>
      <c r="E21" s="14"/>
      <c r="F21" s="14"/>
      <c r="G21" s="14"/>
      <c r="H21" s="14"/>
      <c r="I21" s="14"/>
      <c r="J21" s="14"/>
      <c r="K21" s="14"/>
    </row>
    <row r="23" customFormat="false" ht="12.8" hidden="false" customHeight="false" outlineLevel="0" collapsed="false">
      <c r="A23" s="205" t="s">
        <v>291</v>
      </c>
      <c r="B23" s="205"/>
    </row>
    <row r="25" customFormat="false" ht="12.8" hidden="false" customHeight="false" outlineLevel="0" collapsed="false">
      <c r="A25" s="241" t="s">
        <v>292</v>
      </c>
      <c r="B25" s="241"/>
    </row>
    <row r="27" customFormat="false" ht="12.8" hidden="false" customHeight="false" outlineLevel="0" collapsed="false">
      <c r="B27" s="242" t="s">
        <v>293</v>
      </c>
      <c r="C27" s="242"/>
      <c r="D27" s="242"/>
      <c r="E27" s="242"/>
    </row>
    <row r="28" customFormat="false" ht="12.8" hidden="false" customHeight="false" outlineLevel="0" collapsed="false">
      <c r="B28" s="242" t="s">
        <v>294</v>
      </c>
      <c r="C28" s="242"/>
      <c r="D28" s="242"/>
    </row>
    <row r="30" customFormat="false" ht="12.8" hidden="false" customHeight="false" outlineLevel="0" collapsed="false">
      <c r="A30" s="205" t="s">
        <v>295</v>
      </c>
      <c r="B30" s="205"/>
    </row>
    <row r="32" customFormat="false" ht="12.8" hidden="false" customHeight="false" outlineLevel="0" collapsed="false">
      <c r="A32" s="242" t="s">
        <v>274</v>
      </c>
      <c r="B32" s="242"/>
    </row>
    <row r="33" customFormat="false" ht="12.8" hidden="false" customHeight="false" outlineLevel="0" collapsed="false">
      <c r="A33" s="242" t="s">
        <v>296</v>
      </c>
      <c r="B33" s="242"/>
      <c r="C33" s="242"/>
      <c r="D33" s="242"/>
    </row>
    <row r="34" customFormat="false" ht="12.8" hidden="false" customHeight="false" outlineLevel="0" collapsed="false">
      <c r="A34" s="242" t="s">
        <v>297</v>
      </c>
      <c r="B34" s="242"/>
      <c r="C34" s="242"/>
    </row>
    <row r="35" customFormat="false" ht="12.8" hidden="false" customHeight="false" outlineLevel="0" collapsed="false">
      <c r="A35" s="242" t="s">
        <v>298</v>
      </c>
      <c r="B35" s="242"/>
      <c r="C35" s="242"/>
    </row>
    <row r="37" customFormat="false" ht="12.8" hidden="false" customHeight="false" outlineLevel="0" collapsed="false">
      <c r="A37" s="205" t="s">
        <v>299</v>
      </c>
      <c r="B37" s="205"/>
    </row>
    <row r="39" customFormat="false" ht="14.9" hidden="false" customHeight="true" outlineLevel="0" collapsed="false">
      <c r="B39" s="243" t="s">
        <v>182</v>
      </c>
      <c r="C39" s="243"/>
      <c r="D39" s="243"/>
      <c r="E39" s="243"/>
      <c r="F39" s="243"/>
      <c r="G39" s="243"/>
      <c r="H39" s="149"/>
    </row>
    <row r="40" customFormat="false" ht="12.8" hidden="false" customHeight="false" outlineLevel="0" collapsed="false">
      <c r="B40" s="244"/>
      <c r="C40" s="245" t="s">
        <v>20</v>
      </c>
      <c r="D40" s="245" t="s">
        <v>21</v>
      </c>
      <c r="E40" s="245" t="s">
        <v>22</v>
      </c>
      <c r="F40" s="245" t="s">
        <v>183</v>
      </c>
      <c r="G40" s="245" t="s">
        <v>184</v>
      </c>
      <c r="H40" s="149"/>
    </row>
    <row r="41" customFormat="false" ht="12.8" hidden="false" customHeight="false" outlineLevel="0" collapsed="false">
      <c r="B41" s="246" t="s">
        <v>300</v>
      </c>
      <c r="C41" s="247" t="n">
        <v>24</v>
      </c>
      <c r="D41" s="248" t="n">
        <v>70.0833333333333</v>
      </c>
      <c r="E41" s="249" t="n">
        <v>17.6485414267795</v>
      </c>
      <c r="F41" s="247" t="n">
        <v>31</v>
      </c>
      <c r="G41" s="247" t="n">
        <v>93</v>
      </c>
      <c r="H41" s="149"/>
    </row>
    <row r="42" customFormat="false" ht="12.8" hidden="false" customHeight="false" outlineLevel="0" collapsed="false">
      <c r="B42" s="246" t="s">
        <v>57</v>
      </c>
      <c r="C42" s="247" t="n">
        <v>24</v>
      </c>
      <c r="D42" s="248" t="n">
        <v>1.5</v>
      </c>
      <c r="E42" s="249" t="n">
        <v>0.510753918455249</v>
      </c>
      <c r="F42" s="247" t="n">
        <v>1</v>
      </c>
      <c r="G42" s="247" t="n">
        <v>2</v>
      </c>
      <c r="H42" s="149"/>
    </row>
    <row r="44" customFormat="false" ht="13.8" hidden="false" customHeight="false" outlineLevel="0" collapsed="false">
      <c r="B44" s="205" t="s">
        <v>301</v>
      </c>
    </row>
    <row r="45" customFormat="false" ht="14.9" hidden="false" customHeight="true" outlineLevel="0" collapsed="false">
      <c r="B45" s="243" t="s">
        <v>302</v>
      </c>
      <c r="C45" s="243"/>
      <c r="D45" s="243"/>
      <c r="E45" s="243"/>
      <c r="F45" s="149"/>
      <c r="G45" s="243" t="s">
        <v>303</v>
      </c>
      <c r="H45" s="243"/>
      <c r="I45" s="243"/>
      <c r="J45" s="79"/>
    </row>
    <row r="46" customFormat="false" ht="12.8" hidden="false" customHeight="true" outlineLevel="0" collapsed="false">
      <c r="B46" s="245"/>
      <c r="C46" s="245"/>
      <c r="D46" s="245" t="s">
        <v>57</v>
      </c>
      <c r="E46" s="245"/>
      <c r="F46" s="149"/>
      <c r="G46" s="250"/>
      <c r="H46" s="245" t="s">
        <v>244</v>
      </c>
      <c r="I46" s="245"/>
    </row>
    <row r="47" customFormat="false" ht="12.8" hidden="false" customHeight="false" outlineLevel="0" collapsed="false">
      <c r="B47" s="245"/>
      <c r="C47" s="245"/>
      <c r="D47" s="245" t="s">
        <v>304</v>
      </c>
      <c r="E47" s="245" t="s">
        <v>305</v>
      </c>
      <c r="F47" s="149"/>
      <c r="G47" s="251" t="s">
        <v>20</v>
      </c>
      <c r="H47" s="252" t="n">
        <v>24</v>
      </c>
      <c r="I47" s="252"/>
    </row>
    <row r="48" customFormat="false" ht="12.8" hidden="false" customHeight="false" outlineLevel="0" collapsed="false">
      <c r="B48" s="246" t="s">
        <v>300</v>
      </c>
      <c r="C48" s="246" t="s">
        <v>306</v>
      </c>
      <c r="D48" s="247" t="n">
        <v>5</v>
      </c>
      <c r="E48" s="247" t="n">
        <v>7</v>
      </c>
      <c r="F48" s="149"/>
      <c r="G48" s="251" t="s">
        <v>307</v>
      </c>
      <c r="H48" s="252" t="n">
        <v>76.5</v>
      </c>
      <c r="I48" s="252"/>
    </row>
    <row r="49" customFormat="false" ht="12.8" hidden="false" customHeight="false" outlineLevel="0" collapsed="false">
      <c r="B49" s="246"/>
      <c r="C49" s="246" t="s">
        <v>308</v>
      </c>
      <c r="D49" s="247" t="n">
        <v>7</v>
      </c>
      <c r="E49" s="247" t="n">
        <v>5</v>
      </c>
      <c r="F49" s="149"/>
      <c r="G49" s="253" t="s">
        <v>309</v>
      </c>
      <c r="H49" s="254" t="n">
        <v>0.684272652909078</v>
      </c>
      <c r="I49" s="254"/>
    </row>
    <row r="52" customFormat="false" ht="13.8" hidden="false" customHeight="false" outlineLevel="0" collapsed="false">
      <c r="A52" s="14" t="s">
        <v>68</v>
      </c>
      <c r="B52" s="201" t="s">
        <v>310</v>
      </c>
    </row>
    <row r="53" customFormat="false" ht="13.8" hidden="false" customHeight="false" outlineLevel="0" collapsed="false">
      <c r="B53" s="201" t="s">
        <v>311</v>
      </c>
      <c r="C53" s="0" t="n">
        <v>0.684</v>
      </c>
    </row>
    <row r="54" customFormat="false" ht="12.8" hidden="false" customHeight="false" outlineLevel="0" collapsed="false">
      <c r="B54" s="255" t="s">
        <v>312</v>
      </c>
      <c r="C54" s="255"/>
      <c r="D54" s="90"/>
      <c r="E54" s="90"/>
    </row>
    <row r="56" customFormat="false" ht="13.8" hidden="false" customHeight="false" outlineLevel="0" collapsed="false">
      <c r="A56" s="14" t="s">
        <v>313</v>
      </c>
      <c r="B56" s="14"/>
      <c r="C56" s="14"/>
      <c r="D56" s="14"/>
      <c r="E56" s="14"/>
      <c r="F56" s="90"/>
    </row>
  </sheetData>
  <mergeCells count="25">
    <mergeCell ref="A1:J2"/>
    <mergeCell ref="A19:B19"/>
    <mergeCell ref="A20:J20"/>
    <mergeCell ref="A21:K21"/>
    <mergeCell ref="A23:B23"/>
    <mergeCell ref="A25:B25"/>
    <mergeCell ref="B27:E27"/>
    <mergeCell ref="B28:D28"/>
    <mergeCell ref="A30:B30"/>
    <mergeCell ref="A32:B32"/>
    <mergeCell ref="A33:D33"/>
    <mergeCell ref="A34:C34"/>
    <mergeCell ref="A35:C35"/>
    <mergeCell ref="A37:B37"/>
    <mergeCell ref="B39:G39"/>
    <mergeCell ref="B45:E45"/>
    <mergeCell ref="G45:I45"/>
    <mergeCell ref="B46:C47"/>
    <mergeCell ref="D46:E46"/>
    <mergeCell ref="H46:I46"/>
    <mergeCell ref="H47:I47"/>
    <mergeCell ref="H48:I48"/>
    <mergeCell ref="H49:I49"/>
    <mergeCell ref="B54:C54"/>
    <mergeCell ref="A56:E56"/>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J11" activeCellId="0" sqref="J11"/>
    </sheetView>
  </sheetViews>
  <sheetFormatPr defaultColWidth="11.53515625" defaultRowHeight="12.8" zeroHeight="false" outlineLevelRow="0" outlineLevelCol="0"/>
  <sheetData>
    <row r="1" customFormat="false" ht="13.8" hidden="false" customHeight="true" outlineLevel="0" collapsed="false">
      <c r="A1" s="256" t="s">
        <v>314</v>
      </c>
      <c r="B1" s="256"/>
      <c r="C1" s="256"/>
      <c r="D1" s="256"/>
      <c r="E1" s="256"/>
      <c r="F1" s="256"/>
      <c r="G1" s="256"/>
      <c r="H1" s="256"/>
      <c r="I1" s="256"/>
      <c r="J1" s="256"/>
      <c r="K1" s="256"/>
      <c r="L1" s="256"/>
      <c r="M1" s="257"/>
    </row>
    <row r="2" customFormat="false" ht="13.8" hidden="false" customHeight="false" outlineLevel="0" collapsed="false">
      <c r="A2" s="256"/>
      <c r="B2" s="256"/>
      <c r="C2" s="256"/>
      <c r="D2" s="256"/>
      <c r="E2" s="256"/>
      <c r="F2" s="256"/>
      <c r="G2" s="256"/>
      <c r="H2" s="256"/>
      <c r="I2" s="256"/>
      <c r="J2" s="256"/>
      <c r="K2" s="256"/>
      <c r="L2" s="256"/>
      <c r="M2" s="258"/>
    </row>
    <row r="3" customFormat="false" ht="12.8" hidden="false" customHeight="false" outlineLevel="0" collapsed="false">
      <c r="A3" s="240" t="s">
        <v>315</v>
      </c>
      <c r="B3" s="240" t="n">
        <v>35</v>
      </c>
      <c r="C3" s="240" t="n">
        <v>43</v>
      </c>
      <c r="D3" s="240" t="n">
        <v>26</v>
      </c>
      <c r="E3" s="240" t="n">
        <v>44</v>
      </c>
      <c r="F3" s="240" t="n">
        <v>40</v>
      </c>
      <c r="G3" s="240" t="n">
        <v>42</v>
      </c>
      <c r="H3" s="240" t="n">
        <v>33</v>
      </c>
      <c r="I3" s="240" t="n">
        <v>38</v>
      </c>
      <c r="J3" s="240" t="n">
        <v>25</v>
      </c>
      <c r="K3" s="240" t="n">
        <v>26</v>
      </c>
      <c r="M3" s="259"/>
    </row>
    <row r="4" customFormat="false" ht="12.8" hidden="false" customHeight="false" outlineLevel="0" collapsed="false">
      <c r="A4" s="240" t="s">
        <v>316</v>
      </c>
      <c r="B4" s="240" t="n">
        <v>30</v>
      </c>
      <c r="C4" s="240" t="n">
        <v>41</v>
      </c>
      <c r="D4" s="240" t="n">
        <v>34</v>
      </c>
      <c r="E4" s="240" t="n">
        <v>31</v>
      </c>
      <c r="F4" s="240" t="n">
        <v>36</v>
      </c>
      <c r="G4" s="240" t="n">
        <v>32</v>
      </c>
      <c r="H4" s="240" t="n">
        <v>25</v>
      </c>
      <c r="I4" s="240" t="n">
        <v>47</v>
      </c>
      <c r="J4" s="240" t="n">
        <v>28</v>
      </c>
      <c r="K4" s="240" t="n">
        <v>24</v>
      </c>
      <c r="M4" s="259"/>
    </row>
    <row r="5" customFormat="false" ht="13.8" hidden="false" customHeight="false" outlineLevel="0" collapsed="false">
      <c r="A5" s="260"/>
      <c r="M5" s="259"/>
    </row>
    <row r="6" customFormat="false" ht="13.8" hidden="false" customHeight="false" outlineLevel="0" collapsed="false">
      <c r="A6" s="205" t="s">
        <v>317</v>
      </c>
      <c r="M6" s="259"/>
    </row>
    <row r="7" customFormat="false" ht="12.8" hidden="false" customHeight="true" outlineLevel="0" collapsed="false">
      <c r="A7" s="239" t="s">
        <v>318</v>
      </c>
      <c r="B7" s="239"/>
      <c r="C7" s="239"/>
      <c r="D7" s="239"/>
      <c r="E7" s="239"/>
      <c r="F7" s="239"/>
      <c r="G7" s="239"/>
      <c r="M7" s="259"/>
    </row>
    <row r="8" customFormat="false" ht="12.8" hidden="false" customHeight="false" outlineLevel="0" collapsed="false">
      <c r="A8" s="239"/>
      <c r="B8" s="239"/>
      <c r="C8" s="239"/>
      <c r="D8" s="239"/>
      <c r="E8" s="239"/>
      <c r="F8" s="239"/>
      <c r="G8" s="239"/>
      <c r="M8" s="259"/>
    </row>
    <row r="9" customFormat="false" ht="12.8" hidden="false" customHeight="true" outlineLevel="0" collapsed="false">
      <c r="A9" s="239" t="s">
        <v>319</v>
      </c>
      <c r="B9" s="239"/>
      <c r="C9" s="239"/>
      <c r="D9" s="239"/>
      <c r="E9" s="239"/>
      <c r="F9" s="239"/>
      <c r="G9" s="239"/>
      <c r="M9" s="259"/>
    </row>
    <row r="10" customFormat="false" ht="12.8" hidden="false" customHeight="false" outlineLevel="0" collapsed="false">
      <c r="A10" s="239"/>
      <c r="B10" s="239"/>
      <c r="C10" s="239"/>
      <c r="D10" s="239"/>
      <c r="E10" s="239"/>
      <c r="F10" s="239"/>
      <c r="G10" s="239"/>
      <c r="M10" s="259"/>
    </row>
    <row r="11" customFormat="false" ht="13.4" hidden="false" customHeight="false" outlineLevel="0" collapsed="false">
      <c r="A11" s="148" t="s">
        <v>320</v>
      </c>
      <c r="B11" s="148"/>
      <c r="C11" s="148"/>
      <c r="D11" s="148"/>
      <c r="M11" s="259"/>
    </row>
    <row r="12" customFormat="false" ht="12.8" hidden="false" customHeight="false" outlineLevel="0" collapsed="false">
      <c r="C12" s="242" t="s">
        <v>321</v>
      </c>
      <c r="D12" s="242"/>
      <c r="M12" s="259"/>
    </row>
    <row r="13" customFormat="false" ht="12.8" hidden="false" customHeight="false" outlineLevel="0" collapsed="false">
      <c r="M13" s="259"/>
    </row>
    <row r="14" customFormat="false" ht="12.8" hidden="false" customHeight="false" outlineLevel="0" collapsed="false">
      <c r="A14" s="242" t="s">
        <v>322</v>
      </c>
      <c r="B14" s="242"/>
      <c r="M14" s="259"/>
    </row>
    <row r="15" customFormat="false" ht="12.8" hidden="false" customHeight="false" outlineLevel="0" collapsed="false">
      <c r="M15" s="259"/>
    </row>
    <row r="16" customFormat="false" ht="13.8" hidden="false" customHeight="false" outlineLevel="0" collapsed="false">
      <c r="A16" s="205" t="s">
        <v>259</v>
      </c>
      <c r="B16" s="205"/>
      <c r="M16" s="259"/>
    </row>
    <row r="17" customFormat="false" ht="12.8" hidden="false" customHeight="false" outlineLevel="0" collapsed="false">
      <c r="A17" s="14" t="s">
        <v>323</v>
      </c>
      <c r="B17" s="14"/>
      <c r="C17" s="14"/>
      <c r="M17" s="259"/>
    </row>
    <row r="18" customFormat="false" ht="12.8" hidden="false" customHeight="false" outlineLevel="0" collapsed="false">
      <c r="A18" s="242" t="s">
        <v>324</v>
      </c>
      <c r="B18" s="242"/>
      <c r="C18" s="242"/>
      <c r="D18" s="242"/>
      <c r="E18" s="242"/>
      <c r="F18" s="242"/>
      <c r="G18" s="242"/>
      <c r="M18" s="259"/>
    </row>
    <row r="19" customFormat="false" ht="12.8" hidden="false" customHeight="false" outlineLevel="0" collapsed="false">
      <c r="M19" s="259"/>
    </row>
    <row r="20" customFormat="false" ht="12.8" hidden="false" customHeight="false" outlineLevel="0" collapsed="false">
      <c r="A20" s="14" t="s">
        <v>325</v>
      </c>
      <c r="B20" s="14"/>
      <c r="C20" s="14"/>
      <c r="M20" s="259"/>
    </row>
    <row r="21" customFormat="false" ht="12.8" hidden="false" customHeight="false" outlineLevel="0" collapsed="false">
      <c r="A21" s="242" t="s">
        <v>326</v>
      </c>
      <c r="B21" s="242"/>
      <c r="C21" s="242"/>
      <c r="D21" s="242"/>
      <c r="E21" s="242"/>
      <c r="F21" s="242"/>
      <c r="M21" s="259"/>
    </row>
    <row r="23" customFormat="false" ht="13.8" hidden="false" customHeight="false" outlineLevel="0" collapsed="false">
      <c r="A23" s="205" t="s">
        <v>112</v>
      </c>
      <c r="B23" s="205"/>
    </row>
    <row r="24" customFormat="false" ht="12.8" hidden="false" customHeight="false" outlineLevel="0" collapsed="false">
      <c r="A24" s="242" t="s">
        <v>327</v>
      </c>
      <c r="B24" s="242"/>
    </row>
    <row r="26" customFormat="false" ht="13.8" hidden="false" customHeight="false" outlineLevel="0" collapsed="false">
      <c r="A26" s="205" t="s">
        <v>154</v>
      </c>
      <c r="B26" s="205"/>
      <c r="C26" s="261" t="s">
        <v>328</v>
      </c>
    </row>
    <row r="28" customFormat="false" ht="13.8" hidden="false" customHeight="false" outlineLevel="0" collapsed="false">
      <c r="A28" s="205" t="s">
        <v>273</v>
      </c>
      <c r="C28" s="242" t="s">
        <v>329</v>
      </c>
      <c r="D28" s="242"/>
      <c r="E28" s="242"/>
    </row>
    <row r="29" customFormat="false" ht="12.8" hidden="false" customHeight="false" outlineLevel="0" collapsed="false">
      <c r="C29" s="242" t="s">
        <v>274</v>
      </c>
      <c r="D29" s="242"/>
      <c r="E29" s="242"/>
    </row>
    <row r="30" customFormat="false" ht="12.8" hidden="false" customHeight="false" outlineLevel="0" collapsed="false">
      <c r="C30" s="242" t="s">
        <v>330</v>
      </c>
      <c r="D30" s="242"/>
      <c r="E30" s="242"/>
    </row>
    <row r="31" customFormat="false" ht="12.8" hidden="false" customHeight="false" outlineLevel="0" collapsed="false">
      <c r="C31" s="242" t="s">
        <v>276</v>
      </c>
      <c r="D31" s="242"/>
    </row>
    <row r="33" customFormat="false" ht="13.8" hidden="false" customHeight="false" outlineLevel="0" collapsed="false">
      <c r="A33" s="205" t="s">
        <v>55</v>
      </c>
    </row>
    <row r="35" customFormat="false" ht="14.9" hidden="false" customHeight="true" outlineLevel="0" collapsed="false">
      <c r="B35" s="262" t="s">
        <v>241</v>
      </c>
      <c r="C35" s="262"/>
      <c r="D35" s="262"/>
      <c r="E35" s="262"/>
      <c r="F35" s="262"/>
      <c r="H35" s="262" t="s">
        <v>331</v>
      </c>
      <c r="I35" s="262"/>
      <c r="J35" s="262"/>
      <c r="K35" s="262"/>
    </row>
    <row r="36" customFormat="false" ht="12.8" hidden="false" customHeight="true" outlineLevel="0" collapsed="false">
      <c r="B36" s="263" t="s">
        <v>332</v>
      </c>
      <c r="C36" s="263"/>
      <c r="D36" s="81" t="s">
        <v>20</v>
      </c>
      <c r="E36" s="82" t="s">
        <v>243</v>
      </c>
      <c r="F36" s="264" t="s">
        <v>333</v>
      </c>
      <c r="H36" s="265" t="s">
        <v>334</v>
      </c>
      <c r="I36" s="265"/>
      <c r="J36" s="265"/>
      <c r="K36" s="265"/>
    </row>
    <row r="37" customFormat="false" ht="12.8" hidden="false" customHeight="true" outlineLevel="0" collapsed="false">
      <c r="B37" s="266" t="s">
        <v>334</v>
      </c>
      <c r="C37" s="85" t="s">
        <v>315</v>
      </c>
      <c r="D37" s="206" t="n">
        <v>10</v>
      </c>
      <c r="E37" s="267" t="n">
        <v>11.65</v>
      </c>
      <c r="F37" s="268" t="n">
        <v>116.5</v>
      </c>
      <c r="H37" s="269" t="s">
        <v>335</v>
      </c>
      <c r="I37" s="269"/>
      <c r="J37" s="269"/>
      <c r="K37" s="270" t="n">
        <v>38.5</v>
      </c>
    </row>
    <row r="38" customFormat="false" ht="12.8" hidden="false" customHeight="true" outlineLevel="0" collapsed="false">
      <c r="B38" s="271"/>
      <c r="C38" s="156" t="s">
        <v>316</v>
      </c>
      <c r="D38" s="208" t="n">
        <v>10</v>
      </c>
      <c r="E38" s="272" t="n">
        <v>9.35</v>
      </c>
      <c r="F38" s="273" t="n">
        <v>93.5</v>
      </c>
      <c r="H38" s="269" t="s">
        <v>336</v>
      </c>
      <c r="I38" s="269"/>
      <c r="J38" s="269"/>
      <c r="K38" s="274" t="n">
        <v>93.5</v>
      </c>
    </row>
    <row r="39" customFormat="false" ht="12.8" hidden="false" customHeight="true" outlineLevel="0" collapsed="false">
      <c r="B39" s="275"/>
      <c r="C39" s="276" t="s">
        <v>206</v>
      </c>
      <c r="D39" s="277" t="n">
        <v>20</v>
      </c>
      <c r="E39" s="278"/>
      <c r="F39" s="279"/>
      <c r="H39" s="269" t="s">
        <v>199</v>
      </c>
      <c r="I39" s="269"/>
      <c r="J39" s="269"/>
      <c r="K39" s="274" t="n">
        <v>-0.869972648787624</v>
      </c>
    </row>
    <row r="40" customFormat="false" ht="12.8" hidden="false" customHeight="true" outlineLevel="0" collapsed="false">
      <c r="H40" s="269" t="s">
        <v>200</v>
      </c>
      <c r="I40" s="269"/>
      <c r="J40" s="269"/>
      <c r="K40" s="274" t="n">
        <v>0.384315351518148</v>
      </c>
    </row>
    <row r="41" customFormat="false" ht="12.8" hidden="false" customHeight="true" outlineLevel="0" collapsed="false">
      <c r="H41" s="280" t="s">
        <v>337</v>
      </c>
      <c r="I41" s="280"/>
      <c r="J41" s="280"/>
      <c r="K41" s="281" t="s">
        <v>338</v>
      </c>
    </row>
    <row r="43" customFormat="false" ht="12.8" hidden="false" customHeight="true" outlineLevel="0" collapsed="false">
      <c r="H43" s="282" t="s">
        <v>339</v>
      </c>
      <c r="I43" s="282"/>
      <c r="J43" s="282"/>
    </row>
    <row r="44" customFormat="false" ht="12.8" hidden="false" customHeight="true" outlineLevel="0" collapsed="false">
      <c r="H44" s="283" t="s">
        <v>340</v>
      </c>
      <c r="I44" s="283"/>
      <c r="J44" s="283"/>
    </row>
    <row r="47" customFormat="false" ht="13.8" hidden="false" customHeight="false" outlineLevel="0" collapsed="false">
      <c r="A47" s="205" t="s">
        <v>341</v>
      </c>
      <c r="B47" s="284" t="s">
        <v>342</v>
      </c>
      <c r="D47" s="163"/>
      <c r="E47" s="149"/>
    </row>
    <row r="48" customFormat="false" ht="12.8" hidden="false" customHeight="false" outlineLevel="0" collapsed="false">
      <c r="B48" s="242" t="s">
        <v>343</v>
      </c>
      <c r="C48" s="242"/>
      <c r="D48" s="242"/>
      <c r="E48" s="242"/>
      <c r="F48" s="242"/>
      <c r="G48" s="242"/>
    </row>
    <row r="49" customFormat="false" ht="13.8" hidden="false" customHeight="false" outlineLevel="0" collapsed="false">
      <c r="A49" s="205"/>
    </row>
    <row r="51" customFormat="false" ht="13.8" hidden="false" customHeight="false" outlineLevel="0" collapsed="false">
      <c r="A51" s="285" t="s">
        <v>285</v>
      </c>
      <c r="B51" s="285"/>
    </row>
    <row r="52" customFormat="false" ht="12.8" hidden="false" customHeight="false" outlineLevel="0" collapsed="false">
      <c r="A52" s="242" t="s">
        <v>344</v>
      </c>
      <c r="B52" s="242"/>
      <c r="C52" s="242"/>
      <c r="D52" s="242"/>
      <c r="E52" s="242"/>
      <c r="F52" s="242"/>
    </row>
  </sheetData>
  <mergeCells count="32">
    <mergeCell ref="A1:L2"/>
    <mergeCell ref="A7:G8"/>
    <mergeCell ref="A9:G10"/>
    <mergeCell ref="A11:D11"/>
    <mergeCell ref="C12:D12"/>
    <mergeCell ref="A14:B14"/>
    <mergeCell ref="A16:B16"/>
    <mergeCell ref="A17:C17"/>
    <mergeCell ref="A18:G18"/>
    <mergeCell ref="A20:C20"/>
    <mergeCell ref="A21:F21"/>
    <mergeCell ref="A23:B23"/>
    <mergeCell ref="A24:B24"/>
    <mergeCell ref="A26:B26"/>
    <mergeCell ref="C28:E28"/>
    <mergeCell ref="C29:E29"/>
    <mergeCell ref="C30:E30"/>
    <mergeCell ref="C31:D31"/>
    <mergeCell ref="B35:F35"/>
    <mergeCell ref="H35:K35"/>
    <mergeCell ref="B36:C36"/>
    <mergeCell ref="H36:K36"/>
    <mergeCell ref="H37:J37"/>
    <mergeCell ref="H38:J38"/>
    <mergeCell ref="H39:J39"/>
    <mergeCell ref="H40:J40"/>
    <mergeCell ref="H41:J41"/>
    <mergeCell ref="H43:J43"/>
    <mergeCell ref="H44:J44"/>
    <mergeCell ref="B48:G48"/>
    <mergeCell ref="A51:B51"/>
    <mergeCell ref="A52:F52"/>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5"/>
  <sheetViews>
    <sheetView showFormulas="false" showGridLines="true" showRowColHeaders="true" showZeros="true" rightToLeft="false" tabSelected="true" showOutlineSymbols="true" defaultGridColor="true" view="normal" topLeftCell="A166" colorId="64" zoomScale="95" zoomScaleNormal="95" zoomScalePageLayoutView="100" workbookViewId="0">
      <selection pane="topLeft" activeCell="H182" activeCellId="0" sqref="H182"/>
    </sheetView>
  </sheetViews>
  <sheetFormatPr defaultColWidth="11.53515625" defaultRowHeight="12.8" zeroHeight="false" outlineLevelRow="0" outlineLevelCol="0"/>
  <sheetData>
    <row r="1" customFormat="false" ht="12.8" hidden="false" customHeight="true" outlineLevel="0" collapsed="false">
      <c r="A1" s="286" t="s">
        <v>345</v>
      </c>
      <c r="B1" s="286"/>
      <c r="C1" s="286"/>
      <c r="D1" s="286"/>
      <c r="E1" s="286"/>
      <c r="F1" s="286"/>
      <c r="G1" s="286"/>
      <c r="H1" s="286"/>
      <c r="I1" s="286"/>
      <c r="J1" s="286"/>
      <c r="K1" s="286"/>
    </row>
    <row r="2" customFormat="false" ht="12.8" hidden="false" customHeight="false" outlineLevel="0" collapsed="false">
      <c r="A2" s="286"/>
      <c r="B2" s="286"/>
      <c r="C2" s="286"/>
      <c r="D2" s="286"/>
      <c r="E2" s="286"/>
      <c r="F2" s="286"/>
      <c r="G2" s="286"/>
      <c r="H2" s="286"/>
      <c r="I2" s="286"/>
      <c r="J2" s="286"/>
      <c r="K2" s="286"/>
    </row>
    <row r="3" customFormat="false" ht="12.8" hidden="false" customHeight="false" outlineLevel="0" collapsed="false">
      <c r="A3" s="286"/>
      <c r="B3" s="286"/>
      <c r="C3" s="286"/>
      <c r="D3" s="286"/>
      <c r="E3" s="286"/>
      <c r="F3" s="286"/>
      <c r="G3" s="286"/>
      <c r="H3" s="286"/>
      <c r="I3" s="286"/>
      <c r="J3" s="286"/>
      <c r="K3" s="286"/>
    </row>
    <row r="4" customFormat="false" ht="13.8" hidden="false" customHeight="false" outlineLevel="0" collapsed="false">
      <c r="A4" s="287"/>
      <c r="B4" s="288"/>
      <c r="C4" s="288"/>
      <c r="D4" s="288"/>
      <c r="E4" s="288"/>
      <c r="F4" s="288"/>
      <c r="G4" s="288"/>
      <c r="H4" s="288"/>
      <c r="I4" s="288"/>
    </row>
    <row r="5" customFormat="false" ht="23.85" hidden="false" customHeight="false" outlineLevel="0" collapsed="false">
      <c r="A5" s="289" t="s">
        <v>346</v>
      </c>
      <c r="B5" s="290" t="n">
        <v>5</v>
      </c>
      <c r="C5" s="290" t="n">
        <v>1</v>
      </c>
      <c r="D5" s="290" t="n">
        <v>7</v>
      </c>
      <c r="E5" s="290" t="n">
        <v>2</v>
      </c>
      <c r="F5" s="290" t="n">
        <v>3</v>
      </c>
      <c r="G5" s="290" t="n">
        <v>4</v>
      </c>
      <c r="H5" s="290" t="n">
        <v>6</v>
      </c>
      <c r="I5" s="288"/>
    </row>
    <row r="6" customFormat="false" ht="35.05" hidden="false" customHeight="false" outlineLevel="0" collapsed="false">
      <c r="A6" s="291" t="s">
        <v>347</v>
      </c>
      <c r="B6" s="292" t="n">
        <v>2</v>
      </c>
      <c r="C6" s="292" t="n">
        <v>8</v>
      </c>
      <c r="D6" s="292" t="n">
        <v>1</v>
      </c>
      <c r="E6" s="292" t="n">
        <v>5</v>
      </c>
      <c r="F6" s="292" t="n">
        <v>6</v>
      </c>
      <c r="G6" s="292" t="n">
        <v>3</v>
      </c>
      <c r="H6" s="292" t="n">
        <v>2</v>
      </c>
      <c r="I6" s="288"/>
    </row>
    <row r="7" customFormat="false" ht="13.8" hidden="false" customHeight="false" outlineLevel="0" collapsed="false">
      <c r="A7" s="291" t="s">
        <v>348</v>
      </c>
      <c r="B7" s="292" t="n">
        <v>8</v>
      </c>
      <c r="C7" s="292" t="n">
        <v>2</v>
      </c>
      <c r="D7" s="292" t="n">
        <v>6</v>
      </c>
      <c r="E7" s="292" t="n">
        <v>3</v>
      </c>
      <c r="F7" s="292" t="n">
        <v>2</v>
      </c>
      <c r="G7" s="292" t="n">
        <v>4</v>
      </c>
      <c r="H7" s="292" t="n">
        <v>7</v>
      </c>
      <c r="I7" s="288"/>
    </row>
    <row r="8" customFormat="false" ht="13.8" hidden="false" customHeight="false" outlineLevel="0" collapsed="false">
      <c r="B8" s="288"/>
      <c r="C8" s="288"/>
      <c r="D8" s="288"/>
      <c r="E8" s="288"/>
      <c r="F8" s="288"/>
      <c r="G8" s="288"/>
      <c r="H8" s="288"/>
      <c r="I8" s="288"/>
    </row>
    <row r="9" customFormat="false" ht="13.8" hidden="false" customHeight="false" outlineLevel="0" collapsed="false">
      <c r="A9" s="288" t="s">
        <v>349</v>
      </c>
      <c r="B9" s="288"/>
      <c r="C9" s="288"/>
      <c r="D9" s="288"/>
      <c r="E9" s="288"/>
      <c r="F9" s="288"/>
      <c r="G9" s="288"/>
      <c r="H9" s="288"/>
      <c r="I9" s="288"/>
    </row>
    <row r="10" customFormat="false" ht="13.8" hidden="false" customHeight="false" outlineLevel="0" collapsed="false">
      <c r="A10" s="288" t="s">
        <v>350</v>
      </c>
      <c r="B10" s="288"/>
      <c r="C10" s="288"/>
      <c r="D10" s="288"/>
      <c r="E10" s="288"/>
      <c r="F10" s="288"/>
      <c r="G10" s="288"/>
      <c r="H10" s="288"/>
      <c r="I10" s="288"/>
    </row>
    <row r="11" customFormat="false" ht="13.8" hidden="false" customHeight="false" outlineLevel="0" collapsed="false">
      <c r="A11" s="288" t="s">
        <v>351</v>
      </c>
      <c r="B11" s="288"/>
      <c r="C11" s="288"/>
      <c r="D11" s="288"/>
      <c r="E11" s="288"/>
      <c r="F11" s="288"/>
      <c r="G11" s="288"/>
      <c r="H11" s="288"/>
      <c r="I11" s="288"/>
    </row>
    <row r="12" customFormat="false" ht="13.8" hidden="false" customHeight="false" outlineLevel="0" collapsed="false">
      <c r="A12" s="288" t="s">
        <v>352</v>
      </c>
      <c r="B12" s="288"/>
      <c r="C12" s="288"/>
      <c r="D12" s="288"/>
      <c r="E12" s="287"/>
      <c r="F12" s="287"/>
      <c r="G12" s="287"/>
      <c r="H12" s="287"/>
      <c r="I12" s="287"/>
    </row>
    <row r="13" customFormat="false" ht="13.8" hidden="false" customHeight="false" outlineLevel="0" collapsed="false">
      <c r="A13" s="288" t="s">
        <v>353</v>
      </c>
      <c r="B13" s="288"/>
      <c r="C13" s="288"/>
      <c r="D13" s="288"/>
      <c r="E13" s="288"/>
      <c r="F13" s="288"/>
      <c r="G13" s="288"/>
    </row>
    <row r="14" customFormat="false" ht="13.8" hidden="false" customHeight="false" outlineLevel="0" collapsed="false">
      <c r="A14" s="288" t="s">
        <v>354</v>
      </c>
      <c r="B14" s="288"/>
      <c r="C14" s="288"/>
    </row>
    <row r="16" customFormat="false" ht="13.8" hidden="false" customHeight="false" outlineLevel="0" collapsed="false">
      <c r="A16" s="293" t="s">
        <v>4</v>
      </c>
      <c r="B16" s="293"/>
    </row>
    <row r="17" customFormat="false" ht="13.8" hidden="false" customHeight="false" outlineLevel="0" collapsed="false">
      <c r="A17" s="288" t="s">
        <v>355</v>
      </c>
      <c r="B17" s="288"/>
      <c r="C17" s="288"/>
    </row>
    <row r="18" customFormat="false" ht="13.8" hidden="false" customHeight="false" outlineLevel="0" collapsed="false">
      <c r="A18" s="242" t="s">
        <v>356</v>
      </c>
      <c r="B18" s="242"/>
      <c r="C18" s="242"/>
      <c r="D18" s="288"/>
    </row>
    <row r="19" customFormat="false" ht="12.8" hidden="false" customHeight="false" outlineLevel="0" collapsed="false">
      <c r="A19" s="242" t="s">
        <v>357</v>
      </c>
      <c r="B19" s="242"/>
    </row>
    <row r="21" customFormat="false" ht="13.8" hidden="false" customHeight="false" outlineLevel="0" collapsed="false">
      <c r="A21" s="242" t="s">
        <v>358</v>
      </c>
      <c r="B21" s="242"/>
      <c r="C21" s="242"/>
      <c r="D21" s="242"/>
    </row>
    <row r="22" customFormat="false" ht="13.8" hidden="false" customHeight="false" outlineLevel="0" collapsed="false">
      <c r="B22" s="288" t="s">
        <v>359</v>
      </c>
      <c r="C22" s="288"/>
    </row>
    <row r="23" customFormat="false" ht="13.8" hidden="false" customHeight="false" outlineLevel="0" collapsed="false">
      <c r="C23" s="287"/>
    </row>
    <row r="24" customFormat="false" ht="12.8" hidden="false" customHeight="false" outlineLevel="0" collapsed="false">
      <c r="B24" s="294" t="s">
        <v>360</v>
      </c>
      <c r="D24" s="288" t="s">
        <v>361</v>
      </c>
      <c r="E24" s="288"/>
    </row>
    <row r="26" customFormat="false" ht="12.8" hidden="false" customHeight="false" outlineLevel="0" collapsed="false">
      <c r="C26" s="295" t="s">
        <v>266</v>
      </c>
      <c r="D26" s="242" t="s">
        <v>362</v>
      </c>
      <c r="E26" s="242"/>
      <c r="F26" s="242"/>
      <c r="G26" s="242"/>
    </row>
    <row r="27" customFormat="false" ht="12.8" hidden="false" customHeight="false" outlineLevel="0" collapsed="false">
      <c r="D27" s="242" t="s">
        <v>363</v>
      </c>
      <c r="E27" s="242"/>
      <c r="F27" s="242"/>
      <c r="G27" s="242"/>
    </row>
    <row r="28" customFormat="false" ht="12.8" hidden="false" customHeight="false" outlineLevel="0" collapsed="false">
      <c r="D28" s="242" t="s">
        <v>364</v>
      </c>
      <c r="E28" s="242"/>
    </row>
    <row r="30" customFormat="false" ht="12.8" hidden="false" customHeight="false" outlineLevel="0" collapsed="false">
      <c r="A30" s="242" t="s">
        <v>365</v>
      </c>
      <c r="B30" s="242"/>
      <c r="C30" s="242"/>
      <c r="D30" s="242"/>
      <c r="E30" s="242"/>
      <c r="F30" s="242"/>
      <c r="G30" s="242"/>
    </row>
    <row r="31" customFormat="false" ht="12.8" hidden="false" customHeight="false" outlineLevel="0" collapsed="false">
      <c r="A31" s="0" t="s">
        <v>366</v>
      </c>
    </row>
    <row r="32" customFormat="false" ht="13.8" hidden="false" customHeight="false" outlineLevel="0" collapsed="false">
      <c r="A32" s="296" t="s">
        <v>359</v>
      </c>
      <c r="B32" s="296"/>
    </row>
    <row r="34" customFormat="false" ht="13.8" hidden="false" customHeight="false" outlineLevel="0" collapsed="false">
      <c r="A34" s="293" t="s">
        <v>367</v>
      </c>
      <c r="B34" s="293"/>
    </row>
    <row r="35" customFormat="false" ht="12.8" hidden="false" customHeight="false" outlineLevel="0" collapsed="false">
      <c r="A35" s="287" t="s">
        <v>368</v>
      </c>
      <c r="B35" s="287"/>
    </row>
    <row r="36" customFormat="false" ht="12.8" hidden="false" customHeight="false" outlineLevel="0" collapsed="false">
      <c r="A36" s="242" t="s">
        <v>369</v>
      </c>
      <c r="B36" s="242"/>
      <c r="C36" s="242"/>
      <c r="D36" s="242"/>
      <c r="E36" s="242"/>
      <c r="F36" s="242"/>
      <c r="G36" s="242"/>
    </row>
    <row r="37" customFormat="false" ht="12.8" hidden="false" customHeight="false" outlineLevel="0" collapsed="false">
      <c r="A37" s="242" t="s">
        <v>370</v>
      </c>
      <c r="B37" s="242"/>
    </row>
    <row r="38" customFormat="false" ht="12.8" hidden="false" customHeight="false" outlineLevel="0" collapsed="false">
      <c r="A38" s="287" t="s">
        <v>371</v>
      </c>
      <c r="B38" s="287"/>
      <c r="C38" s="287"/>
    </row>
    <row r="39" customFormat="false" ht="12.8" hidden="false" customHeight="false" outlineLevel="0" collapsed="false">
      <c r="A39" s="242" t="s">
        <v>372</v>
      </c>
      <c r="B39" s="242"/>
      <c r="C39" s="242"/>
      <c r="D39" s="242"/>
      <c r="E39" s="242"/>
      <c r="F39" s="242"/>
      <c r="G39" s="242"/>
    </row>
    <row r="40" customFormat="false" ht="12.8" hidden="false" customHeight="false" outlineLevel="0" collapsed="false">
      <c r="A40" s="242" t="s">
        <v>373</v>
      </c>
      <c r="B40" s="242"/>
    </row>
    <row r="42" customFormat="false" ht="13.8" hidden="false" customHeight="false" outlineLevel="0" collapsed="false">
      <c r="A42" s="293" t="s">
        <v>374</v>
      </c>
      <c r="B42" s="293"/>
    </row>
    <row r="43" customFormat="false" ht="13.8" hidden="false" customHeight="false" outlineLevel="0" collapsed="false">
      <c r="A43" s="287" t="s">
        <v>375</v>
      </c>
      <c r="B43" s="287"/>
      <c r="C43" s="287"/>
      <c r="D43" s="287"/>
    </row>
    <row r="44" customFormat="false" ht="13.8" hidden="false" customHeight="false" outlineLevel="0" collapsed="false">
      <c r="B44" s="288" t="s">
        <v>376</v>
      </c>
      <c r="C44" s="287" t="s">
        <v>377</v>
      </c>
    </row>
    <row r="45" customFormat="false" ht="13.8" hidden="false" customHeight="false" outlineLevel="0" collapsed="false">
      <c r="A45" s="287" t="s">
        <v>378</v>
      </c>
      <c r="B45" s="287"/>
      <c r="C45" s="287"/>
      <c r="D45" s="287"/>
    </row>
    <row r="46" customFormat="false" ht="12.8" hidden="false" customHeight="false" outlineLevel="0" collapsed="false">
      <c r="B46" s="288" t="s">
        <v>379</v>
      </c>
    </row>
    <row r="47" customFormat="false" ht="12.8" hidden="false" customHeight="false" outlineLevel="0" collapsed="false">
      <c r="C47" s="295"/>
    </row>
    <row r="48" customFormat="false" ht="13.8" hidden="false" customHeight="false" outlineLevel="0" collapsed="false">
      <c r="A48" s="293" t="s">
        <v>273</v>
      </c>
      <c r="J48" s="293"/>
    </row>
    <row r="49" customFormat="false" ht="13.8" hidden="false" customHeight="false" outlineLevel="0" collapsed="false">
      <c r="B49" s="242" t="s">
        <v>329</v>
      </c>
      <c r="C49" s="242"/>
      <c r="D49" s="242"/>
      <c r="E49" s="287"/>
      <c r="F49" s="287"/>
    </row>
    <row r="50" customFormat="false" ht="13.8" hidden="false" customHeight="false" outlineLevel="0" collapsed="false">
      <c r="B50" s="242" t="s">
        <v>380</v>
      </c>
      <c r="C50" s="242"/>
      <c r="D50" s="287"/>
    </row>
    <row r="51" customFormat="false" ht="13.8" hidden="false" customHeight="false" outlineLevel="0" collapsed="false">
      <c r="B51" s="242" t="s">
        <v>381</v>
      </c>
      <c r="C51" s="242"/>
      <c r="D51" s="242"/>
      <c r="E51" s="242"/>
      <c r="J51" s="294"/>
    </row>
    <row r="52" customFormat="false" ht="13.8" hidden="false" customHeight="false" outlineLevel="0" collapsed="false">
      <c r="B52" s="242" t="s">
        <v>382</v>
      </c>
      <c r="C52" s="242"/>
      <c r="E52" s="287"/>
      <c r="F52" s="287"/>
    </row>
    <row r="53" customFormat="false" ht="12.8" hidden="false" customHeight="false" outlineLevel="0" collapsed="false">
      <c r="B53" s="242" t="s">
        <v>383</v>
      </c>
      <c r="C53" s="242"/>
      <c r="D53" s="242"/>
      <c r="E53" s="242"/>
      <c r="F53" s="242"/>
    </row>
    <row r="54" customFormat="false" ht="13.8" hidden="false" customHeight="false" outlineLevel="0" collapsed="false">
      <c r="B54" s="242" t="s">
        <v>384</v>
      </c>
      <c r="C54" s="242"/>
      <c r="D54" s="242"/>
      <c r="E54" s="287"/>
    </row>
    <row r="55" customFormat="false" ht="12.8" hidden="false" customHeight="false" outlineLevel="0" collapsed="false">
      <c r="B55" s="0" t="s">
        <v>385</v>
      </c>
    </row>
    <row r="56" customFormat="false" ht="12.8" hidden="false" customHeight="false" outlineLevel="0" collapsed="false">
      <c r="B56" s="242" t="s">
        <v>386</v>
      </c>
      <c r="C56" s="242"/>
    </row>
    <row r="57" customFormat="false" ht="12.8" hidden="false" customHeight="false" outlineLevel="0" collapsed="false">
      <c r="B57" s="242" t="s">
        <v>387</v>
      </c>
      <c r="C57" s="242"/>
      <c r="D57" s="242"/>
    </row>
    <row r="62" customFormat="false" ht="13.8" hidden="false" customHeight="false" outlineLevel="0" collapsed="false">
      <c r="A62" s="293" t="s">
        <v>388</v>
      </c>
      <c r="B62" s="293"/>
    </row>
    <row r="63" customFormat="false" ht="13.8" hidden="false" customHeight="false" outlineLevel="0" collapsed="false">
      <c r="J63" s="294"/>
    </row>
    <row r="64" customFormat="false" ht="14.9" hidden="false" customHeight="true" outlineLevel="0" collapsed="false">
      <c r="A64" s="297" t="s">
        <v>182</v>
      </c>
      <c r="B64" s="297"/>
      <c r="C64" s="297"/>
      <c r="D64" s="297"/>
      <c r="F64" s="297" t="s">
        <v>389</v>
      </c>
      <c r="G64" s="297"/>
      <c r="H64" s="297"/>
      <c r="I64" s="297"/>
      <c r="J64" s="297"/>
    </row>
    <row r="65" customFormat="false" ht="12.8" hidden="false" customHeight="false" outlineLevel="0" collapsed="false">
      <c r="A65" s="298"/>
      <c r="B65" s="299" t="s">
        <v>21</v>
      </c>
      <c r="C65" s="299" t="s">
        <v>22</v>
      </c>
      <c r="D65" s="299" t="s">
        <v>20</v>
      </c>
      <c r="F65" s="298"/>
      <c r="G65" s="298"/>
      <c r="H65" s="299" t="s">
        <v>390</v>
      </c>
      <c r="I65" s="299" t="s">
        <v>391</v>
      </c>
      <c r="J65" s="299" t="s">
        <v>392</v>
      </c>
    </row>
    <row r="66" customFormat="false" ht="22.35" hidden="false" customHeight="false" outlineLevel="0" collapsed="false">
      <c r="A66" s="300" t="s">
        <v>390</v>
      </c>
      <c r="B66" s="301" t="n">
        <v>4</v>
      </c>
      <c r="C66" s="302" t="n">
        <v>2.16024689946929</v>
      </c>
      <c r="D66" s="303" t="n">
        <v>7</v>
      </c>
      <c r="F66" s="300" t="s">
        <v>393</v>
      </c>
      <c r="G66" s="300" t="s">
        <v>390</v>
      </c>
      <c r="H66" s="302" t="n">
        <v>1</v>
      </c>
      <c r="I66" s="302" t="n">
        <v>-0.93982554701579</v>
      </c>
      <c r="J66" s="302" t="n">
        <v>0.822192191643779</v>
      </c>
    </row>
    <row r="67" customFormat="false" ht="12.8" hidden="false" customHeight="false" outlineLevel="0" collapsed="false">
      <c r="A67" s="300" t="s">
        <v>391</v>
      </c>
      <c r="B67" s="301" t="n">
        <v>3.85714285714286</v>
      </c>
      <c r="C67" s="302" t="n">
        <v>2.54483604112141</v>
      </c>
      <c r="D67" s="303" t="n">
        <v>7</v>
      </c>
      <c r="F67" s="300"/>
      <c r="G67" s="300" t="s">
        <v>391</v>
      </c>
      <c r="H67" s="302" t="n">
        <v>-0.93982554701579</v>
      </c>
      <c r="I67" s="302" t="n">
        <v>1</v>
      </c>
      <c r="J67" s="302" t="n">
        <v>-0.870505262341766</v>
      </c>
    </row>
    <row r="68" customFormat="false" ht="12.8" hidden="false" customHeight="false" outlineLevel="0" collapsed="false">
      <c r="A68" s="300" t="s">
        <v>392</v>
      </c>
      <c r="B68" s="301" t="n">
        <v>4.57142857142857</v>
      </c>
      <c r="C68" s="302" t="n">
        <v>2.43975018237133</v>
      </c>
      <c r="D68" s="303" t="n">
        <v>7</v>
      </c>
      <c r="F68" s="300"/>
      <c r="G68" s="300" t="s">
        <v>392</v>
      </c>
      <c r="H68" s="302" t="n">
        <v>0.822192191643779</v>
      </c>
      <c r="I68" s="302" t="n">
        <v>-0.870505262341766</v>
      </c>
      <c r="J68" s="302" t="n">
        <v>1</v>
      </c>
    </row>
    <row r="69" customFormat="false" ht="19.7" hidden="false" customHeight="false" outlineLevel="0" collapsed="false">
      <c r="B69" s="304" t="s">
        <v>394</v>
      </c>
      <c r="F69" s="300" t="s">
        <v>395</v>
      </c>
      <c r="G69" s="300" t="s">
        <v>390</v>
      </c>
      <c r="H69" s="305"/>
      <c r="I69" s="302" t="n">
        <v>0.000825673827915203</v>
      </c>
      <c r="J69" s="302" t="n">
        <v>0.0116045164427388</v>
      </c>
    </row>
    <row r="70" customFormat="false" ht="12.8" hidden="false" customHeight="false" outlineLevel="0" collapsed="false">
      <c r="F70" s="300"/>
      <c r="G70" s="300" t="s">
        <v>391</v>
      </c>
      <c r="H70" s="302" t="n">
        <v>0.000825673827915203</v>
      </c>
      <c r="I70" s="305"/>
      <c r="J70" s="302" t="n">
        <v>0.0053981038333984</v>
      </c>
    </row>
    <row r="71" customFormat="false" ht="12.8" hidden="false" customHeight="false" outlineLevel="0" collapsed="false">
      <c r="F71" s="300"/>
      <c r="G71" s="300" t="s">
        <v>392</v>
      </c>
      <c r="H71" s="302" t="n">
        <v>0.0116045164427388</v>
      </c>
      <c r="I71" s="302" t="n">
        <v>0.0053981038333984</v>
      </c>
      <c r="J71" s="305"/>
    </row>
    <row r="72" customFormat="false" ht="12.8" hidden="false" customHeight="false" outlineLevel="0" collapsed="false">
      <c r="F72" s="300" t="s">
        <v>20</v>
      </c>
      <c r="G72" s="300" t="s">
        <v>390</v>
      </c>
      <c r="H72" s="303" t="n">
        <v>7</v>
      </c>
      <c r="I72" s="303" t="n">
        <v>7</v>
      </c>
      <c r="J72" s="303" t="n">
        <v>7</v>
      </c>
    </row>
    <row r="73" customFormat="false" ht="12.8" hidden="false" customHeight="false" outlineLevel="0" collapsed="false">
      <c r="F73" s="300"/>
      <c r="G73" s="300" t="s">
        <v>391</v>
      </c>
      <c r="H73" s="303" t="n">
        <v>7</v>
      </c>
      <c r="I73" s="303" t="n">
        <v>7</v>
      </c>
      <c r="J73" s="303" t="n">
        <v>7</v>
      </c>
    </row>
    <row r="74" customFormat="false" ht="12.8" hidden="false" customHeight="false" outlineLevel="0" collapsed="false">
      <c r="F74" s="300"/>
      <c r="G74" s="300" t="s">
        <v>392</v>
      </c>
      <c r="H74" s="303" t="n">
        <v>7</v>
      </c>
      <c r="I74" s="303" t="n">
        <v>7</v>
      </c>
      <c r="J74" s="303" t="n">
        <v>7</v>
      </c>
    </row>
    <row r="75" customFormat="false" ht="13.8" hidden="false" customHeight="false" outlineLevel="0" collapsed="false">
      <c r="A75" s="294"/>
      <c r="F75" s="306"/>
    </row>
    <row r="76" customFormat="false" ht="17.35" hidden="false" customHeight="true" outlineLevel="0" collapsed="false">
      <c r="A76" s="297" t="s">
        <v>396</v>
      </c>
      <c r="B76" s="297"/>
      <c r="C76" s="297"/>
      <c r="D76" s="297"/>
      <c r="F76" s="306"/>
      <c r="H76" s="307" t="s">
        <v>397</v>
      </c>
    </row>
    <row r="77" customFormat="false" ht="22.35" hidden="false" customHeight="false" outlineLevel="0" collapsed="false">
      <c r="A77" s="298" t="s">
        <v>398</v>
      </c>
      <c r="B77" s="299" t="s">
        <v>399</v>
      </c>
      <c r="C77" s="299" t="s">
        <v>400</v>
      </c>
      <c r="D77" s="299" t="s">
        <v>401</v>
      </c>
      <c r="F77" s="306"/>
    </row>
    <row r="78" customFormat="false" ht="12.8" hidden="false" customHeight="false" outlineLevel="0" collapsed="false">
      <c r="A78" s="308" t="s">
        <v>402</v>
      </c>
      <c r="B78" s="309" t="s">
        <v>403</v>
      </c>
      <c r="C78" s="305"/>
      <c r="D78" s="309" t="s">
        <v>404</v>
      </c>
      <c r="F78" s="306"/>
    </row>
    <row r="79" customFormat="false" ht="22.35" hidden="false" customHeight="false" outlineLevel="0" collapsed="false">
      <c r="A79" s="309" t="s">
        <v>405</v>
      </c>
      <c r="B79" s="309"/>
      <c r="C79" s="309"/>
      <c r="D79" s="309"/>
      <c r="F79" s="306"/>
    </row>
    <row r="80" customFormat="false" ht="43.25" hidden="false" customHeight="false" outlineLevel="0" collapsed="false">
      <c r="A80" s="309" t="s">
        <v>406</v>
      </c>
      <c r="B80" s="309"/>
      <c r="C80" s="309"/>
      <c r="D80" s="309"/>
    </row>
    <row r="82" customFormat="false" ht="17.35" hidden="false" customHeight="false" outlineLevel="0" collapsed="false">
      <c r="A82" s="287"/>
      <c r="B82" s="307" t="s">
        <v>407</v>
      </c>
    </row>
    <row r="83" customFormat="false" ht="12.8" hidden="false" customHeight="false" outlineLevel="0" collapsed="false">
      <c r="G83" s="306"/>
    </row>
    <row r="84" customFormat="false" ht="13.8" hidden="false" customHeight="false" outlineLevel="0" collapsed="false">
      <c r="A84" s="294"/>
      <c r="G84" s="306"/>
    </row>
    <row r="85" customFormat="false" ht="12.8" hidden="false" customHeight="false" outlineLevel="0" collapsed="false">
      <c r="G85" s="306"/>
    </row>
    <row r="86" customFormat="false" ht="12.8" hidden="false" customHeight="false" outlineLevel="0" collapsed="false">
      <c r="G86" s="306"/>
    </row>
    <row r="87" customFormat="false" ht="17.35" hidden="false" customHeight="false" outlineLevel="0" collapsed="false">
      <c r="A87" s="307" t="s">
        <v>408</v>
      </c>
      <c r="G87" s="306"/>
    </row>
    <row r="88" customFormat="false" ht="12.8" hidden="false" customHeight="false" outlineLevel="0" collapsed="false">
      <c r="G88" s="306"/>
    </row>
    <row r="89" customFormat="false" ht="12.8" hidden="false" customHeight="false" outlineLevel="0" collapsed="false">
      <c r="G89" s="306"/>
    </row>
    <row r="90" customFormat="false" ht="12.8" hidden="false" customHeight="false" outlineLevel="0" collapsed="false">
      <c r="G90" s="306"/>
    </row>
    <row r="91" customFormat="false" ht="12.8" hidden="false" customHeight="false" outlineLevel="0" collapsed="false">
      <c r="G91" s="306"/>
    </row>
    <row r="92" customFormat="false" ht="12.8" hidden="false" customHeight="false" outlineLevel="0" collapsed="false">
      <c r="G92" s="306"/>
    </row>
    <row r="93" customFormat="false" ht="12.8" hidden="false" customHeight="false" outlineLevel="0" collapsed="false">
      <c r="G93" s="306"/>
    </row>
    <row r="96" customFormat="false" ht="17.35" hidden="false" customHeight="false" outlineLevel="0" collapsed="false">
      <c r="A96" s="307" t="s">
        <v>409</v>
      </c>
    </row>
    <row r="98" customFormat="false" ht="13.8" hidden="false" customHeight="false" outlineLevel="0" collapsed="false">
      <c r="A98" s="294"/>
    </row>
    <row r="99" customFormat="false" ht="13.8" hidden="false" customHeight="false" outlineLevel="0" collapsed="false">
      <c r="A99" s="294"/>
      <c r="F99" s="306"/>
    </row>
    <row r="100" customFormat="false" ht="12.8" hidden="false" customHeight="false" outlineLevel="0" collapsed="false">
      <c r="F100" s="306"/>
    </row>
    <row r="101" customFormat="false" ht="12.8" hidden="false" customHeight="false" outlineLevel="0" collapsed="false">
      <c r="F101" s="306"/>
    </row>
    <row r="102" customFormat="false" ht="12.8" hidden="false" customHeight="false" outlineLevel="0" collapsed="false">
      <c r="F102" s="306"/>
    </row>
    <row r="103" customFormat="false" ht="12.8" hidden="false" customHeight="false" outlineLevel="0" collapsed="false">
      <c r="F103" s="306"/>
    </row>
    <row r="108" customFormat="false" ht="17.35" hidden="false" customHeight="false" outlineLevel="0" collapsed="false">
      <c r="A108" s="307" t="s">
        <v>410</v>
      </c>
    </row>
    <row r="109" customFormat="false" ht="13.8" hidden="false" customHeight="false" outlineLevel="0" collapsed="false">
      <c r="A109" s="287"/>
    </row>
    <row r="118" customFormat="false" ht="14.9" hidden="false" customHeight="true" outlineLevel="0" collapsed="false">
      <c r="B118" s="297" t="s">
        <v>411</v>
      </c>
      <c r="C118" s="297"/>
      <c r="D118" s="297"/>
      <c r="E118" s="297"/>
      <c r="F118" s="297"/>
      <c r="G118" s="297"/>
    </row>
    <row r="119" customFormat="false" ht="12.8" hidden="false" customHeight="false" outlineLevel="0" collapsed="false">
      <c r="B119" s="298"/>
      <c r="C119" s="299" t="s">
        <v>183</v>
      </c>
      <c r="D119" s="299" t="s">
        <v>184</v>
      </c>
      <c r="E119" s="299" t="s">
        <v>21</v>
      </c>
      <c r="F119" s="299" t="s">
        <v>22</v>
      </c>
      <c r="G119" s="299" t="s">
        <v>20</v>
      </c>
    </row>
    <row r="120" customFormat="false" ht="22.35" hidden="false" customHeight="false" outlineLevel="0" collapsed="false">
      <c r="B120" s="300" t="s">
        <v>412</v>
      </c>
      <c r="C120" s="301" t="n">
        <v>0.708032310009003</v>
      </c>
      <c r="D120" s="301" t="n">
        <v>6.26519346237183</v>
      </c>
      <c r="E120" s="301" t="n">
        <v>4</v>
      </c>
      <c r="F120" s="302" t="n">
        <v>2.03033378461558</v>
      </c>
      <c r="G120" s="303" t="n">
        <v>7</v>
      </c>
    </row>
    <row r="121" customFormat="false" ht="13.8" hidden="false" customHeight="false" outlineLevel="0" collapsed="false">
      <c r="A121" s="294"/>
      <c r="B121" s="300" t="s">
        <v>413</v>
      </c>
      <c r="C121" s="302" t="n">
        <v>-1.07904803752899</v>
      </c>
      <c r="D121" s="302" t="n">
        <v>0.734806656837463</v>
      </c>
      <c r="E121" s="302" t="n">
        <v>6.97854472621527E-016</v>
      </c>
      <c r="F121" s="302" t="n">
        <v>0.73784238812585</v>
      </c>
      <c r="G121" s="303" t="n">
        <v>7</v>
      </c>
    </row>
    <row r="122" customFormat="false" ht="22.35" hidden="false" customHeight="false" outlineLevel="0" collapsed="false">
      <c r="B122" s="300" t="s">
        <v>414</v>
      </c>
      <c r="C122" s="302" t="n">
        <v>-1.62139236927032</v>
      </c>
      <c r="D122" s="302" t="n">
        <v>1.11567533016205</v>
      </c>
      <c r="E122" s="302" t="n">
        <v>-3.33066907387547E-016</v>
      </c>
      <c r="F122" s="302" t="n">
        <v>1</v>
      </c>
      <c r="G122" s="303" t="n">
        <v>7</v>
      </c>
    </row>
    <row r="123" customFormat="false" ht="12.8" hidden="false" customHeight="false" outlineLevel="0" collapsed="false">
      <c r="B123" s="300" t="s">
        <v>415</v>
      </c>
      <c r="C123" s="302" t="n">
        <v>-1.19407486915588</v>
      </c>
      <c r="D123" s="302" t="n">
        <v>0.813137233257294</v>
      </c>
      <c r="E123" s="302" t="n">
        <v>7.7715611723761E-016</v>
      </c>
      <c r="F123" s="302" t="n">
        <v>0.816496580927725</v>
      </c>
      <c r="G123" s="303" t="n">
        <v>7</v>
      </c>
    </row>
    <row r="124" customFormat="false" ht="22.35" hidden="false" customHeight="false" outlineLevel="0" collapsed="false">
      <c r="B124" s="309" t="s">
        <v>405</v>
      </c>
      <c r="C124" s="310"/>
      <c r="D124" s="310"/>
      <c r="E124" s="311" t="s">
        <v>416</v>
      </c>
      <c r="F124" s="310"/>
      <c r="G124" s="310"/>
    </row>
    <row r="127" customFormat="false" ht="13.8" hidden="false" customHeight="false" outlineLevel="0" collapsed="false">
      <c r="A127" s="312" t="s">
        <v>417</v>
      </c>
      <c r="B127" s="312"/>
      <c r="C127" s="312"/>
      <c r="D127" s="312"/>
    </row>
    <row r="131" customFormat="false" ht="13.8" hidden="false" customHeight="false" outlineLevel="0" collapsed="false">
      <c r="A131" s="294"/>
    </row>
    <row r="133" customFormat="false" ht="13.8" hidden="false" customHeight="false" outlineLevel="0" collapsed="false">
      <c r="A133" s="287"/>
    </row>
    <row r="143" customFormat="false" ht="13.8" hidden="false" customHeight="false" outlineLevel="0" collapsed="false">
      <c r="A143" s="287"/>
    </row>
    <row r="148" customFormat="false" ht="13.8" hidden="false" customHeight="false" outlineLevel="0" collapsed="false">
      <c r="A148" s="287"/>
    </row>
    <row r="149" customFormat="false" ht="13.8" hidden="false" customHeight="false" outlineLevel="0" collapsed="false">
      <c r="A149" s="287"/>
    </row>
    <row r="152" customFormat="false" ht="13.8" hidden="false" customHeight="false" outlineLevel="0" collapsed="false">
      <c r="A152" s="293" t="s">
        <v>418</v>
      </c>
    </row>
    <row r="154" customFormat="false" ht="12.8" hidden="false" customHeight="false" outlineLevel="0" collapsed="false">
      <c r="A154" s="287" t="s">
        <v>419</v>
      </c>
      <c r="B154" s="287"/>
      <c r="C154" s="287"/>
      <c r="D154" s="287"/>
      <c r="E154" s="287"/>
    </row>
    <row r="156" customFormat="false" ht="12.8" hidden="false" customHeight="false" outlineLevel="0" collapsed="false">
      <c r="A156" s="255" t="s">
        <v>420</v>
      </c>
      <c r="B156" s="255"/>
      <c r="C156" s="255"/>
      <c r="D156" s="255"/>
      <c r="E156" s="255"/>
      <c r="F156" s="255"/>
      <c r="G156" s="255"/>
    </row>
    <row r="157" customFormat="false" ht="12.8" hidden="false" customHeight="false" outlineLevel="0" collapsed="false">
      <c r="A157" s="242" t="s">
        <v>421</v>
      </c>
      <c r="B157" s="242"/>
    </row>
    <row r="158" customFormat="false" ht="13.8" hidden="false" customHeight="false" outlineLevel="0" collapsed="false">
      <c r="B158" s="242" t="s">
        <v>422</v>
      </c>
      <c r="C158" s="242"/>
      <c r="D158" s="242"/>
      <c r="E158" s="313"/>
    </row>
    <row r="160" customFormat="false" ht="12.8" hidden="false" customHeight="false" outlineLevel="0" collapsed="false">
      <c r="A160" s="287" t="s">
        <v>423</v>
      </c>
      <c r="B160" s="287"/>
    </row>
    <row r="161" customFormat="false" ht="12.8" hidden="false" customHeight="false" outlineLevel="0" collapsed="false">
      <c r="B161" s="295" t="s">
        <v>424</v>
      </c>
      <c r="C161" s="314" t="n">
        <f aca="false">6.961-0.785*4+0.015*5</f>
        <v>3.896</v>
      </c>
      <c r="D161" s="90"/>
      <c r="E161" s="90"/>
      <c r="F161" s="314"/>
    </row>
    <row r="162" customFormat="false" ht="12.8" hidden="false" customHeight="false" outlineLevel="0" collapsed="false">
      <c r="B162" s="295"/>
    </row>
    <row r="163" customFormat="false" ht="12.8" hidden="false" customHeight="false" outlineLevel="0" collapsed="false">
      <c r="A163" s="242" t="s">
        <v>425</v>
      </c>
      <c r="B163" s="242"/>
      <c r="C163" s="242"/>
      <c r="D163" s="242"/>
      <c r="E163" s="242"/>
      <c r="F163" s="242"/>
    </row>
    <row r="164" customFormat="false" ht="12.8" hidden="false" customHeight="false" outlineLevel="0" collapsed="false">
      <c r="G164" s="306"/>
    </row>
    <row r="165" customFormat="false" ht="12.8" hidden="false" customHeight="false" outlineLevel="0" collapsed="false">
      <c r="A165" s="287" t="s">
        <v>426</v>
      </c>
      <c r="B165" s="287"/>
      <c r="C165" s="287"/>
      <c r="G165" s="306"/>
    </row>
    <row r="166" customFormat="false" ht="12.8" hidden="false" customHeight="false" outlineLevel="0" collapsed="false">
      <c r="B166" s="288" t="s">
        <v>427</v>
      </c>
      <c r="G166" s="306"/>
    </row>
    <row r="167" customFormat="false" ht="12.8" hidden="false" customHeight="false" outlineLevel="0" collapsed="false">
      <c r="A167" s="242" t="s">
        <v>428</v>
      </c>
      <c r="B167" s="242"/>
      <c r="C167" s="242"/>
      <c r="D167" s="242"/>
      <c r="E167" s="242"/>
      <c r="F167" s="242"/>
      <c r="G167" s="242"/>
    </row>
    <row r="168" customFormat="false" ht="12.8" hidden="false" customHeight="false" outlineLevel="0" collapsed="false">
      <c r="A168" s="242" t="s">
        <v>429</v>
      </c>
      <c r="B168" s="242"/>
      <c r="C168" s="242"/>
      <c r="D168" s="242"/>
      <c r="E168" s="242"/>
      <c r="G168" s="306"/>
    </row>
    <row r="170" customFormat="false" ht="12.8" hidden="false" customHeight="false" outlineLevel="0" collapsed="false">
      <c r="A170" s="287" t="s">
        <v>430</v>
      </c>
      <c r="B170" s="287"/>
      <c r="C170" s="287"/>
    </row>
    <row r="171" customFormat="false" ht="12.8" hidden="false" customHeight="false" outlineLevel="0" collapsed="false">
      <c r="B171" s="242" t="s">
        <v>431</v>
      </c>
      <c r="C171" s="242"/>
      <c r="D171" s="242"/>
    </row>
    <row r="174" customFormat="false" ht="13.8" hidden="false" customHeight="false" outlineLevel="0" collapsed="false">
      <c r="A174" s="287" t="s">
        <v>432</v>
      </c>
      <c r="B174" s="287"/>
      <c r="C174" s="287"/>
      <c r="D174" s="287"/>
      <c r="E174" s="287"/>
    </row>
    <row r="175" customFormat="false" ht="12.8" hidden="false" customHeight="false" outlineLevel="0" collapsed="false">
      <c r="A175" s="242" t="s">
        <v>433</v>
      </c>
      <c r="B175" s="242"/>
      <c r="C175" s="242"/>
      <c r="D175" s="242"/>
      <c r="E175" s="242"/>
    </row>
    <row r="176" customFormat="false" ht="12.8" hidden="false" customHeight="false" outlineLevel="0" collapsed="false">
      <c r="B176" s="242" t="s">
        <v>434</v>
      </c>
      <c r="C176" s="242"/>
      <c r="D176" s="242"/>
      <c r="E176" s="242"/>
      <c r="F176" s="242"/>
      <c r="G176" s="242"/>
      <c r="H176" s="242"/>
    </row>
    <row r="177" customFormat="false" ht="12.8" hidden="false" customHeight="false" outlineLevel="0" collapsed="false">
      <c r="B177" s="242" t="s">
        <v>435</v>
      </c>
      <c r="C177" s="242"/>
      <c r="D177" s="242"/>
      <c r="E177" s="242"/>
      <c r="F177" s="242"/>
      <c r="G177" s="242"/>
    </row>
    <row r="179" customFormat="false" ht="12.8" hidden="false" customHeight="false" outlineLevel="0" collapsed="false">
      <c r="A179" s="242" t="s">
        <v>436</v>
      </c>
      <c r="B179" s="242"/>
      <c r="C179" s="242"/>
      <c r="D179" s="242"/>
      <c r="E179" s="242"/>
    </row>
    <row r="180" customFormat="false" ht="12.8" hidden="false" customHeight="false" outlineLevel="0" collapsed="false">
      <c r="B180" s="242" t="s">
        <v>437</v>
      </c>
      <c r="C180" s="242"/>
      <c r="D180" s="242"/>
      <c r="E180" s="242"/>
      <c r="F180" s="242"/>
      <c r="G180" s="242"/>
      <c r="H180" s="242"/>
    </row>
    <row r="181" customFormat="false" ht="12.8" hidden="false" customHeight="false" outlineLevel="0" collapsed="false">
      <c r="B181" s="242" t="s">
        <v>438</v>
      </c>
      <c r="C181" s="242"/>
      <c r="D181" s="242"/>
      <c r="E181" s="242"/>
      <c r="F181" s="242"/>
    </row>
    <row r="183" customFormat="false" ht="13.8" hidden="false" customHeight="false" outlineLevel="0" collapsed="false">
      <c r="A183" s="287" t="s">
        <v>439</v>
      </c>
      <c r="B183" s="287"/>
      <c r="C183" s="287"/>
      <c r="D183" s="287"/>
      <c r="E183" s="315" t="s">
        <v>342</v>
      </c>
      <c r="F183" s="315"/>
    </row>
    <row r="184" customFormat="false" ht="12.8" hidden="false" customHeight="false" outlineLevel="0" collapsed="false">
      <c r="A184" s="242" t="s">
        <v>440</v>
      </c>
      <c r="B184" s="242"/>
      <c r="C184" s="242"/>
      <c r="D184" s="242"/>
      <c r="E184" s="242"/>
      <c r="F184" s="242"/>
      <c r="G184" s="242"/>
    </row>
    <row r="185" customFormat="false" ht="12.8" hidden="false" customHeight="false" outlineLevel="0" collapsed="false">
      <c r="A185" s="316" t="s">
        <v>441</v>
      </c>
      <c r="B185" s="316"/>
      <c r="C185" s="316"/>
      <c r="D185" s="316"/>
      <c r="E185" s="316"/>
      <c r="F185" s="316"/>
      <c r="G185" s="316"/>
      <c r="H185" s="316"/>
      <c r="I185" s="316"/>
    </row>
  </sheetData>
  <mergeCells count="65">
    <mergeCell ref="A1:K3"/>
    <mergeCell ref="A9:C9"/>
    <mergeCell ref="A10:G10"/>
    <mergeCell ref="A11:G11"/>
    <mergeCell ref="A12:D12"/>
    <mergeCell ref="A13:G13"/>
    <mergeCell ref="A14:C14"/>
    <mergeCell ref="A16:B16"/>
    <mergeCell ref="A17:C17"/>
    <mergeCell ref="A18:C18"/>
    <mergeCell ref="A19:B19"/>
    <mergeCell ref="A21:D21"/>
    <mergeCell ref="B22:C22"/>
    <mergeCell ref="D24:E24"/>
    <mergeCell ref="D26:G26"/>
    <mergeCell ref="D27:G27"/>
    <mergeCell ref="D28:E28"/>
    <mergeCell ref="A30:G30"/>
    <mergeCell ref="A32:B32"/>
    <mergeCell ref="A34:B34"/>
    <mergeCell ref="A35:B35"/>
    <mergeCell ref="A36:G36"/>
    <mergeCell ref="A37:B37"/>
    <mergeCell ref="A38:C38"/>
    <mergeCell ref="A39:G39"/>
    <mergeCell ref="A40:B40"/>
    <mergeCell ref="A42:B42"/>
    <mergeCell ref="A43:D43"/>
    <mergeCell ref="A45:D45"/>
    <mergeCell ref="B49:D49"/>
    <mergeCell ref="B50:C50"/>
    <mergeCell ref="B51:E51"/>
    <mergeCell ref="B52:C52"/>
    <mergeCell ref="B53:F53"/>
    <mergeCell ref="B54:D54"/>
    <mergeCell ref="B56:C56"/>
    <mergeCell ref="B57:D57"/>
    <mergeCell ref="A62:B62"/>
    <mergeCell ref="A64:D64"/>
    <mergeCell ref="F64:J64"/>
    <mergeCell ref="A76:D76"/>
    <mergeCell ref="B118:G118"/>
    <mergeCell ref="A127:D127"/>
    <mergeCell ref="A154:E154"/>
    <mergeCell ref="A156:G156"/>
    <mergeCell ref="A157:B157"/>
    <mergeCell ref="B158:D158"/>
    <mergeCell ref="A160:B160"/>
    <mergeCell ref="A163:F163"/>
    <mergeCell ref="A165:C165"/>
    <mergeCell ref="A167:G167"/>
    <mergeCell ref="A168:E168"/>
    <mergeCell ref="A170:C170"/>
    <mergeCell ref="B171:D171"/>
    <mergeCell ref="A174:E174"/>
    <mergeCell ref="A175:E175"/>
    <mergeCell ref="B176:H176"/>
    <mergeCell ref="B177:G177"/>
    <mergeCell ref="A179:E179"/>
    <mergeCell ref="B180:H180"/>
    <mergeCell ref="B181:F181"/>
    <mergeCell ref="A183:D183"/>
    <mergeCell ref="E183:F183"/>
    <mergeCell ref="A184:G184"/>
    <mergeCell ref="A185:I185"/>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I9" activeCellId="0" sqref="I9"/>
    </sheetView>
  </sheetViews>
  <sheetFormatPr defaultColWidth="11.53515625" defaultRowHeight="12.8" zeroHeight="false" outlineLevelRow="0" outlineLevelCol="0"/>
  <sheetData>
    <row r="1" customFormat="false" ht="13.8" hidden="false" customHeight="false" outlineLevel="0" collapsed="false">
      <c r="A1" s="287" t="s">
        <v>442</v>
      </c>
      <c r="B1" s="255" t="s">
        <v>443</v>
      </c>
      <c r="C1" s="255"/>
      <c r="D1" s="255"/>
      <c r="E1" s="255"/>
      <c r="F1" s="255"/>
      <c r="G1" s="255"/>
      <c r="H1" s="255"/>
      <c r="I1" s="90"/>
    </row>
    <row r="2" customFormat="false" ht="12.8" hidden="false" customHeight="false" outlineLevel="0" collapsed="false">
      <c r="B2" s="140" t="s">
        <v>444</v>
      </c>
      <c r="C2" s="140" t="s">
        <v>445</v>
      </c>
      <c r="D2" s="140" t="s">
        <v>446</v>
      </c>
      <c r="E2" s="140" t="s">
        <v>447</v>
      </c>
      <c r="F2" s="140" t="s">
        <v>448</v>
      </c>
      <c r="G2" s="140" t="s">
        <v>449</v>
      </c>
      <c r="H2" s="90"/>
    </row>
    <row r="3" customFormat="false" ht="12.8" hidden="false" customHeight="false" outlineLevel="0" collapsed="false">
      <c r="B3" s="140" t="s">
        <v>450</v>
      </c>
      <c r="C3" s="140" t="s">
        <v>451</v>
      </c>
      <c r="D3" s="140" t="s">
        <v>452</v>
      </c>
      <c r="E3" s="140" t="s">
        <v>453</v>
      </c>
      <c r="F3" s="140" t="s">
        <v>454</v>
      </c>
      <c r="G3" s="140" t="s">
        <v>455</v>
      </c>
    </row>
    <row r="4" customFormat="false" ht="12.8" hidden="false" customHeight="false" outlineLevel="0" collapsed="false">
      <c r="B4" s="140" t="s">
        <v>456</v>
      </c>
      <c r="C4" s="140" t="s">
        <v>457</v>
      </c>
      <c r="D4" s="140" t="s">
        <v>458</v>
      </c>
      <c r="E4" s="140" t="s">
        <v>459</v>
      </c>
      <c r="F4" s="140" t="s">
        <v>460</v>
      </c>
      <c r="G4" s="140" t="s">
        <v>461</v>
      </c>
    </row>
    <row r="6" customFormat="false" ht="13.8" hidden="false" customHeight="false" outlineLevel="0" collapsed="false">
      <c r="A6" s="293" t="s">
        <v>259</v>
      </c>
      <c r="B6" s="293"/>
    </row>
    <row r="7" customFormat="false" ht="12.8" hidden="false" customHeight="false" outlineLevel="0" collapsed="false">
      <c r="A7" s="317" t="s">
        <v>462</v>
      </c>
      <c r="B7" s="317"/>
      <c r="C7" s="317"/>
      <c r="D7" s="317"/>
      <c r="E7" s="317"/>
      <c r="F7" s="317"/>
      <c r="G7" s="317"/>
    </row>
    <row r="8" customFormat="false" ht="12.8" hidden="false" customHeight="false" outlineLevel="0" collapsed="false">
      <c r="A8" s="317" t="s">
        <v>463</v>
      </c>
      <c r="B8" s="317"/>
      <c r="C8" s="317"/>
      <c r="D8" s="317"/>
      <c r="E8" s="317"/>
      <c r="F8" s="317"/>
      <c r="G8" s="317"/>
    </row>
    <row r="11" customFormat="false" ht="13.8" hidden="false" customHeight="false" outlineLevel="0" collapsed="false">
      <c r="A11" s="293" t="s">
        <v>464</v>
      </c>
    </row>
    <row r="12" customFormat="false" ht="12.8" hidden="false" customHeight="false" outlineLevel="0" collapsed="false">
      <c r="A12" s="226" t="s">
        <v>465</v>
      </c>
      <c r="B12" s="226" t="s">
        <v>466</v>
      </c>
      <c r="C12" s="226" t="s">
        <v>467</v>
      </c>
      <c r="D12" s="226" t="s">
        <v>468</v>
      </c>
    </row>
    <row r="13" customFormat="false" ht="12.8" hidden="false" customHeight="false" outlineLevel="0" collapsed="false">
      <c r="A13" s="226" t="n">
        <v>2537</v>
      </c>
      <c r="B13" s="226" t="n">
        <v>2211</v>
      </c>
      <c r="C13" s="226" t="n">
        <v>2536</v>
      </c>
      <c r="D13" s="226" t="n">
        <v>1401</v>
      </c>
    </row>
    <row r="14" customFormat="false" ht="12.8" hidden="false" customHeight="false" outlineLevel="0" collapsed="false">
      <c r="A14" s="226" t="n">
        <v>2069</v>
      </c>
      <c r="B14" s="226" t="n">
        <v>3366</v>
      </c>
      <c r="C14" s="226" t="n">
        <v>2459</v>
      </c>
      <c r="D14" s="226" t="n">
        <v>1170</v>
      </c>
    </row>
    <row r="15" customFormat="false" ht="12.8" hidden="false" customHeight="false" outlineLevel="0" collapsed="false">
      <c r="A15" s="226" t="n">
        <v>1797</v>
      </c>
      <c r="B15" s="226" t="n">
        <v>2597</v>
      </c>
      <c r="C15" s="226" t="n">
        <v>2827</v>
      </c>
      <c r="D15" s="226" t="n">
        <v>1516</v>
      </c>
    </row>
    <row r="16" customFormat="false" ht="12.8" hidden="false" customHeight="false" outlineLevel="0" collapsed="false">
      <c r="A16" s="226" t="n">
        <v>2104</v>
      </c>
      <c r="B16" s="226" t="n">
        <v>2544</v>
      </c>
      <c r="C16" s="226" t="n">
        <v>2385</v>
      </c>
      <c r="D16" s="226" t="n">
        <v>2104</v>
      </c>
    </row>
    <row r="17" customFormat="false" ht="12.8" hidden="false" customHeight="false" outlineLevel="0" collapsed="false">
      <c r="A17" s="226"/>
      <c r="B17" s="226"/>
      <c r="C17" s="226" t="n">
        <v>2460</v>
      </c>
      <c r="D17" s="226" t="n">
        <v>1077</v>
      </c>
    </row>
    <row r="20" customFormat="false" ht="13.8" hidden="false" customHeight="false" outlineLevel="0" collapsed="false">
      <c r="A20" s="293" t="s">
        <v>469</v>
      </c>
      <c r="B20" s="293"/>
      <c r="C20" s="293"/>
    </row>
    <row r="21" customFormat="false" ht="13.8" hidden="false" customHeight="false" outlineLevel="0" collapsed="false">
      <c r="A21" s="287" t="s">
        <v>470</v>
      </c>
      <c r="B21" s="287"/>
    </row>
    <row r="23" customFormat="false" ht="12.8" hidden="false" customHeight="false" outlineLevel="0" collapsed="false">
      <c r="A23" s="226" t="s">
        <v>471</v>
      </c>
      <c r="B23" s="226"/>
      <c r="C23" s="226"/>
      <c r="D23" s="226"/>
      <c r="E23" s="226"/>
    </row>
    <row r="24" customFormat="false" ht="13.8" hidden="false" customHeight="false" outlineLevel="0" collapsed="false">
      <c r="A24" s="318" t="s">
        <v>472</v>
      </c>
      <c r="B24" s="318" t="s">
        <v>473</v>
      </c>
      <c r="C24" s="318" t="s">
        <v>474</v>
      </c>
      <c r="D24" s="318" t="s">
        <v>475</v>
      </c>
      <c r="E24" s="318" t="s">
        <v>476</v>
      </c>
    </row>
    <row r="25" customFormat="false" ht="12.8" hidden="false" customHeight="false" outlineLevel="0" collapsed="false">
      <c r="A25" s="319" t="s">
        <v>465</v>
      </c>
      <c r="B25" s="319" t="n">
        <v>4</v>
      </c>
      <c r="C25" s="319" t="n">
        <v>8507</v>
      </c>
      <c r="D25" s="319" t="n">
        <v>2126.75</v>
      </c>
      <c r="E25" s="319" t="n">
        <v>93630.9166666667</v>
      </c>
    </row>
    <row r="26" customFormat="false" ht="12.8" hidden="false" customHeight="false" outlineLevel="0" collapsed="false">
      <c r="A26" s="319" t="s">
        <v>466</v>
      </c>
      <c r="B26" s="319" t="n">
        <v>4</v>
      </c>
      <c r="C26" s="319" t="n">
        <v>10718</v>
      </c>
      <c r="D26" s="319" t="n">
        <v>2679.5</v>
      </c>
      <c r="E26" s="319" t="n">
        <v>238647</v>
      </c>
    </row>
    <row r="27" customFormat="false" ht="12.8" hidden="false" customHeight="false" outlineLevel="0" collapsed="false">
      <c r="A27" s="319" t="s">
        <v>467</v>
      </c>
      <c r="B27" s="319" t="n">
        <v>5</v>
      </c>
      <c r="C27" s="319" t="n">
        <v>12667</v>
      </c>
      <c r="D27" s="319" t="n">
        <v>2533.4</v>
      </c>
      <c r="E27" s="319" t="n">
        <v>29788.3</v>
      </c>
    </row>
    <row r="28" customFormat="false" ht="12.8" hidden="false" customHeight="false" outlineLevel="0" collapsed="false">
      <c r="A28" s="319" t="s">
        <v>468</v>
      </c>
      <c r="B28" s="319" t="n">
        <v>5</v>
      </c>
      <c r="C28" s="319" t="n">
        <v>7268</v>
      </c>
      <c r="D28" s="319" t="n">
        <v>1453.6</v>
      </c>
      <c r="E28" s="319" t="n">
        <v>162984.3</v>
      </c>
    </row>
    <row r="31" customFormat="false" ht="12.8" hidden="false" customHeight="false" outlineLevel="0" collapsed="false">
      <c r="A31" s="226" t="s">
        <v>477</v>
      </c>
      <c r="B31" s="226"/>
      <c r="C31" s="226"/>
      <c r="D31" s="226"/>
      <c r="E31" s="226"/>
      <c r="F31" s="226"/>
      <c r="G31" s="226"/>
    </row>
    <row r="32" customFormat="false" ht="23.85" hidden="false" customHeight="false" outlineLevel="0" collapsed="false">
      <c r="A32" s="318" t="s">
        <v>478</v>
      </c>
      <c r="B32" s="318" t="s">
        <v>479</v>
      </c>
      <c r="C32" s="318" t="s">
        <v>28</v>
      </c>
      <c r="D32" s="318" t="s">
        <v>480</v>
      </c>
      <c r="E32" s="318" t="s">
        <v>62</v>
      </c>
      <c r="F32" s="318" t="s">
        <v>481</v>
      </c>
      <c r="G32" s="318" t="s">
        <v>482</v>
      </c>
    </row>
    <row r="33" customFormat="false" ht="23.85" hidden="false" customHeight="false" outlineLevel="0" collapsed="false">
      <c r="A33" s="319" t="s">
        <v>483</v>
      </c>
      <c r="B33" s="319" t="n">
        <v>4271730.29444444</v>
      </c>
      <c r="C33" s="319" t="n">
        <v>3</v>
      </c>
      <c r="D33" s="319" t="n">
        <v>1423910.09814815</v>
      </c>
      <c r="E33" s="319" t="n">
        <v>11.2757899563022</v>
      </c>
      <c r="F33" s="319" t="n">
        <v>0.000498917339503376</v>
      </c>
      <c r="G33" s="319" t="n">
        <v>3.34388867811891</v>
      </c>
    </row>
    <row r="34" customFormat="false" ht="23.85" hidden="false" customHeight="false" outlineLevel="0" collapsed="false">
      <c r="A34" s="319" t="s">
        <v>484</v>
      </c>
      <c r="B34" s="319" t="n">
        <v>1767924.15</v>
      </c>
      <c r="C34" s="319" t="n">
        <v>14</v>
      </c>
      <c r="D34" s="319" t="n">
        <v>126280.296428571</v>
      </c>
      <c r="E34" s="319"/>
      <c r="F34" s="319"/>
      <c r="G34" s="319"/>
    </row>
    <row r="35" customFormat="false" ht="12.8" hidden="false" customHeight="false" outlineLevel="0" collapsed="false">
      <c r="A35" s="319"/>
      <c r="B35" s="319"/>
      <c r="C35" s="319"/>
      <c r="D35" s="319"/>
      <c r="E35" s="319"/>
      <c r="F35" s="319"/>
      <c r="G35" s="319"/>
    </row>
    <row r="36" customFormat="false" ht="12.8" hidden="false" customHeight="false" outlineLevel="0" collapsed="false">
      <c r="A36" s="319" t="s">
        <v>206</v>
      </c>
      <c r="B36" s="319" t="n">
        <v>6039654.44444444</v>
      </c>
      <c r="C36" s="319" t="n">
        <v>17</v>
      </c>
      <c r="D36" s="319"/>
      <c r="E36" s="319"/>
      <c r="F36" s="319"/>
      <c r="G36" s="319"/>
    </row>
    <row r="39" customFormat="false" ht="13.8" hidden="false" customHeight="false" outlineLevel="0" collapsed="false">
      <c r="A39" s="293" t="s">
        <v>70</v>
      </c>
    </row>
    <row r="40" customFormat="false" ht="12.8" hidden="false" customHeight="false" outlineLevel="0" collapsed="false">
      <c r="A40" s="316" t="s">
        <v>485</v>
      </c>
      <c r="B40" s="316"/>
      <c r="C40" s="316"/>
      <c r="D40" s="316"/>
      <c r="E40" s="316"/>
      <c r="F40" s="316"/>
      <c r="G40" s="316"/>
      <c r="H40" s="316"/>
      <c r="I40" s="316"/>
    </row>
    <row r="42" customFormat="false" ht="13.8" hidden="false" customHeight="false" outlineLevel="0" collapsed="false">
      <c r="A42" s="293" t="s">
        <v>486</v>
      </c>
    </row>
    <row r="43" customFormat="false" ht="12.8" hidden="false" customHeight="false" outlineLevel="0" collapsed="false">
      <c r="B43" s="316" t="s">
        <v>487</v>
      </c>
      <c r="C43" s="316"/>
      <c r="D43" s="316"/>
      <c r="E43" s="316"/>
      <c r="F43" s="316"/>
      <c r="G43" s="316"/>
      <c r="H43" s="316"/>
      <c r="I43" s="316"/>
    </row>
    <row r="45" customFormat="false" ht="13.8" hidden="false" customHeight="false" outlineLevel="0" collapsed="false">
      <c r="A45" s="293" t="s">
        <v>76</v>
      </c>
    </row>
    <row r="46" customFormat="false" ht="12.8" hidden="false" customHeight="false" outlineLevel="0" collapsed="false">
      <c r="A46" s="242" t="s">
        <v>488</v>
      </c>
      <c r="B46" s="242"/>
      <c r="C46" s="242"/>
      <c r="D46" s="242"/>
    </row>
  </sheetData>
  <mergeCells count="11">
    <mergeCell ref="B1:H1"/>
    <mergeCell ref="A6:B6"/>
    <mergeCell ref="A7:G7"/>
    <mergeCell ref="A8:G8"/>
    <mergeCell ref="A20:C20"/>
    <mergeCell ref="A21:B21"/>
    <mergeCell ref="A23:E23"/>
    <mergeCell ref="A31:G31"/>
    <mergeCell ref="A40:I40"/>
    <mergeCell ref="B43:I43"/>
    <mergeCell ref="A46:D46"/>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I48" activeCellId="0" sqref="I48"/>
    </sheetView>
  </sheetViews>
  <sheetFormatPr defaultColWidth="11.53515625" defaultRowHeight="12.8" zeroHeight="false" outlineLevelRow="0" outlineLevelCol="0"/>
  <sheetData>
    <row r="1" customFormat="false" ht="13.8" hidden="false" customHeight="false" outlineLevel="0" collapsed="false">
      <c r="A1" s="287" t="s">
        <v>442</v>
      </c>
      <c r="B1" s="242" t="s">
        <v>489</v>
      </c>
      <c r="C1" s="242"/>
      <c r="D1" s="242"/>
      <c r="E1" s="242"/>
      <c r="F1" s="242"/>
      <c r="G1" s="242"/>
      <c r="H1" s="242"/>
    </row>
    <row r="3" customFormat="false" ht="12.8" hidden="false" customHeight="false" outlineLevel="0" collapsed="false">
      <c r="B3" s="140" t="s">
        <v>490</v>
      </c>
      <c r="C3" s="140" t="s">
        <v>491</v>
      </c>
      <c r="D3" s="140" t="s">
        <v>492</v>
      </c>
      <c r="E3" s="140" t="s">
        <v>493</v>
      </c>
      <c r="F3" s="140" t="s">
        <v>494</v>
      </c>
    </row>
    <row r="4" customFormat="false" ht="12.8" hidden="false" customHeight="false" outlineLevel="0" collapsed="false">
      <c r="B4" s="140" t="s">
        <v>495</v>
      </c>
      <c r="C4" s="140" t="s">
        <v>496</v>
      </c>
      <c r="D4" s="140" t="s">
        <v>497</v>
      </c>
      <c r="E4" s="140" t="s">
        <v>498</v>
      </c>
      <c r="F4" s="140" t="s">
        <v>499</v>
      </c>
    </row>
    <row r="5" customFormat="false" ht="12.8" hidden="false" customHeight="false" outlineLevel="0" collapsed="false">
      <c r="B5" s="140" t="s">
        <v>500</v>
      </c>
      <c r="C5" s="140" t="s">
        <v>501</v>
      </c>
      <c r="D5" s="140" t="s">
        <v>502</v>
      </c>
      <c r="E5" s="140" t="s">
        <v>503</v>
      </c>
      <c r="F5" s="140" t="s">
        <v>504</v>
      </c>
    </row>
    <row r="6" customFormat="false" ht="12.8" hidden="false" customHeight="false" outlineLevel="0" collapsed="false">
      <c r="B6" s="140" t="s">
        <v>505</v>
      </c>
      <c r="C6" s="140" t="s">
        <v>506</v>
      </c>
      <c r="D6" s="140" t="s">
        <v>507</v>
      </c>
      <c r="E6" s="140" t="s">
        <v>508</v>
      </c>
      <c r="F6" s="140" t="s">
        <v>509</v>
      </c>
    </row>
    <row r="7" customFormat="false" ht="12.8" hidden="false" customHeight="false" outlineLevel="0" collapsed="false">
      <c r="B7" s="140" t="s">
        <v>510</v>
      </c>
      <c r="C7" s="140" t="s">
        <v>511</v>
      </c>
      <c r="D7" s="140" t="s">
        <v>512</v>
      </c>
      <c r="E7" s="140" t="s">
        <v>513</v>
      </c>
      <c r="F7" s="140" t="s">
        <v>514</v>
      </c>
    </row>
    <row r="8" customFormat="false" ht="12.8" hidden="false" customHeight="false" outlineLevel="0" collapsed="false">
      <c r="A8" s="242" t="s">
        <v>515</v>
      </c>
      <c r="B8" s="242"/>
      <c r="C8" s="242"/>
      <c r="D8" s="242"/>
      <c r="E8" s="242"/>
      <c r="F8" s="242"/>
      <c r="G8" s="242"/>
      <c r="H8" s="242"/>
    </row>
    <row r="11" customFormat="false" ht="13.8" hidden="false" customHeight="false" outlineLevel="0" collapsed="false">
      <c r="A11" s="293" t="s">
        <v>259</v>
      </c>
      <c r="B11" s="293"/>
    </row>
    <row r="12" customFormat="false" ht="12.8" hidden="false" customHeight="false" outlineLevel="0" collapsed="false">
      <c r="A12" s="287" t="s">
        <v>516</v>
      </c>
      <c r="B12" s="242" t="s">
        <v>517</v>
      </c>
      <c r="C12" s="242"/>
      <c r="D12" s="242"/>
      <c r="E12" s="242"/>
    </row>
    <row r="13" customFormat="false" ht="12.8" hidden="false" customHeight="false" outlineLevel="0" collapsed="false">
      <c r="A13" s="287" t="s">
        <v>518</v>
      </c>
      <c r="B13" s="242" t="s">
        <v>519</v>
      </c>
      <c r="C13" s="242"/>
      <c r="D13" s="242"/>
      <c r="E13" s="242"/>
    </row>
    <row r="14" customFormat="false" ht="12.8" hidden="false" customHeight="false" outlineLevel="0" collapsed="false">
      <c r="A14" s="287" t="s">
        <v>520</v>
      </c>
      <c r="B14" s="242" t="s">
        <v>521</v>
      </c>
      <c r="C14" s="242"/>
      <c r="D14" s="242"/>
      <c r="E14" s="242"/>
    </row>
    <row r="15" customFormat="false" ht="12.8" hidden="false" customHeight="false" outlineLevel="0" collapsed="false">
      <c r="A15" s="287" t="s">
        <v>522</v>
      </c>
      <c r="B15" s="242" t="s">
        <v>523</v>
      </c>
      <c r="C15" s="242"/>
      <c r="D15" s="242"/>
      <c r="E15" s="242"/>
    </row>
    <row r="18" customFormat="false" ht="13.8" hidden="false" customHeight="false" outlineLevel="0" collapsed="false">
      <c r="A18" s="293" t="s">
        <v>524</v>
      </c>
      <c r="B18" s="293"/>
    </row>
    <row r="20" customFormat="false" ht="13.8" hidden="false" customHeight="false" outlineLevel="0" collapsed="false">
      <c r="A20" s="293" t="s">
        <v>464</v>
      </c>
    </row>
    <row r="21" customFormat="false" ht="12.8" hidden="false" customHeight="false" outlineLevel="0" collapsed="false">
      <c r="A21" s="140" t="s">
        <v>525</v>
      </c>
      <c r="B21" s="140" t="s">
        <v>490</v>
      </c>
      <c r="C21" s="140" t="s">
        <v>491</v>
      </c>
      <c r="D21" s="140" t="s">
        <v>492</v>
      </c>
      <c r="E21" s="140" t="s">
        <v>493</v>
      </c>
      <c r="F21" s="140" t="s">
        <v>494</v>
      </c>
    </row>
    <row r="22" customFormat="false" ht="12.8" hidden="false" customHeight="false" outlineLevel="0" collapsed="false">
      <c r="A22" s="140" t="s">
        <v>165</v>
      </c>
      <c r="B22" s="140" t="n">
        <v>32</v>
      </c>
      <c r="C22" s="140" t="n">
        <v>34</v>
      </c>
      <c r="D22" s="140" t="n">
        <v>33</v>
      </c>
      <c r="E22" s="140" t="n">
        <v>35</v>
      </c>
      <c r="F22" s="140" t="n">
        <v>37</v>
      </c>
    </row>
    <row r="23" customFormat="false" ht="12.8" hidden="false" customHeight="false" outlineLevel="0" collapsed="false">
      <c r="A23" s="140" t="s">
        <v>166</v>
      </c>
      <c r="B23" s="140" t="n">
        <v>34</v>
      </c>
      <c r="C23" s="140" t="n">
        <v>33</v>
      </c>
      <c r="D23" s="140" t="n">
        <v>36</v>
      </c>
      <c r="E23" s="140" t="n">
        <v>37</v>
      </c>
      <c r="F23" s="140" t="n">
        <v>35</v>
      </c>
    </row>
    <row r="24" customFormat="false" ht="12.8" hidden="false" customHeight="false" outlineLevel="0" collapsed="false">
      <c r="A24" s="140" t="s">
        <v>167</v>
      </c>
      <c r="B24" s="140" t="n">
        <v>31</v>
      </c>
      <c r="C24" s="140" t="n">
        <v>34</v>
      </c>
      <c r="D24" s="140" t="n">
        <v>35</v>
      </c>
      <c r="E24" s="140" t="n">
        <v>32</v>
      </c>
      <c r="F24" s="140" t="n">
        <v>36</v>
      </c>
    </row>
    <row r="25" customFormat="false" ht="12.8" hidden="false" customHeight="false" outlineLevel="0" collapsed="false">
      <c r="A25" s="140" t="s">
        <v>526</v>
      </c>
      <c r="B25" s="140" t="n">
        <v>29</v>
      </c>
      <c r="C25" s="140" t="n">
        <v>26</v>
      </c>
      <c r="D25" s="140" t="n">
        <v>30</v>
      </c>
      <c r="E25" s="140" t="n">
        <v>28</v>
      </c>
      <c r="F25" s="140" t="n">
        <v>29</v>
      </c>
    </row>
    <row r="28" customFormat="false" ht="13.8" hidden="false" customHeight="false" outlineLevel="0" collapsed="false">
      <c r="A28" s="320" t="s">
        <v>527</v>
      </c>
      <c r="B28" s="320"/>
    </row>
    <row r="30" customFormat="false" ht="12.8" hidden="false" customHeight="false" outlineLevel="0" collapsed="false">
      <c r="B30" s="242" t="s">
        <v>528</v>
      </c>
      <c r="C30" s="242"/>
      <c r="D30" s="242"/>
    </row>
    <row r="32" customFormat="false" ht="13.8" hidden="false" customHeight="false" outlineLevel="0" collapsed="false">
      <c r="B32" s="321" t="s">
        <v>471</v>
      </c>
      <c r="C32" s="321" t="s">
        <v>473</v>
      </c>
      <c r="D32" s="321" t="s">
        <v>474</v>
      </c>
      <c r="E32" s="321" t="s">
        <v>475</v>
      </c>
      <c r="F32" s="321" t="s">
        <v>476</v>
      </c>
    </row>
    <row r="33" customFormat="false" ht="12.8" hidden="false" customHeight="false" outlineLevel="0" collapsed="false">
      <c r="B33" s="322" t="s">
        <v>165</v>
      </c>
      <c r="C33" s="322" t="n">
        <v>5</v>
      </c>
      <c r="D33" s="322" t="n">
        <v>171</v>
      </c>
      <c r="E33" s="322" t="n">
        <v>34.2</v>
      </c>
      <c r="F33" s="322" t="n">
        <v>3.7</v>
      </c>
    </row>
    <row r="34" customFormat="false" ht="12.8" hidden="false" customHeight="false" outlineLevel="0" collapsed="false">
      <c r="B34" s="322" t="s">
        <v>166</v>
      </c>
      <c r="C34" s="322" t="n">
        <v>5</v>
      </c>
      <c r="D34" s="322" t="n">
        <v>175</v>
      </c>
      <c r="E34" s="322" t="n">
        <v>35</v>
      </c>
      <c r="F34" s="322" t="n">
        <v>2.5</v>
      </c>
    </row>
    <row r="35" customFormat="false" ht="12.8" hidden="false" customHeight="false" outlineLevel="0" collapsed="false">
      <c r="B35" s="322" t="s">
        <v>167</v>
      </c>
      <c r="C35" s="322" t="n">
        <v>5</v>
      </c>
      <c r="D35" s="322" t="n">
        <v>168</v>
      </c>
      <c r="E35" s="322" t="n">
        <v>33.6</v>
      </c>
      <c r="F35" s="322" t="n">
        <v>4.3</v>
      </c>
    </row>
    <row r="36" customFormat="false" ht="12.8" hidden="false" customHeight="false" outlineLevel="0" collapsed="false">
      <c r="B36" s="322" t="s">
        <v>526</v>
      </c>
      <c r="C36" s="322" t="n">
        <v>5</v>
      </c>
      <c r="D36" s="322" t="n">
        <v>142</v>
      </c>
      <c r="E36" s="322" t="n">
        <v>28.4</v>
      </c>
      <c r="F36" s="322" t="n">
        <v>2.3</v>
      </c>
    </row>
    <row r="37" customFormat="false" ht="12.8" hidden="false" customHeight="false" outlineLevel="0" collapsed="false">
      <c r="B37" s="322"/>
      <c r="C37" s="322"/>
      <c r="D37" s="322"/>
      <c r="E37" s="322"/>
      <c r="F37" s="322"/>
    </row>
    <row r="38" customFormat="false" ht="12.8" hidden="false" customHeight="false" outlineLevel="0" collapsed="false">
      <c r="B38" s="322" t="s">
        <v>490</v>
      </c>
      <c r="C38" s="322" t="n">
        <v>4</v>
      </c>
      <c r="D38" s="322" t="n">
        <v>126</v>
      </c>
      <c r="E38" s="322" t="n">
        <v>31.5</v>
      </c>
      <c r="F38" s="322" t="n">
        <v>4.33333333333333</v>
      </c>
    </row>
    <row r="39" customFormat="false" ht="12.8" hidden="false" customHeight="false" outlineLevel="0" collapsed="false">
      <c r="B39" s="322" t="s">
        <v>491</v>
      </c>
      <c r="C39" s="322" t="n">
        <v>4</v>
      </c>
      <c r="D39" s="322" t="n">
        <v>127</v>
      </c>
      <c r="E39" s="322" t="n">
        <v>31.75</v>
      </c>
      <c r="F39" s="322" t="n">
        <v>14.9166666666667</v>
      </c>
    </row>
    <row r="40" customFormat="false" ht="12.8" hidden="false" customHeight="false" outlineLevel="0" collapsed="false">
      <c r="B40" s="322" t="s">
        <v>492</v>
      </c>
      <c r="C40" s="322" t="n">
        <v>4</v>
      </c>
      <c r="D40" s="322" t="n">
        <v>134</v>
      </c>
      <c r="E40" s="322" t="n">
        <v>33.5</v>
      </c>
      <c r="F40" s="322" t="n">
        <v>7</v>
      </c>
    </row>
    <row r="41" customFormat="false" ht="12.8" hidden="false" customHeight="false" outlineLevel="0" collapsed="false">
      <c r="B41" s="322" t="s">
        <v>493</v>
      </c>
      <c r="C41" s="322" t="n">
        <v>4</v>
      </c>
      <c r="D41" s="322" t="n">
        <v>132</v>
      </c>
      <c r="E41" s="322" t="n">
        <v>33</v>
      </c>
      <c r="F41" s="322" t="n">
        <v>15.3333333333333</v>
      </c>
    </row>
    <row r="42" customFormat="false" ht="12.8" hidden="false" customHeight="false" outlineLevel="0" collapsed="false">
      <c r="B42" s="322" t="s">
        <v>494</v>
      </c>
      <c r="C42" s="322" t="n">
        <v>4</v>
      </c>
      <c r="D42" s="322" t="n">
        <v>137</v>
      </c>
      <c r="E42" s="322" t="n">
        <v>34.25</v>
      </c>
      <c r="F42" s="322" t="n">
        <v>12.9166666666667</v>
      </c>
    </row>
    <row r="45" customFormat="false" ht="12.8" hidden="false" customHeight="false" outlineLevel="0" collapsed="false">
      <c r="B45" s="0" t="s">
        <v>477</v>
      </c>
    </row>
    <row r="46" customFormat="false" ht="23.85" hidden="false" customHeight="false" outlineLevel="0" collapsed="false">
      <c r="B46" s="142" t="s">
        <v>478</v>
      </c>
      <c r="C46" s="323" t="s">
        <v>479</v>
      </c>
      <c r="D46" s="323" t="s">
        <v>28</v>
      </c>
      <c r="E46" s="323" t="s">
        <v>480</v>
      </c>
      <c r="F46" s="323" t="s">
        <v>62</v>
      </c>
      <c r="G46" s="323" t="s">
        <v>481</v>
      </c>
      <c r="H46" s="323" t="s">
        <v>529</v>
      </c>
    </row>
    <row r="47" customFormat="false" ht="12.8" hidden="false" customHeight="false" outlineLevel="0" collapsed="false">
      <c r="B47" s="140" t="s">
        <v>530</v>
      </c>
      <c r="C47" s="140" t="n">
        <v>134</v>
      </c>
      <c r="D47" s="140" t="n">
        <v>3</v>
      </c>
      <c r="E47" s="140" t="n">
        <v>44.6666666666667</v>
      </c>
      <c r="F47" s="140" t="n">
        <v>18.1694915254237</v>
      </c>
      <c r="G47" s="140" t="n">
        <v>9.30167729601986E-005</v>
      </c>
      <c r="H47" s="140" t="n">
        <v>3.4902948194976</v>
      </c>
    </row>
    <row r="48" customFormat="false" ht="12.8" hidden="false" customHeight="false" outlineLevel="0" collapsed="false">
      <c r="B48" s="140" t="s">
        <v>531</v>
      </c>
      <c r="C48" s="140" t="n">
        <v>21.7</v>
      </c>
      <c r="D48" s="140" t="n">
        <v>4</v>
      </c>
      <c r="E48" s="140" t="n">
        <v>5.425</v>
      </c>
      <c r="F48" s="140" t="n">
        <v>2.20677966101695</v>
      </c>
      <c r="G48" s="140" t="n">
        <v>0.129622278664451</v>
      </c>
      <c r="H48" s="140" t="n">
        <v>3.25916672690125</v>
      </c>
    </row>
    <row r="49" customFormat="false" ht="12.8" hidden="false" customHeight="false" outlineLevel="0" collapsed="false">
      <c r="B49" s="140" t="s">
        <v>532</v>
      </c>
      <c r="C49" s="140" t="n">
        <v>29.5</v>
      </c>
      <c r="D49" s="140" t="n">
        <v>12</v>
      </c>
      <c r="E49" s="140" t="n">
        <v>2.45833333333333</v>
      </c>
      <c r="F49" s="140"/>
      <c r="G49" s="140"/>
      <c r="H49" s="140"/>
    </row>
    <row r="50" customFormat="false" ht="12.8" hidden="false" customHeight="false" outlineLevel="0" collapsed="false">
      <c r="B50" s="140"/>
      <c r="C50" s="140"/>
      <c r="D50" s="140"/>
      <c r="E50" s="140"/>
      <c r="F50" s="140"/>
      <c r="G50" s="140"/>
      <c r="H50" s="140"/>
    </row>
    <row r="51" customFormat="false" ht="12.8" hidden="false" customHeight="false" outlineLevel="0" collapsed="false">
      <c r="B51" s="140" t="s">
        <v>206</v>
      </c>
      <c r="C51" s="140" t="n">
        <v>185.2</v>
      </c>
      <c r="D51" s="140" t="n">
        <v>19</v>
      </c>
      <c r="E51" s="140"/>
      <c r="F51" s="140"/>
      <c r="G51" s="140"/>
      <c r="H51" s="140"/>
    </row>
    <row r="54" customFormat="false" ht="13.8" hidden="false" customHeight="false" outlineLevel="0" collapsed="false">
      <c r="A54" s="293" t="s">
        <v>70</v>
      </c>
      <c r="B54" s="293"/>
    </row>
    <row r="55" customFormat="false" ht="12.8" hidden="false" customHeight="false" outlineLevel="0" collapsed="false">
      <c r="A55" s="255" t="s">
        <v>533</v>
      </c>
      <c r="B55" s="255"/>
      <c r="C55" s="255"/>
      <c r="D55" s="255"/>
      <c r="E55" s="90"/>
      <c r="F55" s="90"/>
      <c r="G55" s="90"/>
      <c r="H55" s="90"/>
      <c r="I55" s="90"/>
    </row>
    <row r="56" customFormat="false" ht="12.8" hidden="false" customHeight="false" outlineLevel="0" collapsed="false">
      <c r="A56" s="255" t="s">
        <v>534</v>
      </c>
      <c r="B56" s="255"/>
      <c r="C56" s="255"/>
    </row>
    <row r="57" customFormat="false" ht="12.8" hidden="false" customHeight="false" outlineLevel="0" collapsed="false">
      <c r="C57" s="90"/>
      <c r="D57" s="90"/>
      <c r="E57" s="90"/>
      <c r="F57" s="90"/>
      <c r="G57" s="90"/>
      <c r="H57" s="90"/>
      <c r="I57" s="90"/>
    </row>
    <row r="60" customFormat="false" ht="13.8" hidden="false" customHeight="false" outlineLevel="0" collapsed="false">
      <c r="A60" s="293" t="s">
        <v>68</v>
      </c>
      <c r="C60" s="90"/>
      <c r="D60" s="90"/>
      <c r="E60" s="90"/>
      <c r="F60" s="90"/>
      <c r="G60" s="90"/>
      <c r="H60" s="90"/>
      <c r="I60" s="90"/>
    </row>
    <row r="61" customFormat="false" ht="12.8" hidden="false" customHeight="false" outlineLevel="0" collapsed="false">
      <c r="A61" s="255" t="s">
        <v>535</v>
      </c>
      <c r="B61" s="255"/>
      <c r="C61" s="255"/>
    </row>
    <row r="62" customFormat="false" ht="12.8" hidden="false" customHeight="false" outlineLevel="0" collapsed="false">
      <c r="A62" s="255" t="s">
        <v>536</v>
      </c>
      <c r="B62" s="255"/>
      <c r="C62" s="255"/>
      <c r="D62" s="90"/>
      <c r="E62" s="90"/>
      <c r="F62" s="90"/>
      <c r="G62" s="90"/>
      <c r="H62" s="90"/>
      <c r="I62" s="90"/>
    </row>
    <row r="64" customFormat="false" ht="13.8" hidden="false" customHeight="false" outlineLevel="0" collapsed="false">
      <c r="A64" s="293" t="s">
        <v>76</v>
      </c>
    </row>
    <row r="65" customFormat="false" ht="12.8" hidden="false" customHeight="false" outlineLevel="0" collapsed="false">
      <c r="A65" s="255" t="s">
        <v>537</v>
      </c>
      <c r="B65" s="255"/>
      <c r="C65" s="255"/>
      <c r="D65" s="255"/>
      <c r="E65" s="255"/>
      <c r="F65" s="255"/>
      <c r="G65" s="255"/>
      <c r="H65" s="255"/>
      <c r="I65" s="90"/>
      <c r="J65" s="90"/>
      <c r="K65" s="90"/>
      <c r="L65" s="90"/>
    </row>
  </sheetData>
  <mergeCells count="16">
    <mergeCell ref="B1:H1"/>
    <mergeCell ref="A8:H8"/>
    <mergeCell ref="A11:B11"/>
    <mergeCell ref="B12:E12"/>
    <mergeCell ref="B13:E13"/>
    <mergeCell ref="B14:E14"/>
    <mergeCell ref="B15:E15"/>
    <mergeCell ref="A18:B18"/>
    <mergeCell ref="A28:B28"/>
    <mergeCell ref="B30:D30"/>
    <mergeCell ref="A54:B54"/>
    <mergeCell ref="A55:D55"/>
    <mergeCell ref="A56:C56"/>
    <mergeCell ref="A61:C61"/>
    <mergeCell ref="A62:C62"/>
    <mergeCell ref="A65:H65"/>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H15" activeCellId="0" sqref="H15"/>
    </sheetView>
  </sheetViews>
  <sheetFormatPr defaultColWidth="11.53515625" defaultRowHeight="12.8" zeroHeight="false" outlineLevelRow="0" outlineLevelCol="0"/>
  <sheetData>
    <row r="1" customFormat="false" ht="12.8" hidden="false" customHeight="false" outlineLevel="0" collapsed="false">
      <c r="A1" s="293" t="s">
        <v>538</v>
      </c>
      <c r="B1" s="293"/>
      <c r="C1" s="293"/>
      <c r="D1" s="293"/>
      <c r="E1" s="293"/>
      <c r="F1" s="293"/>
      <c r="G1" s="293"/>
      <c r="H1" s="293"/>
      <c r="I1" s="293"/>
      <c r="J1" s="293"/>
    </row>
    <row r="2" customFormat="false" ht="12.8" hidden="false" customHeight="false" outlineLevel="0" collapsed="false">
      <c r="A2" s="242" t="s">
        <v>539</v>
      </c>
      <c r="B2" s="242"/>
    </row>
    <row r="3" customFormat="false" ht="12.8" hidden="false" customHeight="false" outlineLevel="0" collapsed="false">
      <c r="A3" s="324" t="s">
        <v>540</v>
      </c>
      <c r="B3" s="226" t="s">
        <v>541</v>
      </c>
      <c r="C3" s="226"/>
      <c r="D3" s="226"/>
      <c r="E3" s="226"/>
      <c r="F3" s="226"/>
    </row>
    <row r="4" customFormat="false" ht="12.8" hidden="false" customHeight="false" outlineLevel="0" collapsed="false">
      <c r="A4" s="324"/>
      <c r="B4" s="325" t="n">
        <v>1</v>
      </c>
      <c r="C4" s="325" t="n">
        <v>2</v>
      </c>
      <c r="D4" s="325" t="n">
        <v>3</v>
      </c>
      <c r="E4" s="325" t="n">
        <v>4</v>
      </c>
      <c r="F4" s="325" t="n">
        <v>5</v>
      </c>
    </row>
    <row r="5" customFormat="false" ht="12.8" hidden="false" customHeight="false" outlineLevel="0" collapsed="false">
      <c r="A5" s="226" t="n">
        <v>1</v>
      </c>
      <c r="B5" s="226" t="s">
        <v>165</v>
      </c>
      <c r="C5" s="226" t="s">
        <v>542</v>
      </c>
      <c r="D5" s="226" t="s">
        <v>526</v>
      </c>
      <c r="E5" s="226" t="s">
        <v>167</v>
      </c>
      <c r="F5" s="226" t="s">
        <v>166</v>
      </c>
    </row>
    <row r="6" customFormat="false" ht="12.8" hidden="false" customHeight="false" outlineLevel="0" collapsed="false">
      <c r="A6" s="226"/>
      <c r="B6" s="226" t="n">
        <v>52.5</v>
      </c>
      <c r="C6" s="226" t="n">
        <v>46.3</v>
      </c>
      <c r="D6" s="226" t="n">
        <v>44.1</v>
      </c>
      <c r="E6" s="226" t="n">
        <v>48.1</v>
      </c>
      <c r="F6" s="226" t="n">
        <v>40.9</v>
      </c>
    </row>
    <row r="7" customFormat="false" ht="12.8" hidden="false" customHeight="false" outlineLevel="0" collapsed="false">
      <c r="A7" s="226" t="n">
        <v>2</v>
      </c>
      <c r="B7" s="226" t="s">
        <v>526</v>
      </c>
      <c r="C7" s="226" t="s">
        <v>166</v>
      </c>
      <c r="D7" s="226" t="s">
        <v>165</v>
      </c>
      <c r="E7" s="226" t="s">
        <v>542</v>
      </c>
      <c r="F7" s="226" t="s">
        <v>167</v>
      </c>
    </row>
    <row r="8" customFormat="false" ht="12.8" hidden="false" customHeight="false" outlineLevel="0" collapsed="false">
      <c r="A8" s="226"/>
      <c r="B8" s="226" t="n">
        <v>44.2</v>
      </c>
      <c r="C8" s="226" t="n">
        <v>42.9</v>
      </c>
      <c r="D8" s="226" t="n">
        <v>51.3</v>
      </c>
      <c r="E8" s="226" t="n">
        <v>49.3</v>
      </c>
      <c r="F8" s="226" t="n">
        <v>32.6</v>
      </c>
    </row>
    <row r="9" customFormat="false" ht="12.8" hidden="false" customHeight="false" outlineLevel="0" collapsed="false">
      <c r="A9" s="226" t="n">
        <v>3</v>
      </c>
      <c r="B9" s="226" t="s">
        <v>166</v>
      </c>
      <c r="C9" s="226" t="s">
        <v>165</v>
      </c>
      <c r="D9" s="226" t="s">
        <v>167</v>
      </c>
      <c r="E9" s="226" t="s">
        <v>526</v>
      </c>
      <c r="F9" s="226" t="s">
        <v>542</v>
      </c>
    </row>
    <row r="10" customFormat="false" ht="12.8" hidden="false" customHeight="false" outlineLevel="0" collapsed="false">
      <c r="A10" s="226"/>
      <c r="B10" s="226" t="n">
        <v>49.1</v>
      </c>
      <c r="C10" s="226" t="n">
        <v>47.3</v>
      </c>
      <c r="D10" s="226" t="n">
        <v>38.1</v>
      </c>
      <c r="E10" s="326" t="n">
        <v>41</v>
      </c>
      <c r="F10" s="226" t="n">
        <v>47.2</v>
      </c>
    </row>
    <row r="11" customFormat="false" ht="12.8" hidden="false" customHeight="false" outlineLevel="0" collapsed="false">
      <c r="A11" s="226" t="n">
        <v>4</v>
      </c>
      <c r="B11" s="226" t="s">
        <v>167</v>
      </c>
      <c r="C11" s="226" t="s">
        <v>526</v>
      </c>
      <c r="D11" s="226" t="s">
        <v>542</v>
      </c>
      <c r="E11" s="226" t="s">
        <v>166</v>
      </c>
      <c r="F11" s="226" t="s">
        <v>165</v>
      </c>
    </row>
    <row r="12" customFormat="false" ht="12.8" hidden="false" customHeight="false" outlineLevel="0" collapsed="false">
      <c r="A12" s="226"/>
      <c r="B12" s="226" t="n">
        <v>43.2</v>
      </c>
      <c r="C12" s="226" t="n">
        <v>42.5</v>
      </c>
      <c r="D12" s="226" t="n">
        <v>67.2</v>
      </c>
      <c r="E12" s="226" t="n">
        <v>55.1</v>
      </c>
      <c r="F12" s="226" t="n">
        <v>45.3</v>
      </c>
    </row>
    <row r="13" customFormat="false" ht="12.8" hidden="false" customHeight="false" outlineLevel="0" collapsed="false">
      <c r="A13" s="226" t="n">
        <v>5</v>
      </c>
      <c r="B13" s="226" t="s">
        <v>542</v>
      </c>
      <c r="C13" s="226" t="s">
        <v>167</v>
      </c>
      <c r="D13" s="226" t="s">
        <v>166</v>
      </c>
      <c r="E13" s="226" t="s">
        <v>165</v>
      </c>
      <c r="F13" s="226" t="s">
        <v>526</v>
      </c>
    </row>
    <row r="14" customFormat="false" ht="12.8" hidden="false" customHeight="false" outlineLevel="0" collapsed="false">
      <c r="A14" s="226"/>
      <c r="B14" s="326" t="n">
        <v>47</v>
      </c>
      <c r="C14" s="226" t="n">
        <v>43.2</v>
      </c>
      <c r="D14" s="226" t="n">
        <v>46.7</v>
      </c>
      <c r="E14" s="326" t="n">
        <v>46</v>
      </c>
      <c r="F14" s="226" t="n">
        <v>43.2</v>
      </c>
    </row>
    <row r="15" customFormat="false" ht="12.8" hidden="false" customHeight="false" outlineLevel="0" collapsed="false">
      <c r="A15" s="242" t="s">
        <v>543</v>
      </c>
      <c r="B15" s="242"/>
      <c r="C15" s="242"/>
      <c r="D15" s="242"/>
      <c r="E15" s="242"/>
      <c r="F15" s="242"/>
    </row>
    <row r="17" customFormat="false" ht="13.8" hidden="false" customHeight="false" outlineLevel="0" collapsed="false">
      <c r="A17" s="293" t="s">
        <v>544</v>
      </c>
      <c r="B17" s="293"/>
    </row>
    <row r="18" customFormat="false" ht="13.8" hidden="false" customHeight="false" outlineLevel="0" collapsed="false">
      <c r="A18" s="287" t="s">
        <v>273</v>
      </c>
    </row>
    <row r="19" customFormat="false" ht="12.8" hidden="false" customHeight="false" outlineLevel="0" collapsed="false">
      <c r="C19" s="0" t="s">
        <v>545</v>
      </c>
    </row>
    <row r="20" customFormat="false" ht="12.8" hidden="false" customHeight="false" outlineLevel="0" collapsed="false">
      <c r="C20" s="242" t="s">
        <v>546</v>
      </c>
      <c r="D20" s="242"/>
      <c r="E20" s="242"/>
      <c r="F20" s="242"/>
    </row>
    <row r="21" customFormat="false" ht="12.8" hidden="false" customHeight="false" outlineLevel="0" collapsed="false">
      <c r="C21" s="242" t="s">
        <v>547</v>
      </c>
      <c r="D21" s="242"/>
      <c r="E21" s="242"/>
      <c r="F21" s="242"/>
    </row>
    <row r="22" customFormat="false" ht="12.8" hidden="false" customHeight="false" outlineLevel="0" collapsed="false">
      <c r="C22" s="242" t="s">
        <v>548</v>
      </c>
      <c r="D22" s="242"/>
    </row>
    <row r="23" customFormat="false" ht="12.8" hidden="false" customHeight="false" outlineLevel="0" collapsed="false">
      <c r="C23" s="242" t="s">
        <v>549</v>
      </c>
      <c r="D23" s="242"/>
    </row>
    <row r="24" customFormat="false" ht="12.8" hidden="false" customHeight="false" outlineLevel="0" collapsed="false">
      <c r="C24" s="242" t="s">
        <v>550</v>
      </c>
      <c r="D24" s="242"/>
      <c r="E24" s="242"/>
      <c r="F24" s="242"/>
    </row>
    <row r="25" customFormat="false" ht="12.8" hidden="false" customHeight="false" outlineLevel="0" collapsed="false">
      <c r="C25" s="242" t="s">
        <v>551</v>
      </c>
      <c r="D25" s="242"/>
    </row>
    <row r="26" customFormat="false" ht="12.8" hidden="false" customHeight="false" outlineLevel="0" collapsed="false">
      <c r="C26" s="242" t="s">
        <v>552</v>
      </c>
      <c r="D26" s="242"/>
      <c r="E26" s="242"/>
    </row>
    <row r="28" customFormat="false" ht="13.8" hidden="false" customHeight="false" outlineLevel="0" collapsed="false">
      <c r="A28" s="287" t="s">
        <v>55</v>
      </c>
    </row>
    <row r="31" customFormat="false" ht="13.8" hidden="false" customHeight="false" outlineLevel="0" collapsed="false">
      <c r="B31" s="327" t="s">
        <v>553</v>
      </c>
      <c r="C31" s="327"/>
      <c r="D31" s="327"/>
    </row>
    <row r="32" customFormat="false" ht="13.8" hidden="false" customHeight="false" outlineLevel="0" collapsed="false">
      <c r="B32" s="327" t="s">
        <v>554</v>
      </c>
      <c r="C32" s="327"/>
      <c r="D32" s="327"/>
    </row>
    <row r="33" customFormat="false" ht="12.8" hidden="false" customHeight="false" outlineLevel="0" collapsed="false">
      <c r="B33" s="140"/>
      <c r="C33" s="140"/>
      <c r="D33" s="140" t="s">
        <v>20</v>
      </c>
    </row>
    <row r="34" customFormat="false" ht="12.8" hidden="false" customHeight="false" outlineLevel="0" collapsed="false">
      <c r="B34" s="324" t="s">
        <v>555</v>
      </c>
      <c r="C34" s="140" t="n">
        <v>1</v>
      </c>
      <c r="D34" s="140" t="n">
        <v>5</v>
      </c>
    </row>
    <row r="35" customFormat="false" ht="12.8" hidden="false" customHeight="false" outlineLevel="0" collapsed="false">
      <c r="B35" s="324"/>
      <c r="C35" s="140" t="n">
        <v>2</v>
      </c>
      <c r="D35" s="140" t="n">
        <v>5</v>
      </c>
    </row>
    <row r="36" customFormat="false" ht="12.8" hidden="false" customHeight="false" outlineLevel="0" collapsed="false">
      <c r="B36" s="324"/>
      <c r="C36" s="140" t="n">
        <v>3</v>
      </c>
      <c r="D36" s="140" t="n">
        <v>5</v>
      </c>
    </row>
    <row r="37" customFormat="false" ht="12.8" hidden="false" customHeight="false" outlineLevel="0" collapsed="false">
      <c r="B37" s="324"/>
      <c r="C37" s="140" t="n">
        <v>4</v>
      </c>
      <c r="D37" s="140" t="n">
        <v>5</v>
      </c>
    </row>
    <row r="38" customFormat="false" ht="12.8" hidden="false" customHeight="false" outlineLevel="0" collapsed="false">
      <c r="B38" s="324"/>
      <c r="C38" s="140" t="n">
        <v>5</v>
      </c>
      <c r="D38" s="140" t="n">
        <v>5</v>
      </c>
    </row>
    <row r="39" customFormat="false" ht="12.8" hidden="false" customHeight="false" outlineLevel="0" collapsed="false">
      <c r="B39" s="324" t="s">
        <v>556</v>
      </c>
      <c r="C39" s="140" t="n">
        <v>1</v>
      </c>
      <c r="D39" s="140" t="n">
        <v>5</v>
      </c>
    </row>
    <row r="40" customFormat="false" ht="12.8" hidden="false" customHeight="false" outlineLevel="0" collapsed="false">
      <c r="B40" s="324"/>
      <c r="C40" s="140" t="n">
        <v>2</v>
      </c>
      <c r="D40" s="140" t="n">
        <v>5</v>
      </c>
    </row>
    <row r="41" customFormat="false" ht="12.8" hidden="false" customHeight="false" outlineLevel="0" collapsed="false">
      <c r="B41" s="324"/>
      <c r="C41" s="140" t="n">
        <v>3</v>
      </c>
      <c r="D41" s="140" t="n">
        <v>5</v>
      </c>
    </row>
    <row r="42" customFormat="false" ht="12.8" hidden="false" customHeight="false" outlineLevel="0" collapsed="false">
      <c r="B42" s="324"/>
      <c r="C42" s="140" t="n">
        <v>4</v>
      </c>
      <c r="D42" s="140" t="n">
        <v>5</v>
      </c>
    </row>
    <row r="43" customFormat="false" ht="12.8" hidden="false" customHeight="false" outlineLevel="0" collapsed="false">
      <c r="B43" s="324"/>
      <c r="C43" s="140" t="n">
        <v>5</v>
      </c>
      <c r="D43" s="140" t="n">
        <v>5</v>
      </c>
    </row>
    <row r="44" customFormat="false" ht="12.8" hidden="false" customHeight="false" outlineLevel="0" collapsed="false">
      <c r="B44" s="324" t="s">
        <v>525</v>
      </c>
      <c r="C44" s="140" t="s">
        <v>165</v>
      </c>
      <c r="D44" s="140" t="n">
        <v>5</v>
      </c>
    </row>
    <row r="45" customFormat="false" ht="12.8" hidden="false" customHeight="false" outlineLevel="0" collapsed="false">
      <c r="B45" s="324"/>
      <c r="C45" s="140" t="s">
        <v>166</v>
      </c>
      <c r="D45" s="140" t="n">
        <v>5</v>
      </c>
    </row>
    <row r="46" customFormat="false" ht="12.8" hidden="false" customHeight="false" outlineLevel="0" collapsed="false">
      <c r="B46" s="324"/>
      <c r="C46" s="140" t="s">
        <v>167</v>
      </c>
      <c r="D46" s="140" t="n">
        <v>5</v>
      </c>
    </row>
    <row r="47" customFormat="false" ht="12.8" hidden="false" customHeight="false" outlineLevel="0" collapsed="false">
      <c r="B47" s="324"/>
      <c r="C47" s="140" t="s">
        <v>526</v>
      </c>
      <c r="D47" s="140" t="n">
        <v>5</v>
      </c>
    </row>
    <row r="48" customFormat="false" ht="12.8" hidden="false" customHeight="false" outlineLevel="0" collapsed="false">
      <c r="B48" s="324"/>
      <c r="C48" s="140" t="s">
        <v>542</v>
      </c>
      <c r="D48" s="140" t="n">
        <v>5</v>
      </c>
    </row>
    <row r="51" customFormat="false" ht="13.8" hidden="false" customHeight="false" outlineLevel="0" collapsed="false">
      <c r="B51" s="327" t="s">
        <v>557</v>
      </c>
      <c r="C51" s="327"/>
      <c r="D51" s="327"/>
      <c r="E51" s="327"/>
      <c r="F51" s="327"/>
      <c r="G51" s="327"/>
    </row>
    <row r="52" customFormat="false" ht="12.8" hidden="false" customHeight="false" outlineLevel="0" collapsed="false">
      <c r="B52" s="140" t="s">
        <v>558</v>
      </c>
      <c r="C52" s="140"/>
      <c r="D52" s="140"/>
      <c r="E52" s="140"/>
      <c r="F52" s="140"/>
      <c r="G52" s="140"/>
    </row>
    <row r="53" customFormat="false" ht="12.8" hidden="false" customHeight="false" outlineLevel="0" collapsed="false">
      <c r="B53" s="140" t="s">
        <v>559</v>
      </c>
      <c r="C53" s="140" t="s">
        <v>560</v>
      </c>
      <c r="D53" s="140" t="s">
        <v>28</v>
      </c>
      <c r="E53" s="140" t="s">
        <v>561</v>
      </c>
      <c r="F53" s="140" t="s">
        <v>62</v>
      </c>
      <c r="G53" s="140" t="s">
        <v>63</v>
      </c>
    </row>
    <row r="54" customFormat="false" ht="12.8" hidden="false" customHeight="false" outlineLevel="0" collapsed="false">
      <c r="B54" s="140" t="s">
        <v>562</v>
      </c>
      <c r="C54" s="140" t="s">
        <v>563</v>
      </c>
      <c r="D54" s="140" t="n">
        <v>12</v>
      </c>
      <c r="E54" s="140" t="n">
        <v>56.352</v>
      </c>
      <c r="F54" s="140" t="n">
        <v>2.238</v>
      </c>
      <c r="G54" s="140" t="n">
        <v>0.089</v>
      </c>
    </row>
    <row r="55" customFormat="false" ht="12.8" hidden="false" customHeight="false" outlineLevel="0" collapsed="false">
      <c r="B55" s="140" t="s">
        <v>564</v>
      </c>
      <c r="C55" s="140" t="n">
        <v>53277.872</v>
      </c>
      <c r="D55" s="140" t="n">
        <v>1</v>
      </c>
      <c r="E55" s="140" t="n">
        <v>53277.872</v>
      </c>
      <c r="F55" s="140" t="n">
        <v>2115.763</v>
      </c>
      <c r="G55" s="140" t="n">
        <v>0</v>
      </c>
    </row>
    <row r="56" customFormat="false" ht="12.8" hidden="false" customHeight="false" outlineLevel="0" collapsed="false">
      <c r="B56" s="140" t="s">
        <v>555</v>
      </c>
      <c r="C56" s="140" t="n">
        <v>141.466</v>
      </c>
      <c r="D56" s="140" t="n">
        <v>4</v>
      </c>
      <c r="E56" s="140" t="n">
        <v>35.366</v>
      </c>
      <c r="F56" s="140" t="n">
        <v>1.404</v>
      </c>
      <c r="G56" s="140" t="n">
        <v>0.291</v>
      </c>
    </row>
    <row r="57" customFormat="false" ht="12.8" hidden="false" customHeight="false" outlineLevel="0" collapsed="false">
      <c r="B57" s="140" t="s">
        <v>556</v>
      </c>
      <c r="C57" s="140" t="n">
        <v>184.458</v>
      </c>
      <c r="D57" s="140" t="n">
        <v>4</v>
      </c>
      <c r="E57" s="140" t="n">
        <v>46.114</v>
      </c>
      <c r="F57" s="140" t="n">
        <v>1.831</v>
      </c>
      <c r="G57" s="140" t="n">
        <v>0.188</v>
      </c>
    </row>
    <row r="58" customFormat="false" ht="12.8" hidden="false" customHeight="false" outlineLevel="0" collapsed="false">
      <c r="B58" s="140" t="s">
        <v>525</v>
      </c>
      <c r="C58" s="140" t="n">
        <v>350.298</v>
      </c>
      <c r="D58" s="140" t="n">
        <v>4</v>
      </c>
      <c r="E58" s="140" t="n">
        <v>87.574</v>
      </c>
      <c r="F58" s="140" t="n">
        <v>3.478</v>
      </c>
      <c r="G58" s="140" t="n">
        <v>0.042</v>
      </c>
    </row>
    <row r="59" customFormat="false" ht="12.8" hidden="false" customHeight="false" outlineLevel="0" collapsed="false">
      <c r="B59" s="140" t="s">
        <v>532</v>
      </c>
      <c r="C59" s="140" t="n">
        <v>302.177</v>
      </c>
      <c r="D59" s="140" t="n">
        <v>12</v>
      </c>
      <c r="E59" s="140" t="n">
        <v>25.181</v>
      </c>
      <c r="F59" s="140"/>
      <c r="G59" s="140"/>
    </row>
    <row r="60" customFormat="false" ht="12.8" hidden="false" customHeight="false" outlineLevel="0" collapsed="false">
      <c r="B60" s="140" t="s">
        <v>206</v>
      </c>
      <c r="C60" s="140" t="n">
        <v>54256.27</v>
      </c>
      <c r="D60" s="140" t="n">
        <v>25</v>
      </c>
      <c r="E60" s="140"/>
      <c r="F60" s="140"/>
      <c r="G60" s="140"/>
    </row>
    <row r="61" customFormat="false" ht="12.8" hidden="false" customHeight="false" outlineLevel="0" collapsed="false">
      <c r="B61" s="140" t="s">
        <v>565</v>
      </c>
      <c r="C61" s="140" t="n">
        <v>978.398</v>
      </c>
      <c r="D61" s="140" t="n">
        <v>24</v>
      </c>
      <c r="E61" s="140"/>
      <c r="F61" s="140"/>
      <c r="G61" s="140"/>
    </row>
    <row r="62" customFormat="false" ht="12.8" hidden="false" customHeight="false" outlineLevel="0" collapsed="false">
      <c r="B62" s="140" t="s">
        <v>566</v>
      </c>
      <c r="C62" s="140"/>
      <c r="D62" s="140"/>
      <c r="E62" s="140"/>
      <c r="F62" s="140"/>
      <c r="G62" s="140"/>
    </row>
    <row r="66" customFormat="false" ht="13.8" hidden="false" customHeight="false" outlineLevel="0" collapsed="false">
      <c r="B66" s="328" t="s">
        <v>567</v>
      </c>
    </row>
    <row r="67" customFormat="false" ht="13.8" hidden="false" customHeight="false" outlineLevel="0" collapsed="false">
      <c r="B67" s="287" t="s">
        <v>555</v>
      </c>
    </row>
    <row r="68" customFormat="false" ht="12.8" hidden="false" customHeight="false" outlineLevel="0" collapsed="false">
      <c r="B68" s="242" t="s">
        <v>568</v>
      </c>
      <c r="C68" s="242"/>
    </row>
    <row r="69" customFormat="false" ht="12.8" hidden="false" customHeight="false" outlineLevel="0" collapsed="false">
      <c r="B69" s="242" t="s">
        <v>558</v>
      </c>
      <c r="C69" s="242"/>
      <c r="H69" s="218"/>
    </row>
    <row r="70" customFormat="false" ht="12.8" hidden="false" customHeight="false" outlineLevel="0" collapsed="false">
      <c r="B70" s="0" t="s">
        <v>569</v>
      </c>
    </row>
    <row r="71" customFormat="false" ht="23.85" hidden="false" customHeight="true" outlineLevel="0" collapsed="false">
      <c r="B71" s="140" t="s">
        <v>570</v>
      </c>
      <c r="C71" s="140" t="s">
        <v>571</v>
      </c>
      <c r="D71" s="140" t="s">
        <v>572</v>
      </c>
      <c r="E71" s="140" t="s">
        <v>573</v>
      </c>
      <c r="F71" s="140" t="s">
        <v>63</v>
      </c>
      <c r="G71" s="329" t="s">
        <v>574</v>
      </c>
      <c r="H71" s="329"/>
    </row>
    <row r="72" customFormat="false" ht="23.85" hidden="false" customHeight="false" outlineLevel="0" collapsed="false">
      <c r="B72" s="140"/>
      <c r="C72" s="140"/>
      <c r="D72" s="140"/>
      <c r="E72" s="140"/>
      <c r="F72" s="140"/>
      <c r="G72" s="140" t="s">
        <v>575</v>
      </c>
      <c r="H72" s="330" t="s">
        <v>576</v>
      </c>
    </row>
    <row r="73" customFormat="false" ht="12.8" hidden="false" customHeight="false" outlineLevel="0" collapsed="false">
      <c r="B73" s="140" t="n">
        <v>1</v>
      </c>
      <c r="C73" s="140" t="n">
        <v>2</v>
      </c>
      <c r="D73" s="140" t="n">
        <v>2.32</v>
      </c>
      <c r="E73" s="140" t="n">
        <v>3.1737</v>
      </c>
      <c r="F73" s="140" t="n">
        <v>0.479</v>
      </c>
      <c r="G73" s="140" t="n">
        <v>-4.595</v>
      </c>
      <c r="H73" s="140" t="n">
        <v>9.235</v>
      </c>
    </row>
    <row r="74" customFormat="false" ht="12.8" hidden="false" customHeight="false" outlineLevel="0" collapsed="false">
      <c r="B74" s="140"/>
      <c r="C74" s="140" t="n">
        <v>3</v>
      </c>
      <c r="D74" s="140" t="n">
        <v>1.84</v>
      </c>
      <c r="E74" s="140" t="n">
        <v>3.1737</v>
      </c>
      <c r="F74" s="140" t="n">
        <v>0.573</v>
      </c>
      <c r="G74" s="140" t="n">
        <v>-5.075</v>
      </c>
      <c r="H74" s="140" t="n">
        <v>8.755</v>
      </c>
    </row>
    <row r="75" customFormat="false" ht="12.8" hidden="false" customHeight="false" outlineLevel="0" collapsed="false">
      <c r="B75" s="140"/>
      <c r="C75" s="140" t="n">
        <v>4</v>
      </c>
      <c r="D75" s="140" t="n">
        <v>-4.28</v>
      </c>
      <c r="E75" s="140" t="n">
        <v>3.1737</v>
      </c>
      <c r="F75" s="140" t="n">
        <v>0.202</v>
      </c>
      <c r="G75" s="140" t="n">
        <v>-11.195</v>
      </c>
      <c r="H75" s="140" t="n">
        <v>2.635</v>
      </c>
    </row>
    <row r="76" customFormat="false" ht="12.8" hidden="false" customHeight="false" outlineLevel="0" collapsed="false">
      <c r="B76" s="140"/>
      <c r="C76" s="140" t="n">
        <v>5</v>
      </c>
      <c r="D76" s="140" t="n">
        <v>1.2</v>
      </c>
      <c r="E76" s="140" t="n">
        <v>3.1737</v>
      </c>
      <c r="F76" s="140" t="n">
        <v>0.712</v>
      </c>
      <c r="G76" s="140" t="n">
        <v>-5.715</v>
      </c>
      <c r="H76" s="140" t="n">
        <v>8.115</v>
      </c>
    </row>
    <row r="77" customFormat="false" ht="12.8" hidden="false" customHeight="false" outlineLevel="0" collapsed="false">
      <c r="B77" s="140" t="n">
        <v>2</v>
      </c>
      <c r="C77" s="140" t="n">
        <v>1</v>
      </c>
      <c r="D77" s="140" t="n">
        <v>-2.32</v>
      </c>
      <c r="E77" s="140" t="n">
        <v>3.1737</v>
      </c>
      <c r="F77" s="140" t="n">
        <v>0.479</v>
      </c>
      <c r="G77" s="140" t="n">
        <v>-9.235</v>
      </c>
      <c r="H77" s="140" t="n">
        <v>4.595</v>
      </c>
    </row>
    <row r="78" customFormat="false" ht="12.8" hidden="false" customHeight="false" outlineLevel="0" collapsed="false">
      <c r="B78" s="140"/>
      <c r="C78" s="140" t="n">
        <v>3</v>
      </c>
      <c r="D78" s="140" t="n">
        <v>-0.48</v>
      </c>
      <c r="E78" s="140" t="n">
        <v>3.1737</v>
      </c>
      <c r="F78" s="140" t="n">
        <v>0.882</v>
      </c>
      <c r="G78" s="140" t="n">
        <v>-7.395</v>
      </c>
      <c r="H78" s="140" t="n">
        <v>6.435</v>
      </c>
    </row>
    <row r="79" customFormat="false" ht="12.8" hidden="false" customHeight="false" outlineLevel="0" collapsed="false">
      <c r="B79" s="140"/>
      <c r="C79" s="140" t="n">
        <v>4</v>
      </c>
      <c r="D79" s="140" t="n">
        <v>-6.6</v>
      </c>
      <c r="E79" s="140" t="n">
        <v>3.1737</v>
      </c>
      <c r="F79" s="140" t="n">
        <v>0.06</v>
      </c>
      <c r="G79" s="140" t="n">
        <v>-13.515</v>
      </c>
      <c r="H79" s="140" t="n">
        <v>0.315</v>
      </c>
    </row>
    <row r="80" customFormat="false" ht="12.8" hidden="false" customHeight="false" outlineLevel="0" collapsed="false">
      <c r="B80" s="140"/>
      <c r="C80" s="140" t="n">
        <v>5</v>
      </c>
      <c r="D80" s="140" t="n">
        <v>-1.12</v>
      </c>
      <c r="E80" s="140" t="n">
        <v>3.1737</v>
      </c>
      <c r="F80" s="140" t="n">
        <v>0.73</v>
      </c>
      <c r="G80" s="140" t="n">
        <v>-8.035</v>
      </c>
      <c r="H80" s="140" t="n">
        <v>5.795</v>
      </c>
    </row>
    <row r="81" customFormat="false" ht="12.8" hidden="false" customHeight="false" outlineLevel="0" collapsed="false">
      <c r="B81" s="140" t="n">
        <v>3</v>
      </c>
      <c r="C81" s="140" t="n">
        <v>1</v>
      </c>
      <c r="D81" s="140" t="n">
        <v>-1.84</v>
      </c>
      <c r="E81" s="140" t="n">
        <v>3.1737</v>
      </c>
      <c r="F81" s="140" t="n">
        <v>0.573</v>
      </c>
      <c r="G81" s="140" t="n">
        <v>-8.755</v>
      </c>
      <c r="H81" s="140" t="n">
        <v>5.075</v>
      </c>
    </row>
    <row r="82" customFormat="false" ht="12.8" hidden="false" customHeight="false" outlineLevel="0" collapsed="false">
      <c r="B82" s="140"/>
      <c r="C82" s="140" t="n">
        <v>2</v>
      </c>
      <c r="D82" s="140" t="n">
        <v>0.48</v>
      </c>
      <c r="E82" s="140" t="n">
        <v>3.1737</v>
      </c>
      <c r="F82" s="140" t="n">
        <v>0.882</v>
      </c>
      <c r="G82" s="140" t="n">
        <v>-6.435</v>
      </c>
      <c r="H82" s="140" t="n">
        <v>7.395</v>
      </c>
    </row>
    <row r="83" customFormat="false" ht="12.8" hidden="false" customHeight="false" outlineLevel="0" collapsed="false">
      <c r="B83" s="140"/>
      <c r="C83" s="140" t="n">
        <v>4</v>
      </c>
      <c r="D83" s="140" t="n">
        <v>-6.12</v>
      </c>
      <c r="E83" s="140" t="n">
        <v>3.1737</v>
      </c>
      <c r="F83" s="140" t="n">
        <v>0.078</v>
      </c>
      <c r="G83" s="140" t="n">
        <v>-13.035</v>
      </c>
      <c r="H83" s="140" t="n">
        <v>0.795</v>
      </c>
    </row>
    <row r="84" customFormat="false" ht="12.8" hidden="false" customHeight="false" outlineLevel="0" collapsed="false">
      <c r="B84" s="140"/>
      <c r="C84" s="140" t="n">
        <v>5</v>
      </c>
      <c r="D84" s="140" t="n">
        <v>-0.64</v>
      </c>
      <c r="E84" s="140" t="n">
        <v>3.1737</v>
      </c>
      <c r="F84" s="140" t="n">
        <v>0.844</v>
      </c>
      <c r="G84" s="140" t="n">
        <v>-7.555</v>
      </c>
      <c r="H84" s="140" t="n">
        <v>6.275</v>
      </c>
    </row>
    <row r="85" customFormat="false" ht="12.8" hidden="false" customHeight="false" outlineLevel="0" collapsed="false">
      <c r="B85" s="140" t="n">
        <v>4</v>
      </c>
      <c r="C85" s="140" t="n">
        <v>1</v>
      </c>
      <c r="D85" s="140" t="n">
        <v>4.28</v>
      </c>
      <c r="E85" s="140" t="n">
        <v>3.1737</v>
      </c>
      <c r="F85" s="140" t="n">
        <v>0.202</v>
      </c>
      <c r="G85" s="140" t="n">
        <v>-2.635</v>
      </c>
      <c r="H85" s="140" t="n">
        <v>11.195</v>
      </c>
    </row>
    <row r="86" customFormat="false" ht="12.8" hidden="false" customHeight="false" outlineLevel="0" collapsed="false">
      <c r="B86" s="140"/>
      <c r="C86" s="140" t="n">
        <v>2</v>
      </c>
      <c r="D86" s="140" t="n">
        <v>6.6</v>
      </c>
      <c r="E86" s="140" t="n">
        <v>3.1737</v>
      </c>
      <c r="F86" s="140" t="n">
        <v>0.06</v>
      </c>
      <c r="G86" s="140" t="n">
        <v>-0.315</v>
      </c>
      <c r="H86" s="140" t="n">
        <v>13.515</v>
      </c>
    </row>
    <row r="87" customFormat="false" ht="12.8" hidden="false" customHeight="false" outlineLevel="0" collapsed="false">
      <c r="B87" s="140"/>
      <c r="C87" s="140" t="n">
        <v>3</v>
      </c>
      <c r="D87" s="140" t="n">
        <v>6.12</v>
      </c>
      <c r="E87" s="140" t="n">
        <v>3.1737</v>
      </c>
      <c r="F87" s="140" t="n">
        <v>0.078</v>
      </c>
      <c r="G87" s="140" t="n">
        <v>-0.795</v>
      </c>
      <c r="H87" s="140" t="n">
        <v>13.035</v>
      </c>
    </row>
    <row r="88" customFormat="false" ht="12.8" hidden="false" customHeight="false" outlineLevel="0" collapsed="false">
      <c r="B88" s="140"/>
      <c r="C88" s="140" t="n">
        <v>5</v>
      </c>
      <c r="D88" s="140" t="n">
        <v>5.48</v>
      </c>
      <c r="E88" s="140" t="n">
        <v>3.1737</v>
      </c>
      <c r="F88" s="140" t="n">
        <v>0.11</v>
      </c>
      <c r="G88" s="140" t="n">
        <v>-1.435</v>
      </c>
      <c r="H88" s="140" t="n">
        <v>12.395</v>
      </c>
    </row>
    <row r="89" customFormat="false" ht="12.8" hidden="false" customHeight="false" outlineLevel="0" collapsed="false">
      <c r="B89" s="140" t="n">
        <v>5</v>
      </c>
      <c r="C89" s="140" t="n">
        <v>1</v>
      </c>
      <c r="D89" s="140" t="n">
        <v>-1.2</v>
      </c>
      <c r="E89" s="140" t="n">
        <v>3.1737</v>
      </c>
      <c r="F89" s="140" t="n">
        <v>0.712</v>
      </c>
      <c r="G89" s="140" t="n">
        <v>-8.115</v>
      </c>
      <c r="H89" s="140" t="n">
        <v>5.715</v>
      </c>
    </row>
    <row r="90" customFormat="false" ht="12.8" hidden="false" customHeight="false" outlineLevel="0" collapsed="false">
      <c r="B90" s="140"/>
      <c r="C90" s="140" t="n">
        <v>2</v>
      </c>
      <c r="D90" s="140" t="n">
        <v>1.12</v>
      </c>
      <c r="E90" s="140" t="n">
        <v>3.1737</v>
      </c>
      <c r="F90" s="140" t="n">
        <v>0.73</v>
      </c>
      <c r="G90" s="140" t="n">
        <v>-5.795</v>
      </c>
      <c r="H90" s="140" t="n">
        <v>8.035</v>
      </c>
    </row>
    <row r="91" customFormat="false" ht="12.8" hidden="false" customHeight="false" outlineLevel="0" collapsed="false">
      <c r="B91" s="140"/>
      <c r="C91" s="140" t="n">
        <v>3</v>
      </c>
      <c r="D91" s="140" t="n">
        <v>0.64</v>
      </c>
      <c r="E91" s="140" t="n">
        <v>3.1737</v>
      </c>
      <c r="F91" s="140" t="n">
        <v>0.844</v>
      </c>
      <c r="G91" s="140" t="n">
        <v>-6.275</v>
      </c>
      <c r="H91" s="140" t="n">
        <v>7.555</v>
      </c>
    </row>
    <row r="92" customFormat="false" ht="12.8" hidden="false" customHeight="false" outlineLevel="0" collapsed="false">
      <c r="B92" s="140"/>
      <c r="C92" s="140" t="n">
        <v>4</v>
      </c>
      <c r="D92" s="140" t="n">
        <v>-5.48</v>
      </c>
      <c r="E92" s="140" t="n">
        <v>3.1737</v>
      </c>
      <c r="F92" s="140" t="n">
        <v>0.11</v>
      </c>
      <c r="G92" s="140" t="n">
        <v>-12.395</v>
      </c>
      <c r="H92" s="140" t="n">
        <v>1.435</v>
      </c>
    </row>
    <row r="93" customFormat="false" ht="12.8" hidden="false" customHeight="false" outlineLevel="0" collapsed="false">
      <c r="B93" s="242" t="s">
        <v>577</v>
      </c>
      <c r="C93" s="242"/>
    </row>
    <row r="94" customFormat="false" ht="12.8" hidden="false" customHeight="false" outlineLevel="0" collapsed="false">
      <c r="B94" s="242" t="s">
        <v>578</v>
      </c>
      <c r="C94" s="242"/>
      <c r="D94" s="242"/>
      <c r="E94" s="242"/>
    </row>
    <row r="97" customFormat="false" ht="13.8" hidden="false" customHeight="false" outlineLevel="0" collapsed="false">
      <c r="B97" s="287" t="s">
        <v>579</v>
      </c>
      <c r="C97" s="287"/>
    </row>
    <row r="98" customFormat="false" ht="13.8" hidden="false" customHeight="false" outlineLevel="0" collapsed="false">
      <c r="B98" s="287" t="s">
        <v>556</v>
      </c>
    </row>
    <row r="99" customFormat="false" ht="12.8" hidden="false" customHeight="false" outlineLevel="0" collapsed="false">
      <c r="B99" s="0" t="s">
        <v>568</v>
      </c>
    </row>
    <row r="100" customFormat="false" ht="12.8" hidden="false" customHeight="false" outlineLevel="0" collapsed="false">
      <c r="B100" s="0" t="s">
        <v>558</v>
      </c>
    </row>
    <row r="101" customFormat="false" ht="12.8" hidden="false" customHeight="false" outlineLevel="0" collapsed="false">
      <c r="B101" s="0" t="s">
        <v>569</v>
      </c>
    </row>
    <row r="102" customFormat="false" ht="12.8" hidden="false" customHeight="false" outlineLevel="0" collapsed="false">
      <c r="B102" s="140" t="s">
        <v>580</v>
      </c>
      <c r="C102" s="140" t="s">
        <v>581</v>
      </c>
      <c r="D102" s="140" t="s">
        <v>572</v>
      </c>
      <c r="E102" s="140" t="s">
        <v>573</v>
      </c>
      <c r="F102" s="140" t="s">
        <v>63</v>
      </c>
      <c r="G102" s="140" t="s">
        <v>582</v>
      </c>
      <c r="H102" s="140"/>
    </row>
    <row r="103" customFormat="false" ht="23.85" hidden="false" customHeight="false" outlineLevel="0" collapsed="false">
      <c r="B103" s="140"/>
      <c r="C103" s="140"/>
      <c r="D103" s="140"/>
      <c r="E103" s="140"/>
      <c r="F103" s="140"/>
      <c r="G103" s="329" t="s">
        <v>583</v>
      </c>
      <c r="H103" s="329" t="s">
        <v>576</v>
      </c>
    </row>
    <row r="104" customFormat="false" ht="12.8" hidden="false" customHeight="false" outlineLevel="0" collapsed="false">
      <c r="B104" s="140" t="n">
        <v>1</v>
      </c>
      <c r="C104" s="140" t="n">
        <v>2</v>
      </c>
      <c r="D104" s="140" t="n">
        <v>2.8</v>
      </c>
      <c r="E104" s="140" t="n">
        <v>3.1737</v>
      </c>
      <c r="F104" s="140" t="n">
        <v>0.395</v>
      </c>
      <c r="G104" s="140" t="n">
        <v>-4.115</v>
      </c>
      <c r="H104" s="140" t="n">
        <v>9.715</v>
      </c>
    </row>
    <row r="105" customFormat="false" ht="12.8" hidden="false" customHeight="false" outlineLevel="0" collapsed="false">
      <c r="B105" s="140"/>
      <c r="C105" s="140" t="n">
        <v>3</v>
      </c>
      <c r="D105" s="140" t="n">
        <v>-2.28</v>
      </c>
      <c r="E105" s="140" t="n">
        <v>3.1737</v>
      </c>
      <c r="F105" s="140" t="n">
        <v>0.486</v>
      </c>
      <c r="G105" s="140" t="n">
        <v>-9.195</v>
      </c>
      <c r="H105" s="140" t="n">
        <v>4.635</v>
      </c>
    </row>
    <row r="106" customFormat="false" ht="12.8" hidden="false" customHeight="false" outlineLevel="0" collapsed="false">
      <c r="B106" s="140"/>
      <c r="C106" s="140" t="n">
        <v>4</v>
      </c>
      <c r="D106" s="140" t="n">
        <v>-0.7</v>
      </c>
      <c r="E106" s="140" t="n">
        <v>3.1737</v>
      </c>
      <c r="F106" s="140" t="n">
        <v>0.829</v>
      </c>
      <c r="G106" s="140" t="n">
        <v>-7.615</v>
      </c>
      <c r="H106" s="140" t="n">
        <v>6.215</v>
      </c>
    </row>
    <row r="107" customFormat="false" ht="12.8" hidden="false" customHeight="false" outlineLevel="0" collapsed="false">
      <c r="B107" s="140"/>
      <c r="C107" s="140" t="n">
        <v>5</v>
      </c>
      <c r="D107" s="140" t="n">
        <v>5.36</v>
      </c>
      <c r="E107" s="140" t="n">
        <v>3.1737</v>
      </c>
      <c r="F107" s="140" t="n">
        <v>0.117</v>
      </c>
      <c r="G107" s="140" t="n">
        <v>-1.555</v>
      </c>
      <c r="H107" s="140" t="n">
        <v>12.275</v>
      </c>
    </row>
    <row r="108" customFormat="false" ht="12.8" hidden="false" customHeight="false" outlineLevel="0" collapsed="false">
      <c r="B108" s="140" t="n">
        <v>2</v>
      </c>
      <c r="C108" s="140" t="n">
        <v>1</v>
      </c>
      <c r="D108" s="140" t="n">
        <v>-2.8</v>
      </c>
      <c r="E108" s="140" t="n">
        <v>3.1737</v>
      </c>
      <c r="F108" s="140" t="n">
        <v>0.395</v>
      </c>
      <c r="G108" s="140" t="n">
        <v>-9.715</v>
      </c>
      <c r="H108" s="140" t="n">
        <v>4.115</v>
      </c>
    </row>
    <row r="109" customFormat="false" ht="12.8" hidden="false" customHeight="false" outlineLevel="0" collapsed="false">
      <c r="B109" s="140"/>
      <c r="C109" s="140" t="n">
        <v>3</v>
      </c>
      <c r="D109" s="140" t="n">
        <v>-5.08</v>
      </c>
      <c r="E109" s="140" t="n">
        <v>3.1737</v>
      </c>
      <c r="F109" s="140" t="n">
        <v>0.135</v>
      </c>
      <c r="G109" s="140" t="n">
        <v>-11.995</v>
      </c>
      <c r="H109" s="140" t="n">
        <v>1.835</v>
      </c>
    </row>
    <row r="110" customFormat="false" ht="12.8" hidden="false" customHeight="false" outlineLevel="0" collapsed="false">
      <c r="B110" s="140"/>
      <c r="C110" s="140" t="n">
        <v>4</v>
      </c>
      <c r="D110" s="140" t="n">
        <v>-3.5</v>
      </c>
      <c r="E110" s="140" t="n">
        <v>3.1737</v>
      </c>
      <c r="F110" s="140" t="n">
        <v>0.292</v>
      </c>
      <c r="G110" s="140" t="n">
        <v>-10.415</v>
      </c>
      <c r="H110" s="140" t="n">
        <v>3.415</v>
      </c>
    </row>
    <row r="111" customFormat="false" ht="12.8" hidden="false" customHeight="false" outlineLevel="0" collapsed="false">
      <c r="B111" s="140"/>
      <c r="C111" s="140" t="n">
        <v>5</v>
      </c>
      <c r="D111" s="140" t="n">
        <v>2.56</v>
      </c>
      <c r="E111" s="140" t="n">
        <v>3.1737</v>
      </c>
      <c r="F111" s="140" t="n">
        <v>0.436</v>
      </c>
      <c r="G111" s="140" t="n">
        <v>-4.355</v>
      </c>
      <c r="H111" s="140" t="n">
        <v>9.475</v>
      </c>
    </row>
    <row r="112" customFormat="false" ht="12.8" hidden="false" customHeight="false" outlineLevel="0" collapsed="false">
      <c r="B112" s="140" t="n">
        <v>3</v>
      </c>
      <c r="C112" s="140" t="n">
        <v>1</v>
      </c>
      <c r="D112" s="140" t="n">
        <v>2.28</v>
      </c>
      <c r="E112" s="140" t="n">
        <v>3.1737</v>
      </c>
      <c r="F112" s="140" t="n">
        <v>0.486</v>
      </c>
      <c r="G112" s="140" t="n">
        <v>-4.635</v>
      </c>
      <c r="H112" s="140" t="n">
        <v>9.195</v>
      </c>
    </row>
    <row r="113" customFormat="false" ht="12.8" hidden="false" customHeight="false" outlineLevel="0" collapsed="false">
      <c r="B113" s="140"/>
      <c r="C113" s="140" t="n">
        <v>2</v>
      </c>
      <c r="D113" s="140" t="n">
        <v>5.08</v>
      </c>
      <c r="E113" s="140" t="n">
        <v>3.1737</v>
      </c>
      <c r="F113" s="140" t="n">
        <v>0.135</v>
      </c>
      <c r="G113" s="140" t="n">
        <v>-1.835</v>
      </c>
      <c r="H113" s="140" t="n">
        <v>11.995</v>
      </c>
    </row>
    <row r="114" customFormat="false" ht="12.8" hidden="false" customHeight="false" outlineLevel="0" collapsed="false">
      <c r="B114" s="140"/>
      <c r="C114" s="140" t="n">
        <v>4</v>
      </c>
      <c r="D114" s="140" t="n">
        <v>1.58</v>
      </c>
      <c r="E114" s="140" t="n">
        <v>3.1737</v>
      </c>
      <c r="F114" s="140" t="n">
        <v>0.628</v>
      </c>
      <c r="G114" s="140" t="n">
        <v>-5.335</v>
      </c>
      <c r="H114" s="140" t="n">
        <v>8.495</v>
      </c>
    </row>
    <row r="115" customFormat="false" ht="12.8" hidden="false" customHeight="false" outlineLevel="0" collapsed="false">
      <c r="B115" s="140"/>
      <c r="C115" s="140" t="n">
        <v>5</v>
      </c>
      <c r="D115" s="140" t="s">
        <v>584</v>
      </c>
      <c r="E115" s="140" t="n">
        <v>3.1737</v>
      </c>
      <c r="F115" s="140" t="n">
        <v>0.033</v>
      </c>
      <c r="G115" s="140" t="n">
        <v>0.725</v>
      </c>
      <c r="H115" s="140" t="n">
        <v>14.555</v>
      </c>
    </row>
    <row r="116" customFormat="false" ht="12.8" hidden="false" customHeight="false" outlineLevel="0" collapsed="false">
      <c r="B116" s="140" t="n">
        <v>4</v>
      </c>
      <c r="C116" s="140" t="n">
        <v>1</v>
      </c>
      <c r="D116" s="140" t="n">
        <v>0.7</v>
      </c>
      <c r="E116" s="140" t="n">
        <v>3.1737</v>
      </c>
      <c r="F116" s="140" t="n">
        <v>0.829</v>
      </c>
      <c r="G116" s="140" t="n">
        <v>-6.215</v>
      </c>
      <c r="H116" s="140" t="n">
        <v>7.615</v>
      </c>
    </row>
    <row r="117" customFormat="false" ht="12.8" hidden="false" customHeight="false" outlineLevel="0" collapsed="false">
      <c r="B117" s="140"/>
      <c r="C117" s="140" t="n">
        <v>2</v>
      </c>
      <c r="D117" s="140" t="n">
        <v>3.5</v>
      </c>
      <c r="E117" s="140" t="n">
        <v>3.1737</v>
      </c>
      <c r="F117" s="140" t="n">
        <v>0.292</v>
      </c>
      <c r="G117" s="140" t="n">
        <v>-3.415</v>
      </c>
      <c r="H117" s="140" t="n">
        <v>10.415</v>
      </c>
    </row>
    <row r="118" customFormat="false" ht="12.8" hidden="false" customHeight="false" outlineLevel="0" collapsed="false">
      <c r="B118" s="140"/>
      <c r="C118" s="140" t="n">
        <v>3</v>
      </c>
      <c r="D118" s="140" t="n">
        <v>-1.58</v>
      </c>
      <c r="E118" s="140" t="n">
        <v>3.1737</v>
      </c>
      <c r="F118" s="140" t="n">
        <v>0.628</v>
      </c>
      <c r="G118" s="140" t="n">
        <v>-8.495</v>
      </c>
      <c r="H118" s="140" t="n">
        <v>5.335</v>
      </c>
    </row>
    <row r="119" customFormat="false" ht="12.8" hidden="false" customHeight="false" outlineLevel="0" collapsed="false">
      <c r="B119" s="140"/>
      <c r="C119" s="140" t="n">
        <v>5</v>
      </c>
      <c r="D119" s="140" t="n">
        <v>6.06</v>
      </c>
      <c r="E119" s="140" t="n">
        <v>3.1737</v>
      </c>
      <c r="F119" s="140" t="n">
        <v>0.08</v>
      </c>
      <c r="G119" s="140" t="n">
        <v>-0.855</v>
      </c>
      <c r="H119" s="140" t="n">
        <v>12.975</v>
      </c>
    </row>
    <row r="120" customFormat="false" ht="12.8" hidden="false" customHeight="false" outlineLevel="0" collapsed="false">
      <c r="B120" s="140" t="n">
        <v>5</v>
      </c>
      <c r="C120" s="140" t="n">
        <v>1</v>
      </c>
      <c r="D120" s="140" t="n">
        <v>-5.36</v>
      </c>
      <c r="E120" s="140" t="n">
        <v>3.1737</v>
      </c>
      <c r="F120" s="140" t="n">
        <v>0.117</v>
      </c>
      <c r="G120" s="140" t="n">
        <v>-12.275</v>
      </c>
      <c r="H120" s="140" t="n">
        <v>1.555</v>
      </c>
    </row>
    <row r="121" customFormat="false" ht="12.8" hidden="false" customHeight="false" outlineLevel="0" collapsed="false">
      <c r="B121" s="140"/>
      <c r="C121" s="140" t="n">
        <v>2</v>
      </c>
      <c r="D121" s="140" t="n">
        <v>-2.56</v>
      </c>
      <c r="E121" s="140" t="n">
        <v>3.1737</v>
      </c>
      <c r="F121" s="140" t="n">
        <v>0.436</v>
      </c>
      <c r="G121" s="140" t="n">
        <v>-9.475</v>
      </c>
      <c r="H121" s="140" t="n">
        <v>4.355</v>
      </c>
    </row>
    <row r="122" customFormat="false" ht="12.8" hidden="false" customHeight="false" outlineLevel="0" collapsed="false">
      <c r="B122" s="140"/>
      <c r="C122" s="140" t="n">
        <v>3</v>
      </c>
      <c r="D122" s="140" t="s">
        <v>585</v>
      </c>
      <c r="E122" s="140" t="n">
        <v>3.1737</v>
      </c>
      <c r="F122" s="140" t="n">
        <v>0.033</v>
      </c>
      <c r="G122" s="140" t="n">
        <v>-14.555</v>
      </c>
      <c r="H122" s="140" t="n">
        <v>-0.725</v>
      </c>
    </row>
    <row r="123" customFormat="false" ht="12.8" hidden="false" customHeight="false" outlineLevel="0" collapsed="false">
      <c r="B123" s="140"/>
      <c r="C123" s="140" t="n">
        <v>4</v>
      </c>
      <c r="D123" s="140" t="n">
        <v>-6.06</v>
      </c>
      <c r="E123" s="140" t="n">
        <v>3.1737</v>
      </c>
      <c r="F123" s="140" t="n">
        <v>0.08</v>
      </c>
      <c r="G123" s="140" t="n">
        <v>-12.975</v>
      </c>
      <c r="H123" s="140" t="n">
        <v>0.855</v>
      </c>
    </row>
    <row r="124" customFormat="false" ht="12.8" hidden="false" customHeight="false" outlineLevel="0" collapsed="false">
      <c r="B124" s="0" t="s">
        <v>577</v>
      </c>
    </row>
    <row r="125" customFormat="false" ht="12.8" hidden="false" customHeight="false" outlineLevel="0" collapsed="false">
      <c r="B125" s="0" t="s">
        <v>578</v>
      </c>
    </row>
    <row r="126" customFormat="false" ht="12.8" hidden="false" customHeight="false" outlineLevel="0" collapsed="false">
      <c r="B126" s="0" t="s">
        <v>586</v>
      </c>
    </row>
    <row r="129" customFormat="false" ht="13.8" hidden="false" customHeight="false" outlineLevel="0" collapsed="false">
      <c r="B129" s="287" t="s">
        <v>579</v>
      </c>
    </row>
    <row r="130" customFormat="false" ht="13.8" hidden="false" customHeight="false" outlineLevel="0" collapsed="false">
      <c r="B130" s="287" t="s">
        <v>525</v>
      </c>
    </row>
    <row r="131" customFormat="false" ht="12.8" hidden="false" customHeight="false" outlineLevel="0" collapsed="false">
      <c r="B131" s="0" t="s">
        <v>568</v>
      </c>
    </row>
    <row r="132" customFormat="false" ht="12.8" hidden="false" customHeight="false" outlineLevel="0" collapsed="false">
      <c r="B132" s="0" t="s">
        <v>558</v>
      </c>
    </row>
    <row r="133" customFormat="false" ht="12.8" hidden="false" customHeight="false" outlineLevel="0" collapsed="false">
      <c r="B133" s="0" t="s">
        <v>569</v>
      </c>
    </row>
    <row r="134" customFormat="false" ht="12.8" hidden="false" customHeight="false" outlineLevel="0" collapsed="false">
      <c r="B134" s="140" t="s">
        <v>587</v>
      </c>
      <c r="C134" s="140" t="s">
        <v>588</v>
      </c>
      <c r="D134" s="140" t="s">
        <v>572</v>
      </c>
      <c r="E134" s="140" t="s">
        <v>573</v>
      </c>
      <c r="F134" s="140" t="s">
        <v>63</v>
      </c>
      <c r="G134" s="140" t="s">
        <v>582</v>
      </c>
      <c r="H134" s="140"/>
    </row>
    <row r="135" customFormat="false" ht="23.85" hidden="false" customHeight="false" outlineLevel="0" collapsed="false">
      <c r="B135" s="140"/>
      <c r="C135" s="140"/>
      <c r="D135" s="140"/>
      <c r="E135" s="140"/>
      <c r="F135" s="140"/>
      <c r="G135" s="329" t="s">
        <v>583</v>
      </c>
      <c r="H135" s="330" t="s">
        <v>589</v>
      </c>
    </row>
    <row r="136" customFormat="false" ht="12.8" hidden="false" customHeight="false" outlineLevel="0" collapsed="false">
      <c r="B136" s="140" t="s">
        <v>165</v>
      </c>
      <c r="C136" s="140" t="s">
        <v>166</v>
      </c>
      <c r="D136" s="140" t="n">
        <v>1.54</v>
      </c>
      <c r="E136" s="140" t="n">
        <v>3.1737</v>
      </c>
      <c r="F136" s="140" t="n">
        <v>0.636</v>
      </c>
      <c r="G136" s="140" t="n">
        <v>-5.375</v>
      </c>
      <c r="H136" s="140" t="n">
        <v>8.455</v>
      </c>
    </row>
    <row r="137" customFormat="false" ht="12.8" hidden="false" customHeight="false" outlineLevel="0" collapsed="false">
      <c r="B137" s="140"/>
      <c r="C137" s="140" t="s">
        <v>167</v>
      </c>
      <c r="D137" s="140" t="s">
        <v>590</v>
      </c>
      <c r="E137" s="140" t="n">
        <v>3.1737</v>
      </c>
      <c r="F137" s="140" t="n">
        <v>0.036</v>
      </c>
      <c r="G137" s="140" t="n">
        <v>0.565</v>
      </c>
      <c r="H137" s="140" t="n">
        <v>14.395</v>
      </c>
    </row>
    <row r="138" customFormat="false" ht="12.8" hidden="false" customHeight="false" outlineLevel="0" collapsed="false">
      <c r="B138" s="140"/>
      <c r="C138" s="140" t="s">
        <v>526</v>
      </c>
      <c r="D138" s="140" t="n">
        <v>5.48</v>
      </c>
      <c r="E138" s="140" t="n">
        <v>3.1737</v>
      </c>
      <c r="F138" s="140" t="n">
        <v>0.11</v>
      </c>
      <c r="G138" s="140" t="n">
        <v>-1.435</v>
      </c>
      <c r="H138" s="140" t="n">
        <v>12.395</v>
      </c>
    </row>
    <row r="139" customFormat="false" ht="12.8" hidden="false" customHeight="false" outlineLevel="0" collapsed="false">
      <c r="B139" s="140"/>
      <c r="C139" s="140" t="s">
        <v>542</v>
      </c>
      <c r="D139" s="140" t="n">
        <v>-2.92</v>
      </c>
      <c r="E139" s="140" t="n">
        <v>3.1737</v>
      </c>
      <c r="F139" s="140" t="n">
        <v>0.376</v>
      </c>
      <c r="G139" s="140" t="n">
        <v>-9.835</v>
      </c>
      <c r="H139" s="140" t="n">
        <v>3.995</v>
      </c>
    </row>
    <row r="140" customFormat="false" ht="12.8" hidden="false" customHeight="false" outlineLevel="0" collapsed="false">
      <c r="B140" s="140" t="s">
        <v>166</v>
      </c>
      <c r="C140" s="140" t="s">
        <v>165</v>
      </c>
      <c r="D140" s="140" t="n">
        <v>-1.54</v>
      </c>
      <c r="E140" s="140" t="n">
        <v>3.1737</v>
      </c>
      <c r="F140" s="140" t="n">
        <v>0.636</v>
      </c>
      <c r="G140" s="140" t="n">
        <v>-8.455</v>
      </c>
      <c r="H140" s="140" t="n">
        <v>5.375</v>
      </c>
    </row>
    <row r="141" customFormat="false" ht="12.8" hidden="false" customHeight="false" outlineLevel="0" collapsed="false">
      <c r="B141" s="140"/>
      <c r="C141" s="140" t="s">
        <v>167</v>
      </c>
      <c r="D141" s="140" t="n">
        <v>5.94</v>
      </c>
      <c r="E141" s="140" t="n">
        <v>3.1737</v>
      </c>
      <c r="F141" s="140" t="n">
        <v>0.086</v>
      </c>
      <c r="G141" s="140" t="n">
        <v>-0.975</v>
      </c>
      <c r="H141" s="140" t="n">
        <v>12.855</v>
      </c>
    </row>
    <row r="142" customFormat="false" ht="12.8" hidden="false" customHeight="false" outlineLevel="0" collapsed="false">
      <c r="B142" s="140"/>
      <c r="C142" s="140" t="s">
        <v>526</v>
      </c>
      <c r="D142" s="140" t="n">
        <v>3.94</v>
      </c>
      <c r="E142" s="140" t="n">
        <v>3.1737</v>
      </c>
      <c r="F142" s="140" t="n">
        <v>0.238</v>
      </c>
      <c r="G142" s="140" t="n">
        <v>-2.975</v>
      </c>
      <c r="H142" s="140" t="n">
        <v>10.855</v>
      </c>
    </row>
    <row r="143" customFormat="false" ht="12.8" hidden="false" customHeight="false" outlineLevel="0" collapsed="false">
      <c r="B143" s="140"/>
      <c r="C143" s="140" t="s">
        <v>542</v>
      </c>
      <c r="D143" s="140" t="n">
        <v>-4.46</v>
      </c>
      <c r="E143" s="140" t="n">
        <v>3.1737</v>
      </c>
      <c r="F143" s="140" t="n">
        <v>0.185</v>
      </c>
      <c r="G143" s="140" t="n">
        <v>-11.375</v>
      </c>
      <c r="H143" s="140" t="n">
        <v>2.455</v>
      </c>
    </row>
    <row r="144" customFormat="false" ht="12.8" hidden="false" customHeight="false" outlineLevel="0" collapsed="false">
      <c r="B144" s="140" t="s">
        <v>167</v>
      </c>
      <c r="C144" s="140" t="s">
        <v>165</v>
      </c>
      <c r="D144" s="140" t="s">
        <v>591</v>
      </c>
      <c r="E144" s="140" t="n">
        <v>3.1737</v>
      </c>
      <c r="F144" s="140" t="n">
        <v>0.036</v>
      </c>
      <c r="G144" s="140" t="n">
        <v>-14.395</v>
      </c>
      <c r="H144" s="140" t="n">
        <v>-0.565</v>
      </c>
    </row>
    <row r="145" customFormat="false" ht="12.8" hidden="false" customHeight="false" outlineLevel="0" collapsed="false">
      <c r="B145" s="140"/>
      <c r="C145" s="140" t="s">
        <v>166</v>
      </c>
      <c r="D145" s="140" t="n">
        <v>-5.94</v>
      </c>
      <c r="E145" s="140" t="n">
        <v>3.1737</v>
      </c>
      <c r="F145" s="140" t="n">
        <v>0.086</v>
      </c>
      <c r="G145" s="140" t="n">
        <v>-12.855</v>
      </c>
      <c r="H145" s="140" t="n">
        <v>0.975</v>
      </c>
    </row>
    <row r="146" customFormat="false" ht="12.8" hidden="false" customHeight="false" outlineLevel="0" collapsed="false">
      <c r="B146" s="140"/>
      <c r="C146" s="140" t="s">
        <v>526</v>
      </c>
      <c r="D146" s="140" t="n">
        <v>-2</v>
      </c>
      <c r="E146" s="140" t="n">
        <v>3.1737</v>
      </c>
      <c r="F146" s="140" t="n">
        <v>0.54</v>
      </c>
      <c r="G146" s="140" t="n">
        <v>-8.915</v>
      </c>
      <c r="H146" s="140" t="n">
        <v>4.915</v>
      </c>
    </row>
    <row r="147" customFormat="false" ht="12.8" hidden="false" customHeight="false" outlineLevel="0" collapsed="false">
      <c r="B147" s="140"/>
      <c r="C147" s="140" t="s">
        <v>542</v>
      </c>
      <c r="D147" s="140" t="s">
        <v>592</v>
      </c>
      <c r="E147" s="140" t="n">
        <v>3.1737</v>
      </c>
      <c r="F147" s="140" t="n">
        <v>0.007</v>
      </c>
      <c r="G147" s="140" t="n">
        <v>-17.315</v>
      </c>
      <c r="H147" s="140" t="n">
        <v>-3.485</v>
      </c>
    </row>
    <row r="148" customFormat="false" ht="12.8" hidden="false" customHeight="false" outlineLevel="0" collapsed="false">
      <c r="B148" s="140" t="s">
        <v>526</v>
      </c>
      <c r="C148" s="140" t="s">
        <v>165</v>
      </c>
      <c r="D148" s="140" t="n">
        <v>-5.48</v>
      </c>
      <c r="E148" s="140" t="n">
        <v>3.1737</v>
      </c>
      <c r="F148" s="140" t="n">
        <v>0.11</v>
      </c>
      <c r="G148" s="140" t="n">
        <v>-12.395</v>
      </c>
      <c r="H148" s="140" t="n">
        <v>1.435</v>
      </c>
    </row>
    <row r="149" customFormat="false" ht="12.8" hidden="false" customHeight="false" outlineLevel="0" collapsed="false">
      <c r="B149" s="140"/>
      <c r="C149" s="140" t="s">
        <v>166</v>
      </c>
      <c r="D149" s="140" t="n">
        <v>-3.94</v>
      </c>
      <c r="E149" s="140" t="n">
        <v>3.1737</v>
      </c>
      <c r="F149" s="140" t="n">
        <v>0.238</v>
      </c>
      <c r="G149" s="140" t="n">
        <v>-10.855</v>
      </c>
      <c r="H149" s="140" t="n">
        <v>2.975</v>
      </c>
    </row>
    <row r="150" customFormat="false" ht="12.8" hidden="false" customHeight="false" outlineLevel="0" collapsed="false">
      <c r="B150" s="140"/>
      <c r="C150" s="140" t="s">
        <v>167</v>
      </c>
      <c r="D150" s="140" t="n">
        <v>2</v>
      </c>
      <c r="E150" s="140" t="n">
        <v>3.1737</v>
      </c>
      <c r="F150" s="140" t="n">
        <v>0.54</v>
      </c>
      <c r="G150" s="140" t="n">
        <v>-4.915</v>
      </c>
      <c r="H150" s="140" t="n">
        <v>8.915</v>
      </c>
    </row>
    <row r="151" customFormat="false" ht="12.8" hidden="false" customHeight="false" outlineLevel="0" collapsed="false">
      <c r="B151" s="140"/>
      <c r="C151" s="140" t="s">
        <v>542</v>
      </c>
      <c r="D151" s="140" t="s">
        <v>593</v>
      </c>
      <c r="E151" s="140" t="n">
        <v>3.1737</v>
      </c>
      <c r="F151" s="140" t="n">
        <v>0.021</v>
      </c>
      <c r="G151" s="140" t="n">
        <v>-15.315</v>
      </c>
      <c r="H151" s="140" t="n">
        <v>-1.485</v>
      </c>
    </row>
    <row r="152" customFormat="false" ht="12.8" hidden="false" customHeight="false" outlineLevel="0" collapsed="false">
      <c r="B152" s="140" t="s">
        <v>542</v>
      </c>
      <c r="C152" s="140" t="s">
        <v>165</v>
      </c>
      <c r="D152" s="140" t="n">
        <v>2.92</v>
      </c>
      <c r="E152" s="140" t="n">
        <v>3.1737</v>
      </c>
      <c r="F152" s="140" t="n">
        <v>0.376</v>
      </c>
      <c r="G152" s="140" t="n">
        <v>-3.995</v>
      </c>
      <c r="H152" s="140" t="n">
        <v>9.835</v>
      </c>
    </row>
    <row r="153" customFormat="false" ht="12.8" hidden="false" customHeight="false" outlineLevel="0" collapsed="false">
      <c r="B153" s="140"/>
      <c r="C153" s="140" t="s">
        <v>166</v>
      </c>
      <c r="D153" s="140" t="n">
        <v>4.46</v>
      </c>
      <c r="E153" s="140" t="n">
        <v>3.1737</v>
      </c>
      <c r="F153" s="140" t="n">
        <v>0.185</v>
      </c>
      <c r="G153" s="140" t="n">
        <v>-2.455</v>
      </c>
      <c r="H153" s="140" t="n">
        <v>11.375</v>
      </c>
    </row>
    <row r="154" customFormat="false" ht="12.8" hidden="false" customHeight="false" outlineLevel="0" collapsed="false">
      <c r="B154" s="140"/>
      <c r="C154" s="140" t="s">
        <v>167</v>
      </c>
      <c r="D154" s="140" t="s">
        <v>594</v>
      </c>
      <c r="E154" s="140" t="n">
        <v>3.1737</v>
      </c>
      <c r="F154" s="140" t="n">
        <v>0.007</v>
      </c>
      <c r="G154" s="140" t="n">
        <v>3.485</v>
      </c>
      <c r="H154" s="140" t="n">
        <v>17.315</v>
      </c>
    </row>
    <row r="155" customFormat="false" ht="12.8" hidden="false" customHeight="false" outlineLevel="0" collapsed="false">
      <c r="B155" s="140"/>
      <c r="C155" s="140" t="s">
        <v>526</v>
      </c>
      <c r="D155" s="140" t="s">
        <v>595</v>
      </c>
      <c r="E155" s="140" t="n">
        <v>3.1737</v>
      </c>
      <c r="F155" s="140" t="n">
        <v>0.021</v>
      </c>
      <c r="G155" s="140" t="n">
        <v>1.485</v>
      </c>
      <c r="H155" s="140" t="n">
        <v>15.315</v>
      </c>
    </row>
    <row r="156" customFormat="false" ht="12.8" hidden="false" customHeight="false" outlineLevel="0" collapsed="false">
      <c r="B156" s="0" t="s">
        <v>577</v>
      </c>
    </row>
    <row r="157" customFormat="false" ht="12.8" hidden="false" customHeight="false" outlineLevel="0" collapsed="false">
      <c r="B157" s="0" t="s">
        <v>578</v>
      </c>
    </row>
    <row r="158" customFormat="false" ht="12.8" hidden="false" customHeight="false" outlineLevel="0" collapsed="false">
      <c r="B158" s="0" t="s">
        <v>586</v>
      </c>
    </row>
    <row r="160" customFormat="false" ht="13.8" hidden="false" customHeight="false" outlineLevel="0" collapsed="false">
      <c r="A160" s="331" t="s">
        <v>68</v>
      </c>
    </row>
    <row r="161" customFormat="false" ht="13.8" hidden="false" customHeight="false" outlineLevel="0" collapsed="false">
      <c r="B161" s="287" t="s">
        <v>596</v>
      </c>
    </row>
    <row r="162" customFormat="false" ht="12.8" hidden="false" customHeight="false" outlineLevel="0" collapsed="false">
      <c r="B162" s="242" t="s">
        <v>597</v>
      </c>
      <c r="C162" s="242"/>
      <c r="D162" s="242"/>
      <c r="E162" s="242"/>
      <c r="F162" s="242"/>
      <c r="G162" s="242"/>
    </row>
  </sheetData>
  <mergeCells count="26">
    <mergeCell ref="A1:J1"/>
    <mergeCell ref="A2:B2"/>
    <mergeCell ref="A3:A4"/>
    <mergeCell ref="B3:F3"/>
    <mergeCell ref="A15:F15"/>
    <mergeCell ref="A17:B17"/>
    <mergeCell ref="C20:F20"/>
    <mergeCell ref="C21:F21"/>
    <mergeCell ref="C22:D22"/>
    <mergeCell ref="C23:D23"/>
    <mergeCell ref="C24:F24"/>
    <mergeCell ref="C25:D25"/>
    <mergeCell ref="C26:E26"/>
    <mergeCell ref="B31:D31"/>
    <mergeCell ref="B32:D32"/>
    <mergeCell ref="B34:B38"/>
    <mergeCell ref="B39:B43"/>
    <mergeCell ref="B44:B48"/>
    <mergeCell ref="B51:G51"/>
    <mergeCell ref="B68:C68"/>
    <mergeCell ref="B69:C69"/>
    <mergeCell ref="G71:H71"/>
    <mergeCell ref="B93:C93"/>
    <mergeCell ref="B94:E94"/>
    <mergeCell ref="B97:C97"/>
    <mergeCell ref="B162:G162"/>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6"/>
  <sheetViews>
    <sheetView showFormulas="false" showGridLines="true" showRowColHeaders="true" showZeros="true" rightToLeft="false" tabSelected="true" showOutlineSymbols="true" defaultGridColor="true" view="normal" topLeftCell="A7" colorId="64" zoomScale="95" zoomScaleNormal="95" zoomScalePageLayoutView="100" workbookViewId="0">
      <selection pane="topLeft" activeCell="A19" activeCellId="0" sqref="A19"/>
    </sheetView>
  </sheetViews>
  <sheetFormatPr defaultColWidth="11.53515625" defaultRowHeight="12.8" zeroHeight="false" outlineLevelRow="0" outlineLevelCol="0"/>
  <sheetData>
    <row r="1" customFormat="false" ht="12.8" hidden="false" customHeight="true" outlineLevel="0" collapsed="false">
      <c r="A1" s="332" t="s">
        <v>598</v>
      </c>
      <c r="B1" s="332"/>
      <c r="C1" s="332"/>
      <c r="D1" s="332"/>
      <c r="E1" s="332"/>
      <c r="F1" s="332"/>
      <c r="G1" s="332"/>
      <c r="H1" s="332"/>
      <c r="I1" s="332"/>
      <c r="J1" s="332"/>
      <c r="K1" s="332"/>
      <c r="L1" s="333"/>
    </row>
    <row r="2" customFormat="false" ht="12.8" hidden="false" customHeight="false" outlineLevel="0" collapsed="false">
      <c r="A2" s="332"/>
      <c r="B2" s="332"/>
      <c r="C2" s="332"/>
      <c r="D2" s="332"/>
      <c r="E2" s="332"/>
      <c r="F2" s="332"/>
      <c r="G2" s="332"/>
      <c r="H2" s="332"/>
      <c r="I2" s="332"/>
      <c r="J2" s="332"/>
      <c r="K2" s="332"/>
      <c r="L2" s="333"/>
    </row>
    <row r="3" customFormat="false" ht="12.8" hidden="false" customHeight="false" outlineLevel="0" collapsed="false">
      <c r="A3" s="329" t="s">
        <v>599</v>
      </c>
      <c r="B3" s="329" t="n">
        <v>1</v>
      </c>
      <c r="C3" s="329" t="n">
        <v>2</v>
      </c>
      <c r="D3" s="329" t="n">
        <v>3</v>
      </c>
      <c r="E3" s="329" t="n">
        <v>4</v>
      </c>
      <c r="F3" s="329" t="n">
        <v>5</v>
      </c>
      <c r="G3" s="329" t="n">
        <v>6</v>
      </c>
      <c r="H3" s="329" t="n">
        <v>7</v>
      </c>
      <c r="I3" s="329" t="n">
        <v>8</v>
      </c>
      <c r="J3" s="329" t="n">
        <v>9</v>
      </c>
      <c r="K3" s="329" t="n">
        <v>10</v>
      </c>
    </row>
    <row r="4" customFormat="false" ht="35.05" hidden="false" customHeight="false" outlineLevel="0" collapsed="false">
      <c r="A4" s="334" t="s">
        <v>600</v>
      </c>
      <c r="B4" s="329" t="n">
        <v>8</v>
      </c>
      <c r="C4" s="329" t="n">
        <v>10</v>
      </c>
      <c r="D4" s="329" t="n">
        <v>9</v>
      </c>
      <c r="E4" s="329" t="n">
        <v>12</v>
      </c>
      <c r="F4" s="329" t="n">
        <v>15</v>
      </c>
      <c r="G4" s="329" t="n">
        <v>7</v>
      </c>
      <c r="H4" s="329" t="n">
        <v>5</v>
      </c>
      <c r="I4" s="329" t="n">
        <v>12</v>
      </c>
      <c r="J4" s="329" t="n">
        <v>13</v>
      </c>
      <c r="K4" s="329" t="n">
        <v>9</v>
      </c>
    </row>
    <row r="6" customFormat="false" ht="13.8" hidden="false" customHeight="false" outlineLevel="0" collapsed="false">
      <c r="A6" s="293" t="s">
        <v>45</v>
      </c>
    </row>
    <row r="7" customFormat="false" ht="12.8" hidden="false" customHeight="true" outlineLevel="0" collapsed="false">
      <c r="A7" s="335" t="s">
        <v>601</v>
      </c>
      <c r="B7" s="335"/>
      <c r="C7" s="335"/>
      <c r="D7" s="335"/>
      <c r="E7" s="335"/>
      <c r="F7" s="335"/>
      <c r="G7" s="335"/>
      <c r="H7" s="335"/>
      <c r="I7" s="335"/>
      <c r="J7" s="335"/>
      <c r="K7" s="335"/>
      <c r="L7" s="203"/>
    </row>
    <row r="8" customFormat="false" ht="12.8" hidden="false" customHeight="false" outlineLevel="0" collapsed="false">
      <c r="A8" s="335"/>
      <c r="B8" s="335"/>
      <c r="C8" s="335"/>
      <c r="D8" s="335"/>
      <c r="E8" s="335"/>
      <c r="F8" s="335"/>
      <c r="G8" s="335"/>
      <c r="H8" s="335"/>
      <c r="I8" s="335"/>
      <c r="J8" s="335"/>
      <c r="K8" s="335"/>
      <c r="L8" s="203"/>
    </row>
    <row r="9" customFormat="false" ht="12.8" hidden="false" customHeight="true" outlineLevel="0" collapsed="false">
      <c r="A9" s="335" t="s">
        <v>602</v>
      </c>
      <c r="B9" s="335"/>
      <c r="C9" s="335"/>
      <c r="D9" s="335"/>
      <c r="E9" s="335"/>
      <c r="F9" s="335"/>
      <c r="G9" s="335"/>
      <c r="H9" s="335"/>
      <c r="I9" s="335"/>
      <c r="J9" s="335"/>
      <c r="K9" s="335"/>
      <c r="L9" s="203"/>
    </row>
    <row r="10" customFormat="false" ht="12.8" hidden="false" customHeight="false" outlineLevel="0" collapsed="false">
      <c r="A10" s="335"/>
      <c r="B10" s="335"/>
      <c r="C10" s="335"/>
      <c r="D10" s="335"/>
      <c r="E10" s="335"/>
      <c r="F10" s="335"/>
      <c r="G10" s="335"/>
      <c r="H10" s="335"/>
      <c r="I10" s="335"/>
      <c r="J10" s="335"/>
      <c r="K10" s="335"/>
    </row>
    <row r="12" customFormat="false" ht="13.8" hidden="false" customHeight="false" outlineLevel="0" collapsed="false">
      <c r="A12" s="293" t="s">
        <v>1</v>
      </c>
    </row>
    <row r="13" customFormat="false" ht="13.8" hidden="false" customHeight="false" outlineLevel="0" collapsed="false">
      <c r="A13" s="287" t="s">
        <v>603</v>
      </c>
      <c r="B13" s="287"/>
    </row>
    <row r="14" customFormat="false" ht="12.8" hidden="false" customHeight="false" outlineLevel="0" collapsed="false">
      <c r="A14" s="242" t="s">
        <v>604</v>
      </c>
      <c r="B14" s="242"/>
      <c r="C14" s="242"/>
      <c r="D14" s="242"/>
      <c r="E14" s="242"/>
      <c r="F14" s="242"/>
    </row>
    <row r="16" customFormat="false" ht="13.8" hidden="false" customHeight="false" outlineLevel="0" collapsed="false">
      <c r="A16" s="287" t="s">
        <v>605</v>
      </c>
      <c r="B16" s="287"/>
      <c r="C16" s="287"/>
    </row>
    <row r="17" customFormat="false" ht="12.8" hidden="false" customHeight="false" outlineLevel="0" collapsed="false">
      <c r="A17" s="242" t="s">
        <v>606</v>
      </c>
      <c r="B17" s="242"/>
      <c r="C17" s="242"/>
      <c r="D17" s="242"/>
      <c r="E17" s="242"/>
      <c r="F17" s="242"/>
    </row>
    <row r="19" customFormat="false" ht="13.8" hidden="false" customHeight="false" outlineLevel="0" collapsed="false">
      <c r="A19" s="293" t="s">
        <v>51</v>
      </c>
      <c r="B19" s="293"/>
    </row>
    <row r="20" customFormat="false" ht="12.8" hidden="false" customHeight="false" outlineLevel="0" collapsed="false">
      <c r="A20" s="242" t="s">
        <v>607</v>
      </c>
      <c r="B20" s="242"/>
      <c r="C20" s="242"/>
      <c r="D20" s="242"/>
      <c r="E20" s="242"/>
      <c r="F20" s="242"/>
    </row>
    <row r="22" customFormat="false" ht="13.8" hidden="false" customHeight="false" outlineLevel="0" collapsed="false">
      <c r="A22" s="293" t="s">
        <v>53</v>
      </c>
    </row>
    <row r="23" customFormat="false" ht="12.8" hidden="false" customHeight="false" outlineLevel="0" collapsed="false">
      <c r="B23" s="287" t="s">
        <v>608</v>
      </c>
      <c r="C23" s="287"/>
    </row>
    <row r="24" customFormat="false" ht="12.8" hidden="false" customHeight="false" outlineLevel="0" collapsed="false">
      <c r="A24" s="0" t="s">
        <v>10</v>
      </c>
      <c r="B24" s="242" t="s">
        <v>609</v>
      </c>
      <c r="C24" s="242"/>
      <c r="D24" s="242"/>
    </row>
    <row r="25" customFormat="false" ht="12.8" hidden="false" customHeight="false" outlineLevel="0" collapsed="false">
      <c r="B25" s="242" t="s">
        <v>610</v>
      </c>
      <c r="C25" s="242"/>
      <c r="D25" s="242"/>
    </row>
    <row r="26" customFormat="false" ht="12.8" hidden="false" customHeight="false" outlineLevel="0" collapsed="false">
      <c r="B26" s="242" t="s">
        <v>611</v>
      </c>
      <c r="C26" s="242"/>
      <c r="D26" s="242"/>
      <c r="E26" s="242"/>
    </row>
    <row r="28" customFormat="false" ht="13.8" hidden="false" customHeight="false" outlineLevel="0" collapsed="false">
      <c r="A28" s="293" t="s">
        <v>15</v>
      </c>
    </row>
    <row r="29" customFormat="false" ht="13.8" hidden="false" customHeight="false" outlineLevel="0" collapsed="false">
      <c r="A29" s="293" t="s">
        <v>612</v>
      </c>
    </row>
    <row r="31" customFormat="false" ht="12.8" hidden="false" customHeight="false" outlineLevel="0" collapsed="false">
      <c r="B31" s="336" t="s">
        <v>274</v>
      </c>
      <c r="C31" s="336"/>
    </row>
    <row r="32" customFormat="false" ht="12.8" hidden="false" customHeight="false" outlineLevel="0" collapsed="false">
      <c r="B32" s="336" t="s">
        <v>613</v>
      </c>
      <c r="C32" s="336"/>
      <c r="D32" s="336"/>
    </row>
    <row r="33" customFormat="false" ht="12.8" hidden="false" customHeight="false" outlineLevel="0" collapsed="false">
      <c r="B33" s="336" t="s">
        <v>276</v>
      </c>
      <c r="C33" s="336"/>
      <c r="D33" s="336"/>
    </row>
    <row r="35" customFormat="false" ht="13.8" hidden="false" customHeight="false" outlineLevel="0" collapsed="false">
      <c r="A35" s="293" t="s">
        <v>55</v>
      </c>
    </row>
    <row r="36" customFormat="false" ht="22.35" hidden="false" customHeight="true" outlineLevel="0" collapsed="false">
      <c r="C36" s="337" t="s">
        <v>614</v>
      </c>
      <c r="D36" s="337"/>
      <c r="E36" s="337"/>
    </row>
    <row r="37" customFormat="false" ht="12.8" hidden="false" customHeight="false" outlineLevel="0" collapsed="false">
      <c r="C37" s="338"/>
      <c r="D37" s="338"/>
      <c r="E37" s="339" t="s">
        <v>615</v>
      </c>
    </row>
    <row r="38" customFormat="false" ht="12.8" hidden="false" customHeight="true" outlineLevel="0" collapsed="false">
      <c r="C38" s="340" t="s">
        <v>20</v>
      </c>
      <c r="D38" s="340"/>
      <c r="E38" s="341" t="n">
        <v>10</v>
      </c>
    </row>
    <row r="39" customFormat="false" ht="12.8" hidden="false" customHeight="true" outlineLevel="0" collapsed="false">
      <c r="C39" s="342" t="s">
        <v>616</v>
      </c>
      <c r="D39" s="343" t="s">
        <v>21</v>
      </c>
      <c r="E39" s="344" t="n">
        <v>10</v>
      </c>
    </row>
    <row r="40" customFormat="false" ht="12.8" hidden="false" customHeight="false" outlineLevel="0" collapsed="false">
      <c r="C40" s="342"/>
      <c r="D40" s="343" t="s">
        <v>22</v>
      </c>
      <c r="E40" s="345" t="n">
        <v>3.01846171271247</v>
      </c>
    </row>
    <row r="41" customFormat="false" ht="12.8" hidden="false" customHeight="true" outlineLevel="0" collapsed="false">
      <c r="C41" s="342" t="s">
        <v>617</v>
      </c>
      <c r="D41" s="343" t="s">
        <v>618</v>
      </c>
      <c r="E41" s="346" t="n">
        <v>0.146203141567672</v>
      </c>
    </row>
    <row r="42" customFormat="false" ht="12.8" hidden="false" customHeight="false" outlineLevel="0" collapsed="false">
      <c r="C42" s="342"/>
      <c r="D42" s="343" t="s">
        <v>619</v>
      </c>
      <c r="E42" s="346" t="n">
        <v>0.129789006875203</v>
      </c>
    </row>
    <row r="43" customFormat="false" ht="12.8" hidden="false" customHeight="false" outlineLevel="0" collapsed="false">
      <c r="C43" s="342"/>
      <c r="D43" s="343" t="s">
        <v>620</v>
      </c>
      <c r="E43" s="346" t="n">
        <v>-0.146203141567672</v>
      </c>
    </row>
    <row r="44" customFormat="false" ht="12.8" hidden="false" customHeight="true" outlineLevel="0" collapsed="false">
      <c r="C44" s="347" t="s">
        <v>621</v>
      </c>
      <c r="D44" s="347"/>
      <c r="E44" s="346" t="n">
        <v>0.462334928425884</v>
      </c>
    </row>
    <row r="45" customFormat="false" ht="12.8" hidden="false" customHeight="true" outlineLevel="0" collapsed="false">
      <c r="C45" s="348" t="s">
        <v>200</v>
      </c>
      <c r="D45" s="348"/>
      <c r="E45" s="349" t="n">
        <v>0.983112767579819</v>
      </c>
    </row>
    <row r="46" customFormat="false" ht="12.8" hidden="false" customHeight="true" outlineLevel="0" collapsed="false">
      <c r="C46" s="350" t="s">
        <v>622</v>
      </c>
      <c r="D46" s="350"/>
      <c r="E46" s="350"/>
    </row>
    <row r="47" customFormat="false" ht="12.8" hidden="false" customHeight="true" outlineLevel="0" collapsed="false">
      <c r="C47" s="350" t="s">
        <v>623</v>
      </c>
      <c r="D47" s="350"/>
      <c r="E47" s="350"/>
    </row>
    <row r="48" customFormat="false" ht="13.8" hidden="false" customHeight="false" outlineLevel="0" collapsed="false">
      <c r="A48" s="293" t="s">
        <v>70</v>
      </c>
    </row>
    <row r="49" customFormat="false" ht="12.8" hidden="false" customHeight="false" outlineLevel="0" collapsed="false">
      <c r="A49" s="255" t="s">
        <v>71</v>
      </c>
      <c r="B49" s="255"/>
      <c r="C49" s="255"/>
      <c r="D49" s="255"/>
    </row>
    <row r="50" customFormat="false" ht="13.8" hidden="false" customHeight="false" outlineLevel="0" collapsed="false">
      <c r="B50" s="351" t="s">
        <v>624</v>
      </c>
      <c r="C50" s="351" t="n">
        <v>0.40925</v>
      </c>
      <c r="D50" s="0" t="s">
        <v>625</v>
      </c>
    </row>
    <row r="52" customFormat="false" ht="13.8" hidden="false" customHeight="false" outlineLevel="0" collapsed="false">
      <c r="A52" s="293" t="s">
        <v>68</v>
      </c>
    </row>
    <row r="53" customFormat="false" ht="12.8" hidden="false" customHeight="false" outlineLevel="0" collapsed="false">
      <c r="A53" s="242" t="s">
        <v>626</v>
      </c>
      <c r="B53" s="242"/>
      <c r="C53" s="242"/>
      <c r="D53" s="242"/>
      <c r="E53" s="242"/>
    </row>
    <row r="55" customFormat="false" ht="13.8" hidden="false" customHeight="false" outlineLevel="0" collapsed="false">
      <c r="A55" s="293" t="s">
        <v>76</v>
      </c>
    </row>
    <row r="56" customFormat="false" ht="12.8" hidden="false" customHeight="false" outlineLevel="0" collapsed="false">
      <c r="A56" s="242" t="s">
        <v>627</v>
      </c>
      <c r="B56" s="242"/>
      <c r="C56" s="242"/>
      <c r="D56" s="242"/>
      <c r="E56" s="242"/>
      <c r="F56" s="242"/>
    </row>
  </sheetData>
  <mergeCells count="28">
    <mergeCell ref="A1:K2"/>
    <mergeCell ref="A7:K8"/>
    <mergeCell ref="A9:K10"/>
    <mergeCell ref="A13:B13"/>
    <mergeCell ref="A14:F14"/>
    <mergeCell ref="A16:C16"/>
    <mergeCell ref="A17:F17"/>
    <mergeCell ref="A19:B19"/>
    <mergeCell ref="A20:F20"/>
    <mergeCell ref="B23:C23"/>
    <mergeCell ref="B24:D24"/>
    <mergeCell ref="B25:D25"/>
    <mergeCell ref="B26:E26"/>
    <mergeCell ref="B31:C31"/>
    <mergeCell ref="B32:D32"/>
    <mergeCell ref="B33:D33"/>
    <mergeCell ref="C36:E36"/>
    <mergeCell ref="C37:D37"/>
    <mergeCell ref="C38:D38"/>
    <mergeCell ref="C39:C40"/>
    <mergeCell ref="C41:C43"/>
    <mergeCell ref="C44:D44"/>
    <mergeCell ref="C45:D45"/>
    <mergeCell ref="C46:E46"/>
    <mergeCell ref="C47:E47"/>
    <mergeCell ref="A49:D49"/>
    <mergeCell ref="A53:E53"/>
    <mergeCell ref="A56:F56"/>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0" colorId="64" zoomScale="95" zoomScaleNormal="95" zoomScalePageLayoutView="100" workbookViewId="0">
      <selection pane="topLeft" activeCell="E44" activeCellId="0" sqref="E44"/>
    </sheetView>
  </sheetViews>
  <sheetFormatPr defaultColWidth="11.53515625" defaultRowHeight="14.5" zeroHeight="false" outlineLevelRow="0" outlineLevelCol="0"/>
  <cols>
    <col collapsed="false" customWidth="false" hidden="false" outlineLevel="0" max="11" min="1" style="35" width="11.58"/>
    <col collapsed="false" customWidth="false" hidden="false" outlineLevel="0" max="1021" min="13" style="35" width="11.58"/>
  </cols>
  <sheetData>
    <row r="1" customFormat="false" ht="28.45" hidden="false" customHeight="true" outlineLevel="0" collapsed="false">
      <c r="A1" s="39" t="s">
        <v>42</v>
      </c>
      <c r="B1" s="39"/>
      <c r="C1" s="39"/>
      <c r="D1" s="39"/>
      <c r="E1" s="39"/>
      <c r="F1" s="39"/>
      <c r="G1" s="39"/>
      <c r="H1" s="39"/>
      <c r="I1" s="39"/>
      <c r="J1" s="39"/>
      <c r="K1" s="39"/>
      <c r="L1" s="31"/>
    </row>
    <row r="2" customFormat="false" ht="22.35" hidden="false" customHeight="true" outlineLevel="0" collapsed="false">
      <c r="A2" s="39"/>
      <c r="B2" s="39"/>
      <c r="C2" s="39"/>
      <c r="D2" s="39"/>
      <c r="E2" s="39"/>
      <c r="F2" s="39"/>
      <c r="G2" s="39"/>
      <c r="H2" s="39"/>
      <c r="I2" s="39"/>
      <c r="J2" s="39"/>
      <c r="K2" s="39"/>
      <c r="L2" s="31"/>
    </row>
    <row r="3" customFormat="false" ht="15" hidden="false" customHeight="false" outlineLevel="0" collapsed="false">
      <c r="A3" s="40" t="s">
        <v>43</v>
      </c>
      <c r="B3" s="40" t="n">
        <v>24.7</v>
      </c>
      <c r="C3" s="40" t="n">
        <v>16.7</v>
      </c>
      <c r="D3" s="40" t="n">
        <v>22.8</v>
      </c>
      <c r="E3" s="40" t="n">
        <v>19.8</v>
      </c>
      <c r="F3" s="40" t="n">
        <v>18.9</v>
      </c>
      <c r="G3" s="40" t="n">
        <v>22.5</v>
      </c>
      <c r="H3" s="40" t="n">
        <v>31</v>
      </c>
      <c r="I3" s="40" t="n">
        <v>18.6</v>
      </c>
      <c r="J3" s="40" t="n">
        <v>17.2</v>
      </c>
      <c r="K3" s="40"/>
      <c r="L3" s="31"/>
    </row>
    <row r="4" customFormat="false" ht="15" hidden="false" customHeight="false" outlineLevel="0" collapsed="false">
      <c r="A4" s="40" t="s">
        <v>44</v>
      </c>
      <c r="B4" s="40" t="n">
        <v>23.2</v>
      </c>
      <c r="C4" s="40" t="n">
        <v>19.8</v>
      </c>
      <c r="D4" s="40" t="n">
        <v>18.1</v>
      </c>
      <c r="E4" s="40" t="n">
        <v>17.6</v>
      </c>
      <c r="F4" s="40" t="n">
        <v>20.2</v>
      </c>
      <c r="G4" s="40" t="n">
        <v>19.8</v>
      </c>
      <c r="H4" s="40" t="n">
        <v>17.4</v>
      </c>
      <c r="I4" s="40" t="n">
        <v>19.2</v>
      </c>
      <c r="J4" s="40"/>
      <c r="K4" s="40"/>
      <c r="L4" s="31"/>
    </row>
    <row r="5" customFormat="false" ht="15" hidden="false" customHeight="false" outlineLevel="0" collapsed="false">
      <c r="A5" s="34"/>
      <c r="B5" s="34"/>
      <c r="C5" s="34"/>
      <c r="D5" s="34"/>
      <c r="E5" s="34"/>
      <c r="F5" s="34"/>
      <c r="G5" s="34"/>
      <c r="H5" s="34"/>
      <c r="I5" s="34"/>
      <c r="J5" s="34"/>
      <c r="K5" s="34"/>
      <c r="L5" s="31"/>
    </row>
    <row r="6" customFormat="false" ht="15" hidden="false" customHeight="false" outlineLevel="0" collapsed="false">
      <c r="A6" s="36" t="s">
        <v>45</v>
      </c>
      <c r="B6" s="36"/>
      <c r="C6" s="34"/>
      <c r="D6" s="34"/>
      <c r="E6" s="34"/>
      <c r="F6" s="34"/>
      <c r="G6" s="34"/>
      <c r="H6" s="34"/>
      <c r="I6" s="34"/>
      <c r="J6" s="34"/>
      <c r="K6" s="34"/>
      <c r="L6" s="31"/>
    </row>
    <row r="7" customFormat="false" ht="15" hidden="false" customHeight="false" outlineLevel="0" collapsed="false">
      <c r="A7" s="37"/>
      <c r="B7" s="37"/>
      <c r="C7" s="37"/>
      <c r="D7" s="37"/>
      <c r="E7" s="37"/>
      <c r="F7" s="37"/>
      <c r="G7" s="37"/>
      <c r="H7" s="37"/>
      <c r="I7" s="37"/>
      <c r="J7" s="37"/>
      <c r="K7" s="37"/>
      <c r="L7" s="37"/>
    </row>
    <row r="8" customFormat="false" ht="15" hidden="false" customHeight="true" outlineLevel="0" collapsed="false">
      <c r="A8" s="37" t="s">
        <v>46</v>
      </c>
      <c r="B8" s="37"/>
      <c r="C8" s="37"/>
      <c r="D8" s="37"/>
      <c r="E8" s="37"/>
      <c r="F8" s="37"/>
      <c r="G8" s="37"/>
      <c r="H8" s="37"/>
      <c r="I8" s="37"/>
      <c r="J8" s="37"/>
      <c r="K8" s="37"/>
      <c r="L8" s="37"/>
    </row>
    <row r="9" customFormat="false" ht="15" hidden="false" customHeight="false" outlineLevel="0" collapsed="false">
      <c r="A9" s="34"/>
      <c r="B9" s="34"/>
      <c r="C9" s="34"/>
      <c r="D9" s="34"/>
      <c r="E9" s="34"/>
      <c r="F9" s="34"/>
      <c r="G9" s="34"/>
      <c r="H9" s="34"/>
      <c r="I9" s="34"/>
      <c r="J9" s="34"/>
      <c r="K9" s="34"/>
      <c r="L9" s="31"/>
    </row>
    <row r="10" customFormat="false" ht="15" hidden="false" customHeight="false" outlineLevel="0" collapsed="false">
      <c r="A10" s="36" t="s">
        <v>1</v>
      </c>
      <c r="B10" s="36"/>
      <c r="C10" s="34"/>
      <c r="D10" s="34"/>
      <c r="E10" s="34"/>
      <c r="F10" s="34"/>
      <c r="G10" s="34"/>
      <c r="H10" s="34"/>
      <c r="I10" s="34"/>
      <c r="J10" s="34"/>
      <c r="K10" s="34"/>
      <c r="L10" s="31"/>
    </row>
    <row r="11" customFormat="false" ht="15" hidden="false" customHeight="false" outlineLevel="0" collapsed="false">
      <c r="A11" s="34" t="s">
        <v>47</v>
      </c>
      <c r="B11" s="34"/>
      <c r="C11" s="34"/>
      <c r="D11" s="34"/>
      <c r="E11" s="34"/>
      <c r="F11" s="34"/>
      <c r="G11" s="34"/>
      <c r="H11" s="34"/>
      <c r="I11" s="34"/>
      <c r="J11" s="34"/>
      <c r="K11" s="34"/>
      <c r="L11" s="31"/>
    </row>
    <row r="12" customFormat="false" ht="17.15" hidden="false" customHeight="false" outlineLevel="0" collapsed="false">
      <c r="A12" s="32" t="s">
        <v>48</v>
      </c>
      <c r="B12" s="32"/>
      <c r="C12" s="32"/>
      <c r="D12" s="32"/>
      <c r="E12" s="34"/>
      <c r="F12" s="34"/>
      <c r="G12" s="34"/>
      <c r="H12" s="34"/>
      <c r="I12" s="34"/>
      <c r="J12" s="34"/>
      <c r="K12" s="34"/>
      <c r="L12" s="31"/>
    </row>
    <row r="13" customFormat="false" ht="15" hidden="false" customHeight="false" outlineLevel="0" collapsed="false">
      <c r="A13" s="34"/>
      <c r="B13" s="34"/>
      <c r="C13" s="34"/>
      <c r="D13" s="34"/>
      <c r="E13" s="34"/>
      <c r="F13" s="34"/>
      <c r="G13" s="34"/>
      <c r="H13" s="34"/>
      <c r="I13" s="34"/>
      <c r="J13" s="34"/>
      <c r="K13" s="34"/>
      <c r="L13" s="31"/>
    </row>
    <row r="14" customFormat="false" ht="15" hidden="false" customHeight="false" outlineLevel="0" collapsed="false">
      <c r="A14" s="34" t="s">
        <v>49</v>
      </c>
      <c r="B14" s="34"/>
      <c r="C14" s="34"/>
      <c r="D14" s="34"/>
      <c r="E14" s="34"/>
      <c r="F14" s="34"/>
      <c r="G14" s="34"/>
      <c r="H14" s="34"/>
      <c r="I14" s="34"/>
      <c r="J14" s="34"/>
      <c r="K14" s="34"/>
      <c r="L14" s="31"/>
    </row>
    <row r="15" customFormat="false" ht="15" hidden="false" customHeight="false" outlineLevel="0" collapsed="false">
      <c r="A15" s="34" t="s">
        <v>50</v>
      </c>
      <c r="B15" s="34"/>
      <c r="C15" s="34"/>
      <c r="D15" s="34"/>
      <c r="E15" s="34"/>
      <c r="F15" s="34"/>
      <c r="G15" s="34"/>
      <c r="H15" s="34"/>
      <c r="I15" s="34"/>
      <c r="J15" s="34"/>
      <c r="K15" s="34"/>
      <c r="L15" s="31"/>
    </row>
    <row r="16" customFormat="false" ht="15" hidden="false" customHeight="false" outlineLevel="0" collapsed="false">
      <c r="A16" s="34"/>
      <c r="B16" s="34"/>
      <c r="C16" s="34"/>
      <c r="D16" s="34"/>
      <c r="E16" s="34"/>
      <c r="F16" s="34"/>
      <c r="G16" s="34"/>
      <c r="H16" s="34"/>
      <c r="I16" s="34"/>
      <c r="J16" s="34"/>
      <c r="K16" s="34"/>
      <c r="L16" s="31"/>
    </row>
    <row r="17" customFormat="false" ht="15" hidden="false" customHeight="false" outlineLevel="0" collapsed="false">
      <c r="A17" s="36" t="s">
        <v>51</v>
      </c>
      <c r="B17" s="36"/>
      <c r="C17" s="34"/>
      <c r="D17" s="34"/>
      <c r="E17" s="34"/>
      <c r="F17" s="34"/>
      <c r="G17" s="34"/>
      <c r="H17" s="34"/>
      <c r="I17" s="34"/>
      <c r="J17" s="34"/>
      <c r="K17" s="34"/>
      <c r="L17" s="31"/>
    </row>
    <row r="18" customFormat="false" ht="15" hidden="false" customHeight="false" outlineLevel="0" collapsed="false">
      <c r="A18" s="34" t="s">
        <v>52</v>
      </c>
      <c r="B18" s="34"/>
      <c r="C18" s="34"/>
      <c r="D18" s="34"/>
      <c r="E18" s="34"/>
      <c r="F18" s="34"/>
      <c r="G18" s="34"/>
      <c r="H18" s="34"/>
      <c r="I18" s="34"/>
      <c r="J18" s="34"/>
      <c r="K18" s="34"/>
      <c r="L18" s="31"/>
    </row>
    <row r="19" customFormat="false" ht="17.35" hidden="false" customHeight="false" outlineLevel="0" collapsed="false">
      <c r="A19" s="34"/>
      <c r="B19" s="34"/>
      <c r="C19" s="34"/>
      <c r="D19" s="34"/>
      <c r="E19" s="34"/>
      <c r="F19" s="34"/>
      <c r="G19" s="32"/>
      <c r="H19" s="34"/>
      <c r="I19" s="34"/>
      <c r="J19" s="34"/>
      <c r="K19" s="34"/>
      <c r="L19" s="31"/>
    </row>
    <row r="20" customFormat="false" ht="15" hidden="false" customHeight="false" outlineLevel="0" collapsed="false">
      <c r="A20" s="36" t="s">
        <v>53</v>
      </c>
      <c r="B20" s="36"/>
      <c r="C20" s="34"/>
      <c r="D20" s="34"/>
      <c r="E20" s="34"/>
      <c r="F20" s="34"/>
      <c r="G20" s="34"/>
      <c r="H20" s="34"/>
      <c r="I20" s="34"/>
      <c r="J20" s="34"/>
      <c r="K20" s="34"/>
      <c r="L20" s="31"/>
    </row>
    <row r="21" customFormat="false" ht="15" hidden="false" customHeight="false" outlineLevel="0" collapsed="false">
      <c r="A21" s="34"/>
      <c r="B21" s="41"/>
      <c r="C21" s="34"/>
      <c r="D21" s="34"/>
      <c r="E21" s="34"/>
      <c r="F21" s="34"/>
      <c r="G21" s="34"/>
      <c r="H21" s="34"/>
      <c r="I21" s="34"/>
      <c r="J21" s="34"/>
      <c r="K21" s="34"/>
      <c r="L21" s="31"/>
    </row>
    <row r="22" customFormat="false" ht="18.65" hidden="false" customHeight="false" outlineLevel="0" collapsed="false">
      <c r="A22" s="32" t="s">
        <v>54</v>
      </c>
      <c r="B22" s="32"/>
      <c r="C22" s="32"/>
      <c r="D22" s="34"/>
      <c r="E22" s="34"/>
      <c r="F22" s="34"/>
      <c r="G22" s="34"/>
      <c r="H22" s="34"/>
      <c r="I22" s="34"/>
      <c r="J22" s="34"/>
      <c r="K22" s="34"/>
      <c r="L22" s="31"/>
    </row>
    <row r="23" customFormat="false" ht="15" hidden="false" customHeight="false" outlineLevel="0" collapsed="false">
      <c r="A23" s="34"/>
      <c r="B23" s="34"/>
      <c r="C23" s="34"/>
      <c r="D23" s="34"/>
      <c r="E23" s="34"/>
      <c r="F23" s="34"/>
      <c r="G23" s="34"/>
      <c r="H23" s="34"/>
      <c r="I23" s="34"/>
      <c r="J23" s="34"/>
      <c r="K23" s="34"/>
      <c r="L23" s="31"/>
    </row>
    <row r="24" customFormat="false" ht="15" hidden="false" customHeight="false" outlineLevel="0" collapsed="false">
      <c r="A24" s="42" t="s">
        <v>55</v>
      </c>
      <c r="B24" s="42"/>
      <c r="C24" s="34"/>
      <c r="D24" s="34"/>
      <c r="E24" s="34"/>
      <c r="F24" s="34"/>
      <c r="G24" s="34"/>
      <c r="H24" s="34"/>
      <c r="I24" s="34"/>
      <c r="J24" s="34"/>
      <c r="K24" s="34"/>
      <c r="L24" s="31"/>
    </row>
    <row r="25" customFormat="false" ht="15" hidden="false" customHeight="false" outlineLevel="0" collapsed="false">
      <c r="A25" s="34"/>
      <c r="B25" s="34"/>
      <c r="C25" s="34"/>
      <c r="D25" s="34"/>
      <c r="E25" s="34"/>
      <c r="F25" s="34"/>
      <c r="G25" s="34"/>
      <c r="H25" s="34"/>
      <c r="I25" s="34"/>
      <c r="J25" s="34"/>
      <c r="K25" s="34"/>
      <c r="L25" s="31"/>
    </row>
    <row r="26" customFormat="false" ht="15.65" hidden="false" customHeight="true" outlineLevel="0" collapsed="false">
      <c r="A26" s="34"/>
      <c r="B26" s="43" t="s">
        <v>56</v>
      </c>
      <c r="C26" s="43"/>
      <c r="D26" s="43"/>
      <c r="E26" s="43"/>
      <c r="F26" s="43"/>
      <c r="G26" s="43"/>
      <c r="H26" s="44"/>
      <c r="I26" s="34"/>
      <c r="J26" s="34"/>
      <c r="K26" s="34"/>
      <c r="L26" s="31"/>
    </row>
    <row r="27" customFormat="false" ht="26.85" hidden="false" customHeight="true" outlineLevel="0" collapsed="false">
      <c r="A27" s="38"/>
      <c r="B27" s="45" t="s">
        <v>57</v>
      </c>
      <c r="C27" s="45"/>
      <c r="D27" s="46" t="s">
        <v>20</v>
      </c>
      <c r="E27" s="47" t="s">
        <v>21</v>
      </c>
      <c r="F27" s="47" t="s">
        <v>22</v>
      </c>
      <c r="G27" s="48" t="s">
        <v>23</v>
      </c>
      <c r="H27" s="49"/>
      <c r="I27" s="34"/>
      <c r="J27" s="34"/>
      <c r="K27" s="34"/>
      <c r="L27" s="31"/>
    </row>
    <row r="28" customFormat="false" ht="15" hidden="false" customHeight="true" outlineLevel="0" collapsed="false">
      <c r="A28" s="38"/>
      <c r="B28" s="50" t="s">
        <v>58</v>
      </c>
      <c r="C28" s="51" t="s">
        <v>43</v>
      </c>
      <c r="D28" s="52" t="n">
        <v>9</v>
      </c>
      <c r="E28" s="53" t="n">
        <v>21.2777777777778</v>
      </c>
      <c r="F28" s="54" t="n">
        <v>4.44881382443056</v>
      </c>
      <c r="G28" s="55" t="n">
        <v>1.48293794147685</v>
      </c>
      <c r="H28" s="49"/>
      <c r="I28" s="34"/>
      <c r="J28" s="34"/>
      <c r="K28" s="34"/>
      <c r="L28" s="31"/>
    </row>
    <row r="29" customFormat="false" ht="15" hidden="false" customHeight="false" outlineLevel="0" collapsed="false">
      <c r="A29" s="34"/>
      <c r="B29" s="50"/>
      <c r="C29" s="49" t="s">
        <v>44</v>
      </c>
      <c r="D29" s="56" t="n">
        <v>8</v>
      </c>
      <c r="E29" s="57" t="n">
        <v>19.4125</v>
      </c>
      <c r="F29" s="58" t="n">
        <v>1.86581081570453</v>
      </c>
      <c r="G29" s="59" t="n">
        <v>0.659663740097938</v>
      </c>
      <c r="H29" s="49"/>
      <c r="I29" s="34"/>
      <c r="J29" s="34"/>
      <c r="K29" s="34"/>
      <c r="L29" s="31"/>
    </row>
    <row r="30" customFormat="false" ht="15" hidden="false" customHeight="false" outlineLevel="0" collapsed="false">
      <c r="A30" s="60"/>
      <c r="B30" s="34"/>
      <c r="C30" s="34"/>
      <c r="D30" s="34"/>
      <c r="E30" s="34"/>
      <c r="F30" s="34"/>
      <c r="G30" s="34"/>
      <c r="H30" s="34"/>
      <c r="I30" s="34"/>
      <c r="J30" s="34"/>
      <c r="K30" s="34"/>
      <c r="L30" s="31"/>
    </row>
    <row r="31" customFormat="false" ht="15" hidden="false" customHeight="true" outlineLevel="0" collapsed="false">
      <c r="A31" s="43" t="s">
        <v>59</v>
      </c>
      <c r="B31" s="43"/>
      <c r="C31" s="43"/>
      <c r="D31" s="43"/>
      <c r="E31" s="43"/>
      <c r="F31" s="43"/>
      <c r="G31" s="43"/>
      <c r="H31" s="43"/>
      <c r="I31" s="43"/>
      <c r="J31" s="43"/>
      <c r="K31" s="43"/>
    </row>
    <row r="32" customFormat="false" ht="26.85" hidden="false" customHeight="true" outlineLevel="0" collapsed="false">
      <c r="A32" s="45"/>
      <c r="B32" s="45"/>
      <c r="C32" s="61" t="s">
        <v>60</v>
      </c>
      <c r="D32" s="61"/>
      <c r="E32" s="62" t="s">
        <v>61</v>
      </c>
      <c r="F32" s="62"/>
      <c r="G32" s="62"/>
      <c r="H32" s="62"/>
      <c r="I32" s="62"/>
      <c r="J32" s="62"/>
      <c r="K32" s="62"/>
    </row>
    <row r="33" customFormat="false" ht="39.55" hidden="false" customHeight="true" outlineLevel="0" collapsed="false">
      <c r="A33" s="45"/>
      <c r="B33" s="45"/>
      <c r="C33" s="46" t="s">
        <v>62</v>
      </c>
      <c r="D33" s="47" t="s">
        <v>63</v>
      </c>
      <c r="E33" s="47" t="s">
        <v>27</v>
      </c>
      <c r="F33" s="47" t="s">
        <v>28</v>
      </c>
      <c r="G33" s="47" t="s">
        <v>29</v>
      </c>
      <c r="H33" s="47" t="s">
        <v>30</v>
      </c>
      <c r="I33" s="47" t="s">
        <v>64</v>
      </c>
      <c r="J33" s="62" t="s">
        <v>65</v>
      </c>
      <c r="K33" s="62"/>
    </row>
    <row r="34" customFormat="false" ht="15" hidden="false" customHeight="false" outlineLevel="0" collapsed="false">
      <c r="A34" s="45"/>
      <c r="B34" s="45"/>
      <c r="C34" s="46"/>
      <c r="D34" s="47"/>
      <c r="E34" s="47"/>
      <c r="F34" s="47"/>
      <c r="G34" s="47"/>
      <c r="H34" s="47"/>
      <c r="I34" s="47"/>
      <c r="J34" s="47" t="s">
        <v>32</v>
      </c>
      <c r="K34" s="47" t="s">
        <v>33</v>
      </c>
    </row>
    <row r="35" customFormat="false" ht="39.55" hidden="false" customHeight="true" outlineLevel="0" collapsed="false">
      <c r="A35" s="50" t="s">
        <v>58</v>
      </c>
      <c r="B35" s="51" t="s">
        <v>66</v>
      </c>
      <c r="C35" s="63" t="n">
        <v>4.00579401652588</v>
      </c>
      <c r="D35" s="64" t="n">
        <v>0.0637737529990102</v>
      </c>
      <c r="E35" s="64" t="n">
        <v>1.09990845967194</v>
      </c>
      <c r="F35" s="65" t="n">
        <v>15</v>
      </c>
      <c r="G35" s="64" t="n">
        <v>0.288711577175045</v>
      </c>
      <c r="H35" s="54" t="n">
        <v>1.86527777777778</v>
      </c>
      <c r="I35" s="54" t="n">
        <v>1.69584819661639</v>
      </c>
      <c r="J35" s="54" t="n">
        <v>-1.74933709023857</v>
      </c>
      <c r="K35" s="54" t="n">
        <v>5.47989264579412</v>
      </c>
    </row>
    <row r="36" customFormat="false" ht="62.4" hidden="false" customHeight="true" outlineLevel="0" collapsed="false">
      <c r="A36" s="50"/>
      <c r="B36" s="49" t="s">
        <v>67</v>
      </c>
      <c r="C36" s="66"/>
      <c r="D36" s="67"/>
      <c r="E36" s="68" t="n">
        <v>1.14924890757928</v>
      </c>
      <c r="F36" s="68" t="n">
        <v>10.9876160561365</v>
      </c>
      <c r="G36" s="68" t="n">
        <v>0.274855363025972</v>
      </c>
      <c r="H36" s="58" t="n">
        <v>1.86527777777778</v>
      </c>
      <c r="I36" s="58" t="n">
        <v>1.6230407229246</v>
      </c>
      <c r="J36" s="58" t="n">
        <v>-1.70750205784269</v>
      </c>
      <c r="K36" s="54" t="n">
        <v>5.43805761339825</v>
      </c>
    </row>
    <row r="37" customFormat="false" ht="15" hidden="false" customHeight="false" outlineLevel="0" collapsed="false">
      <c r="A37" s="34"/>
      <c r="B37" s="34"/>
      <c r="C37" s="34"/>
      <c r="D37" s="34"/>
      <c r="E37" s="34"/>
      <c r="F37" s="34"/>
      <c r="G37" s="34"/>
      <c r="H37" s="34"/>
      <c r="I37" s="34"/>
      <c r="J37" s="34"/>
      <c r="K37" s="34"/>
      <c r="L37" s="31"/>
    </row>
    <row r="38" customFormat="false" ht="21.1" hidden="false" customHeight="true" outlineLevel="0" collapsed="false">
      <c r="A38" s="36" t="s">
        <v>68</v>
      </c>
      <c r="B38" s="36"/>
      <c r="C38" s="34"/>
      <c r="D38" s="34"/>
      <c r="E38" s="34"/>
      <c r="F38" s="34"/>
      <c r="G38" s="34"/>
      <c r="H38" s="34"/>
      <c r="I38" s="34"/>
      <c r="J38" s="34"/>
      <c r="K38" s="34"/>
      <c r="L38" s="31"/>
    </row>
    <row r="39" customFormat="false" ht="21.1" hidden="false" customHeight="true" outlineLevel="0" collapsed="false">
      <c r="A39" s="32" t="s">
        <v>69</v>
      </c>
      <c r="B39" s="32"/>
      <c r="C39" s="32"/>
      <c r="D39" s="34"/>
      <c r="E39" s="34"/>
      <c r="F39" s="34"/>
      <c r="G39" s="34"/>
      <c r="H39" s="34"/>
      <c r="I39" s="34"/>
      <c r="J39" s="34"/>
      <c r="K39" s="34"/>
      <c r="L39" s="31"/>
    </row>
    <row r="40" customFormat="false" ht="21.1" hidden="false" customHeight="true" outlineLevel="0" collapsed="false">
      <c r="A40" s="36" t="s">
        <v>70</v>
      </c>
      <c r="B40" s="36"/>
      <c r="C40" s="34"/>
      <c r="D40" s="34"/>
      <c r="E40" s="34"/>
      <c r="F40" s="34"/>
      <c r="G40" s="69"/>
      <c r="H40" s="34"/>
      <c r="I40" s="34"/>
      <c r="J40" s="34"/>
      <c r="K40" s="34"/>
      <c r="L40" s="31"/>
    </row>
    <row r="41" customFormat="false" ht="21.1" hidden="false" customHeight="true" outlineLevel="0" collapsed="false">
      <c r="A41" s="70" t="s">
        <v>71</v>
      </c>
      <c r="B41" s="70"/>
      <c r="C41" s="70"/>
      <c r="D41" s="70"/>
      <c r="E41" s="34"/>
      <c r="F41" s="34"/>
      <c r="G41" s="34"/>
      <c r="H41" s="34"/>
      <c r="I41" s="34"/>
      <c r="J41" s="34"/>
      <c r="K41" s="34"/>
      <c r="L41" s="31"/>
    </row>
    <row r="42" customFormat="false" ht="21.1" hidden="false" customHeight="true" outlineLevel="0" collapsed="false">
      <c r="A42" s="71" t="s">
        <v>72</v>
      </c>
      <c r="B42" s="71"/>
      <c r="C42" s="71"/>
      <c r="D42" s="71"/>
      <c r="E42" s="34"/>
      <c r="F42" s="34"/>
      <c r="G42" s="34"/>
      <c r="H42" s="34"/>
      <c r="I42" s="34"/>
      <c r="J42" s="34"/>
      <c r="K42" s="34"/>
      <c r="L42" s="31"/>
    </row>
    <row r="43" customFormat="false" ht="21.1" hidden="false" customHeight="true" outlineLevel="0" collapsed="false">
      <c r="A43" s="36" t="s">
        <v>73</v>
      </c>
      <c r="B43" s="36"/>
      <c r="C43" s="34"/>
      <c r="D43" s="34"/>
      <c r="E43" s="34"/>
      <c r="F43" s="34"/>
      <c r="G43" s="34"/>
      <c r="H43" s="34"/>
      <c r="I43" s="34"/>
      <c r="J43" s="34"/>
      <c r="K43" s="34"/>
      <c r="L43" s="31"/>
    </row>
    <row r="44" customFormat="false" ht="21.1" hidden="false" customHeight="true" outlineLevel="0" collapsed="false">
      <c r="A44" s="34" t="s">
        <v>74</v>
      </c>
      <c r="B44" s="34"/>
      <c r="C44" s="34"/>
      <c r="D44" s="34"/>
      <c r="E44" s="34"/>
      <c r="F44" s="34"/>
      <c r="G44" s="34"/>
      <c r="H44" s="34"/>
      <c r="I44" s="34"/>
      <c r="J44" s="34"/>
      <c r="K44" s="34"/>
      <c r="L44" s="31"/>
    </row>
    <row r="45" customFormat="false" ht="21.1" hidden="false" customHeight="true" outlineLevel="0" collapsed="false">
      <c r="A45" s="32" t="s">
        <v>75</v>
      </c>
      <c r="B45" s="32"/>
      <c r="C45" s="32"/>
      <c r="D45" s="32"/>
      <c r="E45" s="34"/>
      <c r="F45" s="34"/>
      <c r="G45" s="34"/>
      <c r="H45" s="34"/>
      <c r="I45" s="34"/>
      <c r="J45" s="34"/>
      <c r="K45" s="34"/>
      <c r="L45" s="31"/>
    </row>
    <row r="46" customFormat="false" ht="21.1" hidden="false" customHeight="true" outlineLevel="0" collapsed="false">
      <c r="A46" s="36" t="s">
        <v>76</v>
      </c>
      <c r="B46" s="36"/>
      <c r="C46" s="34"/>
      <c r="D46" s="34"/>
      <c r="E46" s="34"/>
      <c r="F46" s="34"/>
      <c r="G46" s="34"/>
      <c r="H46" s="34"/>
      <c r="I46" s="34"/>
      <c r="J46" s="34"/>
      <c r="K46" s="34"/>
      <c r="L46" s="31"/>
    </row>
    <row r="47" customFormat="false" ht="21.1" hidden="false" customHeight="true" outlineLevel="0" collapsed="false">
      <c r="A47" s="34" t="s">
        <v>77</v>
      </c>
      <c r="B47" s="34"/>
      <c r="C47" s="34"/>
      <c r="D47" s="34"/>
      <c r="E47" s="34"/>
      <c r="F47" s="34"/>
      <c r="G47" s="34"/>
      <c r="H47" s="34"/>
      <c r="I47" s="34"/>
      <c r="J47" s="34"/>
      <c r="K47" s="34"/>
      <c r="L47" s="31"/>
    </row>
    <row r="48" customFormat="false" ht="15" hidden="false" customHeight="false" outlineLevel="0" collapsed="false"/>
    <row r="1048576" customFormat="false" ht="12.8" hidden="false" customHeight="false" outlineLevel="0" collapsed="false"/>
  </sheetData>
  <mergeCells count="40">
    <mergeCell ref="A1:K2"/>
    <mergeCell ref="A6:B6"/>
    <mergeCell ref="A7:L7"/>
    <mergeCell ref="A8:L8"/>
    <mergeCell ref="A10:B10"/>
    <mergeCell ref="A11:B11"/>
    <mergeCell ref="A12:D12"/>
    <mergeCell ref="A14:B14"/>
    <mergeCell ref="A15:E15"/>
    <mergeCell ref="A17:B17"/>
    <mergeCell ref="A18:D18"/>
    <mergeCell ref="A20:B20"/>
    <mergeCell ref="A22:C22"/>
    <mergeCell ref="A24:B24"/>
    <mergeCell ref="B26:G26"/>
    <mergeCell ref="B27:C27"/>
    <mergeCell ref="B28:B29"/>
    <mergeCell ref="A31:K31"/>
    <mergeCell ref="A32:B34"/>
    <mergeCell ref="C32:D32"/>
    <mergeCell ref="E32:K32"/>
    <mergeCell ref="C33:C34"/>
    <mergeCell ref="D33:D34"/>
    <mergeCell ref="E33:E34"/>
    <mergeCell ref="F33:F34"/>
    <mergeCell ref="G33:G34"/>
    <mergeCell ref="H33:H34"/>
    <mergeCell ref="I33:I34"/>
    <mergeCell ref="J33:K33"/>
    <mergeCell ref="A35:A36"/>
    <mergeCell ref="A38:B38"/>
    <mergeCell ref="A39:C39"/>
    <mergeCell ref="A40:B40"/>
    <mergeCell ref="A41:D41"/>
    <mergeCell ref="A42:D42"/>
    <mergeCell ref="A43:B43"/>
    <mergeCell ref="A44:D44"/>
    <mergeCell ref="A45:D45"/>
    <mergeCell ref="A46:B46"/>
    <mergeCell ref="A47:G47"/>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rowBreaks count="1" manualBreakCount="1">
    <brk id="47"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47"/>
  <sheetViews>
    <sheetView showFormulas="false" showGridLines="true" showRowColHeaders="true" showZeros="true" rightToLeft="false" tabSelected="true" showOutlineSymbols="true" defaultGridColor="true" view="normal" topLeftCell="A25" colorId="64" zoomScale="95" zoomScaleNormal="95" zoomScalePageLayoutView="100" workbookViewId="0">
      <selection pane="topLeft" activeCell="I27" activeCellId="0" sqref="I27"/>
    </sheetView>
  </sheetViews>
  <sheetFormatPr defaultColWidth="11.53515625" defaultRowHeight="12.8" zeroHeight="false" outlineLevelRow="0" outlineLevelCol="0"/>
  <cols>
    <col collapsed="false" customWidth="true" hidden="false" outlineLevel="0" max="1" min="1" style="0" width="12.55"/>
  </cols>
  <sheetData>
    <row r="1" customFormat="false" ht="13.8" hidden="false" customHeight="false" outlineLevel="0" collapsed="false">
      <c r="A1" s="1" t="s">
        <v>78</v>
      </c>
      <c r="B1" s="1"/>
      <c r="C1" s="1"/>
      <c r="D1" s="1"/>
      <c r="E1" s="1"/>
      <c r="F1" s="31"/>
      <c r="G1" s="31"/>
      <c r="H1" s="31"/>
      <c r="I1" s="31"/>
      <c r="J1" s="31"/>
    </row>
    <row r="2" customFormat="false" ht="13.8" hidden="false" customHeight="false" outlineLevel="0" collapsed="false">
      <c r="A2" s="72" t="s">
        <v>79</v>
      </c>
      <c r="B2" s="72" t="n">
        <v>50</v>
      </c>
      <c r="C2" s="72" t="n">
        <v>54</v>
      </c>
      <c r="D2" s="72" t="n">
        <v>52</v>
      </c>
      <c r="E2" s="72" t="n">
        <v>53</v>
      </c>
      <c r="F2" s="72" t="n">
        <v>48</v>
      </c>
      <c r="G2" s="72" t="n">
        <v>51</v>
      </c>
      <c r="H2" s="72" t="n">
        <v>53</v>
      </c>
      <c r="I2" s="72" t="n">
        <v>54</v>
      </c>
      <c r="J2" s="31"/>
    </row>
    <row r="3" customFormat="false" ht="13.8" hidden="false" customHeight="false" outlineLevel="0" collapsed="false">
      <c r="A3" s="72" t="s">
        <v>80</v>
      </c>
      <c r="B3" s="72" t="n">
        <v>54</v>
      </c>
      <c r="C3" s="72" t="n">
        <v>57</v>
      </c>
      <c r="D3" s="72" t="n">
        <v>54</v>
      </c>
      <c r="E3" s="72" t="n">
        <v>55</v>
      </c>
      <c r="F3" s="72" t="n">
        <v>52</v>
      </c>
      <c r="G3" s="72" t="n">
        <v>56</v>
      </c>
      <c r="H3" s="72" t="n">
        <v>56</v>
      </c>
      <c r="I3" s="72" t="n">
        <v>55</v>
      </c>
      <c r="J3" s="31"/>
    </row>
    <row r="4" customFormat="false" ht="13.8" hidden="false" customHeight="false" outlineLevel="0" collapsed="false">
      <c r="A4" s="1" t="s">
        <v>81</v>
      </c>
      <c r="B4" s="1"/>
      <c r="C4" s="1"/>
      <c r="D4" s="1"/>
      <c r="E4" s="1"/>
      <c r="F4" s="1"/>
      <c r="G4" s="1"/>
      <c r="H4" s="31"/>
      <c r="I4" s="31"/>
      <c r="J4" s="31"/>
    </row>
    <row r="5" customFormat="false" ht="12.8" hidden="false" customHeight="false" outlineLevel="0" collapsed="false">
      <c r="A5" s="5"/>
      <c r="B5" s="5"/>
      <c r="C5" s="5"/>
      <c r="D5" s="5"/>
      <c r="E5" s="5"/>
      <c r="F5" s="5"/>
      <c r="G5" s="5"/>
      <c r="H5" s="5"/>
      <c r="I5" s="5"/>
      <c r="J5" s="5"/>
      <c r="K5" s="5"/>
      <c r="L5" s="5"/>
      <c r="M5" s="5"/>
      <c r="N5" s="5"/>
    </row>
    <row r="6" customFormat="false" ht="13.8" hidden="false" customHeight="false" outlineLevel="0" collapsed="false">
      <c r="A6" s="31"/>
      <c r="B6" s="31"/>
      <c r="C6" s="31"/>
      <c r="D6" s="31"/>
      <c r="E6" s="31"/>
      <c r="F6" s="31"/>
      <c r="G6" s="31"/>
      <c r="H6" s="31"/>
      <c r="I6" s="31"/>
      <c r="J6" s="31"/>
    </row>
    <row r="7" customFormat="false" ht="13.8" hidden="false" customHeight="false" outlineLevel="0" collapsed="false">
      <c r="A7" s="73" t="s">
        <v>1</v>
      </c>
      <c r="B7" s="73"/>
      <c r="C7" s="31"/>
      <c r="D7" s="31"/>
      <c r="E7" s="31"/>
      <c r="F7" s="31"/>
      <c r="G7" s="31"/>
      <c r="H7" s="31"/>
      <c r="I7" s="31"/>
      <c r="J7" s="31"/>
    </row>
    <row r="8" customFormat="false" ht="17.15" hidden="false" customHeight="false" outlineLevel="0" collapsed="false">
      <c r="A8" s="74" t="s">
        <v>82</v>
      </c>
      <c r="B8" s="74"/>
      <c r="C8" s="74"/>
      <c r="D8" s="74"/>
      <c r="E8" s="31"/>
      <c r="F8" s="31"/>
      <c r="G8" s="31"/>
      <c r="H8" s="31"/>
      <c r="I8" s="31"/>
      <c r="J8" s="31"/>
    </row>
    <row r="9" customFormat="false" ht="13.8" hidden="false" customHeight="false" outlineLevel="0" collapsed="false">
      <c r="A9" s="1" t="s">
        <v>83</v>
      </c>
      <c r="B9" s="1"/>
      <c r="C9" s="1"/>
      <c r="D9" s="1"/>
      <c r="E9" s="1"/>
      <c r="F9" s="31"/>
      <c r="G9" s="31"/>
      <c r="H9" s="31"/>
      <c r="I9" s="31"/>
      <c r="J9" s="31"/>
    </row>
    <row r="10" customFormat="false" ht="13.8" hidden="false" customHeight="false" outlineLevel="0" collapsed="false">
      <c r="A10" s="75" t="s">
        <v>84</v>
      </c>
      <c r="B10" s="31"/>
      <c r="C10" s="31"/>
      <c r="D10" s="31"/>
      <c r="E10" s="31"/>
      <c r="F10" s="31"/>
      <c r="G10" s="31"/>
      <c r="H10" s="31"/>
      <c r="I10" s="31"/>
      <c r="J10" s="31"/>
    </row>
    <row r="11" customFormat="false" ht="17.15" hidden="false" customHeight="false" outlineLevel="0" collapsed="false">
      <c r="A11" s="74" t="s">
        <v>85</v>
      </c>
      <c r="B11" s="74"/>
      <c r="C11" s="74"/>
      <c r="D11" s="74"/>
      <c r="E11" s="31"/>
      <c r="F11" s="31"/>
      <c r="G11" s="31"/>
      <c r="H11" s="31"/>
      <c r="I11" s="31"/>
      <c r="J11" s="31"/>
    </row>
    <row r="12" customFormat="false" ht="13.8" hidden="false" customHeight="false" outlineLevel="0" collapsed="false">
      <c r="A12" s="9" t="s">
        <v>86</v>
      </c>
      <c r="B12" s="9"/>
      <c r="C12" s="9"/>
      <c r="D12" s="9"/>
      <c r="E12" s="9"/>
      <c r="F12" s="31"/>
      <c r="G12" s="31"/>
      <c r="H12" s="31"/>
      <c r="I12" s="31"/>
      <c r="J12" s="31"/>
    </row>
    <row r="13" customFormat="false" ht="13.8" hidden="false" customHeight="false" outlineLevel="0" collapsed="false">
      <c r="A13" s="31"/>
      <c r="B13" s="31"/>
      <c r="C13" s="31"/>
      <c r="D13" s="31"/>
      <c r="E13" s="31"/>
      <c r="F13" s="31"/>
      <c r="G13" s="31"/>
      <c r="H13" s="31"/>
      <c r="I13" s="31"/>
      <c r="J13" s="31"/>
    </row>
    <row r="14" customFormat="false" ht="13.8" hidden="false" customHeight="false" outlineLevel="0" collapsed="false">
      <c r="A14" s="73" t="s">
        <v>4</v>
      </c>
      <c r="B14" s="73"/>
      <c r="C14" s="31"/>
      <c r="D14" s="31"/>
      <c r="E14" s="31"/>
      <c r="F14" s="31"/>
      <c r="G14" s="31"/>
      <c r="H14" s="31"/>
      <c r="I14" s="31"/>
      <c r="J14" s="31"/>
    </row>
    <row r="15" customFormat="false" ht="13.8" hidden="false" customHeight="false" outlineLevel="0" collapsed="false">
      <c r="A15" s="1" t="s">
        <v>5</v>
      </c>
      <c r="B15" s="1"/>
      <c r="C15" s="31"/>
      <c r="D15" s="31"/>
      <c r="E15" s="31"/>
      <c r="F15" s="31"/>
      <c r="G15" s="31"/>
      <c r="H15" s="31"/>
      <c r="I15" s="31"/>
      <c r="J15" s="31"/>
    </row>
    <row r="16" customFormat="false" ht="13.8" hidden="false" customHeight="false" outlineLevel="0" collapsed="false">
      <c r="A16" s="1" t="s">
        <v>6</v>
      </c>
      <c r="B16" s="1"/>
      <c r="C16" s="1"/>
      <c r="D16" s="1"/>
      <c r="E16" s="31"/>
      <c r="F16" s="31"/>
      <c r="G16" s="31"/>
      <c r="H16" s="31"/>
      <c r="I16" s="31"/>
      <c r="J16" s="31"/>
    </row>
    <row r="17" customFormat="false" ht="18.05" hidden="false" customHeight="true" outlineLevel="0" collapsed="false">
      <c r="A17" s="1" t="s">
        <v>7</v>
      </c>
      <c r="B17" s="1"/>
      <c r="C17" s="1"/>
      <c r="D17" s="76"/>
      <c r="E17" s="31"/>
      <c r="F17" s="31"/>
      <c r="G17" s="31"/>
      <c r="H17" s="31"/>
      <c r="I17" s="31"/>
      <c r="J17" s="31"/>
    </row>
    <row r="18" customFormat="false" ht="13.8" hidden="false" customHeight="false" outlineLevel="0" collapsed="false">
      <c r="A18" s="31" t="s">
        <v>87</v>
      </c>
      <c r="B18" s="31"/>
      <c r="C18" s="31"/>
      <c r="D18" s="76"/>
      <c r="E18" s="31"/>
      <c r="F18" s="31"/>
      <c r="G18" s="31"/>
      <c r="H18" s="31"/>
      <c r="I18" s="31"/>
      <c r="J18" s="31"/>
    </row>
    <row r="19" customFormat="false" ht="13.8" hidden="false" customHeight="false" outlineLevel="0" collapsed="false">
      <c r="A19" s="31" t="s">
        <v>88</v>
      </c>
      <c r="B19" s="31"/>
      <c r="C19" s="31"/>
      <c r="D19" s="76"/>
      <c r="E19" s="31"/>
      <c r="F19" s="31"/>
      <c r="G19" s="31"/>
      <c r="H19" s="31"/>
      <c r="I19" s="31"/>
      <c r="J19" s="31"/>
    </row>
    <row r="20" customFormat="false" ht="13.8" hidden="false" customHeight="false" outlineLevel="0" collapsed="false">
      <c r="A20" s="1" t="s">
        <v>15</v>
      </c>
      <c r="B20" s="1"/>
      <c r="C20" s="31"/>
      <c r="D20" s="76"/>
      <c r="E20" s="31"/>
      <c r="F20" s="31"/>
      <c r="G20" s="31"/>
      <c r="H20" s="31"/>
      <c r="I20" s="31"/>
      <c r="J20" s="31"/>
    </row>
    <row r="21" customFormat="false" ht="13.8" hidden="false" customHeight="false" outlineLevel="0" collapsed="false">
      <c r="A21" s="31"/>
      <c r="B21" s="77"/>
      <c r="C21" s="77"/>
      <c r="D21" s="77"/>
      <c r="E21" s="31"/>
      <c r="F21" s="31"/>
      <c r="G21" s="31"/>
      <c r="H21" s="31"/>
      <c r="I21" s="31"/>
      <c r="J21" s="31"/>
    </row>
    <row r="22" customFormat="false" ht="14.9" hidden="false" customHeight="true" outlineLevel="0" collapsed="false">
      <c r="A22" s="31"/>
      <c r="B22" s="78" t="s">
        <v>89</v>
      </c>
      <c r="C22" s="78"/>
      <c r="D22" s="78"/>
      <c r="E22" s="78"/>
      <c r="F22" s="78"/>
      <c r="G22" s="78"/>
      <c r="K22" s="79"/>
    </row>
    <row r="23" customFormat="false" ht="22.35" hidden="false" customHeight="false" outlineLevel="0" collapsed="false">
      <c r="A23" s="31"/>
      <c r="B23" s="80"/>
      <c r="C23" s="80"/>
      <c r="D23" s="81" t="s">
        <v>21</v>
      </c>
      <c r="E23" s="82" t="s">
        <v>20</v>
      </c>
      <c r="F23" s="82" t="s">
        <v>22</v>
      </c>
      <c r="G23" s="83" t="s">
        <v>23</v>
      </c>
      <c r="K23" s="79"/>
    </row>
    <row r="24" customFormat="false" ht="13.8" hidden="false" customHeight="true" outlineLevel="0" collapsed="false">
      <c r="A24" s="31"/>
      <c r="B24" s="84" t="s">
        <v>90</v>
      </c>
      <c r="C24" s="85" t="s">
        <v>79</v>
      </c>
      <c r="D24" s="86" t="n">
        <v>51.875</v>
      </c>
      <c r="E24" s="87" t="n">
        <v>8</v>
      </c>
      <c r="F24" s="88" t="n">
        <v>2.10017006114131</v>
      </c>
      <c r="G24" s="89" t="n">
        <v>0.742522245938993</v>
      </c>
      <c r="L24" s="90"/>
      <c r="M24" s="90"/>
      <c r="N24" s="90"/>
    </row>
    <row r="25" customFormat="false" ht="13.8" hidden="false" customHeight="false" outlineLevel="0" collapsed="false">
      <c r="A25" s="31"/>
      <c r="B25" s="84"/>
      <c r="C25" s="91" t="s">
        <v>91</v>
      </c>
      <c r="D25" s="92" t="n">
        <v>54.875</v>
      </c>
      <c r="E25" s="93" t="n">
        <v>8</v>
      </c>
      <c r="F25" s="94" t="n">
        <v>1.5526475085203</v>
      </c>
      <c r="G25" s="95" t="n">
        <v>0.54894379103355</v>
      </c>
    </row>
    <row r="26" customFormat="false" ht="13.8" hidden="false" customHeight="false" outlineLevel="0" collapsed="false">
      <c r="A26" s="31"/>
      <c r="B26" s="31"/>
      <c r="C26" s="31"/>
      <c r="D26" s="31"/>
      <c r="E26" s="31"/>
      <c r="F26" s="31"/>
      <c r="G26" s="31"/>
      <c r="H26" s="31"/>
    </row>
    <row r="27" customFormat="false" ht="14.9" hidden="false" customHeight="true" outlineLevel="0" collapsed="false">
      <c r="A27" s="31"/>
      <c r="B27" s="78" t="s">
        <v>92</v>
      </c>
      <c r="C27" s="78"/>
      <c r="D27" s="78"/>
      <c r="E27" s="78"/>
      <c r="F27" s="78"/>
    </row>
    <row r="28" customFormat="false" ht="13.8" hidden="false" customHeight="false" outlineLevel="0" collapsed="false">
      <c r="A28" s="31"/>
      <c r="B28" s="80"/>
      <c r="C28" s="80"/>
      <c r="D28" s="81" t="s">
        <v>20</v>
      </c>
      <c r="E28" s="82" t="s">
        <v>93</v>
      </c>
      <c r="F28" s="83" t="s">
        <v>63</v>
      </c>
    </row>
    <row r="29" customFormat="false" ht="22.35" hidden="false" customHeight="false" outlineLevel="0" collapsed="false">
      <c r="A29" s="31"/>
      <c r="B29" s="84" t="s">
        <v>90</v>
      </c>
      <c r="C29" s="84" t="s">
        <v>94</v>
      </c>
      <c r="D29" s="96" t="n">
        <v>8</v>
      </c>
      <c r="E29" s="97" t="n">
        <v>0.783106225632118</v>
      </c>
      <c r="F29" s="98" t="n">
        <v>0.0215388417875443</v>
      </c>
    </row>
    <row r="30" customFormat="false" ht="13.8" hidden="false" customHeight="false" outlineLevel="0" collapsed="false">
      <c r="A30" s="31"/>
      <c r="B30" s="31"/>
      <c r="C30" s="31"/>
      <c r="D30" s="31"/>
      <c r="E30" s="31"/>
      <c r="F30" s="31"/>
      <c r="G30" s="31"/>
      <c r="H30" s="31"/>
      <c r="I30" s="31"/>
      <c r="J30" s="31"/>
    </row>
    <row r="31" customFormat="false" ht="14.9" hidden="false" customHeight="true" outlineLevel="0" collapsed="false">
      <c r="A31" s="78" t="s">
        <v>95</v>
      </c>
      <c r="B31" s="78"/>
      <c r="C31" s="78"/>
      <c r="D31" s="78"/>
      <c r="E31" s="78"/>
      <c r="F31" s="78"/>
      <c r="G31" s="78"/>
      <c r="H31" s="78"/>
      <c r="I31" s="78"/>
      <c r="J31" s="78"/>
    </row>
    <row r="32" customFormat="false" ht="12.8" hidden="false" customHeight="true" outlineLevel="0" collapsed="false">
      <c r="A32" s="80"/>
      <c r="B32" s="80"/>
      <c r="C32" s="99" t="s">
        <v>96</v>
      </c>
      <c r="D32" s="99"/>
      <c r="E32" s="99"/>
      <c r="F32" s="99"/>
      <c r="G32" s="99"/>
      <c r="H32" s="82" t="s">
        <v>27</v>
      </c>
      <c r="I32" s="82" t="s">
        <v>28</v>
      </c>
      <c r="J32" s="83" t="s">
        <v>29</v>
      </c>
    </row>
    <row r="33" customFormat="false" ht="22.35" hidden="false" customHeight="true" outlineLevel="0" collapsed="false">
      <c r="A33" s="80"/>
      <c r="B33" s="80"/>
      <c r="C33" s="81" t="s">
        <v>21</v>
      </c>
      <c r="D33" s="82" t="s">
        <v>22</v>
      </c>
      <c r="E33" s="82" t="s">
        <v>23</v>
      </c>
      <c r="F33" s="100" t="s">
        <v>65</v>
      </c>
      <c r="G33" s="100"/>
      <c r="H33" s="82"/>
      <c r="I33" s="82"/>
      <c r="J33" s="83"/>
    </row>
    <row r="34" customFormat="false" ht="12.8" hidden="false" customHeight="false" outlineLevel="0" collapsed="false">
      <c r="A34" s="80"/>
      <c r="B34" s="80"/>
      <c r="C34" s="81"/>
      <c r="D34" s="82"/>
      <c r="E34" s="82"/>
      <c r="F34" s="82" t="s">
        <v>32</v>
      </c>
      <c r="G34" s="82" t="s">
        <v>33</v>
      </c>
      <c r="H34" s="82"/>
      <c r="I34" s="82"/>
      <c r="J34" s="83"/>
    </row>
    <row r="35" customFormat="false" ht="22.35" hidden="false" customHeight="false" outlineLevel="0" collapsed="false">
      <c r="A35" s="84" t="s">
        <v>90</v>
      </c>
      <c r="B35" s="84" t="s">
        <v>97</v>
      </c>
      <c r="C35" s="101" t="n">
        <v>-3</v>
      </c>
      <c r="D35" s="97" t="n">
        <v>1.30930734141595</v>
      </c>
      <c r="E35" s="97" t="n">
        <v>0.462910049886276</v>
      </c>
      <c r="F35" s="97" t="n">
        <v>-4.09460833026711</v>
      </c>
      <c r="G35" s="97" t="n">
        <v>-1.90539166973289</v>
      </c>
      <c r="H35" s="97" t="n">
        <v>-6.48074069840786</v>
      </c>
      <c r="I35" s="102" t="n">
        <v>7</v>
      </c>
      <c r="J35" s="98" t="n">
        <v>0.000340247216807615</v>
      </c>
    </row>
    <row r="36" customFormat="false" ht="13.8" hidden="false" customHeight="false" outlineLevel="0" collapsed="false">
      <c r="A36" s="31"/>
      <c r="B36" s="31"/>
      <c r="C36" s="31"/>
      <c r="D36" s="31"/>
      <c r="E36" s="31"/>
      <c r="F36" s="31"/>
      <c r="G36" s="31"/>
      <c r="H36" s="31"/>
      <c r="I36" s="31"/>
      <c r="J36" s="31"/>
    </row>
    <row r="37" customFormat="false" ht="13.8" hidden="false" customHeight="false" outlineLevel="0" collapsed="false">
      <c r="A37" s="31"/>
      <c r="B37" s="31"/>
      <c r="C37" s="31"/>
      <c r="D37" s="31"/>
      <c r="E37" s="31"/>
      <c r="F37" s="31"/>
      <c r="G37" s="31"/>
      <c r="H37" s="31"/>
      <c r="I37" s="31"/>
      <c r="J37" s="31"/>
    </row>
    <row r="38" customFormat="false" ht="13.8" hidden="false" customHeight="false" outlineLevel="0" collapsed="false">
      <c r="A38" s="31"/>
      <c r="B38" s="31"/>
      <c r="C38" s="31"/>
      <c r="D38" s="31"/>
      <c r="E38" s="31"/>
      <c r="F38" s="31"/>
      <c r="G38" s="31"/>
      <c r="H38" s="31"/>
      <c r="I38" s="31"/>
      <c r="J38" s="31"/>
    </row>
    <row r="39" customFormat="false" ht="13.8" hidden="false" customHeight="false" outlineLevel="0" collapsed="false">
      <c r="A39" s="31"/>
      <c r="B39" s="31"/>
      <c r="C39" s="31"/>
      <c r="D39" s="31"/>
      <c r="E39" s="31"/>
      <c r="F39" s="31"/>
      <c r="G39" s="31"/>
      <c r="H39" s="31"/>
      <c r="I39" s="31"/>
      <c r="J39" s="31"/>
    </row>
    <row r="40" customFormat="false" ht="13.8" hidden="false" customHeight="false" outlineLevel="0" collapsed="false">
      <c r="A40" s="13" t="s">
        <v>34</v>
      </c>
      <c r="B40" s="31"/>
      <c r="C40" s="31"/>
      <c r="D40" s="31"/>
      <c r="E40" s="31"/>
      <c r="F40" s="31"/>
      <c r="G40" s="31"/>
      <c r="H40" s="31"/>
      <c r="I40" s="31"/>
      <c r="J40" s="31"/>
    </row>
    <row r="41" customFormat="false" ht="13.8" hidden="false" customHeight="false" outlineLevel="0" collapsed="false">
      <c r="A41" s="13" t="s">
        <v>35</v>
      </c>
      <c r="B41" s="13"/>
      <c r="C41" s="13"/>
      <c r="D41" s="13"/>
      <c r="E41" s="13"/>
      <c r="F41" s="13"/>
      <c r="G41" s="31"/>
      <c r="H41" s="31"/>
      <c r="I41" s="31"/>
      <c r="J41" s="31"/>
    </row>
    <row r="42" customFormat="false" ht="18.65" hidden="false" customHeight="false" outlineLevel="0" collapsed="false">
      <c r="A42" s="32" t="s">
        <v>98</v>
      </c>
      <c r="B42" s="32"/>
      <c r="C42" s="31"/>
      <c r="D42" s="31"/>
      <c r="E42" s="31"/>
      <c r="F42" s="31"/>
      <c r="G42" s="31"/>
      <c r="H42" s="31"/>
      <c r="I42" s="31"/>
      <c r="J42" s="31"/>
    </row>
    <row r="43" customFormat="false" ht="18.65" hidden="false" customHeight="false" outlineLevel="0" collapsed="false">
      <c r="A43" s="32" t="s">
        <v>99</v>
      </c>
      <c r="B43" s="32"/>
      <c r="C43" s="32"/>
      <c r="D43" s="32"/>
      <c r="E43" s="32"/>
      <c r="F43" s="31"/>
      <c r="G43" s="31"/>
      <c r="H43" s="31"/>
      <c r="I43" s="31"/>
      <c r="J43" s="31"/>
    </row>
    <row r="44" customFormat="false" ht="18.65" hidden="false" customHeight="false" outlineLevel="0" collapsed="false">
      <c r="A44" s="32" t="s">
        <v>100</v>
      </c>
      <c r="B44" s="32"/>
      <c r="C44" s="32"/>
      <c r="D44" s="32"/>
      <c r="E44" s="31"/>
      <c r="F44" s="31"/>
      <c r="G44" s="31"/>
      <c r="H44" s="31"/>
      <c r="I44" s="31"/>
      <c r="J44" s="31"/>
    </row>
    <row r="45" customFormat="false" ht="13.8" hidden="false" customHeight="false" outlineLevel="0" collapsed="false">
      <c r="A45" s="31"/>
      <c r="B45" s="31"/>
      <c r="C45" s="31"/>
      <c r="D45" s="31"/>
      <c r="E45" s="31"/>
      <c r="F45" s="31"/>
      <c r="G45" s="31"/>
      <c r="H45" s="31"/>
      <c r="I45" s="31"/>
      <c r="J45" s="31"/>
    </row>
    <row r="46" customFormat="false" ht="13.8" hidden="false" customHeight="false" outlineLevel="0" collapsed="false">
      <c r="A46" s="13" t="s">
        <v>76</v>
      </c>
      <c r="B46" s="31"/>
      <c r="C46" s="31"/>
      <c r="D46" s="31"/>
      <c r="E46" s="31"/>
      <c r="F46" s="31"/>
      <c r="G46" s="31"/>
      <c r="H46" s="31"/>
      <c r="I46" s="31"/>
      <c r="J46" s="31"/>
    </row>
    <row r="47" customFormat="false" ht="13.8" hidden="false" customHeight="false" outlineLevel="0" collapsed="false">
      <c r="A47" s="1" t="s">
        <v>101</v>
      </c>
      <c r="B47" s="1"/>
      <c r="C47" s="1"/>
      <c r="D47" s="1"/>
      <c r="E47" s="1"/>
      <c r="F47" s="1"/>
      <c r="G47" s="1"/>
      <c r="H47" s="1"/>
      <c r="I47" s="31"/>
      <c r="J47" s="31"/>
    </row>
  </sheetData>
  <mergeCells count="33">
    <mergeCell ref="A1:E1"/>
    <mergeCell ref="A4:G4"/>
    <mergeCell ref="A7:B7"/>
    <mergeCell ref="A8:D8"/>
    <mergeCell ref="A9:E9"/>
    <mergeCell ref="A11:D11"/>
    <mergeCell ref="A12:E12"/>
    <mergeCell ref="A14:B14"/>
    <mergeCell ref="A15:B15"/>
    <mergeCell ref="A16:D16"/>
    <mergeCell ref="A17:C17"/>
    <mergeCell ref="A20:B20"/>
    <mergeCell ref="B21:D21"/>
    <mergeCell ref="B22:G22"/>
    <mergeCell ref="B23:C23"/>
    <mergeCell ref="B24:B25"/>
    <mergeCell ref="B27:F27"/>
    <mergeCell ref="B28:C28"/>
    <mergeCell ref="A31:J31"/>
    <mergeCell ref="A32:B34"/>
    <mergeCell ref="C32:G32"/>
    <mergeCell ref="H32:H34"/>
    <mergeCell ref="I32:I34"/>
    <mergeCell ref="J32:J34"/>
    <mergeCell ref="C33:C34"/>
    <mergeCell ref="D33:D34"/>
    <mergeCell ref="E33:E34"/>
    <mergeCell ref="F33:G33"/>
    <mergeCell ref="A41:F41"/>
    <mergeCell ref="A42:B42"/>
    <mergeCell ref="A43:E43"/>
    <mergeCell ref="A44:D44"/>
    <mergeCell ref="A47:H47"/>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B25" activeCellId="0" sqref="B25"/>
    </sheetView>
  </sheetViews>
  <sheetFormatPr defaultColWidth="11.53515625" defaultRowHeight="12.8" zeroHeight="false" outlineLevelRow="0" outlineLevelCol="0"/>
  <cols>
    <col collapsed="false" customWidth="true" hidden="false" outlineLevel="0" max="2" min="2" style="0" width="14.38"/>
  </cols>
  <sheetData>
    <row r="1" customFormat="false" ht="12.1" hidden="false" customHeight="true" outlineLevel="0" collapsed="false">
      <c r="A1" s="75" t="s">
        <v>102</v>
      </c>
      <c r="B1" s="75"/>
      <c r="C1" s="75"/>
      <c r="D1" s="75"/>
      <c r="E1" s="75"/>
      <c r="F1" s="75"/>
      <c r="G1" s="75"/>
      <c r="H1" s="75"/>
      <c r="I1" s="75"/>
      <c r="J1" s="75"/>
    </row>
    <row r="2" customFormat="false" ht="12.1" hidden="false" customHeight="false" outlineLevel="0" collapsed="false">
      <c r="A2" s="75"/>
      <c r="B2" s="75"/>
      <c r="C2" s="75"/>
      <c r="D2" s="75"/>
      <c r="E2" s="75"/>
      <c r="F2" s="75"/>
      <c r="G2" s="75"/>
      <c r="H2" s="75"/>
      <c r="I2" s="75"/>
      <c r="J2" s="75"/>
    </row>
    <row r="3" customFormat="false" ht="13.8" hidden="false" customHeight="false" outlineLevel="0" collapsed="false">
      <c r="A3" s="31" t="s">
        <v>103</v>
      </c>
      <c r="B3" s="31"/>
      <c r="C3" s="31"/>
      <c r="D3" s="31"/>
      <c r="E3" s="31"/>
      <c r="F3" s="31"/>
      <c r="G3" s="31"/>
      <c r="H3" s="31"/>
      <c r="I3" s="31"/>
      <c r="J3" s="31"/>
    </row>
    <row r="4" customFormat="false" ht="13.8" hidden="false" customHeight="false" outlineLevel="0" collapsed="false">
      <c r="A4" s="31"/>
      <c r="B4" s="31"/>
      <c r="C4" s="31"/>
      <c r="D4" s="31"/>
      <c r="E4" s="31"/>
      <c r="F4" s="31"/>
      <c r="G4" s="31"/>
      <c r="H4" s="31"/>
      <c r="I4" s="31"/>
      <c r="J4" s="31"/>
    </row>
    <row r="5" customFormat="false" ht="13.8" hidden="false" customHeight="false" outlineLevel="0" collapsed="false">
      <c r="A5" s="5" t="s">
        <v>104</v>
      </c>
      <c r="B5" s="5"/>
      <c r="C5" s="5" t="n">
        <v>150</v>
      </c>
      <c r="D5" s="103" t="s">
        <v>105</v>
      </c>
      <c r="E5" s="103"/>
      <c r="F5" s="5" t="n">
        <v>50</v>
      </c>
      <c r="G5" s="5"/>
      <c r="H5" s="5"/>
      <c r="I5" s="5"/>
      <c r="J5" s="5"/>
    </row>
    <row r="6" customFormat="false" ht="13.8" hidden="false" customHeight="false" outlineLevel="0" collapsed="false">
      <c r="A6" s="1" t="s">
        <v>106</v>
      </c>
      <c r="B6" s="1"/>
      <c r="C6" s="104" t="n">
        <v>47.5</v>
      </c>
      <c r="D6" s="1" t="s">
        <v>107</v>
      </c>
      <c r="E6" s="1"/>
      <c r="F6" s="104" t="n">
        <f aca="false">12</f>
        <v>12</v>
      </c>
      <c r="G6" s="31"/>
      <c r="H6" s="31"/>
      <c r="I6" s="31"/>
      <c r="J6" s="31"/>
    </row>
    <row r="7" customFormat="false" ht="13.8" hidden="false" customHeight="false" outlineLevel="0" collapsed="false">
      <c r="A7" s="73" t="s">
        <v>1</v>
      </c>
      <c r="B7" s="73"/>
      <c r="C7" s="31"/>
      <c r="D7" s="31"/>
      <c r="E7" s="31"/>
      <c r="F7" s="31"/>
      <c r="G7" s="31"/>
      <c r="H7" s="31"/>
      <c r="I7" s="31"/>
      <c r="J7" s="31"/>
    </row>
    <row r="8" customFormat="false" ht="13.8" hidden="false" customHeight="false" outlineLevel="0" collapsed="false">
      <c r="A8" s="77" t="s">
        <v>108</v>
      </c>
      <c r="B8" s="77"/>
      <c r="C8" s="77"/>
      <c r="D8" s="1" t="s">
        <v>109</v>
      </c>
      <c r="E8" s="1"/>
      <c r="F8" s="1"/>
      <c r="G8" s="31"/>
      <c r="H8" s="31"/>
      <c r="I8" s="31"/>
      <c r="J8" s="31"/>
    </row>
    <row r="9" customFormat="false" ht="13.8" hidden="false" customHeight="false" outlineLevel="0" collapsed="false">
      <c r="A9" s="31"/>
      <c r="B9" s="31"/>
      <c r="C9" s="31"/>
      <c r="D9" s="31"/>
      <c r="E9" s="31"/>
      <c r="F9" s="31"/>
      <c r="G9" s="31"/>
      <c r="H9" s="31"/>
      <c r="I9" s="31"/>
      <c r="J9" s="31"/>
    </row>
    <row r="10" customFormat="false" ht="13.8" hidden="false" customHeight="false" outlineLevel="0" collapsed="false">
      <c r="A10" s="75"/>
      <c r="B10" s="31"/>
      <c r="C10" s="31"/>
      <c r="D10" s="31"/>
      <c r="E10" s="31"/>
      <c r="F10" s="31"/>
      <c r="G10" s="31"/>
      <c r="H10" s="31"/>
      <c r="I10" s="31"/>
      <c r="J10" s="31"/>
    </row>
    <row r="11" customFormat="false" ht="13.8" hidden="false" customHeight="false" outlineLevel="0" collapsed="false">
      <c r="A11" s="77" t="s">
        <v>110</v>
      </c>
      <c r="B11" s="77"/>
      <c r="C11" s="77"/>
      <c r="D11" s="31"/>
      <c r="E11" s="31"/>
      <c r="F11" s="31"/>
      <c r="G11" s="31"/>
      <c r="H11" s="31"/>
      <c r="I11" s="31"/>
      <c r="J11" s="31"/>
    </row>
    <row r="12" customFormat="false" ht="13.8" hidden="false" customHeight="false" outlineLevel="0" collapsed="false">
      <c r="A12" s="9" t="s">
        <v>111</v>
      </c>
      <c r="B12" s="9"/>
      <c r="C12" s="9"/>
      <c r="D12" s="76"/>
      <c r="E12" s="76"/>
      <c r="F12" s="31"/>
      <c r="G12" s="31"/>
      <c r="H12" s="31"/>
      <c r="I12" s="31"/>
      <c r="J12" s="31"/>
    </row>
    <row r="13" customFormat="false" ht="13.8" hidden="false" customHeight="false" outlineLevel="0" collapsed="false">
      <c r="A13" s="31"/>
      <c r="B13" s="31"/>
      <c r="C13" s="31"/>
      <c r="D13" s="31"/>
      <c r="E13" s="31"/>
      <c r="F13" s="31"/>
      <c r="G13" s="31"/>
      <c r="H13" s="31"/>
      <c r="I13" s="31"/>
      <c r="J13" s="31"/>
    </row>
    <row r="14" customFormat="false" ht="13.8" hidden="false" customHeight="false" outlineLevel="0" collapsed="false">
      <c r="A14" s="73" t="s">
        <v>4</v>
      </c>
      <c r="B14" s="73"/>
      <c r="C14" s="31"/>
      <c r="D14" s="31"/>
      <c r="E14" s="31"/>
      <c r="F14" s="31"/>
      <c r="G14" s="31"/>
      <c r="H14" s="31"/>
      <c r="I14" s="31"/>
      <c r="J14" s="31"/>
    </row>
    <row r="15" customFormat="false" ht="13.8" hidden="false" customHeight="false" outlineLevel="0" collapsed="false">
      <c r="A15" s="1" t="s">
        <v>5</v>
      </c>
      <c r="B15" s="1"/>
      <c r="C15" s="31"/>
      <c r="D15" s="31"/>
      <c r="E15" s="31"/>
      <c r="F15" s="31"/>
      <c r="G15" s="31"/>
      <c r="H15" s="31"/>
      <c r="I15" s="31"/>
      <c r="J15" s="31"/>
    </row>
    <row r="16" customFormat="false" ht="13.8" hidden="false" customHeight="false" outlineLevel="0" collapsed="false">
      <c r="A16" s="1" t="s">
        <v>6</v>
      </c>
      <c r="B16" s="1"/>
      <c r="C16" s="1"/>
      <c r="D16" s="31"/>
      <c r="E16" s="31"/>
      <c r="F16" s="31"/>
      <c r="G16" s="31"/>
      <c r="H16" s="31"/>
      <c r="I16" s="31"/>
      <c r="J16" s="31"/>
    </row>
    <row r="17" customFormat="false" ht="13.8" hidden="false" customHeight="false" outlineLevel="0" collapsed="false">
      <c r="A17" s="31"/>
      <c r="B17" s="31"/>
      <c r="C17" s="31"/>
      <c r="D17" s="76"/>
      <c r="E17" s="31"/>
      <c r="F17" s="31"/>
      <c r="G17" s="31"/>
      <c r="H17" s="31"/>
      <c r="I17" s="31"/>
      <c r="J17" s="31"/>
    </row>
    <row r="18" customFormat="false" ht="13.8" hidden="false" customHeight="false" outlineLevel="0" collapsed="false">
      <c r="A18" s="73" t="s">
        <v>112</v>
      </c>
      <c r="B18" s="73"/>
      <c r="C18" s="31"/>
      <c r="D18" s="76"/>
      <c r="E18" s="31"/>
      <c r="F18" s="31"/>
      <c r="G18" s="31"/>
      <c r="H18" s="31"/>
      <c r="I18" s="31"/>
      <c r="J18" s="31"/>
    </row>
    <row r="19" customFormat="false" ht="13.8" hidden="false" customHeight="false" outlineLevel="0" collapsed="false">
      <c r="A19" s="31"/>
      <c r="B19" s="31"/>
      <c r="C19" s="31"/>
      <c r="D19" s="76"/>
      <c r="E19" s="31"/>
      <c r="F19" s="31"/>
      <c r="G19" s="31"/>
      <c r="H19" s="31"/>
      <c r="I19" s="31"/>
      <c r="J19" s="31"/>
    </row>
    <row r="20" customFormat="false" ht="14.15" hidden="false" customHeight="false" outlineLevel="0" collapsed="false">
      <c r="A20" s="31"/>
      <c r="B20" s="105" t="s">
        <v>113</v>
      </c>
      <c r="C20" s="105"/>
      <c r="D20" s="76"/>
      <c r="E20" s="31"/>
      <c r="F20" s="31"/>
      <c r="G20" s="31"/>
      <c r="H20" s="31"/>
      <c r="I20" s="31"/>
      <c r="J20" s="31"/>
    </row>
    <row r="21" customFormat="false" ht="13.8" hidden="false" customHeight="false" outlineLevel="0" collapsed="false">
      <c r="A21" s="31"/>
      <c r="B21" s="77"/>
      <c r="C21" s="77"/>
      <c r="D21" s="77"/>
      <c r="E21" s="31"/>
      <c r="F21" s="31"/>
      <c r="G21" s="31"/>
      <c r="H21" s="31"/>
      <c r="I21" s="31"/>
      <c r="J21" s="31"/>
    </row>
    <row r="22" customFormat="false" ht="13.8" hidden="false" customHeight="false" outlineLevel="0" collapsed="false">
      <c r="A22" s="31"/>
      <c r="B22" s="31"/>
      <c r="C22" s="31"/>
      <c r="D22" s="31"/>
      <c r="E22" s="31"/>
      <c r="F22" s="31"/>
      <c r="G22" s="31"/>
      <c r="H22" s="31"/>
      <c r="I22" s="31"/>
      <c r="J22" s="31"/>
    </row>
    <row r="23" customFormat="false" ht="13.8" hidden="false" customHeight="false" outlineLevel="0" collapsed="false">
      <c r="A23" s="72"/>
      <c r="B23" s="72"/>
      <c r="C23" s="72"/>
      <c r="D23" s="106" t="s">
        <v>114</v>
      </c>
      <c r="E23" s="106"/>
      <c r="F23" s="31"/>
      <c r="G23" s="31"/>
      <c r="H23" s="31"/>
      <c r="I23" s="31"/>
      <c r="J23" s="31"/>
    </row>
    <row r="24" customFormat="false" ht="13.8" hidden="false" customHeight="false" outlineLevel="0" collapsed="false">
      <c r="A24" s="106" t="s">
        <v>115</v>
      </c>
      <c r="B24" s="107" t="n">
        <f aca="false">F6/SQRT(C5)</f>
        <v>0.979795897113271</v>
      </c>
      <c r="C24" s="72"/>
      <c r="D24" s="72" t="s">
        <v>116</v>
      </c>
      <c r="E24" s="72"/>
      <c r="F24" s="76"/>
      <c r="G24" s="76"/>
      <c r="H24" s="76"/>
      <c r="I24" s="76"/>
      <c r="J24" s="76"/>
    </row>
    <row r="25" customFormat="false" ht="13.8" hidden="false" customHeight="false" outlineLevel="0" collapsed="false">
      <c r="A25" s="106" t="s">
        <v>117</v>
      </c>
      <c r="B25" s="107" t="n">
        <f aca="false">(C6-F5)/B24</f>
        <v>-2.55155181539914</v>
      </c>
      <c r="C25" s="72"/>
      <c r="D25" s="72" t="s">
        <v>118</v>
      </c>
      <c r="E25" s="72"/>
      <c r="F25" s="31"/>
      <c r="G25" s="31"/>
      <c r="H25" s="31"/>
      <c r="I25" s="31"/>
      <c r="J25" s="31"/>
    </row>
    <row r="26" customFormat="false" ht="13.8" hidden="false" customHeight="false" outlineLevel="0" collapsed="false">
      <c r="A26" s="106" t="s">
        <v>119</v>
      </c>
      <c r="B26" s="108" t="n">
        <v>0.05</v>
      </c>
      <c r="C26" s="72"/>
      <c r="D26" s="72"/>
      <c r="E26" s="72"/>
      <c r="F26" s="31"/>
      <c r="G26" s="31"/>
      <c r="H26" s="31"/>
      <c r="I26" s="31"/>
      <c r="J26" s="31"/>
    </row>
    <row r="27" customFormat="false" ht="13.8" hidden="false" customHeight="false" outlineLevel="0" collapsed="false">
      <c r="A27" s="106" t="s">
        <v>120</v>
      </c>
      <c r="B27" s="109" t="n">
        <f aca="false">NORMSINV(1-B26/2)</f>
        <v>1.95996398454005</v>
      </c>
      <c r="C27" s="72"/>
      <c r="D27" s="72" t="s">
        <v>121</v>
      </c>
      <c r="E27" s="72"/>
      <c r="F27" s="31"/>
      <c r="G27" s="31"/>
      <c r="H27" s="31"/>
      <c r="I27" s="31"/>
      <c r="J27" s="31"/>
    </row>
    <row r="28" customFormat="false" ht="13.8" hidden="false" customHeight="false" outlineLevel="0" collapsed="false">
      <c r="A28" s="106" t="s">
        <v>122</v>
      </c>
      <c r="B28" s="107" t="n">
        <f aca="false">2*(NORMSDIST(B25))</f>
        <v>0.0107244376030601</v>
      </c>
      <c r="C28" s="72"/>
      <c r="D28" s="72"/>
      <c r="E28" s="72"/>
      <c r="F28" s="31"/>
      <c r="G28" s="31"/>
      <c r="H28" s="31"/>
      <c r="I28" s="31"/>
      <c r="J28" s="31"/>
    </row>
    <row r="29" customFormat="false" ht="13.8" hidden="false" customHeight="false" outlineLevel="0" collapsed="false">
      <c r="A29" s="31"/>
      <c r="B29" s="31"/>
      <c r="C29" s="31"/>
      <c r="D29" s="31"/>
      <c r="E29" s="31"/>
      <c r="F29" s="31"/>
      <c r="G29" s="31"/>
      <c r="H29" s="31"/>
      <c r="I29" s="31"/>
      <c r="J29" s="31"/>
    </row>
    <row r="30" customFormat="false" ht="13.8" hidden="false" customHeight="false" outlineLevel="0" collapsed="false">
      <c r="A30" s="31"/>
      <c r="B30" s="31"/>
      <c r="C30" s="31"/>
      <c r="D30" s="31"/>
      <c r="E30" s="31"/>
      <c r="F30" s="31"/>
      <c r="G30" s="31"/>
      <c r="H30" s="31"/>
      <c r="I30" s="31"/>
      <c r="J30" s="31"/>
    </row>
    <row r="31" customFormat="false" ht="13.8" hidden="false" customHeight="false" outlineLevel="0" collapsed="false">
      <c r="A31" s="31"/>
      <c r="B31" s="31"/>
      <c r="C31" s="31"/>
      <c r="D31" s="31"/>
      <c r="E31" s="31"/>
      <c r="F31" s="31"/>
      <c r="G31" s="31"/>
      <c r="H31" s="31"/>
      <c r="I31" s="31"/>
      <c r="J31" s="31"/>
    </row>
    <row r="32" customFormat="false" ht="13.8" hidden="false" customHeight="false" outlineLevel="0" collapsed="false">
      <c r="A32" s="13"/>
      <c r="B32" s="13"/>
      <c r="C32" s="13"/>
      <c r="D32" s="13"/>
      <c r="E32" s="13"/>
      <c r="F32" s="13"/>
      <c r="G32" s="13"/>
      <c r="H32" s="13"/>
      <c r="I32" s="13"/>
      <c r="J32" s="13"/>
    </row>
    <row r="33" customFormat="false" ht="13.8" hidden="false" customHeight="false" outlineLevel="0" collapsed="false">
      <c r="A33" s="31"/>
      <c r="B33" s="31"/>
      <c r="C33" s="31"/>
      <c r="D33" s="31"/>
      <c r="E33" s="31"/>
      <c r="F33" s="31"/>
      <c r="G33" s="31"/>
      <c r="H33" s="31"/>
      <c r="I33" s="31"/>
      <c r="J33" s="31"/>
    </row>
    <row r="34" customFormat="false" ht="13.8" hidden="false" customHeight="false" outlineLevel="0" collapsed="false">
      <c r="A34" s="13" t="s">
        <v>34</v>
      </c>
      <c r="B34" s="31"/>
      <c r="C34" s="31"/>
      <c r="D34" s="31"/>
      <c r="E34" s="31"/>
      <c r="F34" s="31"/>
      <c r="G34" s="31"/>
      <c r="H34" s="31"/>
      <c r="I34" s="31"/>
      <c r="J34" s="31"/>
    </row>
    <row r="35" customFormat="false" ht="13.8" hidden="false" customHeight="false" outlineLevel="0" collapsed="false">
      <c r="A35" s="13" t="s">
        <v>123</v>
      </c>
      <c r="B35" s="13"/>
      <c r="C35" s="13"/>
      <c r="D35" s="13"/>
      <c r="E35" s="13"/>
      <c r="F35" s="31"/>
      <c r="G35" s="31"/>
      <c r="H35" s="31"/>
      <c r="I35" s="31"/>
      <c r="J35" s="31"/>
    </row>
    <row r="36" customFormat="false" ht="13.8" hidden="false" customHeight="false" outlineLevel="0" collapsed="false">
      <c r="A36" s="13" t="s">
        <v>38</v>
      </c>
      <c r="B36" s="13"/>
      <c r="C36" s="13"/>
      <c r="D36" s="13"/>
      <c r="E36" s="13"/>
      <c r="F36" s="31"/>
      <c r="G36" s="31"/>
      <c r="H36" s="31"/>
      <c r="I36" s="31"/>
      <c r="J36" s="31"/>
    </row>
    <row r="37" customFormat="false" ht="13.8" hidden="false" customHeight="false" outlineLevel="0" collapsed="false">
      <c r="A37" s="31"/>
      <c r="B37" s="31"/>
      <c r="C37" s="31"/>
      <c r="D37" s="31"/>
      <c r="E37" s="31"/>
      <c r="F37" s="31"/>
      <c r="G37" s="31"/>
      <c r="H37" s="31"/>
      <c r="I37" s="31"/>
      <c r="J37" s="31"/>
    </row>
    <row r="38" customFormat="false" ht="13.8" hidden="false" customHeight="false" outlineLevel="0" collapsed="false">
      <c r="A38" s="105" t="s">
        <v>124</v>
      </c>
      <c r="B38" s="105"/>
      <c r="C38" s="105"/>
      <c r="D38" s="105"/>
      <c r="E38" s="105"/>
      <c r="F38" s="31"/>
      <c r="G38" s="31"/>
      <c r="H38" s="31"/>
      <c r="I38" s="31"/>
      <c r="J38" s="31"/>
    </row>
    <row r="39" customFormat="false" ht="13.8" hidden="false" customHeight="false" outlineLevel="0" collapsed="false">
      <c r="A39" s="1" t="s">
        <v>125</v>
      </c>
      <c r="B39" s="1"/>
      <c r="C39" s="1"/>
      <c r="D39" s="1"/>
      <c r="E39" s="31"/>
      <c r="F39" s="31"/>
      <c r="G39" s="31"/>
      <c r="H39" s="31"/>
      <c r="I39" s="31"/>
      <c r="J39" s="31"/>
    </row>
    <row r="40" customFormat="false" ht="13.8" hidden="false" customHeight="false" outlineLevel="0" collapsed="false">
      <c r="A40" s="31"/>
      <c r="B40" s="31"/>
      <c r="C40" s="31"/>
      <c r="D40" s="31"/>
      <c r="E40" s="31"/>
      <c r="F40" s="31"/>
      <c r="G40" s="31"/>
      <c r="H40" s="31"/>
      <c r="I40" s="31"/>
      <c r="J40" s="31"/>
    </row>
    <row r="41" customFormat="false" ht="13.8" hidden="false" customHeight="false" outlineLevel="0" collapsed="false">
      <c r="A41" s="13" t="s">
        <v>76</v>
      </c>
      <c r="B41" s="31"/>
      <c r="C41" s="31"/>
      <c r="D41" s="31"/>
      <c r="E41" s="31"/>
      <c r="F41" s="31"/>
      <c r="G41" s="31"/>
      <c r="H41" s="31"/>
      <c r="I41" s="31"/>
      <c r="J41" s="31"/>
    </row>
    <row r="42" customFormat="false" ht="13.8" hidden="false" customHeight="false" outlineLevel="0" collapsed="false">
      <c r="A42" s="1" t="s">
        <v>126</v>
      </c>
      <c r="B42" s="1"/>
      <c r="C42" s="1"/>
      <c r="D42" s="1"/>
      <c r="E42" s="1"/>
      <c r="F42" s="1"/>
      <c r="G42" s="1"/>
      <c r="H42" s="31"/>
      <c r="I42" s="31"/>
      <c r="J42" s="31"/>
    </row>
    <row r="43" customFormat="false" ht="13.8" hidden="false" customHeight="false" outlineLevel="0" collapsed="false">
      <c r="A43" s="31"/>
      <c r="B43" s="31"/>
      <c r="C43" s="31"/>
      <c r="D43" s="31"/>
      <c r="E43" s="31"/>
      <c r="F43" s="31"/>
      <c r="G43" s="31"/>
      <c r="H43" s="31"/>
      <c r="I43" s="31"/>
      <c r="J43" s="31"/>
    </row>
    <row r="44" customFormat="false" ht="13.8" hidden="false" customHeight="false" outlineLevel="0" collapsed="false">
      <c r="A44" s="31"/>
      <c r="B44" s="31"/>
      <c r="C44" s="31"/>
      <c r="D44" s="31"/>
      <c r="E44" s="31"/>
      <c r="F44" s="31"/>
      <c r="G44" s="31"/>
      <c r="H44" s="31"/>
      <c r="I44" s="31"/>
      <c r="J44" s="31"/>
    </row>
    <row r="45" customFormat="false" ht="13.8" hidden="false" customHeight="false" outlineLevel="0" collapsed="false">
      <c r="A45" s="73" t="s">
        <v>127</v>
      </c>
      <c r="B45" s="73"/>
      <c r="C45" s="73"/>
      <c r="D45" s="73"/>
      <c r="E45" s="73"/>
      <c r="F45" s="31"/>
      <c r="G45" s="31"/>
      <c r="H45" s="31"/>
      <c r="I45" s="31"/>
      <c r="J45" s="31"/>
    </row>
    <row r="46" customFormat="false" ht="13.8" hidden="false" customHeight="false" outlineLevel="0" collapsed="false">
      <c r="A46" s="31"/>
      <c r="B46" s="31"/>
      <c r="C46" s="31"/>
      <c r="D46" s="31"/>
      <c r="E46" s="31"/>
      <c r="F46" s="31"/>
      <c r="G46" s="31"/>
      <c r="H46" s="31"/>
      <c r="I46" s="31"/>
      <c r="J46" s="31"/>
    </row>
    <row r="47" customFormat="false" ht="13.8" hidden="false" customHeight="false" outlineLevel="0" collapsed="false">
      <c r="A47" s="31"/>
      <c r="B47" s="31"/>
      <c r="C47" s="31"/>
      <c r="D47" s="31"/>
      <c r="E47" s="31"/>
      <c r="F47" s="31"/>
      <c r="G47" s="31"/>
      <c r="H47" s="31"/>
      <c r="I47" s="31"/>
      <c r="J47" s="31"/>
    </row>
    <row r="48" customFormat="false" ht="13.8" hidden="false" customHeight="false" outlineLevel="0" collapsed="false">
      <c r="A48" s="110" t="s">
        <v>128</v>
      </c>
      <c r="B48" s="72" t="n">
        <v>0.01</v>
      </c>
      <c r="C48" s="31"/>
      <c r="D48" s="31"/>
      <c r="E48" s="31"/>
      <c r="F48" s="31"/>
      <c r="G48" s="31"/>
      <c r="H48" s="31"/>
      <c r="I48" s="31"/>
      <c r="J48" s="31"/>
    </row>
    <row r="49" customFormat="false" ht="13.8" hidden="false" customHeight="false" outlineLevel="0" collapsed="false">
      <c r="A49" s="110" t="s">
        <v>129</v>
      </c>
      <c r="B49" s="72" t="n">
        <f aca="false">F6/SQRT(C5)</f>
        <v>0.979795897113271</v>
      </c>
      <c r="C49" s="31"/>
      <c r="D49" s="31"/>
      <c r="E49" s="31"/>
      <c r="F49" s="31"/>
      <c r="G49" s="31"/>
      <c r="H49" s="31"/>
      <c r="I49" s="31"/>
      <c r="J49" s="31"/>
    </row>
    <row r="50" customFormat="false" ht="13.8" hidden="false" customHeight="false" outlineLevel="0" collapsed="false">
      <c r="A50" s="110" t="s">
        <v>130</v>
      </c>
      <c r="B50" s="72" t="n">
        <f aca="false">(C6-F5)/B24</f>
        <v>-2.55155181539914</v>
      </c>
      <c r="C50" s="31"/>
      <c r="D50" s="31"/>
      <c r="E50" s="31"/>
      <c r="F50" s="31"/>
      <c r="G50" s="31"/>
      <c r="H50" s="31"/>
      <c r="I50" s="31"/>
      <c r="J50" s="31"/>
    </row>
    <row r="51" customFormat="false" ht="13.8" hidden="false" customHeight="false" outlineLevel="0" collapsed="false">
      <c r="A51" s="110" t="s">
        <v>131</v>
      </c>
      <c r="B51" s="72" t="n">
        <f aca="false">_xlfn.NORM.S.INV(1-B48/2)</f>
        <v>2.5758293035489</v>
      </c>
      <c r="C51" s="31"/>
      <c r="D51" s="31"/>
      <c r="E51" s="31"/>
      <c r="F51" s="31"/>
      <c r="G51" s="31"/>
      <c r="H51" s="31"/>
      <c r="I51" s="31"/>
      <c r="J51" s="31"/>
    </row>
    <row r="52" customFormat="false" ht="13.8" hidden="false" customHeight="false" outlineLevel="0" collapsed="false">
      <c r="A52" s="110" t="s">
        <v>132</v>
      </c>
      <c r="B52" s="72" t="n">
        <f aca="false">2*NORMSDIST(B50)</f>
        <v>0.0107244376030601</v>
      </c>
      <c r="C52" s="31"/>
      <c r="D52" s="31"/>
      <c r="E52" s="31"/>
      <c r="F52" s="31"/>
      <c r="G52" s="31"/>
      <c r="H52" s="31"/>
      <c r="I52" s="31"/>
      <c r="J52" s="31"/>
    </row>
    <row r="53" customFormat="false" ht="13.8" hidden="false" customHeight="false" outlineLevel="0" collapsed="false">
      <c r="A53" s="110"/>
      <c r="B53" s="72"/>
      <c r="C53" s="31"/>
      <c r="D53" s="31"/>
      <c r="E53" s="31"/>
      <c r="F53" s="31"/>
      <c r="G53" s="31"/>
      <c r="H53" s="31"/>
      <c r="I53" s="31"/>
      <c r="J53" s="31"/>
    </row>
    <row r="54" customFormat="false" ht="13.8" hidden="false" customHeight="false" outlineLevel="0" collapsed="false">
      <c r="A54" s="110" t="s">
        <v>133</v>
      </c>
      <c r="B54" s="72" t="n">
        <f aca="false">C6-B51*B49</f>
        <v>44.9762130167187</v>
      </c>
      <c r="C54" s="31"/>
      <c r="D54" s="31"/>
      <c r="E54" s="31"/>
      <c r="F54" s="31"/>
      <c r="G54" s="31"/>
      <c r="H54" s="31"/>
      <c r="I54" s="31"/>
      <c r="J54" s="31"/>
    </row>
    <row r="55" customFormat="false" ht="13.8" hidden="false" customHeight="false" outlineLevel="0" collapsed="false">
      <c r="A55" s="110" t="s">
        <v>134</v>
      </c>
      <c r="B55" s="72" t="n">
        <f aca="false">C6+B51*B49</f>
        <v>50.0237869832814</v>
      </c>
      <c r="C55" s="31"/>
      <c r="D55" s="31"/>
      <c r="E55" s="31"/>
      <c r="F55" s="31"/>
      <c r="G55" s="31"/>
      <c r="H55" s="31"/>
      <c r="I55" s="31"/>
      <c r="J55" s="31"/>
    </row>
    <row r="56" customFormat="false" ht="13.8" hidden="false" customHeight="false" outlineLevel="0" collapsed="false">
      <c r="A56" s="31"/>
      <c r="B56" s="31"/>
      <c r="C56" s="31"/>
      <c r="D56" s="31"/>
      <c r="E56" s="31"/>
      <c r="F56" s="31"/>
      <c r="G56" s="31"/>
      <c r="H56" s="31"/>
      <c r="I56" s="31"/>
      <c r="J56" s="31"/>
    </row>
    <row r="57" customFormat="false" ht="13.8" hidden="false" customHeight="false" outlineLevel="0" collapsed="false">
      <c r="A57" s="1" t="s">
        <v>135</v>
      </c>
      <c r="B57" s="1"/>
      <c r="C57" s="1"/>
      <c r="D57" s="1"/>
      <c r="E57" s="1"/>
      <c r="F57" s="31"/>
      <c r="G57" s="31"/>
      <c r="H57" s="31"/>
      <c r="I57" s="31"/>
      <c r="J57" s="31"/>
    </row>
  </sheetData>
  <mergeCells count="28">
    <mergeCell ref="A1:J2"/>
    <mergeCell ref="A5:B5"/>
    <mergeCell ref="D5:E5"/>
    <mergeCell ref="A6:B6"/>
    <mergeCell ref="D6:E6"/>
    <mergeCell ref="A7:B7"/>
    <mergeCell ref="A8:C8"/>
    <mergeCell ref="D8:F8"/>
    <mergeCell ref="A11:C11"/>
    <mergeCell ref="A12:C12"/>
    <mergeCell ref="A14:B14"/>
    <mergeCell ref="A15:B15"/>
    <mergeCell ref="A16:C16"/>
    <mergeCell ref="B20:C20"/>
    <mergeCell ref="B21:D21"/>
    <mergeCell ref="D23:E23"/>
    <mergeCell ref="D24:E24"/>
    <mergeCell ref="D25:E25"/>
    <mergeCell ref="D26:E26"/>
    <mergeCell ref="D27:E27"/>
    <mergeCell ref="D28:E28"/>
    <mergeCell ref="A35:E35"/>
    <mergeCell ref="A36:E36"/>
    <mergeCell ref="A38:E38"/>
    <mergeCell ref="A39:D39"/>
    <mergeCell ref="A42:G42"/>
    <mergeCell ref="A45:D45"/>
    <mergeCell ref="A57:E57"/>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Q52" activeCellId="0" sqref="Q52"/>
    </sheetView>
  </sheetViews>
  <sheetFormatPr defaultColWidth="11.53515625" defaultRowHeight="12.8" zeroHeight="false" outlineLevelRow="0" outlineLevelCol="0"/>
  <cols>
    <col collapsed="false" customWidth="true" hidden="false" outlineLevel="0" max="13" min="1" style="0" width="10.24"/>
  </cols>
  <sheetData>
    <row r="1" customFormat="false" ht="12.8" hidden="false" customHeight="true" outlineLevel="0" collapsed="false">
      <c r="A1" s="111" t="s">
        <v>136</v>
      </c>
      <c r="B1" s="111"/>
      <c r="C1" s="111"/>
      <c r="D1" s="111"/>
      <c r="E1" s="111"/>
      <c r="F1" s="111"/>
      <c r="G1" s="111"/>
      <c r="H1" s="111"/>
      <c r="I1" s="111"/>
      <c r="J1" s="111"/>
      <c r="K1" s="111"/>
      <c r="L1" s="111"/>
      <c r="M1" s="111"/>
    </row>
    <row r="2" customFormat="false" ht="12.8" hidden="false" customHeight="false" outlineLevel="0" collapsed="false">
      <c r="A2" s="111"/>
      <c r="B2" s="111"/>
      <c r="C2" s="111"/>
      <c r="D2" s="111"/>
      <c r="E2" s="111"/>
      <c r="F2" s="111"/>
      <c r="G2" s="111"/>
      <c r="H2" s="111"/>
      <c r="I2" s="111"/>
      <c r="J2" s="111"/>
      <c r="K2" s="111"/>
      <c r="L2" s="111"/>
      <c r="M2" s="111"/>
    </row>
    <row r="3" customFormat="false" ht="12.8" hidden="false" customHeight="false" outlineLevel="0" collapsed="false">
      <c r="A3" s="111"/>
      <c r="B3" s="111"/>
      <c r="C3" s="111"/>
      <c r="D3" s="111"/>
      <c r="E3" s="111"/>
      <c r="F3" s="111"/>
      <c r="G3" s="111"/>
      <c r="H3" s="111"/>
      <c r="I3" s="111"/>
      <c r="J3" s="111"/>
      <c r="K3" s="111"/>
      <c r="L3" s="111"/>
      <c r="M3" s="111"/>
    </row>
    <row r="4" customFormat="false" ht="12.8" hidden="false" customHeight="false" outlineLevel="0" collapsed="false">
      <c r="A4" s="111"/>
      <c r="B4" s="111"/>
      <c r="C4" s="111"/>
      <c r="D4" s="111"/>
      <c r="E4" s="111"/>
      <c r="F4" s="111"/>
      <c r="G4" s="111"/>
      <c r="H4" s="111"/>
      <c r="I4" s="111"/>
      <c r="J4" s="111"/>
      <c r="K4" s="111"/>
      <c r="L4" s="111"/>
      <c r="M4" s="111"/>
    </row>
    <row r="5" customFormat="false" ht="12.8" hidden="false" customHeight="false" outlineLevel="0" collapsed="false">
      <c r="A5" s="111"/>
      <c r="B5" s="111"/>
      <c r="C5" s="111"/>
      <c r="D5" s="111"/>
      <c r="E5" s="111"/>
      <c r="F5" s="111"/>
      <c r="G5" s="111"/>
      <c r="H5" s="111"/>
      <c r="I5" s="111"/>
      <c r="J5" s="111"/>
      <c r="K5" s="111"/>
      <c r="L5" s="111"/>
      <c r="M5" s="111"/>
    </row>
    <row r="6" customFormat="false" ht="12.8" hidden="false" customHeight="false" outlineLevel="0" collapsed="false">
      <c r="A6" s="112" t="s">
        <v>137</v>
      </c>
      <c r="B6" s="112" t="n">
        <v>52</v>
      </c>
      <c r="C6" s="112" t="n">
        <v>27</v>
      </c>
      <c r="D6" s="112" t="n">
        <v>2</v>
      </c>
      <c r="E6" s="112" t="n">
        <v>49</v>
      </c>
      <c r="F6" s="112" t="n">
        <v>76</v>
      </c>
      <c r="G6" s="112" t="n">
        <v>72</v>
      </c>
      <c r="H6" s="112" t="n">
        <v>77</v>
      </c>
      <c r="I6" s="112" t="n">
        <v>71</v>
      </c>
      <c r="J6" s="112" t="n">
        <v>95</v>
      </c>
      <c r="K6" s="112" t="n">
        <v>55</v>
      </c>
      <c r="L6" s="112" t="n">
        <v>68</v>
      </c>
      <c r="M6" s="112" t="n">
        <v>29</v>
      </c>
    </row>
    <row r="7" customFormat="false" ht="12.8" hidden="false" customHeight="false" outlineLevel="0" collapsed="false">
      <c r="A7" s="112"/>
      <c r="B7" s="112" t="n">
        <v>97</v>
      </c>
      <c r="C7" s="112" t="n">
        <v>17</v>
      </c>
      <c r="D7" s="112" t="n">
        <v>98</v>
      </c>
      <c r="E7" s="112" t="n">
        <v>6</v>
      </c>
      <c r="F7" s="112" t="n">
        <v>20</v>
      </c>
      <c r="G7" s="112" t="n">
        <v>16</v>
      </c>
      <c r="H7" s="112" t="n">
        <v>91</v>
      </c>
      <c r="I7" s="112" t="n">
        <v>88</v>
      </c>
      <c r="J7" s="112" t="n">
        <v>13</v>
      </c>
      <c r="K7" s="112" t="n">
        <v>5</v>
      </c>
      <c r="L7" s="112" t="n">
        <v>59</v>
      </c>
      <c r="M7" s="112" t="n">
        <v>69</v>
      </c>
    </row>
    <row r="8" customFormat="false" ht="12.8" hidden="false" customHeight="false" outlineLevel="0" collapsed="false">
      <c r="A8" s="112"/>
      <c r="B8" s="112" t="n">
        <v>19</v>
      </c>
      <c r="C8" s="112" t="n">
        <v>73</v>
      </c>
      <c r="D8" s="112" t="n">
        <v>39</v>
      </c>
      <c r="E8" s="112" t="n">
        <v>86</v>
      </c>
      <c r="F8" s="112" t="n">
        <v>7</v>
      </c>
      <c r="G8" s="112" t="n">
        <v>85</v>
      </c>
      <c r="H8" s="112"/>
      <c r="I8" s="112"/>
      <c r="J8" s="112"/>
      <c r="K8" s="112"/>
      <c r="L8" s="112"/>
      <c r="M8" s="112"/>
    </row>
    <row r="10" customFormat="false" ht="12.8" hidden="false" customHeight="false" outlineLevel="0" collapsed="false">
      <c r="A10" s="112" t="s">
        <v>138</v>
      </c>
      <c r="B10" s="112" t="n">
        <v>22</v>
      </c>
      <c r="C10" s="112" t="n">
        <v>34</v>
      </c>
      <c r="D10" s="112" t="n">
        <v>8</v>
      </c>
      <c r="E10" s="112" t="n">
        <v>83</v>
      </c>
      <c r="F10" s="112" t="n">
        <v>68</v>
      </c>
      <c r="G10" s="112" t="n">
        <v>64</v>
      </c>
      <c r="H10" s="112" t="n">
        <v>115</v>
      </c>
      <c r="I10" s="112" t="n">
        <v>57</v>
      </c>
      <c r="J10" s="112" t="n">
        <v>32</v>
      </c>
      <c r="K10" s="112" t="n">
        <v>99</v>
      </c>
      <c r="L10" s="112" t="n">
        <v>98</v>
      </c>
      <c r="M10" s="112" t="n">
        <v>39</v>
      </c>
    </row>
    <row r="11" customFormat="false" ht="12.8" hidden="false" customHeight="false" outlineLevel="0" collapsed="false">
      <c r="A11" s="112"/>
      <c r="B11" s="112" t="n">
        <v>38</v>
      </c>
      <c r="C11" s="112" t="n">
        <v>96</v>
      </c>
      <c r="D11" s="112" t="n">
        <v>92</v>
      </c>
      <c r="E11" s="112" t="n">
        <v>14</v>
      </c>
      <c r="F11" s="112" t="n">
        <v>1</v>
      </c>
      <c r="G11" s="112" t="n">
        <v>65</v>
      </c>
      <c r="H11" s="112" t="n">
        <v>95</v>
      </c>
      <c r="I11" s="112" t="n">
        <v>18</v>
      </c>
      <c r="J11" s="112" t="n">
        <v>27</v>
      </c>
      <c r="K11" s="112" t="n">
        <v>62</v>
      </c>
      <c r="L11" s="112" t="n">
        <v>75</v>
      </c>
      <c r="M11" s="112" t="n">
        <v>8</v>
      </c>
    </row>
    <row r="12" customFormat="false" ht="13.8" hidden="false" customHeight="false" outlineLevel="0" collapsed="false">
      <c r="A12" s="113"/>
      <c r="B12" s="112" t="n">
        <v>84</v>
      </c>
      <c r="C12" s="112" t="n">
        <v>104</v>
      </c>
      <c r="D12" s="112" t="n">
        <v>63</v>
      </c>
      <c r="E12" s="112" t="n">
        <v>9</v>
      </c>
      <c r="F12" s="112" t="n">
        <v>6</v>
      </c>
      <c r="G12" s="112" t="n">
        <v>11</v>
      </c>
      <c r="H12" s="112"/>
      <c r="I12" s="112"/>
      <c r="J12" s="112"/>
      <c r="K12" s="112"/>
      <c r="L12" s="112"/>
      <c r="M12" s="112"/>
    </row>
    <row r="13" customFormat="false" ht="12.8" hidden="false" customHeight="false" outlineLevel="0" collapsed="false">
      <c r="A13" s="114"/>
      <c r="B13" s="114"/>
      <c r="C13" s="114"/>
      <c r="D13" s="114"/>
      <c r="E13" s="114"/>
      <c r="F13" s="114"/>
      <c r="G13" s="114"/>
      <c r="H13" s="114"/>
      <c r="I13" s="114"/>
      <c r="J13" s="114"/>
      <c r="K13" s="114"/>
      <c r="L13" s="114"/>
      <c r="M13" s="115"/>
    </row>
    <row r="14" customFormat="false" ht="12.8" hidden="false" customHeight="false" outlineLevel="0" collapsed="false">
      <c r="A14" s="114"/>
      <c r="B14" s="114"/>
      <c r="C14" s="114"/>
      <c r="D14" s="114"/>
      <c r="E14" s="114"/>
      <c r="F14" s="114"/>
      <c r="G14" s="114"/>
      <c r="H14" s="114"/>
      <c r="I14" s="114"/>
      <c r="J14" s="114"/>
      <c r="K14" s="114"/>
      <c r="L14" s="114"/>
      <c r="M14" s="115"/>
    </row>
    <row r="15" customFormat="false" ht="22.05" hidden="false" customHeight="false" outlineLevel="0" collapsed="false">
      <c r="A15" s="116"/>
      <c r="B15" s="116"/>
      <c r="C15" s="117" t="s">
        <v>139</v>
      </c>
      <c r="D15" s="117"/>
      <c r="E15" s="117"/>
      <c r="F15" s="117"/>
      <c r="G15" s="117"/>
      <c r="H15" s="116"/>
      <c r="I15" s="116"/>
      <c r="J15" s="115"/>
      <c r="K15" s="115"/>
      <c r="L15" s="115"/>
      <c r="M15" s="116"/>
    </row>
    <row r="16" customFormat="false" ht="12.8" hidden="false" customHeight="false" outlineLevel="0" collapsed="false">
      <c r="A16" s="116"/>
      <c r="B16" s="116"/>
      <c r="C16" s="115"/>
      <c r="D16" s="115"/>
      <c r="E16" s="115"/>
      <c r="F16" s="116"/>
      <c r="G16" s="116"/>
      <c r="H16" s="116"/>
      <c r="I16" s="116"/>
      <c r="J16" s="115"/>
      <c r="K16" s="115"/>
      <c r="L16" s="115"/>
      <c r="M16" s="116"/>
    </row>
    <row r="17" customFormat="false" ht="13.8" hidden="false" customHeight="false" outlineLevel="0" collapsed="false">
      <c r="A17" s="115"/>
      <c r="B17" s="115"/>
      <c r="C17" s="118"/>
      <c r="D17" s="118"/>
      <c r="E17" s="118"/>
      <c r="F17" s="115"/>
      <c r="G17" s="115"/>
      <c r="H17" s="115"/>
      <c r="I17" s="115"/>
      <c r="J17" s="115"/>
      <c r="K17" s="115"/>
      <c r="L17" s="115"/>
      <c r="M17" s="115"/>
    </row>
    <row r="18" customFormat="false" ht="12.8" hidden="false" customHeight="false" outlineLevel="0" collapsed="false">
      <c r="A18" s="115"/>
      <c r="B18" s="115"/>
      <c r="C18" s="119" t="s">
        <v>21</v>
      </c>
      <c r="D18" s="120" t="n">
        <f aca="false">AVERAGE(B6:M7,B8:G8)</f>
        <v>52.0333333333333</v>
      </c>
      <c r="E18" s="120" t="n">
        <f aca="false">AVERAGE(B10:M11,B12:G12)</f>
        <v>52.9</v>
      </c>
      <c r="F18" s="115"/>
      <c r="G18" s="115"/>
      <c r="H18" s="115"/>
      <c r="I18" s="115"/>
      <c r="J18" s="115"/>
      <c r="K18" s="115"/>
      <c r="L18" s="115"/>
      <c r="M18" s="115"/>
    </row>
    <row r="19" customFormat="false" ht="20.85" hidden="false" customHeight="false" outlineLevel="0" collapsed="false">
      <c r="A19" s="115"/>
      <c r="B19" s="115"/>
      <c r="C19" s="119" t="s">
        <v>140</v>
      </c>
      <c r="D19" s="120" t="n">
        <v>840</v>
      </c>
      <c r="E19" s="120" t="n">
        <v>920</v>
      </c>
      <c r="F19" s="115"/>
      <c r="G19" s="115"/>
      <c r="H19" s="115"/>
      <c r="I19" s="115"/>
      <c r="J19" s="115"/>
      <c r="K19" s="115"/>
      <c r="L19" s="115"/>
      <c r="M19" s="115"/>
    </row>
    <row r="20" customFormat="false" ht="20.85" hidden="false" customHeight="false" outlineLevel="0" collapsed="false">
      <c r="A20" s="115"/>
      <c r="B20" s="115"/>
      <c r="C20" s="119" t="s">
        <v>141</v>
      </c>
      <c r="D20" s="120" t="n">
        <v>30</v>
      </c>
      <c r="E20" s="120" t="n">
        <v>30</v>
      </c>
      <c r="F20" s="115"/>
      <c r="G20" s="115"/>
      <c r="H20" s="115"/>
      <c r="I20" s="115"/>
      <c r="J20" s="115"/>
      <c r="K20" s="115"/>
      <c r="L20" s="115"/>
      <c r="M20" s="115"/>
    </row>
    <row r="21" customFormat="false" ht="30.55" hidden="false" customHeight="false" outlineLevel="0" collapsed="false">
      <c r="A21" s="115"/>
      <c r="B21" s="115"/>
      <c r="C21" s="119" t="s">
        <v>142</v>
      </c>
      <c r="D21" s="120" t="n">
        <v>0</v>
      </c>
      <c r="E21" s="120"/>
      <c r="F21" s="115"/>
      <c r="G21" s="115"/>
      <c r="H21" s="115"/>
      <c r="I21" s="115"/>
      <c r="J21" s="115"/>
      <c r="K21" s="115"/>
      <c r="L21" s="115"/>
      <c r="M21" s="115"/>
    </row>
    <row r="22" customFormat="false" ht="12.8" hidden="false" customHeight="false" outlineLevel="0" collapsed="false">
      <c r="A22" s="115"/>
      <c r="B22" s="115"/>
      <c r="C22" s="119" t="s">
        <v>143</v>
      </c>
      <c r="D22" s="120" t="n">
        <f aca="false">($D$18-$E$18)/SQRT(POWER($D$19,2)/$D$20+POWER($E$19,2)/$E$20)</f>
        <v>-0.00381036748144357</v>
      </c>
      <c r="E22" s="120"/>
      <c r="F22" s="115"/>
      <c r="G22" s="115"/>
      <c r="H22" s="115"/>
      <c r="I22" s="115"/>
      <c r="J22" s="115"/>
      <c r="K22" s="115"/>
      <c r="L22" s="115"/>
      <c r="M22" s="115"/>
    </row>
    <row r="23" customFormat="false" ht="20.85" hidden="false" customHeight="false" outlineLevel="0" collapsed="false">
      <c r="A23" s="115"/>
      <c r="B23" s="115"/>
      <c r="C23" s="119" t="s">
        <v>144</v>
      </c>
      <c r="D23" s="120" t="n">
        <f aca="false">_xlfn.NORM.DIST(D22,0,1,1)</f>
        <v>0.498479886986181</v>
      </c>
      <c r="E23" s="120"/>
      <c r="F23" s="115"/>
      <c r="G23" s="115"/>
      <c r="H23" s="115"/>
      <c r="I23" s="115"/>
      <c r="J23" s="115"/>
      <c r="K23" s="115"/>
      <c r="L23" s="115"/>
      <c r="M23" s="115"/>
    </row>
    <row r="24" customFormat="false" ht="20.85" hidden="false" customHeight="false" outlineLevel="0" collapsed="false">
      <c r="A24" s="115"/>
      <c r="B24" s="115"/>
      <c r="C24" s="119" t="s">
        <v>145</v>
      </c>
      <c r="D24" s="121" t="n">
        <f aca="false">_xlfn.NORM.S.INV(1-0.05)</f>
        <v>1.64485362695147</v>
      </c>
      <c r="E24" s="120"/>
      <c r="F24" s="115"/>
      <c r="G24" s="115"/>
      <c r="H24" s="115"/>
      <c r="I24" s="115"/>
      <c r="J24" s="115"/>
      <c r="K24" s="115"/>
      <c r="L24" s="115"/>
      <c r="M24" s="115"/>
    </row>
    <row r="25" customFormat="false" ht="20.85" hidden="false" customHeight="false" outlineLevel="0" collapsed="false">
      <c r="A25" s="115"/>
      <c r="B25" s="115"/>
      <c r="C25" s="119" t="s">
        <v>146</v>
      </c>
      <c r="D25" s="120" t="n">
        <f aca="false">$D$23*2</f>
        <v>0.996959773972363</v>
      </c>
      <c r="E25" s="120"/>
      <c r="F25" s="115"/>
      <c r="G25" s="115"/>
      <c r="H25" s="115"/>
      <c r="I25" s="115"/>
      <c r="J25" s="115"/>
      <c r="K25" s="115"/>
      <c r="L25" s="115"/>
      <c r="M25" s="115"/>
    </row>
    <row r="26" customFormat="false" ht="20.85" hidden="false" customHeight="false" outlineLevel="0" collapsed="false">
      <c r="A26" s="115"/>
      <c r="B26" s="115"/>
      <c r="C26" s="122" t="s">
        <v>147</v>
      </c>
      <c r="D26" s="121" t="n">
        <f aca="false">_xlfn.NORM.S.INV(1-0.05/2)</f>
        <v>1.95996398454005</v>
      </c>
      <c r="E26" s="121"/>
      <c r="F26" s="115"/>
      <c r="G26" s="115"/>
      <c r="H26" s="115"/>
      <c r="I26" s="115"/>
      <c r="J26" s="115"/>
      <c r="K26" s="115"/>
      <c r="L26" s="115"/>
      <c r="M26" s="115"/>
    </row>
    <row r="27" customFormat="false" ht="12.8" hidden="false" customHeight="false" outlineLevel="0" collapsed="false">
      <c r="A27" s="115"/>
      <c r="B27" s="115"/>
      <c r="C27" s="115"/>
      <c r="D27" s="115"/>
      <c r="E27" s="115"/>
      <c r="F27" s="115"/>
      <c r="G27" s="115"/>
      <c r="H27" s="115"/>
      <c r="I27" s="115"/>
      <c r="J27" s="115"/>
      <c r="K27" s="115"/>
      <c r="L27" s="115"/>
      <c r="M27" s="115"/>
    </row>
    <row r="28" customFormat="false" ht="17.35" hidden="false" customHeight="false" outlineLevel="0" collapsed="false">
      <c r="A28" s="123"/>
      <c r="B28" s="123"/>
      <c r="C28" s="115"/>
      <c r="D28" s="115"/>
      <c r="E28" s="115"/>
      <c r="F28" s="115"/>
      <c r="G28" s="115"/>
      <c r="H28" s="115"/>
      <c r="I28" s="115"/>
      <c r="J28" s="115"/>
      <c r="K28" s="115"/>
      <c r="L28" s="115"/>
      <c r="M28" s="115"/>
    </row>
    <row r="29" customFormat="false" ht="17.35" hidden="false" customHeight="false" outlineLevel="0" collapsed="false">
      <c r="A29" s="123" t="s">
        <v>148</v>
      </c>
      <c r="B29" s="123"/>
      <c r="C29" s="115"/>
      <c r="D29" s="115"/>
      <c r="E29" s="115"/>
      <c r="F29" s="115"/>
      <c r="G29" s="115"/>
      <c r="H29" s="115"/>
      <c r="I29" s="115"/>
      <c r="J29" s="115"/>
      <c r="K29" s="115"/>
      <c r="L29" s="115"/>
      <c r="M29" s="115"/>
    </row>
    <row r="30" customFormat="false" ht="12.8" hidden="false" customHeight="false" outlineLevel="0" collapsed="false">
      <c r="A30" s="124" t="s">
        <v>149</v>
      </c>
      <c r="B30" s="125" t="s">
        <v>150</v>
      </c>
      <c r="C30" s="125"/>
      <c r="D30" s="125"/>
      <c r="E30" s="125"/>
      <c r="F30" s="125"/>
      <c r="G30" s="125"/>
      <c r="H30" s="115"/>
      <c r="I30" s="115"/>
      <c r="J30" s="115"/>
      <c r="K30" s="115"/>
      <c r="L30" s="115"/>
      <c r="M30" s="115"/>
    </row>
    <row r="31" customFormat="false" ht="12.8" hidden="false" customHeight="true" outlineLevel="0" collapsed="false">
      <c r="A31" s="126" t="s">
        <v>151</v>
      </c>
      <c r="B31" s="127" t="s">
        <v>152</v>
      </c>
      <c r="C31" s="127"/>
      <c r="D31" s="127"/>
      <c r="E31" s="127"/>
      <c r="F31" s="127"/>
      <c r="G31" s="127"/>
      <c r="H31" s="115"/>
      <c r="I31" s="115"/>
      <c r="J31" s="115"/>
      <c r="K31" s="115"/>
      <c r="L31" s="115"/>
      <c r="M31" s="115"/>
    </row>
    <row r="32" customFormat="false" ht="12.8" hidden="false" customHeight="false" outlineLevel="0" collapsed="false">
      <c r="A32" s="116"/>
      <c r="B32" s="116"/>
      <c r="C32" s="116"/>
      <c r="D32" s="116"/>
      <c r="E32" s="116"/>
      <c r="F32" s="115"/>
      <c r="G32" s="115"/>
      <c r="H32" s="115"/>
      <c r="I32" s="115"/>
      <c r="J32" s="115"/>
      <c r="K32" s="115"/>
      <c r="L32" s="115"/>
      <c r="M32" s="115"/>
    </row>
    <row r="33" customFormat="false" ht="12.8" hidden="false" customHeight="false" outlineLevel="0" collapsed="false">
      <c r="A33" s="116"/>
      <c r="B33" s="116"/>
      <c r="C33" s="116"/>
      <c r="D33" s="116"/>
      <c r="E33" s="116"/>
      <c r="F33" s="115"/>
      <c r="G33" s="115"/>
      <c r="H33" s="115"/>
      <c r="I33" s="115"/>
      <c r="J33" s="115"/>
      <c r="K33" s="115"/>
      <c r="L33" s="115"/>
      <c r="M33" s="115"/>
    </row>
    <row r="34" customFormat="false" ht="17.35" hidden="false" customHeight="false" outlineLevel="0" collapsed="false">
      <c r="A34" s="128" t="s">
        <v>153</v>
      </c>
      <c r="B34" s="129"/>
      <c r="C34" s="116"/>
      <c r="D34" s="116"/>
      <c r="E34" s="116"/>
      <c r="F34" s="115"/>
      <c r="G34" s="115"/>
      <c r="H34" s="115"/>
      <c r="I34" s="115"/>
      <c r="J34" s="115"/>
      <c r="K34" s="115"/>
      <c r="L34" s="115"/>
      <c r="M34" s="115"/>
    </row>
    <row r="35" customFormat="false" ht="12.8" hidden="false" customHeight="false" outlineLevel="0" collapsed="false">
      <c r="A35" s="116"/>
      <c r="B35" s="116"/>
      <c r="C35" s="116"/>
      <c r="D35" s="116"/>
      <c r="E35" s="116"/>
      <c r="F35" s="115"/>
      <c r="G35" s="115"/>
      <c r="H35" s="115"/>
      <c r="I35" s="115"/>
      <c r="J35" s="115"/>
      <c r="K35" s="115"/>
      <c r="L35" s="115"/>
      <c r="M35" s="115"/>
    </row>
    <row r="36" customFormat="false" ht="12.8" hidden="false" customHeight="false" outlineLevel="0" collapsed="false">
      <c r="A36" s="116" t="s">
        <v>154</v>
      </c>
      <c r="B36" s="116"/>
      <c r="C36" s="116" t="n">
        <v>0.05</v>
      </c>
      <c r="D36" s="116"/>
      <c r="E36" s="116"/>
      <c r="F36" s="115"/>
      <c r="G36" s="115"/>
      <c r="H36" s="115"/>
      <c r="I36" s="115"/>
      <c r="J36" s="115"/>
      <c r="K36" s="115"/>
      <c r="L36" s="115"/>
      <c r="M36" s="115"/>
    </row>
    <row r="37" customFormat="false" ht="12.8" hidden="false" customHeight="false" outlineLevel="0" collapsed="false">
      <c r="A37" s="130" t="s">
        <v>155</v>
      </c>
      <c r="B37" s="130"/>
      <c r="C37" s="130"/>
      <c r="D37" s="130"/>
      <c r="E37" s="130"/>
      <c r="F37" s="130"/>
      <c r="G37" s="130"/>
      <c r="H37" s="130"/>
      <c r="I37" s="115"/>
      <c r="J37" s="115"/>
      <c r="K37" s="115"/>
      <c r="L37" s="115"/>
      <c r="M37" s="115"/>
    </row>
    <row r="38" customFormat="false" ht="13.8" hidden="false" customHeight="false" outlineLevel="0" collapsed="false">
      <c r="A38" s="14" t="s">
        <v>156</v>
      </c>
      <c r="B38" s="131"/>
      <c r="C38" s="131"/>
      <c r="D38" s="131"/>
      <c r="E38" s="115"/>
      <c r="F38" s="115"/>
      <c r="G38" s="115"/>
      <c r="H38" s="115"/>
      <c r="I38" s="115"/>
      <c r="J38" s="115"/>
      <c r="K38" s="115"/>
      <c r="L38" s="115"/>
      <c r="M38" s="115"/>
    </row>
    <row r="39" customFormat="false" ht="12.8" hidden="false" customHeight="false" outlineLevel="0" collapsed="false">
      <c r="A39" s="115"/>
      <c r="B39" s="131"/>
      <c r="C39" s="131"/>
      <c r="D39" s="131"/>
      <c r="E39" s="115"/>
      <c r="F39" s="115"/>
      <c r="G39" s="115"/>
      <c r="H39" s="115"/>
      <c r="I39" s="115"/>
      <c r="J39" s="115"/>
      <c r="K39" s="115"/>
      <c r="L39" s="115"/>
      <c r="M39" s="115"/>
    </row>
    <row r="40" customFormat="false" ht="12.8" hidden="false" customHeight="false" outlineLevel="0" collapsed="false">
      <c r="A40" s="115"/>
      <c r="B40" s="131"/>
      <c r="C40" s="131"/>
      <c r="D40" s="131"/>
      <c r="E40" s="115"/>
      <c r="F40" s="115"/>
      <c r="G40" s="115"/>
      <c r="H40" s="115"/>
      <c r="I40" s="115"/>
      <c r="J40" s="115"/>
      <c r="K40" s="115"/>
      <c r="L40" s="115"/>
      <c r="M40" s="115"/>
    </row>
    <row r="41" customFormat="false" ht="15.6" hidden="false" customHeight="false" outlineLevel="0" collapsed="false">
      <c r="A41" s="132" t="s">
        <v>157</v>
      </c>
      <c r="B41" s="120" t="n">
        <f aca="false">ABS(($D$18-$E$18)/SQRT(POWER($D$19,2)/$D$20+POWER($E$19,2)/$E$20))</f>
        <v>0.00381036748144357</v>
      </c>
      <c r="C41" s="124"/>
      <c r="D41" s="115"/>
      <c r="E41" s="115"/>
      <c r="F41" s="115"/>
      <c r="G41" s="115"/>
      <c r="H41" s="115"/>
      <c r="I41" s="115"/>
      <c r="J41" s="115"/>
      <c r="K41" s="115"/>
      <c r="L41" s="115"/>
      <c r="M41" s="115"/>
    </row>
    <row r="42" customFormat="false" ht="15.6" hidden="false" customHeight="false" outlineLevel="0" collapsed="false">
      <c r="A42" s="132" t="s">
        <v>158</v>
      </c>
      <c r="B42" s="121" t="n">
        <v>1.95996398454005</v>
      </c>
      <c r="C42" s="124"/>
      <c r="D42" s="115"/>
      <c r="E42" s="115"/>
      <c r="F42" s="115"/>
      <c r="G42" s="115"/>
      <c r="H42" s="115"/>
      <c r="I42" s="115"/>
      <c r="J42" s="115"/>
      <c r="K42" s="115"/>
      <c r="L42" s="115"/>
      <c r="M42" s="115"/>
    </row>
    <row r="43" customFormat="false" ht="19.7" hidden="false" customHeight="false" outlineLevel="0" collapsed="false">
      <c r="A43" s="133" t="s">
        <v>34</v>
      </c>
      <c r="B43" s="133"/>
      <c r="C43" s="116"/>
      <c r="D43" s="116"/>
      <c r="E43" s="116"/>
      <c r="F43" s="115"/>
      <c r="G43" s="115"/>
      <c r="H43" s="115"/>
      <c r="I43" s="115"/>
      <c r="J43" s="115"/>
      <c r="K43" s="115"/>
      <c r="L43" s="115"/>
      <c r="M43" s="115"/>
    </row>
    <row r="44" customFormat="false" ht="13.4" hidden="false" customHeight="false" outlineLevel="0" collapsed="false">
      <c r="A44" s="134" t="s">
        <v>159</v>
      </c>
      <c r="B44" s="134"/>
      <c r="C44" s="134"/>
      <c r="D44" s="134"/>
      <c r="E44" s="134"/>
      <c r="F44" s="134"/>
      <c r="G44" s="115"/>
      <c r="H44" s="115"/>
      <c r="I44" s="115"/>
      <c r="J44" s="115"/>
      <c r="K44" s="115"/>
      <c r="L44" s="115"/>
      <c r="M44" s="115"/>
    </row>
    <row r="45" customFormat="false" ht="12.8" hidden="false" customHeight="false" outlineLevel="0" collapsed="false">
      <c r="A45" s="116" t="s">
        <v>160</v>
      </c>
      <c r="B45" s="116"/>
      <c r="C45" s="116"/>
      <c r="D45" s="116"/>
      <c r="E45" s="116"/>
      <c r="F45" s="116"/>
      <c r="G45" s="115"/>
      <c r="H45" s="115"/>
      <c r="I45" s="115"/>
      <c r="J45" s="115"/>
      <c r="K45" s="115"/>
      <c r="L45" s="115"/>
      <c r="M45" s="115"/>
    </row>
    <row r="46" customFormat="false" ht="12.8" hidden="false" customHeight="false" outlineLevel="0" collapsed="false">
      <c r="A46" s="135"/>
      <c r="B46" s="116"/>
      <c r="C46" s="116"/>
      <c r="D46" s="116"/>
      <c r="E46" s="116"/>
      <c r="F46" s="115"/>
      <c r="G46" s="115"/>
      <c r="H46" s="115"/>
      <c r="I46" s="115"/>
      <c r="J46" s="115"/>
      <c r="K46" s="115"/>
      <c r="L46" s="115"/>
      <c r="M46" s="115"/>
    </row>
    <row r="47" customFormat="false" ht="13.4" hidden="false" customHeight="false" outlineLevel="0" collapsed="false">
      <c r="A47" s="134" t="s">
        <v>161</v>
      </c>
      <c r="B47" s="134"/>
      <c r="C47" s="134"/>
      <c r="D47" s="134"/>
      <c r="E47" s="134"/>
      <c r="F47" s="134"/>
      <c r="G47" s="115"/>
      <c r="H47" s="115"/>
      <c r="I47" s="115"/>
      <c r="J47" s="115"/>
      <c r="K47" s="115"/>
      <c r="L47" s="115"/>
      <c r="M47" s="115"/>
    </row>
    <row r="48" customFormat="false" ht="12.8" hidden="false" customHeight="false" outlineLevel="0" collapsed="false">
      <c r="A48" s="116" t="s">
        <v>162</v>
      </c>
      <c r="B48" s="116"/>
      <c r="C48" s="116"/>
      <c r="D48" s="116"/>
      <c r="E48" s="115"/>
      <c r="F48" s="115"/>
      <c r="G48" s="115"/>
      <c r="H48" s="115"/>
      <c r="I48" s="115"/>
      <c r="J48" s="115"/>
      <c r="K48" s="115"/>
      <c r="L48" s="115"/>
      <c r="M48" s="115"/>
    </row>
    <row r="49" customFormat="false" ht="12.8" hidden="false" customHeight="false" outlineLevel="0" collapsed="false">
      <c r="A49" s="115"/>
      <c r="B49" s="115"/>
      <c r="C49" s="115"/>
      <c r="D49" s="115"/>
      <c r="E49" s="115"/>
      <c r="F49" s="115"/>
      <c r="G49" s="115"/>
      <c r="H49" s="115"/>
      <c r="I49" s="115"/>
      <c r="J49" s="115"/>
      <c r="K49" s="115"/>
      <c r="L49" s="115"/>
      <c r="M49" s="115"/>
    </row>
    <row r="50" customFormat="false" ht="19.7" hidden="false" customHeight="false" outlineLevel="0" collapsed="false">
      <c r="A50" s="136" t="s">
        <v>76</v>
      </c>
      <c r="B50" s="115"/>
      <c r="C50" s="115"/>
      <c r="D50" s="115"/>
      <c r="E50" s="115"/>
      <c r="F50" s="115"/>
      <c r="G50" s="115"/>
      <c r="H50" s="115"/>
      <c r="I50" s="115"/>
      <c r="J50" s="115"/>
      <c r="K50" s="115"/>
      <c r="L50" s="115"/>
      <c r="M50" s="115"/>
    </row>
    <row r="51" customFormat="false" ht="12.8" hidden="false" customHeight="false" outlineLevel="0" collapsed="false">
      <c r="A51" s="137" t="s">
        <v>163</v>
      </c>
      <c r="B51" s="137"/>
      <c r="C51" s="137"/>
      <c r="D51" s="137"/>
      <c r="E51" s="137"/>
      <c r="F51" s="137"/>
      <c r="G51" s="137"/>
      <c r="H51" s="137"/>
      <c r="I51" s="115"/>
      <c r="J51" s="115"/>
      <c r="K51" s="115"/>
      <c r="L51" s="115"/>
      <c r="M51" s="115"/>
    </row>
  </sheetData>
  <mergeCells count="14">
    <mergeCell ref="A1:M5"/>
    <mergeCell ref="A13:L13"/>
    <mergeCell ref="A14:L14"/>
    <mergeCell ref="C15:G15"/>
    <mergeCell ref="B30:G30"/>
    <mergeCell ref="B31:G31"/>
    <mergeCell ref="A37:H37"/>
    <mergeCell ref="B38:D40"/>
    <mergeCell ref="A43:B43"/>
    <mergeCell ref="A44:F44"/>
    <mergeCell ref="A45:F45"/>
    <mergeCell ref="A47:F47"/>
    <mergeCell ref="A48:C48"/>
    <mergeCell ref="A51:H51"/>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O53" activeCellId="0" sqref="O53"/>
    </sheetView>
  </sheetViews>
  <sheetFormatPr defaultColWidth="11.53515625" defaultRowHeight="12.8" zeroHeight="false" outlineLevelRow="0" outlineLevelCol="0"/>
  <sheetData>
    <row r="1" customFormat="false" ht="47.45" hidden="false" customHeight="true" outlineLevel="0" collapsed="false">
      <c r="A1" s="138" t="s">
        <v>164</v>
      </c>
      <c r="B1" s="138"/>
      <c r="C1" s="138"/>
      <c r="D1" s="138"/>
      <c r="E1" s="138"/>
      <c r="F1" s="138"/>
      <c r="G1" s="138"/>
      <c r="H1" s="138"/>
      <c r="I1" s="139"/>
      <c r="J1" s="139"/>
      <c r="K1" s="139"/>
      <c r="L1" s="139"/>
      <c r="M1" s="139"/>
      <c r="N1" s="139"/>
    </row>
    <row r="2" customFormat="false" ht="12.8" hidden="false" customHeight="false" outlineLevel="0" collapsed="false">
      <c r="A2" s="140" t="s">
        <v>165</v>
      </c>
      <c r="B2" s="140" t="s">
        <v>166</v>
      </c>
      <c r="C2" s="140" t="s">
        <v>167</v>
      </c>
    </row>
    <row r="3" customFormat="false" ht="13.8" hidden="false" customHeight="false" outlineLevel="0" collapsed="false">
      <c r="A3" s="113" t="s">
        <v>168</v>
      </c>
      <c r="B3" s="140" t="s">
        <v>169</v>
      </c>
      <c r="C3" s="140" t="s">
        <v>170</v>
      </c>
    </row>
    <row r="4" customFormat="false" ht="13.8" hidden="false" customHeight="false" outlineLevel="0" collapsed="false">
      <c r="A4" s="141" t="s">
        <v>171</v>
      </c>
      <c r="B4" s="141" t="n">
        <v>1</v>
      </c>
      <c r="C4" s="141" t="n">
        <v>1</v>
      </c>
    </row>
    <row r="5" customFormat="false" ht="12.8" hidden="false" customHeight="false" outlineLevel="0" collapsed="false">
      <c r="A5" s="140" t="s">
        <v>172</v>
      </c>
      <c r="B5" s="140" t="n">
        <v>0</v>
      </c>
      <c r="C5" s="140" t="n">
        <v>2</v>
      </c>
    </row>
    <row r="6" customFormat="false" ht="12.8" hidden="false" customHeight="false" outlineLevel="0" collapsed="false">
      <c r="A6" s="142" t="s">
        <v>172</v>
      </c>
      <c r="B6" s="140" t="n">
        <v>0</v>
      </c>
      <c r="C6" s="140" t="n">
        <v>2</v>
      </c>
    </row>
    <row r="7" customFormat="false" ht="13.8" hidden="false" customHeight="false" outlineLevel="0" collapsed="false">
      <c r="A7" s="141" t="s">
        <v>171</v>
      </c>
      <c r="B7" s="141" t="n">
        <v>1</v>
      </c>
      <c r="C7" s="141" t="n">
        <v>3</v>
      </c>
    </row>
    <row r="8" customFormat="false" ht="12.8" hidden="false" customHeight="false" outlineLevel="0" collapsed="false">
      <c r="A8" s="143" t="s">
        <v>172</v>
      </c>
      <c r="B8" s="143" t="n">
        <v>0</v>
      </c>
      <c r="C8" s="143" t="n">
        <v>4</v>
      </c>
      <c r="D8" s="90"/>
      <c r="E8" s="90"/>
    </row>
    <row r="9" customFormat="false" ht="12.8" hidden="false" customHeight="false" outlineLevel="0" collapsed="false">
      <c r="A9" s="140" t="s">
        <v>171</v>
      </c>
      <c r="B9" s="143" t="n">
        <v>1</v>
      </c>
      <c r="C9" s="143" t="n">
        <v>5</v>
      </c>
    </row>
    <row r="10" customFormat="false" ht="13.8" hidden="false" customHeight="false" outlineLevel="0" collapsed="false">
      <c r="A10" s="113" t="s">
        <v>171</v>
      </c>
      <c r="B10" s="143" t="n">
        <v>1</v>
      </c>
      <c r="C10" s="143" t="n">
        <v>5</v>
      </c>
    </row>
    <row r="11" customFormat="false" ht="13.8" hidden="false" customHeight="false" outlineLevel="0" collapsed="false">
      <c r="A11" s="144" t="s">
        <v>171</v>
      </c>
      <c r="B11" s="143" t="n">
        <v>1</v>
      </c>
      <c r="C11" s="143" t="n">
        <v>5</v>
      </c>
    </row>
    <row r="12" customFormat="false" ht="13.8" hidden="false" customHeight="false" outlineLevel="0" collapsed="false">
      <c r="A12" s="144" t="s">
        <v>172</v>
      </c>
      <c r="B12" s="143" t="n">
        <v>0</v>
      </c>
      <c r="C12" s="143" t="n">
        <v>6</v>
      </c>
    </row>
    <row r="13" customFormat="false" ht="13.8" hidden="false" customHeight="false" outlineLevel="0" collapsed="false">
      <c r="A13" s="144" t="s">
        <v>171</v>
      </c>
      <c r="B13" s="143" t="n">
        <v>1</v>
      </c>
      <c r="C13" s="143" t="n">
        <v>7</v>
      </c>
      <c r="D13" s="90"/>
    </row>
    <row r="14" customFormat="false" ht="13.8" hidden="false" customHeight="false" outlineLevel="0" collapsed="false">
      <c r="A14" s="144" t="s">
        <v>171</v>
      </c>
      <c r="B14" s="143" t="n">
        <v>1</v>
      </c>
      <c r="C14" s="143" t="n">
        <v>7</v>
      </c>
      <c r="D14" s="90"/>
    </row>
    <row r="15" customFormat="false" ht="13.8" hidden="false" customHeight="false" outlineLevel="0" collapsed="false">
      <c r="A15" s="144" t="s">
        <v>172</v>
      </c>
      <c r="B15" s="143" t="n">
        <v>0</v>
      </c>
      <c r="C15" s="143" t="n">
        <v>8</v>
      </c>
      <c r="D15" s="90"/>
    </row>
    <row r="16" customFormat="false" ht="13.8" hidden="false" customHeight="false" outlineLevel="0" collapsed="false">
      <c r="A16" s="144" t="s">
        <v>172</v>
      </c>
      <c r="B16" s="143" t="n">
        <v>0</v>
      </c>
      <c r="C16" s="143" t="n">
        <v>8</v>
      </c>
      <c r="D16" s="90"/>
    </row>
    <row r="17" customFormat="false" ht="13.8" hidden="false" customHeight="false" outlineLevel="0" collapsed="false">
      <c r="A17" s="144" t="s">
        <v>171</v>
      </c>
      <c r="B17" s="141" t="n">
        <v>1</v>
      </c>
      <c r="C17" s="141" t="n">
        <v>9</v>
      </c>
      <c r="D17" s="145"/>
    </row>
    <row r="18" customFormat="false" ht="13.8" hidden="false" customHeight="false" outlineLevel="0" collapsed="false">
      <c r="A18" s="144" t="s">
        <v>172</v>
      </c>
      <c r="B18" s="143" t="n">
        <v>0</v>
      </c>
      <c r="C18" s="143" t="n">
        <v>10</v>
      </c>
    </row>
    <row r="19" customFormat="false" ht="13.8" hidden="false" customHeight="false" outlineLevel="0" collapsed="false">
      <c r="A19" s="144" t="s">
        <v>171</v>
      </c>
      <c r="B19" s="143" t="n">
        <v>1</v>
      </c>
      <c r="C19" s="143" t="n">
        <v>11</v>
      </c>
    </row>
    <row r="20" customFormat="false" ht="13.8" hidden="false" customHeight="false" outlineLevel="0" collapsed="false">
      <c r="A20" s="144" t="s">
        <v>172</v>
      </c>
      <c r="B20" s="143" t="n">
        <v>0</v>
      </c>
      <c r="C20" s="143" t="n">
        <v>12</v>
      </c>
      <c r="F20" s="90"/>
      <c r="G20" s="90"/>
      <c r="H20" s="90"/>
      <c r="I20" s="90"/>
      <c r="J20" s="90"/>
      <c r="K20" s="90"/>
      <c r="L20" s="90"/>
      <c r="M20" s="90"/>
      <c r="N20" s="90"/>
    </row>
    <row r="21" customFormat="false" ht="13.8" hidden="false" customHeight="false" outlineLevel="0" collapsed="false">
      <c r="A21" s="144" t="s">
        <v>171</v>
      </c>
      <c r="B21" s="143" t="n">
        <v>1</v>
      </c>
      <c r="C21" s="143" t="n">
        <v>13</v>
      </c>
    </row>
    <row r="22" customFormat="false" ht="13.8" hidden="false" customHeight="false" outlineLevel="0" collapsed="false">
      <c r="A22" s="144" t="s">
        <v>171</v>
      </c>
      <c r="B22" s="143" t="n">
        <v>1</v>
      </c>
      <c r="C22" s="143" t="n">
        <v>13</v>
      </c>
    </row>
    <row r="23" customFormat="false" ht="13.8" hidden="false" customHeight="false" outlineLevel="0" collapsed="false">
      <c r="A23" s="144" t="s">
        <v>172</v>
      </c>
      <c r="B23" s="143" t="n">
        <v>1</v>
      </c>
      <c r="C23" s="143" t="n">
        <v>14</v>
      </c>
    </row>
    <row r="24" customFormat="false" ht="13.8" hidden="false" customHeight="false" outlineLevel="0" collapsed="false">
      <c r="A24" s="144" t="s">
        <v>171</v>
      </c>
      <c r="B24" s="143" t="n">
        <v>1</v>
      </c>
      <c r="C24" s="143" t="n">
        <v>15</v>
      </c>
    </row>
    <row r="25" customFormat="false" ht="13.8" hidden="false" customHeight="false" outlineLevel="0" collapsed="false">
      <c r="A25" s="144" t="s">
        <v>172</v>
      </c>
      <c r="B25" s="143" t="n">
        <v>0</v>
      </c>
      <c r="C25" s="143" t="n">
        <v>16</v>
      </c>
    </row>
    <row r="26" customFormat="false" ht="13.8" hidden="false" customHeight="false" outlineLevel="0" collapsed="false">
      <c r="A26" s="144" t="s">
        <v>172</v>
      </c>
      <c r="B26" s="143" t="n">
        <v>0</v>
      </c>
      <c r="C26" s="143" t="n">
        <v>16</v>
      </c>
    </row>
    <row r="27" customFormat="false" ht="13.8" hidden="false" customHeight="false" outlineLevel="0" collapsed="false">
      <c r="A27" s="144" t="s">
        <v>171</v>
      </c>
      <c r="B27" s="143" t="n">
        <v>1</v>
      </c>
      <c r="C27" s="143" t="n">
        <v>17</v>
      </c>
    </row>
    <row r="28" customFormat="false" ht="13.8" hidden="false" customHeight="false" outlineLevel="0" collapsed="false">
      <c r="A28" s="146" t="s">
        <v>172</v>
      </c>
      <c r="B28" s="146" t="n">
        <v>0</v>
      </c>
      <c r="C28" s="146" t="n">
        <v>18</v>
      </c>
      <c r="D28" s="14"/>
      <c r="E28" s="14"/>
      <c r="F28" s="14"/>
      <c r="G28" s="14"/>
      <c r="H28" s="14"/>
      <c r="I28" s="14"/>
      <c r="J28" s="14"/>
      <c r="K28" s="14"/>
      <c r="L28" s="14"/>
      <c r="M28" s="14"/>
      <c r="N28" s="14"/>
    </row>
    <row r="29" customFormat="false" ht="13.8" hidden="false" customHeight="false" outlineLevel="0" collapsed="false">
      <c r="A29" s="144" t="s">
        <v>171</v>
      </c>
      <c r="B29" s="143" t="n">
        <v>1</v>
      </c>
      <c r="C29" s="143" t="n">
        <v>19</v>
      </c>
    </row>
    <row r="30" customFormat="false" ht="13.8" hidden="false" customHeight="false" outlineLevel="0" collapsed="false">
      <c r="A30" s="146" t="s">
        <v>171</v>
      </c>
      <c r="B30" s="143" t="n">
        <v>1</v>
      </c>
      <c r="C30" s="143" t="n">
        <v>19</v>
      </c>
    </row>
    <row r="31" customFormat="false" ht="13.8" hidden="false" customHeight="false" outlineLevel="0" collapsed="false">
      <c r="A31" s="144" t="s">
        <v>172</v>
      </c>
      <c r="B31" s="143" t="n">
        <v>0</v>
      </c>
      <c r="C31" s="143" t="n">
        <v>20</v>
      </c>
    </row>
    <row r="32" customFormat="false" ht="13.8" hidden="false" customHeight="false" outlineLevel="0" collapsed="false">
      <c r="A32" s="146" t="s">
        <v>171</v>
      </c>
      <c r="B32" s="143" t="n">
        <v>1</v>
      </c>
      <c r="C32" s="143" t="n">
        <v>21</v>
      </c>
    </row>
    <row r="33" customFormat="false" ht="13.8" hidden="false" customHeight="false" outlineLevel="0" collapsed="false">
      <c r="A33" s="144" t="s">
        <v>172</v>
      </c>
      <c r="B33" s="143" t="n">
        <v>0</v>
      </c>
      <c r="C33" s="143" t="n">
        <v>22</v>
      </c>
    </row>
    <row r="35" customFormat="false" ht="12.8" hidden="false" customHeight="false" outlineLevel="0" collapsed="false">
      <c r="A35" s="0" t="s">
        <v>173</v>
      </c>
    </row>
    <row r="36" customFormat="false" ht="17.6" hidden="false" customHeight="true" outlineLevel="0" collapsed="false">
      <c r="A36" s="147" t="s">
        <v>174</v>
      </c>
      <c r="B36" s="147"/>
      <c r="C36" s="147"/>
      <c r="D36" s="147"/>
      <c r="E36" s="147"/>
    </row>
    <row r="37" customFormat="false" ht="17.6" hidden="false" customHeight="true" outlineLevel="0" collapsed="false">
      <c r="A37" s="147" t="s">
        <v>175</v>
      </c>
      <c r="B37" s="147"/>
      <c r="C37" s="147"/>
      <c r="D37" s="147"/>
      <c r="E37" s="147"/>
    </row>
    <row r="39" customFormat="false" ht="12.8" hidden="false" customHeight="false" outlineLevel="0" collapsed="false">
      <c r="A39" s="148" t="s">
        <v>112</v>
      </c>
      <c r="B39" s="148"/>
    </row>
    <row r="40" customFormat="false" ht="12.8" hidden="false" customHeight="false" outlineLevel="0" collapsed="false">
      <c r="A40" s="148" t="s">
        <v>176</v>
      </c>
      <c r="B40" s="148"/>
      <c r="D40" s="148" t="s">
        <v>177</v>
      </c>
      <c r="E40" s="148"/>
    </row>
    <row r="41" customFormat="false" ht="12.8" hidden="false" customHeight="false" outlineLevel="0" collapsed="false">
      <c r="D41" s="148" t="s">
        <v>178</v>
      </c>
      <c r="E41" s="148"/>
    </row>
    <row r="42" customFormat="false" ht="13.4" hidden="false" customHeight="false" outlineLevel="0" collapsed="false">
      <c r="A42" s="148" t="s">
        <v>179</v>
      </c>
      <c r="B42" s="148"/>
      <c r="C42" s="148"/>
    </row>
    <row r="43" customFormat="false" ht="13.4" hidden="false" customHeight="false" outlineLevel="0" collapsed="false">
      <c r="D43" s="0" t="s">
        <v>180</v>
      </c>
    </row>
    <row r="44" customFormat="false" ht="12.8" hidden="false" customHeight="false" outlineLevel="0" collapsed="false">
      <c r="A44" s="0" t="s">
        <v>181</v>
      </c>
    </row>
    <row r="46" customFormat="false" ht="14.2" hidden="false" customHeight="true" outlineLevel="0" collapsed="false">
      <c r="A46" s="78" t="s">
        <v>182</v>
      </c>
      <c r="B46" s="78"/>
      <c r="C46" s="78"/>
      <c r="D46" s="78"/>
      <c r="E46" s="78"/>
      <c r="F46" s="78"/>
      <c r="G46" s="78"/>
      <c r="H46" s="78"/>
      <c r="I46" s="78"/>
      <c r="J46" s="149"/>
    </row>
    <row r="47" customFormat="false" ht="12.8" hidden="false" customHeight="true" outlineLevel="0" collapsed="false">
      <c r="A47" s="80"/>
      <c r="B47" s="81" t="s">
        <v>20</v>
      </c>
      <c r="C47" s="82" t="s">
        <v>21</v>
      </c>
      <c r="D47" s="82" t="s">
        <v>22</v>
      </c>
      <c r="E47" s="82" t="s">
        <v>183</v>
      </c>
      <c r="F47" s="82" t="s">
        <v>184</v>
      </c>
      <c r="G47" s="150" t="s">
        <v>185</v>
      </c>
      <c r="H47" s="150"/>
      <c r="I47" s="150"/>
      <c r="J47" s="80"/>
    </row>
    <row r="48" customFormat="false" ht="12.8" hidden="false" customHeight="false" outlineLevel="0" collapsed="false">
      <c r="A48" s="80"/>
      <c r="B48" s="81"/>
      <c r="C48" s="82"/>
      <c r="D48" s="82"/>
      <c r="E48" s="82"/>
      <c r="F48" s="82"/>
      <c r="G48" s="82" t="s">
        <v>186</v>
      </c>
      <c r="H48" s="82" t="s">
        <v>187</v>
      </c>
      <c r="I48" s="83" t="s">
        <v>188</v>
      </c>
      <c r="J48" s="80"/>
    </row>
    <row r="49" customFormat="false" ht="12.8" hidden="false" customHeight="false" outlineLevel="0" collapsed="false">
      <c r="A49" s="84" t="s">
        <v>189</v>
      </c>
      <c r="B49" s="96" t="n">
        <v>30</v>
      </c>
      <c r="C49" s="151" t="n">
        <v>0.566666666666667</v>
      </c>
      <c r="D49" s="97" t="n">
        <v>0.504006932993731</v>
      </c>
      <c r="E49" s="102" t="n">
        <v>0</v>
      </c>
      <c r="F49" s="102" t="n">
        <v>1</v>
      </c>
      <c r="G49" s="151" t="n">
        <v>0</v>
      </c>
      <c r="H49" s="151" t="n">
        <v>1</v>
      </c>
      <c r="I49" s="152" t="n">
        <v>1</v>
      </c>
      <c r="J49" s="80"/>
    </row>
    <row r="51" customFormat="false" ht="15" hidden="false" customHeight="true" outlineLevel="0" collapsed="false">
      <c r="A51" s="78" t="s">
        <v>190</v>
      </c>
      <c r="B51" s="78"/>
      <c r="C51" s="149"/>
      <c r="D51" s="153" t="s">
        <v>191</v>
      </c>
      <c r="E51" s="153"/>
    </row>
    <row r="52" customFormat="false" ht="20.35" hidden="false" customHeight="true" outlineLevel="0" collapsed="false">
      <c r="A52" s="80"/>
      <c r="B52" s="154" t="s">
        <v>189</v>
      </c>
      <c r="C52" s="154"/>
      <c r="D52" s="148" t="s">
        <v>192</v>
      </c>
      <c r="E52" s="148"/>
      <c r="F52" s="148"/>
      <c r="G52" s="148"/>
      <c r="H52" s="148"/>
      <c r="I52" s="148"/>
      <c r="J52" s="148"/>
    </row>
    <row r="53" customFormat="false" ht="12.8" hidden="false" customHeight="false" outlineLevel="0" collapsed="false">
      <c r="A53" s="85" t="s">
        <v>193</v>
      </c>
      <c r="B53" s="155" t="n">
        <v>1</v>
      </c>
      <c r="C53" s="154"/>
    </row>
    <row r="54" customFormat="false" ht="22.35" hidden="false" customHeight="false" outlineLevel="0" collapsed="false">
      <c r="A54" s="156" t="s">
        <v>194</v>
      </c>
      <c r="B54" s="157" t="n">
        <v>13</v>
      </c>
      <c r="C54" s="154"/>
    </row>
    <row r="55" customFormat="false" ht="22.35" hidden="false" customHeight="false" outlineLevel="0" collapsed="false">
      <c r="A55" s="156" t="s">
        <v>195</v>
      </c>
      <c r="B55" s="157" t="n">
        <v>17</v>
      </c>
      <c r="C55" s="154"/>
      <c r="D55" s="158" t="s">
        <v>68</v>
      </c>
    </row>
    <row r="56" customFormat="false" ht="16.25" hidden="false" customHeight="true" outlineLevel="0" collapsed="false">
      <c r="A56" s="156" t="s">
        <v>196</v>
      </c>
      <c r="B56" s="157" t="n">
        <v>30</v>
      </c>
      <c r="C56" s="154"/>
      <c r="D56" s="159" t="s">
        <v>197</v>
      </c>
      <c r="E56" s="159"/>
      <c r="F56" s="159"/>
      <c r="G56" s="159"/>
      <c r="H56" s="159"/>
      <c r="I56" s="159"/>
      <c r="J56" s="159"/>
      <c r="K56" s="159"/>
      <c r="L56" s="159"/>
    </row>
    <row r="57" customFormat="false" ht="22.35" hidden="false" customHeight="false" outlineLevel="0" collapsed="false">
      <c r="A57" s="156" t="s">
        <v>198</v>
      </c>
      <c r="B57" s="157" t="n">
        <v>20</v>
      </c>
      <c r="C57" s="154"/>
      <c r="D57" s="159"/>
      <c r="E57" s="159"/>
      <c r="F57" s="159"/>
      <c r="G57" s="159"/>
      <c r="H57" s="159"/>
      <c r="I57" s="159"/>
      <c r="J57" s="159"/>
      <c r="K57" s="159"/>
      <c r="L57" s="159"/>
    </row>
    <row r="58" customFormat="false" ht="15" hidden="false" customHeight="false" outlineLevel="0" collapsed="false">
      <c r="A58" s="156" t="s">
        <v>199</v>
      </c>
      <c r="B58" s="160" t="n">
        <v>1.4259940051084</v>
      </c>
      <c r="C58" s="154"/>
      <c r="D58" s="161" t="s">
        <v>76</v>
      </c>
    </row>
    <row r="59" customFormat="false" ht="22.35" hidden="false" customHeight="false" outlineLevel="0" collapsed="false">
      <c r="A59" s="91" t="s">
        <v>200</v>
      </c>
      <c r="B59" s="162" t="n">
        <v>0.153870072508578</v>
      </c>
      <c r="C59" s="154"/>
      <c r="D59" s="148" t="s">
        <v>201</v>
      </c>
      <c r="E59" s="148"/>
      <c r="F59" s="148"/>
      <c r="G59" s="148"/>
    </row>
    <row r="60" customFormat="false" ht="12.8" hidden="false" customHeight="false" outlineLevel="0" collapsed="false">
      <c r="A60" s="163"/>
      <c r="B60" s="163"/>
      <c r="C60" s="154"/>
    </row>
  </sheetData>
  <mergeCells count="21">
    <mergeCell ref="A1:H1"/>
    <mergeCell ref="A36:E36"/>
    <mergeCell ref="A37:E37"/>
    <mergeCell ref="A39:B39"/>
    <mergeCell ref="A40:B40"/>
    <mergeCell ref="D40:E40"/>
    <mergeCell ref="D41:E41"/>
    <mergeCell ref="A42:C42"/>
    <mergeCell ref="A46:I46"/>
    <mergeCell ref="A47:A48"/>
    <mergeCell ref="B47:B48"/>
    <mergeCell ref="C47:C48"/>
    <mergeCell ref="D47:D48"/>
    <mergeCell ref="E47:E48"/>
    <mergeCell ref="F47:F48"/>
    <mergeCell ref="G47:I47"/>
    <mergeCell ref="A51:B51"/>
    <mergeCell ref="D52:J52"/>
    <mergeCell ref="D56:L57"/>
    <mergeCell ref="D59:G59"/>
    <mergeCell ref="A60:B60"/>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6"/>
  <sheetViews>
    <sheetView showFormulas="false" showGridLines="true" showRowColHeaders="true" showZeros="true" rightToLeft="false" tabSelected="true" showOutlineSymbols="true" defaultGridColor="true" view="normal" topLeftCell="A13" colorId="64" zoomScale="95" zoomScaleNormal="95" zoomScalePageLayoutView="100" workbookViewId="0">
      <selection pane="topLeft" activeCell="I6" activeCellId="0" sqref="I6"/>
    </sheetView>
  </sheetViews>
  <sheetFormatPr defaultColWidth="11.53515625" defaultRowHeight="12.8" zeroHeight="false" outlineLevelRow="0" outlineLevelCol="0"/>
  <sheetData>
    <row r="1" customFormat="false" ht="48.7" hidden="false" customHeight="true" outlineLevel="0" collapsed="false">
      <c r="A1" s="164" t="s">
        <v>202</v>
      </c>
      <c r="B1" s="164"/>
      <c r="C1" s="164"/>
      <c r="D1" s="164"/>
      <c r="E1" s="164"/>
      <c r="F1" s="164"/>
      <c r="G1" s="164"/>
      <c r="H1" s="164"/>
      <c r="I1" s="164"/>
      <c r="J1" s="164"/>
      <c r="K1" s="165"/>
      <c r="L1" s="165"/>
    </row>
    <row r="2" customFormat="false" ht="13.8" hidden="false" customHeight="false" outlineLevel="0" collapsed="false">
      <c r="A2" s="166" t="s">
        <v>203</v>
      </c>
      <c r="B2" s="167" t="s">
        <v>204</v>
      </c>
      <c r="C2" s="167" t="s">
        <v>205</v>
      </c>
      <c r="D2" s="168" t="s">
        <v>206</v>
      </c>
      <c r="E2" s="169"/>
      <c r="F2" s="169"/>
      <c r="G2" s="169"/>
      <c r="H2" s="169"/>
      <c r="I2" s="169"/>
      <c r="J2" s="169"/>
      <c r="K2" s="169"/>
      <c r="L2" s="169"/>
    </row>
    <row r="3" customFormat="false" ht="13.8" hidden="false" customHeight="false" outlineLevel="0" collapsed="false">
      <c r="A3" s="170" t="s">
        <v>207</v>
      </c>
      <c r="B3" s="171" t="n">
        <v>160</v>
      </c>
      <c r="C3" s="171" t="n">
        <v>240</v>
      </c>
      <c r="D3" s="172" t="n">
        <v>400</v>
      </c>
      <c r="E3" s="169"/>
      <c r="F3" s="169"/>
      <c r="G3" s="169"/>
      <c r="H3" s="169"/>
      <c r="I3" s="169"/>
      <c r="J3" s="169"/>
      <c r="K3" s="169"/>
      <c r="L3" s="169"/>
    </row>
    <row r="4" customFormat="false" ht="12.8" hidden="false" customHeight="false" outlineLevel="0" collapsed="false">
      <c r="A4" s="173" t="s">
        <v>208</v>
      </c>
      <c r="B4" s="174" t="n">
        <v>140</v>
      </c>
      <c r="C4" s="174" t="n">
        <v>460</v>
      </c>
      <c r="D4" s="172" t="n">
        <v>600</v>
      </c>
      <c r="E4" s="169"/>
      <c r="F4" s="169"/>
      <c r="G4" s="169"/>
      <c r="H4" s="169"/>
      <c r="I4" s="169"/>
      <c r="J4" s="169"/>
      <c r="K4" s="169"/>
      <c r="L4" s="169"/>
    </row>
    <row r="5" customFormat="false" ht="12.8" hidden="false" customHeight="false" outlineLevel="0" collapsed="false">
      <c r="A5" s="175" t="s">
        <v>206</v>
      </c>
      <c r="B5" s="176" t="n">
        <v>300</v>
      </c>
      <c r="C5" s="176" t="n">
        <v>700</v>
      </c>
      <c r="D5" s="177" t="n">
        <v>1000</v>
      </c>
      <c r="E5" s="169"/>
      <c r="F5" s="169"/>
      <c r="G5" s="169"/>
      <c r="H5" s="169"/>
      <c r="I5" s="169"/>
      <c r="J5" s="169"/>
      <c r="K5" s="169"/>
      <c r="L5" s="169"/>
    </row>
    <row r="6" customFormat="false" ht="13.8" hidden="false" customHeight="false" outlineLevel="0" collapsed="false">
      <c r="A6" s="178"/>
      <c r="B6" s="178"/>
      <c r="C6" s="178"/>
      <c r="D6" s="169"/>
      <c r="E6" s="169"/>
      <c r="F6" s="169"/>
      <c r="G6" s="169"/>
      <c r="H6" s="169"/>
      <c r="I6" s="169"/>
      <c r="J6" s="169"/>
      <c r="K6" s="169"/>
      <c r="L6" s="169"/>
    </row>
    <row r="7" customFormat="false" ht="12.8" hidden="false" customHeight="false" outlineLevel="0" collapsed="false">
      <c r="A7" s="179" t="s">
        <v>209</v>
      </c>
      <c r="B7" s="179"/>
      <c r="C7" s="179"/>
      <c r="D7" s="179"/>
      <c r="E7" s="179"/>
      <c r="F7" s="169"/>
      <c r="G7" s="169"/>
      <c r="H7" s="169"/>
      <c r="I7" s="169"/>
      <c r="J7" s="169"/>
      <c r="K7" s="169"/>
      <c r="L7" s="169"/>
    </row>
    <row r="8" customFormat="false" ht="12.8" hidden="false" customHeight="false" outlineLevel="0" collapsed="false">
      <c r="A8" s="169"/>
      <c r="B8" s="169"/>
      <c r="C8" s="169"/>
      <c r="D8" s="169"/>
      <c r="E8" s="169"/>
      <c r="F8" s="169"/>
      <c r="G8" s="169"/>
      <c r="H8" s="169"/>
      <c r="I8" s="169"/>
      <c r="J8" s="169"/>
      <c r="K8" s="169"/>
      <c r="L8" s="169"/>
    </row>
    <row r="9" customFormat="false" ht="13.8" hidden="false" customHeight="false" outlineLevel="0" collapsed="false">
      <c r="A9" s="180" t="s">
        <v>210</v>
      </c>
      <c r="B9" s="169"/>
      <c r="C9" s="169"/>
      <c r="D9" s="169"/>
      <c r="E9" s="169"/>
      <c r="F9" s="169"/>
      <c r="G9" s="169"/>
      <c r="H9" s="169"/>
      <c r="I9" s="169"/>
      <c r="J9" s="169"/>
      <c r="K9" s="169"/>
      <c r="L9" s="169"/>
    </row>
    <row r="10" customFormat="false" ht="12.85" hidden="false" customHeight="false" outlineLevel="0" collapsed="false">
      <c r="A10" s="181" t="s">
        <v>211</v>
      </c>
      <c r="B10" s="181"/>
      <c r="C10" s="181"/>
      <c r="D10" s="181"/>
      <c r="E10" s="181"/>
      <c r="F10" s="169"/>
      <c r="G10" s="169"/>
      <c r="H10" s="169"/>
      <c r="I10" s="169"/>
      <c r="J10" s="169"/>
      <c r="K10" s="169"/>
      <c r="L10" s="169"/>
    </row>
    <row r="11" customFormat="false" ht="12.85" hidden="false" customHeight="false" outlineLevel="0" collapsed="false">
      <c r="A11" s="181" t="s">
        <v>212</v>
      </c>
      <c r="B11" s="181"/>
      <c r="C11" s="181"/>
      <c r="D11" s="181"/>
      <c r="E11" s="181"/>
      <c r="F11" s="169"/>
      <c r="G11" s="169"/>
      <c r="H11" s="169"/>
      <c r="I11" s="169"/>
      <c r="J11" s="169"/>
      <c r="K11" s="169"/>
      <c r="L11" s="169"/>
    </row>
    <row r="12" customFormat="false" ht="12.8" hidden="false" customHeight="false" outlineLevel="0" collapsed="false">
      <c r="A12" s="169"/>
      <c r="B12" s="169"/>
      <c r="C12" s="169"/>
      <c r="D12" s="179"/>
      <c r="E12" s="169"/>
      <c r="F12" s="169"/>
      <c r="G12" s="169"/>
      <c r="H12" s="169"/>
      <c r="I12" s="169"/>
      <c r="J12" s="169"/>
      <c r="K12" s="169"/>
      <c r="L12" s="169"/>
    </row>
    <row r="13" customFormat="false" ht="12.8" hidden="false" customHeight="false" outlineLevel="0" collapsed="false">
      <c r="A13" s="169"/>
      <c r="B13" s="169"/>
      <c r="C13" s="169"/>
      <c r="D13" s="179"/>
      <c r="E13" s="169"/>
      <c r="F13" s="169"/>
      <c r="G13" s="169"/>
      <c r="H13" s="169"/>
      <c r="I13" s="169"/>
      <c r="J13" s="169"/>
      <c r="K13" s="169"/>
      <c r="L13" s="169"/>
    </row>
    <row r="14" customFormat="false" ht="16.95" hidden="false" customHeight="true" outlineLevel="0" collapsed="false">
      <c r="A14" s="182" t="s">
        <v>213</v>
      </c>
      <c r="B14" s="182"/>
      <c r="C14" s="169"/>
      <c r="D14" s="179"/>
      <c r="E14" s="169"/>
      <c r="F14" s="169"/>
      <c r="G14" s="169"/>
      <c r="H14" s="169"/>
      <c r="I14" s="169"/>
      <c r="J14" s="169"/>
      <c r="K14" s="169"/>
      <c r="L14" s="169"/>
    </row>
    <row r="15" customFormat="false" ht="12.8" hidden="false" customHeight="false" outlineLevel="0" collapsed="false">
      <c r="A15" s="169"/>
      <c r="B15" s="169"/>
      <c r="C15" s="169"/>
      <c r="D15" s="179"/>
      <c r="E15" s="169"/>
      <c r="F15" s="169"/>
      <c r="G15" s="169"/>
      <c r="H15" s="169"/>
      <c r="I15" s="169"/>
      <c r="J15" s="169"/>
      <c r="K15" s="169"/>
      <c r="L15" s="169"/>
    </row>
    <row r="16" customFormat="false" ht="13.8" hidden="false" customHeight="false" outlineLevel="0" collapsed="false">
      <c r="A16" s="183" t="s">
        <v>203</v>
      </c>
      <c r="B16" s="174" t="s">
        <v>204</v>
      </c>
      <c r="C16" s="174" t="s">
        <v>205</v>
      </c>
      <c r="D16" s="174" t="s">
        <v>214</v>
      </c>
      <c r="E16" s="169"/>
      <c r="F16" s="169"/>
      <c r="G16" s="169"/>
      <c r="H16" s="169"/>
      <c r="I16" s="169"/>
      <c r="J16" s="169"/>
      <c r="K16" s="169"/>
      <c r="L16" s="169"/>
    </row>
    <row r="17" customFormat="false" ht="13.8" hidden="false" customHeight="false" outlineLevel="0" collapsed="false">
      <c r="A17" s="171" t="s">
        <v>207</v>
      </c>
      <c r="B17" s="171" t="s">
        <v>215</v>
      </c>
      <c r="C17" s="171" t="s">
        <v>216</v>
      </c>
      <c r="D17" s="174" t="s">
        <v>217</v>
      </c>
      <c r="E17" s="169"/>
      <c r="F17" s="169"/>
      <c r="G17" s="169"/>
      <c r="H17" s="169"/>
      <c r="I17" s="169"/>
      <c r="J17" s="169"/>
      <c r="K17" s="169"/>
      <c r="L17" s="169"/>
    </row>
    <row r="18" customFormat="false" ht="12.8" hidden="false" customHeight="false" outlineLevel="0" collapsed="false">
      <c r="A18" s="174" t="s">
        <v>208</v>
      </c>
      <c r="B18" s="174" t="s">
        <v>218</v>
      </c>
      <c r="C18" s="174" t="s">
        <v>219</v>
      </c>
      <c r="D18" s="174" t="s">
        <v>220</v>
      </c>
      <c r="E18" s="169"/>
      <c r="F18" s="169"/>
      <c r="G18" s="169"/>
      <c r="H18" s="169"/>
      <c r="I18" s="169"/>
      <c r="J18" s="169"/>
      <c r="K18" s="169"/>
      <c r="L18" s="169"/>
    </row>
    <row r="19" customFormat="false" ht="12.8" hidden="false" customHeight="false" outlineLevel="0" collapsed="false">
      <c r="A19" s="184" t="s">
        <v>221</v>
      </c>
      <c r="B19" s="174" t="s">
        <v>222</v>
      </c>
      <c r="C19" s="174" t="s">
        <v>223</v>
      </c>
      <c r="D19" s="174" t="s">
        <v>224</v>
      </c>
      <c r="E19" s="169"/>
      <c r="F19" s="179"/>
      <c r="G19" s="179"/>
      <c r="H19" s="179"/>
      <c r="I19" s="179"/>
      <c r="J19" s="179"/>
      <c r="K19" s="179"/>
      <c r="L19" s="179"/>
    </row>
    <row r="20" customFormat="false" ht="12.8" hidden="false" customHeight="false" outlineLevel="0" collapsed="false">
      <c r="A20" s="169"/>
      <c r="B20" s="169"/>
      <c r="C20" s="169"/>
      <c r="D20" s="169"/>
      <c r="E20" s="169"/>
      <c r="F20" s="169"/>
      <c r="G20" s="169"/>
      <c r="H20" s="169"/>
      <c r="I20" s="169"/>
      <c r="J20" s="169"/>
      <c r="K20" s="169"/>
      <c r="L20" s="169"/>
    </row>
    <row r="21" customFormat="false" ht="15" hidden="false" customHeight="false" outlineLevel="0" collapsed="false">
      <c r="A21" s="185" t="s">
        <v>112</v>
      </c>
      <c r="B21" s="185"/>
      <c r="C21" s="169"/>
      <c r="D21" s="169"/>
      <c r="E21" s="169"/>
      <c r="F21" s="169"/>
      <c r="G21" s="169"/>
      <c r="H21" s="169"/>
      <c r="I21" s="169"/>
      <c r="J21" s="169"/>
      <c r="K21" s="169"/>
      <c r="L21" s="169"/>
    </row>
    <row r="22" customFormat="false" ht="12.8" hidden="false" customHeight="false" outlineLevel="0" collapsed="false">
      <c r="A22" s="169"/>
      <c r="B22" s="169"/>
      <c r="C22" s="169"/>
      <c r="D22" s="169"/>
      <c r="E22" s="169"/>
      <c r="F22" s="169"/>
      <c r="G22" s="169"/>
      <c r="H22" s="169"/>
      <c r="I22" s="169"/>
      <c r="J22" s="169"/>
      <c r="K22" s="169"/>
      <c r="L22" s="169"/>
    </row>
    <row r="23" customFormat="false" ht="26.45" hidden="false" customHeight="true" outlineLevel="0" collapsed="false">
      <c r="A23" s="186" t="s">
        <v>225</v>
      </c>
      <c r="B23" s="186"/>
      <c r="C23" s="186"/>
      <c r="D23" s="186"/>
      <c r="E23" s="169"/>
      <c r="F23" s="169"/>
      <c r="G23" s="169"/>
      <c r="H23" s="169"/>
      <c r="I23" s="169"/>
      <c r="J23" s="169"/>
      <c r="K23" s="169"/>
      <c r="L23" s="169"/>
    </row>
    <row r="24" customFormat="false" ht="12.8" hidden="false" customHeight="false" outlineLevel="0" collapsed="false">
      <c r="A24" s="169"/>
      <c r="B24" s="169"/>
      <c r="C24" s="169"/>
      <c r="D24" s="169"/>
      <c r="E24" s="169"/>
      <c r="F24" s="169"/>
      <c r="G24" s="169"/>
      <c r="H24" s="169"/>
      <c r="I24" s="169"/>
      <c r="J24" s="169"/>
      <c r="K24" s="169"/>
      <c r="L24" s="169"/>
    </row>
    <row r="25" customFormat="false" ht="12.8" hidden="false" customHeight="false" outlineLevel="0" collapsed="false">
      <c r="A25" s="187" t="s">
        <v>226</v>
      </c>
      <c r="B25" s="188" t="n">
        <f aca="false">B3*C4</f>
        <v>73600</v>
      </c>
      <c r="C25" s="169"/>
      <c r="D25" s="169"/>
      <c r="E25" s="169"/>
      <c r="F25" s="169"/>
      <c r="G25" s="169"/>
      <c r="H25" s="169"/>
      <c r="I25" s="169"/>
      <c r="J25" s="169"/>
      <c r="K25" s="169"/>
      <c r="L25" s="169"/>
    </row>
    <row r="26" customFormat="false" ht="12.8" hidden="false" customHeight="false" outlineLevel="0" collapsed="false">
      <c r="A26" s="187" t="s">
        <v>227</v>
      </c>
      <c r="B26" s="188" t="n">
        <f aca="false">C3*B4</f>
        <v>33600</v>
      </c>
      <c r="C26" s="169"/>
      <c r="D26" s="169"/>
      <c r="E26" s="169"/>
      <c r="F26" s="169"/>
      <c r="G26" s="169"/>
      <c r="H26" s="169"/>
      <c r="I26" s="169"/>
      <c r="J26" s="169"/>
      <c r="K26" s="169"/>
      <c r="L26" s="169"/>
    </row>
    <row r="27" customFormat="false" ht="13.8" hidden="false" customHeight="false" outlineLevel="0" collapsed="false">
      <c r="A27" s="189"/>
      <c r="B27" s="189"/>
      <c r="C27" s="189"/>
      <c r="D27" s="189"/>
      <c r="E27" s="189"/>
      <c r="F27" s="189"/>
      <c r="G27" s="189"/>
      <c r="H27" s="189"/>
      <c r="I27" s="189"/>
      <c r="J27" s="189"/>
      <c r="K27" s="189"/>
      <c r="L27" s="189"/>
    </row>
    <row r="28" customFormat="false" ht="21.7" hidden="false" customHeight="true" outlineLevel="0" collapsed="false">
      <c r="A28" s="169"/>
      <c r="B28" s="190" t="s">
        <v>228</v>
      </c>
      <c r="C28" s="190"/>
      <c r="D28" s="169"/>
      <c r="E28" s="169"/>
      <c r="F28" s="169"/>
      <c r="G28" s="169"/>
      <c r="H28" s="169"/>
      <c r="I28" s="169"/>
      <c r="J28" s="169"/>
      <c r="K28" s="169"/>
      <c r="L28" s="169"/>
    </row>
    <row r="29" customFormat="false" ht="13.8" hidden="false" customHeight="false" outlineLevel="0" collapsed="false">
      <c r="A29" s="169"/>
      <c r="B29" s="191"/>
      <c r="C29" s="191"/>
      <c r="D29" s="191"/>
      <c r="E29" s="191"/>
      <c r="F29" s="191"/>
      <c r="G29" s="192"/>
      <c r="H29" s="169"/>
      <c r="I29" s="169"/>
      <c r="J29" s="169"/>
      <c r="K29" s="169"/>
      <c r="L29" s="169"/>
    </row>
    <row r="30" customFormat="false" ht="12.8" hidden="false" customHeight="false" outlineLevel="0" collapsed="false">
      <c r="A30" s="169"/>
      <c r="B30" s="193"/>
      <c r="C30" s="193"/>
      <c r="D30" s="193"/>
      <c r="E30" s="193"/>
      <c r="F30" s="193"/>
      <c r="G30" s="193"/>
      <c r="H30" s="193"/>
      <c r="I30" s="193"/>
      <c r="J30" s="193"/>
      <c r="K30" s="169"/>
      <c r="L30" s="169"/>
    </row>
    <row r="31" customFormat="false" ht="12.8" hidden="false" customHeight="false" outlineLevel="0" collapsed="false">
      <c r="A31" s="182" t="s">
        <v>229</v>
      </c>
      <c r="B31" s="182"/>
      <c r="C31" s="182"/>
      <c r="D31" s="193"/>
      <c r="E31" s="193"/>
      <c r="F31" s="193"/>
      <c r="G31" s="193"/>
      <c r="H31" s="193"/>
      <c r="I31" s="193"/>
      <c r="J31" s="193"/>
      <c r="K31" s="169"/>
      <c r="L31" s="169"/>
    </row>
    <row r="32" customFormat="false" ht="12.8" hidden="false" customHeight="false" outlineLevel="0" collapsed="false">
      <c r="A32" s="182" t="s">
        <v>230</v>
      </c>
      <c r="B32" s="182"/>
      <c r="C32" s="182"/>
      <c r="D32" s="182"/>
      <c r="E32" s="193"/>
      <c r="F32" s="193"/>
      <c r="G32" s="193"/>
      <c r="H32" s="193"/>
      <c r="I32" s="193"/>
      <c r="J32" s="193"/>
      <c r="K32" s="169"/>
      <c r="L32" s="169"/>
    </row>
    <row r="33" customFormat="false" ht="13.8" hidden="false" customHeight="false" outlineLevel="0" collapsed="false">
      <c r="A33" s="169"/>
      <c r="B33" s="194"/>
      <c r="C33" s="195" t="s">
        <v>231</v>
      </c>
      <c r="D33" s="193"/>
      <c r="E33" s="193"/>
      <c r="F33" s="193"/>
      <c r="G33" s="193"/>
      <c r="H33" s="193"/>
      <c r="I33" s="193"/>
      <c r="J33" s="193"/>
      <c r="K33" s="169"/>
      <c r="L33" s="169"/>
    </row>
    <row r="34" customFormat="false" ht="13.8" hidden="false" customHeight="true" outlineLevel="0" collapsed="false">
      <c r="A34" s="169"/>
      <c r="B34" s="196" t="s">
        <v>232</v>
      </c>
      <c r="C34" s="196"/>
      <c r="D34" s="193"/>
      <c r="E34" s="193"/>
      <c r="F34" s="193"/>
      <c r="G34" s="193"/>
      <c r="H34" s="193"/>
      <c r="I34" s="193"/>
      <c r="J34" s="193"/>
      <c r="K34" s="169"/>
      <c r="L34" s="169"/>
    </row>
    <row r="35" customFormat="false" ht="12.8" hidden="false" customHeight="false" outlineLevel="0" collapsed="false">
      <c r="A35" s="169"/>
      <c r="B35" s="193"/>
      <c r="C35" s="193"/>
      <c r="D35" s="193"/>
      <c r="E35" s="193"/>
      <c r="F35" s="193"/>
      <c r="G35" s="193"/>
      <c r="H35" s="193"/>
      <c r="I35" s="193"/>
      <c r="J35" s="193"/>
      <c r="K35" s="169"/>
      <c r="L35" s="169"/>
    </row>
    <row r="36" customFormat="false" ht="15" hidden="false" customHeight="false" outlineLevel="0" collapsed="false">
      <c r="A36" s="185" t="s">
        <v>68</v>
      </c>
      <c r="B36" s="197"/>
      <c r="C36" s="193"/>
      <c r="D36" s="193"/>
      <c r="E36" s="193"/>
      <c r="F36" s="193"/>
      <c r="G36" s="193"/>
      <c r="H36" s="193"/>
      <c r="I36" s="193"/>
      <c r="J36" s="193"/>
      <c r="K36" s="169"/>
      <c r="L36" s="169"/>
    </row>
    <row r="37" customFormat="false" ht="15" hidden="false" customHeight="false" outlineLevel="0" collapsed="false">
      <c r="A37" s="185"/>
      <c r="B37" s="197"/>
      <c r="C37" s="193"/>
      <c r="D37" s="193"/>
      <c r="E37" s="193"/>
      <c r="F37" s="193"/>
      <c r="G37" s="193"/>
      <c r="H37" s="193"/>
      <c r="I37" s="193"/>
      <c r="J37" s="193"/>
      <c r="K37" s="169"/>
      <c r="L37" s="169"/>
    </row>
    <row r="38" customFormat="false" ht="15" hidden="false" customHeight="false" outlineLevel="0" collapsed="false">
      <c r="A38" s="185" t="s">
        <v>191</v>
      </c>
      <c r="B38" s="197"/>
      <c r="C38" s="193"/>
      <c r="D38" s="193"/>
      <c r="E38" s="193"/>
      <c r="F38" s="193"/>
      <c r="G38" s="193"/>
      <c r="H38" s="193"/>
      <c r="I38" s="193"/>
      <c r="J38" s="193"/>
      <c r="K38" s="169"/>
      <c r="L38" s="169"/>
    </row>
    <row r="39" customFormat="false" ht="25.1" hidden="false" customHeight="true" outlineLevel="0" collapsed="false">
      <c r="A39" s="198" t="s">
        <v>233</v>
      </c>
      <c r="B39" s="198"/>
      <c r="C39" s="198"/>
      <c r="D39" s="193"/>
      <c r="E39" s="193"/>
      <c r="F39" s="193"/>
      <c r="G39" s="193"/>
      <c r="H39" s="193"/>
      <c r="I39" s="193"/>
      <c r="J39" s="193"/>
      <c r="K39" s="169"/>
      <c r="L39" s="169"/>
    </row>
    <row r="40" customFormat="false" ht="16.95" hidden="false" customHeight="true" outlineLevel="0" collapsed="false">
      <c r="A40" s="198" t="s">
        <v>234</v>
      </c>
      <c r="B40" s="198"/>
      <c r="C40" s="198"/>
      <c r="D40" s="193"/>
      <c r="E40" s="193"/>
      <c r="F40" s="193"/>
      <c r="G40" s="193"/>
      <c r="H40" s="193"/>
      <c r="I40" s="193"/>
      <c r="J40" s="193"/>
      <c r="K40" s="169"/>
      <c r="L40" s="169"/>
    </row>
    <row r="41" customFormat="false" ht="14.15" hidden="false" customHeight="false" outlineLevel="0" collapsed="false">
      <c r="A41" s="198" t="s">
        <v>235</v>
      </c>
      <c r="B41" s="198"/>
      <c r="C41" s="198"/>
      <c r="D41" s="198"/>
      <c r="E41" s="193"/>
      <c r="F41" s="193"/>
      <c r="G41" s="193"/>
      <c r="H41" s="193"/>
      <c r="I41" s="193"/>
      <c r="J41" s="193"/>
      <c r="K41" s="169"/>
      <c r="L41" s="169"/>
    </row>
    <row r="42" customFormat="false" ht="12.8" hidden="false" customHeight="false" outlineLevel="0" collapsed="false">
      <c r="A42" s="169"/>
      <c r="B42" s="169"/>
      <c r="C42" s="169"/>
      <c r="D42" s="169"/>
      <c r="E42" s="169"/>
      <c r="F42" s="169"/>
      <c r="G42" s="193"/>
      <c r="H42" s="193"/>
      <c r="I42" s="193"/>
      <c r="J42" s="193"/>
      <c r="K42" s="169"/>
      <c r="L42" s="169"/>
    </row>
    <row r="43" customFormat="false" ht="12.8" hidden="false" customHeight="false" outlineLevel="0" collapsed="false">
      <c r="A43" s="169"/>
      <c r="B43" s="169"/>
      <c r="C43" s="169"/>
      <c r="D43" s="169"/>
      <c r="E43" s="169"/>
      <c r="F43" s="169"/>
      <c r="G43" s="193"/>
      <c r="H43" s="193"/>
      <c r="I43" s="193"/>
      <c r="J43" s="193"/>
      <c r="K43" s="169"/>
      <c r="L43" s="169"/>
    </row>
    <row r="44" customFormat="false" ht="15" hidden="false" customHeight="false" outlineLevel="0" collapsed="false">
      <c r="A44" s="199" t="s">
        <v>76</v>
      </c>
      <c r="B44" s="193"/>
      <c r="C44" s="193"/>
      <c r="D44" s="193"/>
      <c r="E44" s="193"/>
      <c r="F44" s="193"/>
      <c r="G44" s="193"/>
      <c r="H44" s="193"/>
      <c r="I44" s="193"/>
      <c r="J44" s="193"/>
      <c r="K44" s="169"/>
      <c r="L44" s="169"/>
    </row>
    <row r="45" customFormat="false" ht="13.8" hidden="false" customHeight="false" outlineLevel="0" collapsed="false">
      <c r="A45" s="200" t="s">
        <v>236</v>
      </c>
      <c r="B45" s="200"/>
      <c r="C45" s="200"/>
      <c r="D45" s="200"/>
      <c r="E45" s="200"/>
      <c r="F45" s="200"/>
      <c r="G45" s="193"/>
      <c r="H45" s="193"/>
      <c r="I45" s="193"/>
      <c r="J45" s="193"/>
      <c r="K45" s="169"/>
      <c r="L45" s="169"/>
    </row>
    <row r="46" customFormat="false" ht="12.8" hidden="false" customHeight="false" outlineLevel="0" collapsed="false">
      <c r="A46" s="169"/>
      <c r="B46" s="169"/>
      <c r="C46" s="169"/>
      <c r="D46" s="169"/>
      <c r="E46" s="169"/>
      <c r="F46" s="169"/>
      <c r="G46" s="169"/>
      <c r="H46" s="169"/>
      <c r="I46" s="169"/>
      <c r="J46" s="169"/>
      <c r="K46" s="169"/>
      <c r="L46" s="169"/>
    </row>
  </sheetData>
  <mergeCells count="14">
    <mergeCell ref="A1:J1"/>
    <mergeCell ref="A10:E10"/>
    <mergeCell ref="A11:E11"/>
    <mergeCell ref="A14:B14"/>
    <mergeCell ref="A23:D23"/>
    <mergeCell ref="B28:C28"/>
    <mergeCell ref="B29:F29"/>
    <mergeCell ref="A31:C31"/>
    <mergeCell ref="A32:D32"/>
    <mergeCell ref="B34:C34"/>
    <mergeCell ref="A39:C39"/>
    <mergeCell ref="A40:C40"/>
    <mergeCell ref="A41:D41"/>
    <mergeCell ref="A45:F45"/>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5"/>
  <sheetViews>
    <sheetView showFormulas="false" showGridLines="true" showRowColHeaders="true" showZeros="true" rightToLeft="false" tabSelected="true" showOutlineSymbols="true" defaultGridColor="true" view="normal" topLeftCell="A22" colorId="64" zoomScale="95" zoomScaleNormal="95" zoomScalePageLayoutView="100" workbookViewId="0">
      <selection pane="topLeft" activeCell="L34" activeCellId="0" sqref="L34"/>
    </sheetView>
  </sheetViews>
  <sheetFormatPr defaultColWidth="11.53515625" defaultRowHeight="12.8" zeroHeight="false" outlineLevelRow="0" outlineLevelCol="0"/>
  <sheetData>
    <row r="1" customFormat="false" ht="12.8" hidden="false" customHeight="true" outlineLevel="0" collapsed="false">
      <c r="A1" s="138" t="s">
        <v>237</v>
      </c>
      <c r="B1" s="138"/>
      <c r="C1" s="138"/>
      <c r="D1" s="138"/>
      <c r="E1" s="138"/>
      <c r="F1" s="138"/>
      <c r="G1" s="138"/>
      <c r="H1" s="138"/>
      <c r="I1" s="138"/>
      <c r="J1" s="138"/>
      <c r="K1" s="138"/>
    </row>
    <row r="2" customFormat="false" ht="12.8" hidden="false" customHeight="false" outlineLevel="0" collapsed="false">
      <c r="A2" s="138"/>
      <c r="B2" s="138"/>
      <c r="C2" s="138"/>
      <c r="D2" s="138"/>
      <c r="E2" s="138"/>
      <c r="F2" s="138"/>
      <c r="G2" s="138"/>
      <c r="H2" s="138"/>
      <c r="I2" s="138"/>
      <c r="J2" s="138"/>
      <c r="K2" s="138"/>
    </row>
    <row r="3" customFormat="false" ht="12.8" hidden="false" customHeight="false" outlineLevel="0" collapsed="false">
      <c r="A3" s="138"/>
      <c r="B3" s="138"/>
      <c r="C3" s="138"/>
      <c r="D3" s="138"/>
      <c r="E3" s="138"/>
      <c r="F3" s="138"/>
      <c r="G3" s="138"/>
      <c r="H3" s="138"/>
      <c r="I3" s="138"/>
      <c r="J3" s="138"/>
      <c r="K3" s="138"/>
    </row>
    <row r="4" customFormat="false" ht="12.8" hidden="false" customHeight="false" outlineLevel="0" collapsed="false">
      <c r="A4" s="138"/>
      <c r="B4" s="138"/>
      <c r="C4" s="138"/>
      <c r="D4" s="138"/>
      <c r="E4" s="138"/>
      <c r="F4" s="138"/>
      <c r="G4" s="138"/>
      <c r="H4" s="138"/>
      <c r="I4" s="138"/>
      <c r="J4" s="138"/>
      <c r="K4" s="138"/>
    </row>
    <row r="5" customFormat="false" ht="12.8" hidden="false" customHeight="false" outlineLevel="0" collapsed="false">
      <c r="A5" s="138"/>
      <c r="B5" s="138"/>
      <c r="C5" s="138"/>
      <c r="D5" s="138"/>
      <c r="E5" s="138"/>
      <c r="F5" s="138"/>
      <c r="G5" s="138"/>
      <c r="H5" s="138"/>
      <c r="I5" s="138"/>
      <c r="J5" s="138"/>
      <c r="K5" s="138"/>
    </row>
    <row r="6" customFormat="false" ht="13.8" hidden="false" customHeight="false" outlineLevel="0" collapsed="false">
      <c r="A6" s="201" t="s">
        <v>165</v>
      </c>
      <c r="B6" s="0" t="n">
        <v>68</v>
      </c>
      <c r="C6" s="0" t="n">
        <v>65</v>
      </c>
      <c r="D6" s="0" t="n">
        <v>92</v>
      </c>
      <c r="E6" s="0" t="n">
        <v>82</v>
      </c>
      <c r="F6" s="0" t="n">
        <v>62</v>
      </c>
      <c r="G6" s="0" t="n">
        <v>64</v>
      </c>
      <c r="H6" s="0" t="n">
        <v>68</v>
      </c>
      <c r="I6" s="0" t="n">
        <v>92</v>
      </c>
      <c r="J6" s="0" t="n">
        <v>86</v>
      </c>
      <c r="K6" s="0" t="n">
        <v>64</v>
      </c>
    </row>
    <row r="7" customFormat="false" ht="13.8" hidden="false" customHeight="false" outlineLevel="0" collapsed="false">
      <c r="A7" s="202" t="s">
        <v>166</v>
      </c>
      <c r="B7" s="202" t="n">
        <v>93</v>
      </c>
      <c r="C7" s="202" t="n">
        <v>86</v>
      </c>
      <c r="D7" s="0" t="n">
        <v>73</v>
      </c>
      <c r="E7" s="0" t="n">
        <v>87</v>
      </c>
      <c r="F7" s="0" t="n">
        <v>76</v>
      </c>
      <c r="G7" s="0" t="n">
        <v>85</v>
      </c>
      <c r="H7" s="0" t="n">
        <v>67</v>
      </c>
      <c r="I7" s="0" t="n">
        <v>79</v>
      </c>
      <c r="J7" s="0" t="n">
        <v>75</v>
      </c>
      <c r="K7" s="0" t="n">
        <v>75</v>
      </c>
    </row>
    <row r="8" customFormat="false" ht="12.8" hidden="false" customHeight="false" outlineLevel="0" collapsed="false">
      <c r="A8" s="0" t="s">
        <v>167</v>
      </c>
      <c r="B8" s="0" t="n">
        <v>95</v>
      </c>
      <c r="C8" s="0" t="n">
        <v>72</v>
      </c>
      <c r="D8" s="0" t="n">
        <v>85</v>
      </c>
      <c r="E8" s="0" t="n">
        <v>70</v>
      </c>
      <c r="F8" s="0" t="n">
        <v>80</v>
      </c>
      <c r="G8" s="0" t="n">
        <v>80</v>
      </c>
      <c r="H8" s="0" t="n">
        <v>78</v>
      </c>
      <c r="I8" s="0" t="n">
        <v>85</v>
      </c>
      <c r="J8" s="0" t="n">
        <v>72</v>
      </c>
      <c r="K8" s="0" t="n">
        <v>90</v>
      </c>
    </row>
    <row r="9" customFormat="false" ht="12.8" hidden="false" customHeight="false" outlineLevel="0" collapsed="false">
      <c r="A9" s="203"/>
    </row>
    <row r="10" customFormat="false" ht="13.8" hidden="false" customHeight="false" outlineLevel="0" collapsed="false">
      <c r="A10" s="204" t="s">
        <v>148</v>
      </c>
      <c r="B10" s="204"/>
      <c r="C10" s="204"/>
    </row>
    <row r="11" customFormat="false" ht="12.8" hidden="false" customHeight="false" outlineLevel="0" collapsed="false">
      <c r="A11" s="148" t="s">
        <v>238</v>
      </c>
      <c r="B11" s="148"/>
      <c r="C11" s="148"/>
      <c r="D11" s="148"/>
      <c r="E11" s="148"/>
      <c r="F11" s="148"/>
      <c r="G11" s="148"/>
      <c r="H11" s="148"/>
    </row>
    <row r="12" customFormat="false" ht="12.8" hidden="false" customHeight="false" outlineLevel="0" collapsed="false">
      <c r="A12" s="148" t="s">
        <v>239</v>
      </c>
      <c r="B12" s="148"/>
      <c r="C12" s="148"/>
      <c r="D12" s="148"/>
      <c r="E12" s="148"/>
      <c r="F12" s="148"/>
      <c r="G12" s="148"/>
      <c r="H12" s="148"/>
    </row>
    <row r="13" customFormat="false" ht="13.8" hidden="false" customHeight="false" outlineLevel="0" collapsed="false">
      <c r="A13" s="205"/>
    </row>
    <row r="14" customFormat="false" ht="13.8" hidden="false" customHeight="false" outlineLevel="0" collapsed="false">
      <c r="A14" s="201"/>
    </row>
    <row r="16" customFormat="false" ht="15" hidden="false" customHeight="false" outlineLevel="0" collapsed="false">
      <c r="A16" s="153" t="s">
        <v>240</v>
      </c>
      <c r="D16" s="90"/>
    </row>
    <row r="17" customFormat="false" ht="12.8" hidden="false" customHeight="false" outlineLevel="0" collapsed="false">
      <c r="D17" s="90"/>
    </row>
    <row r="18" customFormat="false" ht="12.8" hidden="false" customHeight="false" outlineLevel="0" collapsed="false">
      <c r="D18" s="90"/>
    </row>
    <row r="19" customFormat="false" ht="14.2" hidden="false" customHeight="true" outlineLevel="0" collapsed="false">
      <c r="A19" s="78" t="s">
        <v>241</v>
      </c>
      <c r="B19" s="78"/>
      <c r="C19" s="78"/>
      <c r="D19" s="78"/>
      <c r="E19" s="149"/>
    </row>
    <row r="20" customFormat="false" ht="12.8" hidden="false" customHeight="true" outlineLevel="0" collapsed="false">
      <c r="A20" s="80" t="s">
        <v>242</v>
      </c>
      <c r="B20" s="80"/>
      <c r="C20" s="81" t="s">
        <v>20</v>
      </c>
      <c r="D20" s="83" t="s">
        <v>243</v>
      </c>
      <c r="E20" s="79"/>
    </row>
    <row r="21" customFormat="false" ht="12.8" hidden="false" customHeight="true" outlineLevel="0" collapsed="false">
      <c r="A21" s="84" t="s">
        <v>244</v>
      </c>
      <c r="B21" s="85" t="s">
        <v>165</v>
      </c>
      <c r="C21" s="206" t="n">
        <v>10</v>
      </c>
      <c r="D21" s="207" t="n">
        <v>12.05</v>
      </c>
      <c r="E21" s="79"/>
    </row>
    <row r="22" customFormat="false" ht="12.8" hidden="false" customHeight="false" outlineLevel="0" collapsed="false">
      <c r="A22" s="84"/>
      <c r="B22" s="156" t="s">
        <v>166</v>
      </c>
      <c r="C22" s="208" t="n">
        <v>10</v>
      </c>
      <c r="D22" s="209" t="n">
        <v>16.95</v>
      </c>
      <c r="E22" s="79"/>
    </row>
    <row r="23" customFormat="false" ht="12.8" hidden="false" customHeight="false" outlineLevel="0" collapsed="false">
      <c r="A23" s="84"/>
      <c r="B23" s="156" t="s">
        <v>167</v>
      </c>
      <c r="C23" s="208" t="n">
        <v>10</v>
      </c>
      <c r="D23" s="209" t="n">
        <v>17.5</v>
      </c>
      <c r="E23" s="79"/>
      <c r="F23" s="90"/>
      <c r="G23" s="90"/>
      <c r="H23" s="90"/>
      <c r="I23" s="90"/>
      <c r="J23" s="90"/>
      <c r="K23" s="90"/>
    </row>
    <row r="24" customFormat="false" ht="12.8" hidden="false" customHeight="false" outlineLevel="0" collapsed="false">
      <c r="A24" s="84"/>
      <c r="B24" s="91" t="s">
        <v>206</v>
      </c>
      <c r="C24" s="210" t="n">
        <v>30</v>
      </c>
      <c r="D24" s="211"/>
      <c r="E24" s="79"/>
    </row>
    <row r="27" customFormat="false" ht="14.2" hidden="false" customHeight="true" outlineLevel="0" collapsed="false">
      <c r="A27" s="78" t="s">
        <v>245</v>
      </c>
      <c r="B27" s="78"/>
      <c r="C27" s="149"/>
    </row>
    <row r="28" customFormat="false" ht="12.8" hidden="false" customHeight="false" outlineLevel="0" collapsed="false">
      <c r="A28" s="80"/>
      <c r="B28" s="154" t="s">
        <v>244</v>
      </c>
      <c r="C28" s="85"/>
    </row>
    <row r="29" customFormat="false" ht="22.35" hidden="false" customHeight="false" outlineLevel="0" collapsed="false">
      <c r="A29" s="85" t="s">
        <v>246</v>
      </c>
      <c r="B29" s="212" t="n">
        <v>2.32892506690455</v>
      </c>
      <c r="C29" s="85"/>
    </row>
    <row r="30" customFormat="false" ht="12.8" hidden="false" customHeight="false" outlineLevel="0" collapsed="false">
      <c r="A30" s="156" t="s">
        <v>28</v>
      </c>
      <c r="B30" s="157" t="n">
        <v>2</v>
      </c>
      <c r="C30" s="85"/>
    </row>
    <row r="31" customFormat="false" ht="13.8" hidden="false" customHeight="false" outlineLevel="0" collapsed="false">
      <c r="A31" s="91" t="s">
        <v>247</v>
      </c>
      <c r="B31" s="162" t="n">
        <v>0.312090355089634</v>
      </c>
      <c r="C31" s="80"/>
      <c r="D31" s="14"/>
      <c r="E31" s="14"/>
      <c r="F31" s="14"/>
      <c r="G31" s="14"/>
      <c r="H31" s="14"/>
      <c r="I31" s="14"/>
      <c r="J31" s="14"/>
      <c r="K31" s="14"/>
    </row>
    <row r="32" customFormat="false" ht="12.8" hidden="false" customHeight="true" outlineLevel="0" collapsed="false">
      <c r="A32" s="163" t="s">
        <v>248</v>
      </c>
      <c r="B32" s="163"/>
      <c r="C32" s="85"/>
    </row>
    <row r="33" customFormat="false" ht="22.35" hidden="false" customHeight="true" outlineLevel="0" collapsed="false">
      <c r="A33" s="163" t="s">
        <v>249</v>
      </c>
      <c r="B33" s="163"/>
      <c r="C33" s="162"/>
      <c r="D33" s="213"/>
    </row>
    <row r="34" customFormat="false" ht="12.8" hidden="false" customHeight="false" outlineLevel="0" collapsed="false">
      <c r="B34" s="214"/>
      <c r="C34" s="214"/>
      <c r="D34" s="214"/>
      <c r="E34" s="214"/>
      <c r="F34" s="214"/>
      <c r="G34" s="214"/>
      <c r="H34" s="214"/>
      <c r="I34" s="214"/>
    </row>
    <row r="35" customFormat="false" ht="12.8" hidden="false" customHeight="false" outlineLevel="0" collapsed="false">
      <c r="B35" s="214"/>
      <c r="C35" s="214"/>
      <c r="D35" s="214"/>
      <c r="E35" s="214"/>
      <c r="F35" s="214"/>
      <c r="G35" s="214"/>
      <c r="H35" s="214"/>
      <c r="I35" s="214"/>
    </row>
    <row r="36" customFormat="false" ht="13.8" hidden="false" customHeight="false" outlineLevel="0" collapsed="false">
      <c r="A36" s="14" t="s">
        <v>34</v>
      </c>
      <c r="H36" s="214"/>
      <c r="I36" s="214"/>
    </row>
    <row r="37" customFormat="false" ht="14.15" hidden="false" customHeight="false" outlineLevel="0" collapsed="false">
      <c r="A37" s="215" t="s">
        <v>250</v>
      </c>
      <c r="B37" s="215"/>
      <c r="C37" s="215"/>
      <c r="D37" s="215"/>
      <c r="E37" s="215"/>
      <c r="F37" s="215"/>
      <c r="G37" s="215"/>
      <c r="H37" s="215"/>
      <c r="I37" s="214"/>
    </row>
    <row r="38" customFormat="false" ht="12.8" hidden="false" customHeight="false" outlineLevel="0" collapsed="false">
      <c r="H38" s="214"/>
      <c r="I38" s="214"/>
    </row>
    <row r="39" customFormat="false" ht="17.35" hidden="false" customHeight="false" outlineLevel="0" collapsed="false">
      <c r="A39" s="216" t="s">
        <v>251</v>
      </c>
      <c r="B39" s="217" t="n">
        <v>5.991</v>
      </c>
      <c r="C39" s="218"/>
      <c r="D39" s="218"/>
      <c r="E39" s="218"/>
      <c r="F39" s="218"/>
      <c r="G39" s="218"/>
      <c r="H39" s="219"/>
      <c r="I39" s="219"/>
      <c r="J39" s="218"/>
      <c r="K39" s="218"/>
    </row>
    <row r="40" customFormat="false" ht="17.35" hidden="false" customHeight="false" outlineLevel="0" collapsed="false">
      <c r="A40" s="220" t="s">
        <v>252</v>
      </c>
      <c r="B40" s="221" t="n">
        <v>2.329</v>
      </c>
      <c r="H40" s="214"/>
      <c r="I40" s="214"/>
    </row>
    <row r="41" customFormat="false" ht="12.8" hidden="false" customHeight="false" outlineLevel="0" collapsed="false">
      <c r="H41" s="214"/>
      <c r="I41" s="214"/>
    </row>
    <row r="42" customFormat="false" ht="15.65" hidden="false" customHeight="false" outlineLevel="0" collapsed="false">
      <c r="A42" s="222" t="s">
        <v>253</v>
      </c>
      <c r="B42" s="222"/>
      <c r="C42" s="222"/>
      <c r="D42" s="222"/>
      <c r="E42" s="222"/>
      <c r="H42" s="214"/>
      <c r="I42" s="214"/>
    </row>
    <row r="43" customFormat="false" ht="12.8" hidden="false" customHeight="false" outlineLevel="0" collapsed="false">
      <c r="H43" s="214"/>
      <c r="I43" s="214"/>
    </row>
    <row r="44" customFormat="false" ht="15.85" hidden="false" customHeight="true" outlineLevel="0" collapsed="false">
      <c r="A44" s="223" t="s">
        <v>76</v>
      </c>
      <c r="B44" s="223"/>
      <c r="H44" s="214"/>
      <c r="I44" s="214"/>
    </row>
    <row r="45" customFormat="false" ht="16.75" hidden="false" customHeight="true" outlineLevel="0" collapsed="false">
      <c r="A45" s="224" t="s">
        <v>254</v>
      </c>
      <c r="B45" s="224"/>
      <c r="C45" s="224"/>
      <c r="D45" s="224"/>
      <c r="E45" s="224"/>
      <c r="F45" s="224"/>
      <c r="G45" s="224"/>
      <c r="H45" s="224"/>
      <c r="I45" s="224"/>
    </row>
  </sheetData>
  <mergeCells count="14">
    <mergeCell ref="A1:K5"/>
    <mergeCell ref="A10:C10"/>
    <mergeCell ref="A11:H11"/>
    <mergeCell ref="A12:H12"/>
    <mergeCell ref="A19:D19"/>
    <mergeCell ref="A20:B20"/>
    <mergeCell ref="A21:A24"/>
    <mergeCell ref="A27:B27"/>
    <mergeCell ref="A32:B32"/>
    <mergeCell ref="A33:B33"/>
    <mergeCell ref="A37:H37"/>
    <mergeCell ref="A42:E42"/>
    <mergeCell ref="A44:B44"/>
    <mergeCell ref="A45:I45"/>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K14" activeCellId="0" sqref="K14"/>
    </sheetView>
  </sheetViews>
  <sheetFormatPr defaultColWidth="11.53515625" defaultRowHeight="12.8" zeroHeight="false" outlineLevelRow="0" outlineLevelCol="0"/>
  <sheetData>
    <row r="1" customFormat="false" ht="12.8" hidden="false" customHeight="true" outlineLevel="0" collapsed="false">
      <c r="A1" s="225" t="s">
        <v>255</v>
      </c>
      <c r="B1" s="225"/>
      <c r="C1" s="225"/>
      <c r="D1" s="225"/>
      <c r="E1" s="225"/>
      <c r="F1" s="225"/>
      <c r="G1" s="225"/>
      <c r="H1" s="225"/>
      <c r="I1" s="225"/>
      <c r="J1" s="225"/>
      <c r="K1" s="225"/>
      <c r="L1" s="225"/>
    </row>
    <row r="2" customFormat="false" ht="12.8" hidden="false" customHeight="false" outlineLevel="0" collapsed="false">
      <c r="A2" s="225"/>
      <c r="B2" s="225"/>
      <c r="C2" s="225"/>
      <c r="D2" s="225"/>
      <c r="E2" s="225"/>
      <c r="F2" s="225"/>
      <c r="G2" s="225"/>
      <c r="H2" s="225"/>
      <c r="I2" s="225"/>
      <c r="J2" s="225"/>
      <c r="K2" s="225"/>
      <c r="L2" s="225"/>
    </row>
    <row r="3" customFormat="false" ht="12.8" hidden="false" customHeight="false" outlineLevel="0" collapsed="false">
      <c r="A3" s="143" t="s">
        <v>256</v>
      </c>
      <c r="B3" s="226" t="s">
        <v>257</v>
      </c>
      <c r="C3" s="226"/>
      <c r="D3" s="226"/>
      <c r="E3" s="226"/>
      <c r="F3" s="226"/>
      <c r="G3" s="226"/>
      <c r="H3" s="226"/>
      <c r="I3" s="226"/>
      <c r="J3" s="226"/>
      <c r="K3" s="226"/>
    </row>
    <row r="4" customFormat="false" ht="12.8" hidden="false" customHeight="false" outlineLevel="0" collapsed="false">
      <c r="A4" s="143" t="s">
        <v>165</v>
      </c>
      <c r="B4" s="143" t="n">
        <v>68</v>
      </c>
      <c r="C4" s="143" t="n">
        <v>65</v>
      </c>
      <c r="D4" s="143" t="n">
        <v>92</v>
      </c>
      <c r="E4" s="143" t="n">
        <v>82</v>
      </c>
      <c r="F4" s="143" t="n">
        <v>62</v>
      </c>
      <c r="G4" s="143" t="n">
        <v>64</v>
      </c>
      <c r="H4" s="143" t="n">
        <v>68</v>
      </c>
      <c r="I4" s="143" t="n">
        <v>92</v>
      </c>
      <c r="J4" s="143" t="n">
        <v>86</v>
      </c>
      <c r="K4" s="143" t="n">
        <v>64</v>
      </c>
    </row>
    <row r="5" customFormat="false" ht="12.8" hidden="false" customHeight="false" outlineLevel="0" collapsed="false">
      <c r="A5" s="143" t="s">
        <v>166</v>
      </c>
      <c r="B5" s="143" t="n">
        <v>93</v>
      </c>
      <c r="C5" s="143" t="n">
        <v>86</v>
      </c>
      <c r="D5" s="143" t="n">
        <v>73</v>
      </c>
      <c r="E5" s="143" t="n">
        <v>87</v>
      </c>
      <c r="F5" s="143" t="n">
        <v>76</v>
      </c>
      <c r="G5" s="143" t="n">
        <v>85</v>
      </c>
      <c r="H5" s="143" t="n">
        <v>67</v>
      </c>
      <c r="I5" s="143" t="n">
        <v>79</v>
      </c>
      <c r="J5" s="143" t="n">
        <v>75</v>
      </c>
      <c r="K5" s="143" t="n">
        <v>75</v>
      </c>
    </row>
    <row r="6" customFormat="false" ht="12.8" hidden="false" customHeight="false" outlineLevel="0" collapsed="false">
      <c r="A6" s="143" t="s">
        <v>167</v>
      </c>
      <c r="B6" s="143" t="n">
        <v>95</v>
      </c>
      <c r="C6" s="143" t="n">
        <v>72</v>
      </c>
      <c r="D6" s="143" t="n">
        <v>85</v>
      </c>
      <c r="E6" s="143" t="n">
        <v>70</v>
      </c>
      <c r="F6" s="143" t="n">
        <v>80</v>
      </c>
      <c r="G6" s="143" t="n">
        <v>80</v>
      </c>
      <c r="H6" s="143" t="n">
        <v>78</v>
      </c>
      <c r="I6" s="143" t="n">
        <v>85</v>
      </c>
      <c r="J6" s="143" t="n">
        <v>72</v>
      </c>
      <c r="K6" s="143" t="n">
        <v>90</v>
      </c>
    </row>
    <row r="8" customFormat="false" ht="13.8" hidden="false" customHeight="false" outlineLevel="0" collapsed="false">
      <c r="A8" s="205" t="s">
        <v>258</v>
      </c>
    </row>
    <row r="9" customFormat="false" ht="13.8" hidden="false" customHeight="false" outlineLevel="0" collapsed="false">
      <c r="A9" s="227" t="s">
        <v>259</v>
      </c>
    </row>
    <row r="11" customFormat="false" ht="13.8" hidden="false" customHeight="false" outlineLevel="0" collapsed="false">
      <c r="A11" s="14" t="s">
        <v>260</v>
      </c>
      <c r="C11" s="0" t="s">
        <v>261</v>
      </c>
    </row>
    <row r="12" customFormat="false" ht="13.8" hidden="false" customHeight="false" outlineLevel="0" collapsed="false">
      <c r="A12" s="14" t="s">
        <v>262</v>
      </c>
      <c r="D12" s="0" t="s">
        <v>263</v>
      </c>
    </row>
    <row r="14" customFormat="false" ht="13.8" hidden="false" customHeight="false" outlineLevel="0" collapsed="false">
      <c r="A14" s="205" t="s">
        <v>112</v>
      </c>
    </row>
    <row r="15" customFormat="false" ht="13.8" hidden="false" customHeight="false" outlineLevel="0" collapsed="false">
      <c r="A15" s="201" t="s">
        <v>264</v>
      </c>
    </row>
    <row r="17" customFormat="false" ht="12.8" hidden="false" customHeight="false" outlineLevel="0" collapsed="false">
      <c r="B17" s="0" t="s">
        <v>265</v>
      </c>
    </row>
    <row r="19" customFormat="false" ht="12.8" hidden="false" customHeight="false" outlineLevel="0" collapsed="false">
      <c r="A19" s="0" t="s">
        <v>266</v>
      </c>
      <c r="B19" s="0" t="s">
        <v>267</v>
      </c>
    </row>
    <row r="20" customFormat="false" ht="12.8" hidden="false" customHeight="false" outlineLevel="0" collapsed="false">
      <c r="B20" s="0" t="s">
        <v>268</v>
      </c>
    </row>
    <row r="21" customFormat="false" ht="12.8" hidden="false" customHeight="false" outlineLevel="0" collapsed="false">
      <c r="A21" s="0" t="s">
        <v>269</v>
      </c>
      <c r="D21" s="228" t="n">
        <v>3</v>
      </c>
    </row>
    <row r="22" customFormat="false" ht="12.8" hidden="false" customHeight="false" outlineLevel="0" collapsed="false">
      <c r="B22" s="0" t="s">
        <v>270</v>
      </c>
      <c r="D22" s="0" t="n">
        <v>10</v>
      </c>
    </row>
    <row r="23" customFormat="false" ht="12.8" hidden="false" customHeight="false" outlineLevel="0" collapsed="false">
      <c r="B23" s="0" t="s">
        <v>271</v>
      </c>
      <c r="D23" s="0" t="n">
        <f aca="false">3*D22</f>
        <v>30</v>
      </c>
    </row>
    <row r="24" customFormat="false" ht="13.8" hidden="false" customHeight="false" outlineLevel="0" collapsed="false">
      <c r="A24" s="205" t="s">
        <v>154</v>
      </c>
      <c r="C24" s="201" t="s">
        <v>272</v>
      </c>
    </row>
    <row r="26" customFormat="false" ht="13.8" hidden="false" customHeight="false" outlineLevel="0" collapsed="false">
      <c r="A26" s="205" t="s">
        <v>15</v>
      </c>
    </row>
    <row r="28" customFormat="false" ht="13.8" hidden="false" customHeight="false" outlineLevel="0" collapsed="false">
      <c r="A28" s="205" t="s">
        <v>273</v>
      </c>
    </row>
    <row r="30" customFormat="false" ht="12.8" hidden="false" customHeight="false" outlineLevel="0" collapsed="false">
      <c r="B30" s="229" t="s">
        <v>274</v>
      </c>
    </row>
    <row r="31" customFormat="false" ht="12.8" hidden="false" customHeight="false" outlineLevel="0" collapsed="false">
      <c r="B31" s="229" t="s">
        <v>275</v>
      </c>
    </row>
    <row r="32" customFormat="false" ht="12.8" hidden="false" customHeight="false" outlineLevel="0" collapsed="false">
      <c r="B32" s="229" t="s">
        <v>276</v>
      </c>
    </row>
    <row r="34" customFormat="false" ht="13.8" hidden="false" customHeight="false" outlineLevel="0" collapsed="false">
      <c r="A34" s="205" t="s">
        <v>55</v>
      </c>
    </row>
    <row r="35" customFormat="false" ht="12.8" hidden="false" customHeight="true" outlineLevel="0" collapsed="false">
      <c r="B35" s="230" t="s">
        <v>241</v>
      </c>
      <c r="C35" s="230"/>
      <c r="D35" s="230"/>
      <c r="E35" s="230"/>
      <c r="F35" s="231"/>
    </row>
    <row r="36" customFormat="false" ht="12.8" hidden="false" customHeight="true" outlineLevel="0" collapsed="false">
      <c r="B36" s="232" t="s">
        <v>277</v>
      </c>
      <c r="C36" s="232"/>
      <c r="D36" s="233" t="s">
        <v>20</v>
      </c>
      <c r="E36" s="233" t="s">
        <v>243</v>
      </c>
    </row>
    <row r="37" customFormat="false" ht="12.8" hidden="false" customHeight="true" outlineLevel="0" collapsed="false">
      <c r="B37" s="234" t="s">
        <v>257</v>
      </c>
      <c r="C37" s="234" t="s">
        <v>165</v>
      </c>
      <c r="D37" s="235" t="n">
        <v>10</v>
      </c>
      <c r="E37" s="236" t="n">
        <v>12.05</v>
      </c>
    </row>
    <row r="38" customFormat="false" ht="12.8" hidden="false" customHeight="false" outlineLevel="0" collapsed="false">
      <c r="B38" s="234"/>
      <c r="C38" s="234" t="s">
        <v>166</v>
      </c>
      <c r="D38" s="235" t="n">
        <v>10</v>
      </c>
      <c r="E38" s="236" t="n">
        <v>16.95</v>
      </c>
    </row>
    <row r="39" customFormat="false" ht="12.8" hidden="false" customHeight="false" outlineLevel="0" collapsed="false">
      <c r="B39" s="234"/>
      <c r="C39" s="234" t="s">
        <v>167</v>
      </c>
      <c r="D39" s="235" t="n">
        <v>10</v>
      </c>
      <c r="E39" s="236" t="n">
        <v>17.5</v>
      </c>
    </row>
    <row r="40" customFormat="false" ht="12.8" hidden="false" customHeight="false" outlineLevel="0" collapsed="false">
      <c r="B40" s="234"/>
      <c r="C40" s="234" t="s">
        <v>206</v>
      </c>
      <c r="D40" s="235" t="n">
        <v>30</v>
      </c>
      <c r="E40" s="234"/>
    </row>
    <row r="42" customFormat="false" ht="12.8" hidden="false" customHeight="true" outlineLevel="0" collapsed="false">
      <c r="B42" s="230" t="s">
        <v>278</v>
      </c>
      <c r="C42" s="230"/>
      <c r="D42" s="231"/>
    </row>
    <row r="43" customFormat="false" ht="12.8" hidden="false" customHeight="false" outlineLevel="0" collapsed="false">
      <c r="B43" s="232"/>
      <c r="C43" s="233" t="s">
        <v>257</v>
      </c>
    </row>
    <row r="44" customFormat="false" ht="12.8" hidden="false" customHeight="false" outlineLevel="0" collapsed="false">
      <c r="B44" s="234" t="s">
        <v>279</v>
      </c>
      <c r="C44" s="237" t="n">
        <v>2.32892506690455</v>
      </c>
    </row>
    <row r="45" customFormat="false" ht="12.8" hidden="false" customHeight="false" outlineLevel="0" collapsed="false">
      <c r="B45" s="234" t="s">
        <v>28</v>
      </c>
      <c r="C45" s="235" t="n">
        <v>2</v>
      </c>
    </row>
    <row r="46" customFormat="false" ht="12.8" hidden="false" customHeight="false" outlineLevel="0" collapsed="false">
      <c r="B46" s="234" t="s">
        <v>247</v>
      </c>
      <c r="C46" s="238" t="n">
        <v>0.312090355089634</v>
      </c>
    </row>
    <row r="47" customFormat="false" ht="12.8" hidden="false" customHeight="true" outlineLevel="0" collapsed="false">
      <c r="B47" s="234" t="s">
        <v>248</v>
      </c>
      <c r="C47" s="234"/>
    </row>
    <row r="48" customFormat="false" ht="22.35" hidden="false" customHeight="true" outlineLevel="0" collapsed="false">
      <c r="B48" s="234" t="s">
        <v>280</v>
      </c>
      <c r="C48" s="234"/>
    </row>
    <row r="50" customFormat="false" ht="13.8" hidden="false" customHeight="false" outlineLevel="0" collapsed="false">
      <c r="A50" s="205" t="s">
        <v>281</v>
      </c>
    </row>
    <row r="51" customFormat="false" ht="12.8" hidden="false" customHeight="false" outlineLevel="0" collapsed="false">
      <c r="A51" s="0" t="s">
        <v>282</v>
      </c>
    </row>
    <row r="53" customFormat="false" ht="13.8" hidden="false" customHeight="false" outlineLevel="0" collapsed="false">
      <c r="A53" s="205" t="s">
        <v>283</v>
      </c>
    </row>
    <row r="54" customFormat="false" ht="12.8" hidden="false" customHeight="false" outlineLevel="0" collapsed="false">
      <c r="A54" s="0" t="s">
        <v>284</v>
      </c>
    </row>
    <row r="56" customFormat="false" ht="13.8" hidden="false" customHeight="false" outlineLevel="0" collapsed="false">
      <c r="A56" s="205" t="s">
        <v>285</v>
      </c>
    </row>
    <row r="57" customFormat="false" ht="12.8" hidden="false" customHeight="false" outlineLevel="0" collapsed="false">
      <c r="A57" s="0" t="s">
        <v>261</v>
      </c>
    </row>
  </sheetData>
  <mergeCells count="8">
    <mergeCell ref="A1:L2"/>
    <mergeCell ref="B3:K3"/>
    <mergeCell ref="B35:E35"/>
    <mergeCell ref="B36:C36"/>
    <mergeCell ref="B37:B40"/>
    <mergeCell ref="B42:C42"/>
    <mergeCell ref="B47:C47"/>
    <mergeCell ref="B48:C48"/>
  </mergeCells>
  <printOptions headings="true" gridLines="true" gridLinesSet="true" horizontalCentered="false" verticalCentered="false"/>
  <pageMargins left="0.7875" right="0.7875" top="1.49861111111111" bottom="1.05416666666667" header="0.7875" footer="0.7875"/>
  <pageSetup paperSize="9" scale="60" fitToWidth="1" fitToHeight="1" pageOrder="downThenOver" orientation="portrait" blackAndWhite="false" draft="false" cellComments="none" horizontalDpi="300" verticalDpi="300" copies="1"/>
  <headerFooter differentFirst="false" differentOddEven="false">
    <oddHeader>&amp;L&amp;"Times New Roman,Regular"&amp;11Name: Dipu Dangol	
Roll no: 07&amp;C&amp;"Times New Roman,Regular"&amp;11Tribhuvan University
BernHardt College
Statistics II
Practical &amp;A&amp;R&amp;"Times New Roman,Regular"&amp;11Date: 2080/05/20</oddHeader>
    <oddFooter>&amp;R&amp;"Times New Roman,Regular"&amp;12Page &amp;P of &amp;N</oddFooter>
  </headerFooter>
  <drawing r:id="rId1"/>
</worksheet>
</file>

<file path=docProps/app.xml><?xml version="1.0" encoding="utf-8"?>
<Properties xmlns="http://schemas.openxmlformats.org/officeDocument/2006/extended-properties" xmlns:vt="http://schemas.openxmlformats.org/officeDocument/2006/docPropsVTypes">
  <Template/>
  <TotalTime>1288</TotalTime>
  <Application>LibreOffice/7.6.0.3$Linux_X86_64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lastPrinted>2023-09-16T20:04:50Z</cp:lastPrinted>
  <dcterms:modified xsi:type="dcterms:W3CDTF">2023-09-16T20:05:47Z</dcterms:modified>
  <cp:revision>24</cp:revision>
  <dc:subject/>
  <dc:title/>
</cp:coreProperties>
</file>