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studium\master\master-thesis\RPGV\doc\"/>
    </mc:Choice>
  </mc:AlternateContent>
  <xr:revisionPtr revIDLastSave="0" documentId="13_ncr:1_{4D0659D3-94C6-43F0-AB37-6E39D7A50995}" xr6:coauthVersionLast="46" xr6:coauthVersionMax="46" xr10:uidLastSave="{00000000-0000-0000-0000-000000000000}"/>
  <bookViews>
    <workbookView xWindow="28680" yWindow="-120" windowWidth="29040" windowHeight="15840" xr2:uid="{FC6D4E79-2CCF-4308-8E5B-E69B10652640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M11" i="3"/>
  <c r="L11" i="3"/>
  <c r="K11" i="3"/>
  <c r="J11" i="3"/>
  <c r="H11" i="3"/>
  <c r="G11" i="3"/>
  <c r="E11" i="3"/>
  <c r="N10" i="3"/>
  <c r="M10" i="3"/>
  <c r="L10" i="3"/>
  <c r="K10" i="3"/>
  <c r="J10" i="3"/>
  <c r="H10" i="3"/>
  <c r="G10" i="3"/>
  <c r="E10" i="3"/>
  <c r="N9" i="3"/>
  <c r="M9" i="3"/>
  <c r="L9" i="3"/>
  <c r="K9" i="3"/>
  <c r="J9" i="3"/>
  <c r="H9" i="3"/>
  <c r="G9" i="3"/>
  <c r="E9" i="3"/>
  <c r="N8" i="3"/>
  <c r="M8" i="3"/>
  <c r="L8" i="3"/>
  <c r="K8" i="3"/>
  <c r="J8" i="3"/>
  <c r="H8" i="3"/>
  <c r="G8" i="3"/>
  <c r="E8" i="3"/>
  <c r="N7" i="3"/>
  <c r="M7" i="3"/>
  <c r="L7" i="3"/>
  <c r="K7" i="3"/>
  <c r="J7" i="3"/>
  <c r="I7" i="3"/>
  <c r="H7" i="3"/>
  <c r="D7" i="3"/>
  <c r="G7" i="3"/>
  <c r="F7" i="3"/>
  <c r="E7" i="3"/>
  <c r="C7" i="3"/>
  <c r="B7" i="3"/>
  <c r="N6" i="3"/>
  <c r="M6" i="3"/>
  <c r="L6" i="3"/>
  <c r="K6" i="3"/>
  <c r="J6" i="3"/>
  <c r="I6" i="3"/>
  <c r="H6" i="3"/>
  <c r="D6" i="3"/>
  <c r="G6" i="3"/>
  <c r="F6" i="3"/>
  <c r="E6" i="3"/>
  <c r="C6" i="3"/>
  <c r="B6" i="3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G9" i="2"/>
  <c r="F9" i="2"/>
  <c r="K8" i="2"/>
  <c r="J8" i="2"/>
  <c r="I8" i="2"/>
  <c r="H8" i="2"/>
  <c r="G8" i="2"/>
  <c r="F8" i="2"/>
  <c r="G7" i="2"/>
  <c r="F7" i="2"/>
  <c r="K6" i="2"/>
  <c r="J6" i="2"/>
  <c r="I6" i="2"/>
  <c r="H6" i="2"/>
  <c r="G6" i="2"/>
  <c r="F6" i="2"/>
  <c r="G5" i="2"/>
  <c r="F5" i="2"/>
  <c r="K4" i="2"/>
  <c r="J4" i="2"/>
  <c r="I4" i="2"/>
  <c r="H4" i="2"/>
  <c r="G4" i="2"/>
  <c r="F4" i="2"/>
  <c r="G3" i="2"/>
  <c r="F3" i="2"/>
  <c r="G2" i="2"/>
  <c r="F2" i="2"/>
  <c r="N11" i="1"/>
  <c r="N10" i="1"/>
  <c r="N9" i="1"/>
  <c r="N8" i="1"/>
  <c r="N7" i="1"/>
  <c r="N6" i="1"/>
  <c r="M11" i="1"/>
  <c r="L10" i="1"/>
  <c r="M10" i="1"/>
  <c r="M9" i="1"/>
  <c r="M8" i="1"/>
  <c r="M7" i="1"/>
  <c r="M6" i="1"/>
  <c r="Q2" i="1"/>
  <c r="P2" i="1"/>
  <c r="K8" i="1"/>
  <c r="K9" i="1"/>
  <c r="P4" i="1"/>
  <c r="L11" i="1"/>
  <c r="K10" i="1"/>
  <c r="K11" i="1"/>
  <c r="J11" i="1"/>
  <c r="H11" i="1"/>
  <c r="F11" i="1"/>
  <c r="D11" i="1"/>
  <c r="F10" i="1"/>
  <c r="H10" i="1"/>
  <c r="J10" i="1"/>
  <c r="D10" i="1"/>
  <c r="L8" i="1"/>
  <c r="L9" i="1"/>
  <c r="L6" i="1"/>
  <c r="L7" i="1"/>
  <c r="K7" i="1"/>
  <c r="K6" i="1"/>
  <c r="J9" i="1"/>
  <c r="J8" i="1"/>
  <c r="H9" i="1"/>
  <c r="H8" i="1"/>
  <c r="F9" i="1"/>
  <c r="F8" i="1"/>
  <c r="D9" i="1"/>
  <c r="D8" i="1"/>
  <c r="C7" i="1"/>
  <c r="D7" i="1"/>
  <c r="E7" i="1"/>
  <c r="F7" i="1"/>
  <c r="G7" i="1"/>
  <c r="H7" i="1"/>
  <c r="I7" i="1"/>
  <c r="J7" i="1"/>
  <c r="B7" i="1"/>
  <c r="C6" i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<sst xmlns="http://schemas.openxmlformats.org/spreadsheetml/2006/main" count="63" uniqueCount="35">
  <si>
    <t>S1</t>
  </si>
  <si>
    <t>S2-1</t>
  </si>
  <si>
    <t>S2-2</t>
  </si>
  <si>
    <t>S2-3</t>
  </si>
  <si>
    <t>Total Installed PV capacity</t>
  </si>
  <si>
    <t>Total mean variability</t>
  </si>
  <si>
    <t>Total max variability</t>
  </si>
  <si>
    <t>2050 / S2-1</t>
  </si>
  <si>
    <t>2050 / S2-2</t>
  </si>
  <si>
    <t>2050 / S2-3</t>
  </si>
  <si>
    <t>S3 (2030)</t>
  </si>
  <si>
    <t>S3-2 (2050 1.94TW)</t>
  </si>
  <si>
    <t>S4-1 (10%)</t>
  </si>
  <si>
    <t>S4-2 (30% / 1.94TW)</t>
  </si>
  <si>
    <t>Total mean PV production</t>
  </si>
  <si>
    <t>Mean variability / PV production</t>
  </si>
  <si>
    <t>Max variability / PV production</t>
  </si>
  <si>
    <t>Maximum variability reduction in GW</t>
  </si>
  <si>
    <t>Mean variability reduction in %</t>
  </si>
  <si>
    <t>Maximum variability reduction in %</t>
  </si>
  <si>
    <t>Mean variability reduction in GW</t>
  </si>
  <si>
    <t>2050
1.94TW</t>
  </si>
  <si>
    <t>2050
0.891TW</t>
  </si>
  <si>
    <t>2050
8.8TW</t>
  </si>
  <si>
    <t>S3-1
2030</t>
  </si>
  <si>
    <t>S3-2
2050</t>
  </si>
  <si>
    <t>S2-1
0.891TW</t>
  </si>
  <si>
    <t>S2-2
1.94TW</t>
  </si>
  <si>
    <t>S2-3
8.8TW</t>
  </si>
  <si>
    <t>Mean variability reduction [GW]</t>
  </si>
  <si>
    <t>Mean variability reduction [%]</t>
  </si>
  <si>
    <t>Max variability reduction [%]</t>
  </si>
  <si>
    <t>Max variability reduction [GW]</t>
  </si>
  <si>
    <t>S4-1
2030</t>
  </si>
  <si>
    <t>S4-2
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</si>
</sst>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FD43-E30F-4FB3-A787-1C8F12692F84}">
  <dimension ref="A1:U17"/>
  <sheetViews>
    <sheetView tabSelected="1" workbookViewId="0">
      <selection sqref="A1:N11"/>
    </sheetView>
  </sheetViews>
  <sheetFormatPr baseColWidth="10" defaultRowHeight="15" x14ac:dyDescent="0.25"/>
  <cols>
    <col min="1" max="1" width="34.42578125" bestFit="1" customWidth="1"/>
    <col min="12" max="12" width="17.5703125" bestFit="1" customWidth="1"/>
    <col min="14" max="14" width="28" customWidth="1"/>
  </cols>
  <sheetData>
    <row r="1" spans="1:21" x14ac:dyDescent="0.25">
      <c r="B1">
        <v>2019</v>
      </c>
      <c r="C1">
        <v>2030</v>
      </c>
      <c r="D1" t="s">
        <v>0</v>
      </c>
      <c r="E1" t="s">
        <v>7</v>
      </c>
      <c r="F1" t="s">
        <v>1</v>
      </c>
      <c r="G1" t="s">
        <v>8</v>
      </c>
      <c r="H1" t="s">
        <v>2</v>
      </c>
      <c r="I1" t="s">
        <v>9</v>
      </c>
      <c r="J1" t="s">
        <v>3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4</v>
      </c>
      <c r="B2" s="3">
        <v>131.19999999999999</v>
      </c>
      <c r="C2" s="3">
        <v>386.5</v>
      </c>
      <c r="D2" s="3">
        <v>375.5</v>
      </c>
      <c r="E2" s="3">
        <v>891</v>
      </c>
      <c r="F2" s="3">
        <v>885.6</v>
      </c>
      <c r="G2" s="3">
        <v>1940</v>
      </c>
      <c r="H2" s="3">
        <v>1900.2</v>
      </c>
      <c r="I2" s="3">
        <v>8800</v>
      </c>
      <c r="J2" s="3">
        <v>8697.7999999999993</v>
      </c>
      <c r="K2" s="3">
        <v>339.6</v>
      </c>
      <c r="L2" s="3">
        <v>1733.4</v>
      </c>
      <c r="M2" s="3">
        <v>380.4</v>
      </c>
      <c r="N2" s="3">
        <v>1915.6</v>
      </c>
      <c r="P2">
        <f>H2-L2</f>
        <v>166.79999999999995</v>
      </c>
      <c r="Q2">
        <f>H3-L3</f>
        <v>-4.3999999999999773</v>
      </c>
    </row>
    <row r="3" spans="1:21" x14ac:dyDescent="0.25">
      <c r="A3" t="s">
        <v>14</v>
      </c>
      <c r="B3" s="3">
        <v>17.5</v>
      </c>
      <c r="C3" s="3">
        <v>52.3</v>
      </c>
      <c r="D3" s="3">
        <v>52.2</v>
      </c>
      <c r="E3" s="3">
        <v>118.9</v>
      </c>
      <c r="F3" s="3">
        <v>118.6</v>
      </c>
      <c r="G3" s="3">
        <v>258.89999999999998</v>
      </c>
      <c r="H3" s="3">
        <v>258</v>
      </c>
      <c r="I3" s="3">
        <v>1174.4000000000001</v>
      </c>
      <c r="J3" s="3">
        <v>1173.7</v>
      </c>
      <c r="K3" s="3">
        <v>52.3</v>
      </c>
      <c r="L3" s="3">
        <v>262.39999999999998</v>
      </c>
      <c r="M3" s="3">
        <v>52.3</v>
      </c>
      <c r="N3" s="3">
        <v>258.10000000000002</v>
      </c>
    </row>
    <row r="4" spans="1:21" x14ac:dyDescent="0.25">
      <c r="A4" t="s">
        <v>5</v>
      </c>
      <c r="B4" s="3">
        <v>0.9</v>
      </c>
      <c r="C4" s="3">
        <v>2.7</v>
      </c>
      <c r="D4" s="3">
        <v>1.5</v>
      </c>
      <c r="E4" s="3">
        <v>6.4</v>
      </c>
      <c r="F4" s="3">
        <v>3.9</v>
      </c>
      <c r="G4" s="3">
        <v>13.9</v>
      </c>
      <c r="H4" s="3">
        <v>9.1999999999999993</v>
      </c>
      <c r="I4" s="3">
        <v>63.2</v>
      </c>
      <c r="J4" s="3">
        <v>41.1</v>
      </c>
      <c r="K4" s="3">
        <v>1.8</v>
      </c>
      <c r="L4" s="3">
        <v>11.9</v>
      </c>
      <c r="M4" s="3">
        <v>1.9</v>
      </c>
      <c r="N4" s="3">
        <v>10</v>
      </c>
      <c r="P4">
        <f>D2-K2</f>
        <v>35.899999999999977</v>
      </c>
    </row>
    <row r="5" spans="1:21" x14ac:dyDescent="0.25">
      <c r="A5" t="s">
        <v>6</v>
      </c>
      <c r="B5" s="3">
        <v>3</v>
      </c>
      <c r="C5" s="3">
        <v>8.5</v>
      </c>
      <c r="D5" s="3">
        <v>5.2</v>
      </c>
      <c r="E5" s="3">
        <v>20.100000000000001</v>
      </c>
      <c r="F5" s="3">
        <v>12.7</v>
      </c>
      <c r="G5" s="3">
        <v>43.8</v>
      </c>
      <c r="H5" s="3">
        <v>30.7</v>
      </c>
      <c r="I5" s="3">
        <v>198.6</v>
      </c>
      <c r="J5" s="3">
        <v>135.6</v>
      </c>
      <c r="K5" s="3">
        <v>6.2</v>
      </c>
      <c r="L5" s="3">
        <v>35</v>
      </c>
      <c r="M5" s="3">
        <v>6</v>
      </c>
      <c r="N5" s="3">
        <v>30.5</v>
      </c>
    </row>
    <row r="6" spans="1:21" x14ac:dyDescent="0.25">
      <c r="A6" t="s">
        <v>15</v>
      </c>
      <c r="B6" s="1">
        <f>B4/B3</f>
        <v>5.1428571428571428E-2</v>
      </c>
      <c r="C6" s="1">
        <f t="shared" ref="C6:K6" si="0">C4/C3</f>
        <v>5.1625239005736144E-2</v>
      </c>
      <c r="D6" s="1">
        <f t="shared" si="0"/>
        <v>2.8735632183908046E-2</v>
      </c>
      <c r="E6" s="1">
        <f t="shared" si="0"/>
        <v>5.3826745164003362E-2</v>
      </c>
      <c r="F6" s="1">
        <f t="shared" si="0"/>
        <v>3.2883642495784147E-2</v>
      </c>
      <c r="G6" s="1">
        <f t="shared" si="0"/>
        <v>5.3688682889146397E-2</v>
      </c>
      <c r="H6" s="1">
        <f t="shared" si="0"/>
        <v>3.565891472868217E-2</v>
      </c>
      <c r="I6" s="1">
        <f t="shared" si="0"/>
        <v>5.3814713896457762E-2</v>
      </c>
      <c r="J6" s="1">
        <f t="shared" si="0"/>
        <v>3.5017466132742606E-2</v>
      </c>
      <c r="K6" s="1">
        <f t="shared" si="0"/>
        <v>3.4416826003824091E-2</v>
      </c>
      <c r="L6" s="1">
        <f>L4/L3</f>
        <v>4.5350609756097567E-2</v>
      </c>
      <c r="M6" s="1">
        <f>M4/M3</f>
        <v>3.6328871892925434E-2</v>
      </c>
      <c r="N6" s="1">
        <f>N4/N3</f>
        <v>3.8744672607516462E-2</v>
      </c>
    </row>
    <row r="7" spans="1:21" x14ac:dyDescent="0.25">
      <c r="A7" t="s">
        <v>16</v>
      </c>
      <c r="B7" s="1">
        <f>B5/B3</f>
        <v>0.17142857142857143</v>
      </c>
      <c r="C7" s="1">
        <f t="shared" ref="C7:M7" si="1">C5/C3</f>
        <v>0.16252390057361377</v>
      </c>
      <c r="D7" s="1">
        <f t="shared" si="1"/>
        <v>9.9616858237547887E-2</v>
      </c>
      <c r="E7" s="1">
        <f t="shared" si="1"/>
        <v>0.16904962153069808</v>
      </c>
      <c r="F7" s="1">
        <f t="shared" si="1"/>
        <v>0.10708263069139966</v>
      </c>
      <c r="G7" s="1">
        <f t="shared" si="1"/>
        <v>0.16917728852838934</v>
      </c>
      <c r="H7" s="1">
        <f t="shared" si="1"/>
        <v>0.1189922480620155</v>
      </c>
      <c r="I7" s="1">
        <f t="shared" si="1"/>
        <v>0.16910762942779289</v>
      </c>
      <c r="J7" s="1">
        <f t="shared" si="1"/>
        <v>0.11553207804379312</v>
      </c>
      <c r="K7" s="1">
        <f t="shared" si="1"/>
        <v>0.118546845124283</v>
      </c>
      <c r="L7" s="1">
        <f t="shared" si="1"/>
        <v>0.13338414634146342</v>
      </c>
      <c r="M7" s="1">
        <f>M5/M3</f>
        <v>0.11472275334608031</v>
      </c>
      <c r="N7" s="1">
        <f>N5/N3</f>
        <v>0.11817125145292522</v>
      </c>
    </row>
    <row r="8" spans="1:21" x14ac:dyDescent="0.25">
      <c r="A8" t="s">
        <v>20</v>
      </c>
      <c r="B8" s="3"/>
      <c r="C8" s="3"/>
      <c r="D8" s="3">
        <f>C4-D4</f>
        <v>1.2000000000000002</v>
      </c>
      <c r="E8" s="3"/>
      <c r="F8" s="3">
        <f>E4-F4</f>
        <v>2.5000000000000004</v>
      </c>
      <c r="G8" s="3"/>
      <c r="H8" s="3">
        <f>G4-H4</f>
        <v>4.7000000000000011</v>
      </c>
      <c r="I8" s="3"/>
      <c r="J8" s="3">
        <f>I4-J4</f>
        <v>22.1</v>
      </c>
      <c r="K8" s="3">
        <f>C4-K4</f>
        <v>0.90000000000000013</v>
      </c>
      <c r="L8" s="3">
        <f>G4-L4</f>
        <v>2</v>
      </c>
      <c r="M8" s="3">
        <f>C4-M4</f>
        <v>0.80000000000000027</v>
      </c>
      <c r="N8" s="3">
        <f>G4-N4</f>
        <v>3.9000000000000004</v>
      </c>
    </row>
    <row r="9" spans="1:21" x14ac:dyDescent="0.25">
      <c r="A9" t="s">
        <v>17</v>
      </c>
      <c r="B9" s="3"/>
      <c r="C9" s="3"/>
      <c r="D9" s="3">
        <f>C5-D5</f>
        <v>3.3</v>
      </c>
      <c r="E9" s="3"/>
      <c r="F9" s="3">
        <f>E5-F5</f>
        <v>7.4000000000000021</v>
      </c>
      <c r="G9" s="3"/>
      <c r="H9" s="3">
        <f>G5-H5</f>
        <v>13.099999999999998</v>
      </c>
      <c r="I9" s="3"/>
      <c r="J9" s="3">
        <f>I5-J5</f>
        <v>63</v>
      </c>
      <c r="K9" s="3">
        <f>C5-K5</f>
        <v>2.2999999999999998</v>
      </c>
      <c r="L9" s="3">
        <f>G5-L5</f>
        <v>8.7999999999999972</v>
      </c>
      <c r="M9" s="3">
        <f>C5-M5</f>
        <v>2.5</v>
      </c>
      <c r="N9" s="3">
        <f>G5-N5</f>
        <v>13.299999999999997</v>
      </c>
    </row>
    <row r="10" spans="1:21" x14ac:dyDescent="0.25">
      <c r="A10" t="s">
        <v>18</v>
      </c>
      <c r="D10" s="1">
        <f>(C4-D4)/C4</f>
        <v>0.44444444444444448</v>
      </c>
      <c r="E10" s="1"/>
      <c r="F10" s="1">
        <f>(E4-F4)/E4</f>
        <v>0.39062500000000006</v>
      </c>
      <c r="G10" s="1"/>
      <c r="H10" s="1">
        <f t="shared" ref="H10:J11" si="2">(G4-H4)/G4</f>
        <v>0.33812949640287776</v>
      </c>
      <c r="I10" s="1"/>
      <c r="J10" s="1">
        <f t="shared" si="2"/>
        <v>0.3496835443037975</v>
      </c>
      <c r="K10" s="1">
        <f>(C4-K4)/C4</f>
        <v>0.33333333333333337</v>
      </c>
      <c r="L10" s="1">
        <f>(G4-L4)/G4</f>
        <v>0.14388489208633093</v>
      </c>
      <c r="M10" s="1">
        <f>(C4-M4)/C4</f>
        <v>0.29629629629629639</v>
      </c>
      <c r="N10" s="1">
        <f>(G4-N4)/G4</f>
        <v>0.28057553956834536</v>
      </c>
      <c r="O10" s="1"/>
      <c r="P10" s="1"/>
      <c r="Q10" s="1"/>
      <c r="R10" s="1"/>
      <c r="S10" s="1"/>
      <c r="T10" s="1"/>
      <c r="U10" s="1"/>
    </row>
    <row r="11" spans="1:21" x14ac:dyDescent="0.25">
      <c r="A11" t="s">
        <v>19</v>
      </c>
      <c r="D11" s="1">
        <f>(C5-D5)/C5</f>
        <v>0.38823529411764701</v>
      </c>
      <c r="E11" s="1"/>
      <c r="F11" s="1">
        <f>(E5-F5)/E5</f>
        <v>0.3681592039800996</v>
      </c>
      <c r="G11" s="1"/>
      <c r="H11" s="1">
        <f t="shared" si="2"/>
        <v>0.29908675799086754</v>
      </c>
      <c r="I11" s="1"/>
      <c r="J11" s="1">
        <f t="shared" si="2"/>
        <v>0.31722054380664655</v>
      </c>
      <c r="K11" s="1">
        <f>(C5-K5)/C5</f>
        <v>0.27058823529411763</v>
      </c>
      <c r="L11" s="1">
        <f>(G5-L5)/G5</f>
        <v>0.20091324200913238</v>
      </c>
      <c r="M11" s="1">
        <f>(C5-M5)/C5</f>
        <v>0.29411764705882354</v>
      </c>
      <c r="N11" s="1">
        <f>(G5-N5)/G5</f>
        <v>0.30365296803652964</v>
      </c>
      <c r="O11" s="1"/>
      <c r="P11" s="1"/>
      <c r="Q11" s="1"/>
      <c r="R11" s="1"/>
      <c r="S11" s="1"/>
      <c r="T11" s="1"/>
      <c r="U11" s="1"/>
    </row>
    <row r="17" spans="5:5" x14ac:dyDescent="0.25">
      <c r="E17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7943-F20D-4963-860C-3F54E1A7341B}">
  <dimension ref="A1:S11"/>
  <sheetViews>
    <sheetView workbookViewId="0">
      <selection activeCell="H25" sqref="H25"/>
    </sheetView>
  </sheetViews>
  <sheetFormatPr baseColWidth="10" defaultRowHeight="15" x14ac:dyDescent="0.25"/>
  <cols>
    <col min="1" max="1" width="30" bestFit="1" customWidth="1"/>
    <col min="2" max="3" width="6.140625" bestFit="1" customWidth="1"/>
    <col min="4" max="4" width="7.42578125" bestFit="1" customWidth="1"/>
    <col min="5" max="5" width="6.140625" bestFit="1" customWidth="1"/>
    <col min="6" max="6" width="11.42578125" hidden="1" customWidth="1"/>
    <col min="7" max="7" width="9" customWidth="1"/>
    <col min="8" max="8" width="7.85546875" customWidth="1"/>
    <col min="9" max="9" width="6.5703125" hidden="1" customWidth="1"/>
    <col min="10" max="10" width="6.5703125" bestFit="1" customWidth="1"/>
    <col min="11" max="11" width="6.140625" bestFit="1" customWidth="1"/>
    <col min="12" max="12" width="6.5703125" bestFit="1" customWidth="1"/>
    <col min="13" max="13" width="6.140625" bestFit="1" customWidth="1"/>
    <col min="14" max="14" width="6.5703125" bestFit="1" customWidth="1"/>
    <col min="17" max="17" width="10.42578125" bestFit="1" customWidth="1"/>
    <col min="18" max="18" width="10.42578125" customWidth="1"/>
  </cols>
  <sheetData>
    <row r="1" spans="1:18" ht="30" x14ac:dyDescent="0.25">
      <c r="B1" s="5">
        <v>2019</v>
      </c>
      <c r="C1" s="5">
        <v>2030</v>
      </c>
      <c r="D1" s="6" t="s">
        <v>21</v>
      </c>
      <c r="E1" s="5" t="s">
        <v>0</v>
      </c>
      <c r="F1" s="6" t="s">
        <v>22</v>
      </c>
      <c r="G1" s="6" t="s">
        <v>26</v>
      </c>
      <c r="H1" s="6" t="s">
        <v>27</v>
      </c>
      <c r="I1" s="6" t="s">
        <v>23</v>
      </c>
      <c r="J1" s="6" t="s">
        <v>28</v>
      </c>
      <c r="K1" s="6" t="s">
        <v>24</v>
      </c>
      <c r="L1" s="6" t="s">
        <v>25</v>
      </c>
      <c r="M1" s="6" t="s">
        <v>33</v>
      </c>
      <c r="N1" s="6" t="s">
        <v>34</v>
      </c>
      <c r="Q1" s="4"/>
      <c r="R1" s="4"/>
    </row>
    <row r="2" spans="1:18" x14ac:dyDescent="0.25">
      <c r="A2" t="s">
        <v>4</v>
      </c>
      <c r="B2" s="3">
        <v>131.19999999999999</v>
      </c>
      <c r="C2" s="3">
        <v>386.5</v>
      </c>
      <c r="D2" s="3">
        <v>1940</v>
      </c>
      <c r="E2" s="3">
        <v>375.5</v>
      </c>
      <c r="F2" s="3">
        <v>891</v>
      </c>
      <c r="G2" s="3">
        <v>885.6</v>
      </c>
      <c r="H2" s="3">
        <v>1900.2</v>
      </c>
      <c r="I2" s="3">
        <v>8800</v>
      </c>
      <c r="J2" s="3">
        <v>8697.7999999999993</v>
      </c>
      <c r="K2" s="3">
        <v>339.6</v>
      </c>
      <c r="L2" s="3">
        <v>1733.4</v>
      </c>
      <c r="M2" s="3">
        <v>380.4</v>
      </c>
      <c r="N2" s="3">
        <v>1915.6</v>
      </c>
      <c r="Q2" s="3"/>
      <c r="R2" s="3"/>
    </row>
    <row r="3" spans="1:18" x14ac:dyDescent="0.25">
      <c r="A3" t="s">
        <v>14</v>
      </c>
      <c r="B3" s="3">
        <v>17.5</v>
      </c>
      <c r="C3" s="3">
        <v>52.3</v>
      </c>
      <c r="D3" s="3">
        <v>258.89999999999998</v>
      </c>
      <c r="E3" s="3">
        <v>52.2</v>
      </c>
      <c r="F3" s="3">
        <v>118.9</v>
      </c>
      <c r="G3" s="3">
        <v>118.6</v>
      </c>
      <c r="H3" s="3">
        <v>258</v>
      </c>
      <c r="I3" s="3">
        <v>1174.4000000000001</v>
      </c>
      <c r="J3" s="3">
        <v>1173.7</v>
      </c>
      <c r="K3" s="3">
        <v>52.3</v>
      </c>
      <c r="L3" s="3">
        <v>262.39999999999998</v>
      </c>
      <c r="M3" s="3">
        <v>52.3</v>
      </c>
      <c r="N3" s="3">
        <v>258.10000000000002</v>
      </c>
      <c r="Q3" s="3"/>
      <c r="R3" s="3"/>
    </row>
    <row r="4" spans="1:18" x14ac:dyDescent="0.25">
      <c r="A4" t="s">
        <v>5</v>
      </c>
      <c r="B4" s="3">
        <v>0.9</v>
      </c>
      <c r="C4" s="3">
        <v>2.7</v>
      </c>
      <c r="D4" s="3">
        <v>13.9</v>
      </c>
      <c r="E4" s="3">
        <v>1.5</v>
      </c>
      <c r="F4" s="3">
        <v>6.4</v>
      </c>
      <c r="G4" s="3">
        <v>3.9</v>
      </c>
      <c r="H4" s="3">
        <v>9.1999999999999993</v>
      </c>
      <c r="I4" s="3">
        <v>63.2</v>
      </c>
      <c r="J4" s="3">
        <v>41.1</v>
      </c>
      <c r="K4" s="3">
        <v>1.8</v>
      </c>
      <c r="L4" s="3">
        <v>11.9</v>
      </c>
      <c r="M4" s="3">
        <v>1.9</v>
      </c>
      <c r="N4" s="3">
        <v>10</v>
      </c>
      <c r="Q4" s="3"/>
      <c r="R4" s="3"/>
    </row>
    <row r="5" spans="1:18" x14ac:dyDescent="0.25">
      <c r="A5" t="s">
        <v>6</v>
      </c>
      <c r="B5" s="3">
        <v>3</v>
      </c>
      <c r="C5" s="3">
        <v>8.5</v>
      </c>
      <c r="D5" s="3">
        <v>43.8</v>
      </c>
      <c r="E5" s="3">
        <v>5.2</v>
      </c>
      <c r="F5" s="3">
        <v>20.100000000000001</v>
      </c>
      <c r="G5" s="3">
        <v>12.7</v>
      </c>
      <c r="H5" s="3">
        <v>30.7</v>
      </c>
      <c r="I5" s="3">
        <v>198.6</v>
      </c>
      <c r="J5" s="3">
        <v>135.6</v>
      </c>
      <c r="K5" s="3">
        <v>6.2</v>
      </c>
      <c r="L5" s="3">
        <v>35</v>
      </c>
      <c r="M5" s="3">
        <v>6</v>
      </c>
      <c r="N5" s="3">
        <v>30.5</v>
      </c>
      <c r="Q5" s="3"/>
      <c r="R5" s="3"/>
    </row>
    <row r="6" spans="1:18" x14ac:dyDescent="0.25">
      <c r="A6" t="s">
        <v>15</v>
      </c>
      <c r="B6" s="1">
        <f>B4/B3</f>
        <v>5.1428571428571428E-2</v>
      </c>
      <c r="C6" s="1">
        <f t="shared" ref="C6:K6" si="0">C4/C3</f>
        <v>5.1625239005736144E-2</v>
      </c>
      <c r="D6" s="1">
        <f>D4/D3</f>
        <v>5.3688682889146397E-2</v>
      </c>
      <c r="E6" s="1">
        <f t="shared" si="0"/>
        <v>2.8735632183908046E-2</v>
      </c>
      <c r="F6" s="1">
        <f t="shared" si="0"/>
        <v>5.3826745164003362E-2</v>
      </c>
      <c r="G6" s="1">
        <f t="shared" si="0"/>
        <v>3.2883642495784147E-2</v>
      </c>
      <c r="H6" s="1">
        <f t="shared" si="0"/>
        <v>3.565891472868217E-2</v>
      </c>
      <c r="I6" s="1">
        <f t="shared" si="0"/>
        <v>5.3814713896457762E-2</v>
      </c>
      <c r="J6" s="1">
        <f t="shared" si="0"/>
        <v>3.5017466132742606E-2</v>
      </c>
      <c r="K6" s="1">
        <f t="shared" si="0"/>
        <v>3.4416826003824091E-2</v>
      </c>
      <c r="L6" s="1">
        <f>L4/L3</f>
        <v>4.5350609756097567E-2</v>
      </c>
      <c r="M6" s="1">
        <f>M4/M3</f>
        <v>3.6328871892925434E-2</v>
      </c>
      <c r="N6" s="1">
        <f>N4/N3</f>
        <v>3.8744672607516462E-2</v>
      </c>
      <c r="Q6" s="1"/>
      <c r="R6" s="1"/>
    </row>
    <row r="7" spans="1:18" x14ac:dyDescent="0.25">
      <c r="A7" t="s">
        <v>16</v>
      </c>
      <c r="B7" s="1">
        <f>B5/B3</f>
        <v>0.17142857142857143</v>
      </c>
      <c r="C7" s="1">
        <f t="shared" ref="C7:L7" si="1">C5/C3</f>
        <v>0.16252390057361377</v>
      </c>
      <c r="D7" s="1">
        <f>D5/D3</f>
        <v>0.16917728852838934</v>
      </c>
      <c r="E7" s="1">
        <f t="shared" si="1"/>
        <v>9.9616858237547887E-2</v>
      </c>
      <c r="F7" s="1">
        <f t="shared" si="1"/>
        <v>0.16904962153069808</v>
      </c>
      <c r="G7" s="1">
        <f t="shared" si="1"/>
        <v>0.10708263069139966</v>
      </c>
      <c r="H7" s="1">
        <f t="shared" si="1"/>
        <v>0.1189922480620155</v>
      </c>
      <c r="I7" s="1">
        <f t="shared" si="1"/>
        <v>0.16910762942779289</v>
      </c>
      <c r="J7" s="1">
        <f t="shared" si="1"/>
        <v>0.11553207804379312</v>
      </c>
      <c r="K7" s="1">
        <f t="shared" si="1"/>
        <v>0.118546845124283</v>
      </c>
      <c r="L7" s="1">
        <f t="shared" si="1"/>
        <v>0.13338414634146342</v>
      </c>
      <c r="M7" s="1">
        <f>M5/M3</f>
        <v>0.11472275334608031</v>
      </c>
      <c r="N7" s="1">
        <f>N5/N3</f>
        <v>0.11817125145292522</v>
      </c>
      <c r="Q7" s="1"/>
      <c r="R7" s="1"/>
    </row>
    <row r="8" spans="1:18" x14ac:dyDescent="0.25">
      <c r="A8" t="s">
        <v>29</v>
      </c>
      <c r="B8" s="3"/>
      <c r="C8" s="3"/>
      <c r="D8" s="3"/>
      <c r="E8" s="3">
        <f>C4-E4</f>
        <v>1.2000000000000002</v>
      </c>
      <c r="F8" s="3"/>
      <c r="G8" s="3">
        <f>F4-G4</f>
        <v>2.5000000000000004</v>
      </c>
      <c r="H8" s="3">
        <f>D4-H4</f>
        <v>4.7000000000000011</v>
      </c>
      <c r="I8" s="3"/>
      <c r="J8" s="3">
        <f>I4-J4</f>
        <v>22.1</v>
      </c>
      <c r="K8" s="3">
        <f>C4-K4</f>
        <v>0.90000000000000013</v>
      </c>
      <c r="L8" s="3">
        <f>D4-L4</f>
        <v>2</v>
      </c>
      <c r="M8" s="3">
        <f>C4-M4</f>
        <v>0.80000000000000027</v>
      </c>
      <c r="N8" s="3">
        <f>D4-N4</f>
        <v>3.9000000000000004</v>
      </c>
      <c r="Q8" s="3"/>
      <c r="R8" s="3"/>
    </row>
    <row r="9" spans="1:18" x14ac:dyDescent="0.25">
      <c r="A9" t="s">
        <v>32</v>
      </c>
      <c r="B9" s="3"/>
      <c r="C9" s="3"/>
      <c r="D9" s="3"/>
      <c r="E9" s="3">
        <f>C5-E5</f>
        <v>3.3</v>
      </c>
      <c r="F9" s="3"/>
      <c r="G9" s="3">
        <f>F5-G5</f>
        <v>7.4000000000000021</v>
      </c>
      <c r="H9" s="3">
        <f>D5-H5</f>
        <v>13.099999999999998</v>
      </c>
      <c r="I9" s="3"/>
      <c r="J9" s="3">
        <f>I5-J5</f>
        <v>63</v>
      </c>
      <c r="K9" s="3">
        <f>C5-K5</f>
        <v>2.2999999999999998</v>
      </c>
      <c r="L9" s="3">
        <f>D5-L5</f>
        <v>8.7999999999999972</v>
      </c>
      <c r="M9" s="3">
        <f>C5-M5</f>
        <v>2.5</v>
      </c>
      <c r="N9" s="3">
        <f>D5-N5</f>
        <v>13.299999999999997</v>
      </c>
      <c r="Q9" s="3"/>
      <c r="R9" s="3"/>
    </row>
    <row r="10" spans="1:18" x14ac:dyDescent="0.25">
      <c r="A10" t="s">
        <v>30</v>
      </c>
      <c r="D10" s="1"/>
      <c r="E10" s="1">
        <f>(C4-E4)/C4</f>
        <v>0.44444444444444448</v>
      </c>
      <c r="F10" s="1"/>
      <c r="G10" s="1">
        <f>(F4-G4)/F4</f>
        <v>0.39062500000000006</v>
      </c>
      <c r="H10" s="1">
        <f>(D4-H4)/D4</f>
        <v>0.33812949640287776</v>
      </c>
      <c r="I10" s="1"/>
      <c r="J10" s="1">
        <f t="shared" ref="J10:J11" si="2">(I4-J4)/I4</f>
        <v>0.3496835443037975</v>
      </c>
      <c r="K10" s="1">
        <f>(C4-K4)/C4</f>
        <v>0.33333333333333337</v>
      </c>
      <c r="L10" s="1">
        <f>(D4-L4)/D4</f>
        <v>0.14388489208633093</v>
      </c>
      <c r="M10" s="1">
        <f>(C4-M4)/C4</f>
        <v>0.29629629629629639</v>
      </c>
      <c r="N10" s="1">
        <f>(D4-N4)/D4</f>
        <v>0.28057553956834536</v>
      </c>
      <c r="Q10" s="1"/>
      <c r="R10" s="1"/>
    </row>
    <row r="11" spans="1:18" x14ac:dyDescent="0.25">
      <c r="A11" t="s">
        <v>31</v>
      </c>
      <c r="D11" s="1"/>
      <c r="E11" s="1">
        <f>(C5-E5)/C5</f>
        <v>0.38823529411764701</v>
      </c>
      <c r="F11" s="1"/>
      <c r="G11" s="1">
        <f>(F5-G5)/F5</f>
        <v>0.3681592039800996</v>
      </c>
      <c r="H11" s="1">
        <f>(D5-H5)/D5</f>
        <v>0.29908675799086754</v>
      </c>
      <c r="I11" s="1"/>
      <c r="J11" s="1">
        <f t="shared" si="2"/>
        <v>0.31722054380664655</v>
      </c>
      <c r="K11" s="1">
        <f>(C5-K5)/C5</f>
        <v>0.27058823529411763</v>
      </c>
      <c r="L11" s="1">
        <f>(D5-L5)/D5</f>
        <v>0.20091324200913238</v>
      </c>
      <c r="M11" s="1">
        <f>(C5-M5)/C5</f>
        <v>0.29411764705882354</v>
      </c>
      <c r="N11" s="1">
        <f>(D5-N5)/D5</f>
        <v>0.30365296803652964</v>
      </c>
      <c r="Q11" s="1"/>
      <c r="R1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054-9E79-4521-8177-2D7E9E463A65}">
  <dimension ref="A1:K14"/>
  <sheetViews>
    <sheetView workbookViewId="0">
      <selection activeCell="C23" sqref="C23"/>
    </sheetView>
  </sheetViews>
  <sheetFormatPr baseColWidth="10" defaultRowHeight="15" x14ac:dyDescent="0.25"/>
  <cols>
    <col min="1" max="1" width="18.42578125" bestFit="1" customWidth="1"/>
    <col min="2" max="2" width="24.28515625" bestFit="1" customWidth="1"/>
    <col min="3" max="3" width="24.140625" bestFit="1" customWidth="1"/>
    <col min="4" max="4" width="20.28515625" bestFit="1" customWidth="1"/>
    <col min="5" max="5" width="19" bestFit="1" customWidth="1"/>
    <col min="6" max="6" width="30" bestFit="1" customWidth="1"/>
    <col min="7" max="7" width="28.7109375" bestFit="1" customWidth="1"/>
    <col min="8" max="8" width="30.42578125" bestFit="1" customWidth="1"/>
  </cols>
  <sheetData>
    <row r="1" spans="1:11" x14ac:dyDescent="0.25">
      <c r="B1" t="s">
        <v>4</v>
      </c>
      <c r="C1" t="s">
        <v>14</v>
      </c>
      <c r="D1" t="s">
        <v>5</v>
      </c>
      <c r="E1" t="s">
        <v>6</v>
      </c>
      <c r="F1" t="s">
        <v>15</v>
      </c>
      <c r="G1" t="s">
        <v>16</v>
      </c>
      <c r="H1" t="s">
        <v>20</v>
      </c>
      <c r="I1" t="s">
        <v>17</v>
      </c>
      <c r="J1" t="s">
        <v>18</v>
      </c>
      <c r="K1" t="s">
        <v>19</v>
      </c>
    </row>
    <row r="2" spans="1:11" x14ac:dyDescent="0.25">
      <c r="A2">
        <v>2019</v>
      </c>
      <c r="B2" s="3">
        <v>131.19999999999999</v>
      </c>
      <c r="C2" s="3">
        <v>17.5</v>
      </c>
      <c r="D2" s="3">
        <v>0.9</v>
      </c>
      <c r="E2" s="3">
        <v>3</v>
      </c>
      <c r="F2" s="1">
        <f>D2/C2</f>
        <v>5.1428571428571428E-2</v>
      </c>
      <c r="G2" s="1">
        <f>E2/C2</f>
        <v>0.17142857142857143</v>
      </c>
      <c r="H2" s="3"/>
      <c r="I2" s="3"/>
    </row>
    <row r="3" spans="1:11" x14ac:dyDescent="0.25">
      <c r="A3">
        <v>2030</v>
      </c>
      <c r="B3" s="3">
        <v>386.5</v>
      </c>
      <c r="C3" s="3">
        <v>52.3</v>
      </c>
      <c r="D3" s="3">
        <v>2.7</v>
      </c>
      <c r="E3" s="3">
        <v>8.5</v>
      </c>
      <c r="F3" s="1">
        <f>D3/C3</f>
        <v>5.1625239005736144E-2</v>
      </c>
      <c r="G3" s="1">
        <f>E3/C3</f>
        <v>0.16252390057361377</v>
      </c>
      <c r="H3" s="3"/>
      <c r="I3" s="3"/>
    </row>
    <row r="4" spans="1:11" x14ac:dyDescent="0.25">
      <c r="A4" t="s">
        <v>0</v>
      </c>
      <c r="B4" s="3">
        <v>375.5</v>
      </c>
      <c r="C4" s="3">
        <v>52.2</v>
      </c>
      <c r="D4" s="3">
        <v>1.5</v>
      </c>
      <c r="E4" s="3">
        <v>5.2</v>
      </c>
      <c r="F4" s="1">
        <f>D4/C4</f>
        <v>2.8735632183908046E-2</v>
      </c>
      <c r="G4" s="1">
        <f>E4/C4</f>
        <v>9.9616858237547887E-2</v>
      </c>
      <c r="H4" s="3">
        <f>D3-D4</f>
        <v>1.2000000000000002</v>
      </c>
      <c r="I4" s="3">
        <f>E3-E4</f>
        <v>3.3</v>
      </c>
      <c r="J4" s="1">
        <f>(D3-D4)/D3</f>
        <v>0.44444444444444448</v>
      </c>
      <c r="K4" s="1">
        <f>(E3-E4)/E3</f>
        <v>0.38823529411764701</v>
      </c>
    </row>
    <row r="5" spans="1:11" x14ac:dyDescent="0.25">
      <c r="A5" t="s">
        <v>7</v>
      </c>
      <c r="B5" s="3">
        <v>891</v>
      </c>
      <c r="C5" s="3">
        <v>118.9</v>
      </c>
      <c r="D5" s="3">
        <v>6.4</v>
      </c>
      <c r="E5" s="3">
        <v>20.100000000000001</v>
      </c>
      <c r="F5" s="1">
        <f>D5/C5</f>
        <v>5.3826745164003362E-2</v>
      </c>
      <c r="G5" s="1">
        <f>E5/C5</f>
        <v>0.16904962153069808</v>
      </c>
      <c r="H5" s="3"/>
      <c r="I5" s="3"/>
      <c r="J5" s="1"/>
      <c r="K5" s="1"/>
    </row>
    <row r="6" spans="1:11" x14ac:dyDescent="0.25">
      <c r="A6" t="s">
        <v>1</v>
      </c>
      <c r="B6" s="3">
        <v>885.6</v>
      </c>
      <c r="C6" s="3">
        <v>118.6</v>
      </c>
      <c r="D6" s="3">
        <v>3.9</v>
      </c>
      <c r="E6" s="3">
        <v>12.7</v>
      </c>
      <c r="F6" s="1">
        <f>D6/C6</f>
        <v>3.2883642495784147E-2</v>
      </c>
      <c r="G6" s="1">
        <f>E6/C6</f>
        <v>0.10708263069139966</v>
      </c>
      <c r="H6" s="3">
        <f>D5-D6</f>
        <v>2.5000000000000004</v>
      </c>
      <c r="I6" s="3">
        <f>E5-E6</f>
        <v>7.4000000000000021</v>
      </c>
      <c r="J6" s="1">
        <f>(D5-D6)/D5</f>
        <v>0.39062500000000006</v>
      </c>
      <c r="K6" s="1">
        <f>(E5-E6)/E5</f>
        <v>0.3681592039800996</v>
      </c>
    </row>
    <row r="7" spans="1:11" x14ac:dyDescent="0.25">
      <c r="A7" t="s">
        <v>8</v>
      </c>
      <c r="B7" s="3">
        <v>1940</v>
      </c>
      <c r="C7" s="3">
        <v>258.89999999999998</v>
      </c>
      <c r="D7" s="3">
        <v>13.9</v>
      </c>
      <c r="E7" s="3">
        <v>43.8</v>
      </c>
      <c r="F7" s="1">
        <f>D7/C7</f>
        <v>5.3688682889146397E-2</v>
      </c>
      <c r="G7" s="1">
        <f>E7/C7</f>
        <v>0.16917728852838934</v>
      </c>
      <c r="H7" s="3"/>
      <c r="I7" s="3"/>
      <c r="J7" s="1"/>
      <c r="K7" s="1"/>
    </row>
    <row r="8" spans="1:11" x14ac:dyDescent="0.25">
      <c r="A8" t="s">
        <v>2</v>
      </c>
      <c r="B8" s="3">
        <v>1900.2</v>
      </c>
      <c r="C8" s="3">
        <v>258</v>
      </c>
      <c r="D8" s="3">
        <v>9.1999999999999993</v>
      </c>
      <c r="E8" s="3">
        <v>30.7</v>
      </c>
      <c r="F8" s="1">
        <f>D8/C8</f>
        <v>3.565891472868217E-2</v>
      </c>
      <c r="G8" s="1">
        <f>E8/C8</f>
        <v>0.1189922480620155</v>
      </c>
      <c r="H8" s="3">
        <f>D7-D8</f>
        <v>4.7000000000000011</v>
      </c>
      <c r="I8" s="3">
        <f>E7-E8</f>
        <v>13.099999999999998</v>
      </c>
      <c r="J8" s="1">
        <f>(D7-D8)/D7</f>
        <v>0.33812949640287776</v>
      </c>
      <c r="K8" s="1">
        <f>(E7-E8)/E7</f>
        <v>0.29908675799086754</v>
      </c>
    </row>
    <row r="9" spans="1:11" x14ac:dyDescent="0.25">
      <c r="A9" t="s">
        <v>9</v>
      </c>
      <c r="B9" s="3">
        <v>8800</v>
      </c>
      <c r="C9" s="3">
        <v>1174.4000000000001</v>
      </c>
      <c r="D9" s="3">
        <v>63.2</v>
      </c>
      <c r="E9" s="3">
        <v>198.6</v>
      </c>
      <c r="F9" s="1">
        <f>D9/C9</f>
        <v>5.3814713896457762E-2</v>
      </c>
      <c r="G9" s="1">
        <f>E9/C9</f>
        <v>0.16910762942779289</v>
      </c>
      <c r="H9" s="3"/>
      <c r="I9" s="3"/>
      <c r="J9" s="1"/>
      <c r="K9" s="1"/>
    </row>
    <row r="10" spans="1:11" x14ac:dyDescent="0.25">
      <c r="A10" t="s">
        <v>3</v>
      </c>
      <c r="B10" s="3">
        <v>8697.7999999999993</v>
      </c>
      <c r="C10" s="3">
        <v>1173.7</v>
      </c>
      <c r="D10" s="3">
        <v>41.1</v>
      </c>
      <c r="E10" s="3">
        <v>135.6</v>
      </c>
      <c r="F10" s="1">
        <f>D10/C10</f>
        <v>3.5017466132742606E-2</v>
      </c>
      <c r="G10" s="1">
        <f>E10/C10</f>
        <v>0.11553207804379312</v>
      </c>
      <c r="H10" s="3">
        <f>D9-D10</f>
        <v>22.1</v>
      </c>
      <c r="I10" s="3">
        <f>E9-E10</f>
        <v>63</v>
      </c>
      <c r="J10" s="1">
        <f>(D9-D10)/D9</f>
        <v>0.3496835443037975</v>
      </c>
      <c r="K10" s="1">
        <f>(E9-E10)/E9</f>
        <v>0.31722054380664655</v>
      </c>
    </row>
    <row r="11" spans="1:11" x14ac:dyDescent="0.25">
      <c r="A11" t="s">
        <v>10</v>
      </c>
      <c r="B11" s="3">
        <v>339.6</v>
      </c>
      <c r="C11" s="3">
        <v>52.3</v>
      </c>
      <c r="D11" s="3">
        <v>1.8</v>
      </c>
      <c r="E11" s="3">
        <v>6.2</v>
      </c>
      <c r="F11" s="1">
        <f>D11/C11</f>
        <v>3.4416826003824091E-2</v>
      </c>
      <c r="G11" s="1">
        <f>E11/C11</f>
        <v>0.118546845124283</v>
      </c>
      <c r="H11" s="3">
        <f>D3-D11</f>
        <v>0.90000000000000013</v>
      </c>
      <c r="I11" s="3">
        <f>E3-E11</f>
        <v>2.2999999999999998</v>
      </c>
      <c r="J11" s="1">
        <f>(D3-D11)/D3</f>
        <v>0.33333333333333337</v>
      </c>
      <c r="K11" s="1">
        <f>(E3-E11)/E3</f>
        <v>0.27058823529411763</v>
      </c>
    </row>
    <row r="12" spans="1:11" x14ac:dyDescent="0.25">
      <c r="A12" t="s">
        <v>11</v>
      </c>
      <c r="B12" s="3">
        <v>1733.4</v>
      </c>
      <c r="C12" s="3">
        <v>262.39999999999998</v>
      </c>
      <c r="D12" s="3">
        <v>11.9</v>
      </c>
      <c r="E12" s="3">
        <v>35</v>
      </c>
      <c r="F12" s="1">
        <f>D12/C12</f>
        <v>4.5350609756097567E-2</v>
      </c>
      <c r="G12" s="1">
        <f>E12/C12</f>
        <v>0.13338414634146342</v>
      </c>
      <c r="H12" s="3">
        <f>D7-D12</f>
        <v>2</v>
      </c>
      <c r="I12" s="3">
        <f>E7-E12</f>
        <v>8.7999999999999972</v>
      </c>
      <c r="J12" s="1">
        <f>(D7-D12)/D7</f>
        <v>0.14388489208633093</v>
      </c>
      <c r="K12" s="1">
        <f>(E7-E12)/E7</f>
        <v>0.20091324200913238</v>
      </c>
    </row>
    <row r="13" spans="1:11" x14ac:dyDescent="0.25">
      <c r="A13" t="s">
        <v>12</v>
      </c>
      <c r="B13" s="3">
        <v>380.4</v>
      </c>
      <c r="C13" s="3">
        <v>52.3</v>
      </c>
      <c r="D13" s="3">
        <v>1.9</v>
      </c>
      <c r="E13" s="3">
        <v>6</v>
      </c>
      <c r="F13" s="1">
        <f>D13/C13</f>
        <v>3.6328871892925434E-2</v>
      </c>
      <c r="G13" s="1">
        <f>E13/C13</f>
        <v>0.11472275334608031</v>
      </c>
      <c r="H13" s="3">
        <f>D3-D13</f>
        <v>0.80000000000000027</v>
      </c>
      <c r="I13" s="3">
        <f>E3-E13</f>
        <v>2.5</v>
      </c>
      <c r="J13" s="1">
        <f>(D3-D13)/D3</f>
        <v>0.29629629629629639</v>
      </c>
      <c r="K13" s="1">
        <f>(E3-E13)/E3</f>
        <v>0.29411764705882354</v>
      </c>
    </row>
    <row r="14" spans="1:11" x14ac:dyDescent="0.25">
      <c r="A14" t="s">
        <v>13</v>
      </c>
      <c r="B14" s="3">
        <v>1915.6</v>
      </c>
      <c r="C14" s="3">
        <v>258.10000000000002</v>
      </c>
      <c r="D14" s="3">
        <v>10</v>
      </c>
      <c r="E14" s="3">
        <v>30.5</v>
      </c>
      <c r="F14" s="1">
        <f>D14/C14</f>
        <v>3.8744672607516462E-2</v>
      </c>
      <c r="G14" s="1">
        <f>E14/C14</f>
        <v>0.11817125145292522</v>
      </c>
      <c r="H14" s="3">
        <f>D7-D14</f>
        <v>3.9000000000000004</v>
      </c>
      <c r="I14" s="3">
        <f>E7-E14</f>
        <v>13.299999999999997</v>
      </c>
      <c r="J14" s="1">
        <f>(D7-D14)/D7</f>
        <v>0.28057553956834536</v>
      </c>
      <c r="K14" s="1">
        <f>(E7-E14)/E7</f>
        <v>0.30365296803652964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Mühlemann</dc:creator>
  <cp:lastModifiedBy>Dirk Mühlemann</cp:lastModifiedBy>
  <dcterms:created xsi:type="dcterms:W3CDTF">2021-02-27T13:17:45Z</dcterms:created>
  <dcterms:modified xsi:type="dcterms:W3CDTF">2021-02-28T12:24:52Z</dcterms:modified>
</cp:coreProperties>
</file>