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reershemius/Desktop/Projects/Ion Exchange: Org Alk/CDI/ICPOES Data/"/>
    </mc:Choice>
  </mc:AlternateContent>
  <xr:revisionPtr revIDLastSave="0" documentId="13_ncr:1_{45BC865B-83D5-964D-B8E4-1CD64A520E4F}" xr6:coauthVersionLast="47" xr6:coauthVersionMax="47" xr10:uidLastSave="{00000000-0000-0000-0000-000000000000}"/>
  <bookViews>
    <workbookView xWindow="1720" yWindow="1260" windowWidth="28800" windowHeight="14940" activeTab="1" xr2:uid="{A33B32A4-F99C-0241-8774-6A7A5F6F93A3}"/>
  </bookViews>
  <sheets>
    <sheet name="Sample List" sheetId="1" r:id="rId1"/>
    <sheet name="Fractions" sheetId="6" r:id="rId2"/>
    <sheet name="Summary of standards and errors" sheetId="7" r:id="rId3"/>
    <sheet name="F1" sheetId="2" r:id="rId4"/>
    <sheet name="F2" sheetId="3" r:id="rId5"/>
    <sheet name="F3" sheetId="4" r:id="rId6"/>
    <sheet name="F4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7" l="1"/>
  <c r="D51" i="7"/>
  <c r="E51" i="7"/>
  <c r="F51" i="7"/>
  <c r="G51" i="7"/>
  <c r="G52" i="7" s="1"/>
  <c r="H51" i="7"/>
  <c r="I51" i="7"/>
  <c r="I52" i="7" s="1"/>
  <c r="J51" i="7"/>
  <c r="J52" i="7" s="1"/>
  <c r="K51" i="7"/>
  <c r="L51" i="7"/>
  <c r="L52" i="7" s="1"/>
  <c r="M51" i="7"/>
  <c r="N51" i="7"/>
  <c r="O51" i="7"/>
  <c r="O52" i="7" s="1"/>
  <c r="P51" i="7"/>
  <c r="P52" i="7" s="1"/>
  <c r="B51" i="7"/>
  <c r="C47" i="7"/>
  <c r="C48" i="7" s="1"/>
  <c r="D47" i="7"/>
  <c r="E47" i="7"/>
  <c r="F47" i="7"/>
  <c r="G47" i="7"/>
  <c r="H47" i="7"/>
  <c r="I47" i="7"/>
  <c r="J47" i="7"/>
  <c r="K47" i="7"/>
  <c r="L47" i="7"/>
  <c r="M47" i="7"/>
  <c r="N47" i="7"/>
  <c r="O47" i="7"/>
  <c r="B47" i="7"/>
  <c r="C46" i="7"/>
  <c r="D46" i="7"/>
  <c r="D48" i="7" s="1"/>
  <c r="E46" i="7"/>
  <c r="E48" i="7" s="1"/>
  <c r="F46" i="7"/>
  <c r="G46" i="7"/>
  <c r="H46" i="7"/>
  <c r="I46" i="7"/>
  <c r="J46" i="7"/>
  <c r="K46" i="7"/>
  <c r="L46" i="7"/>
  <c r="L48" i="7" s="1"/>
  <c r="M46" i="7"/>
  <c r="N46" i="7"/>
  <c r="O46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C52" i="7"/>
  <c r="D52" i="7"/>
  <c r="H52" i="7"/>
  <c r="K52" i="7"/>
  <c r="E52" i="7"/>
  <c r="F52" i="7"/>
  <c r="M52" i="7"/>
  <c r="N52" i="7"/>
  <c r="N48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C43" i="7"/>
  <c r="C44" i="7" s="1"/>
  <c r="D43" i="7"/>
  <c r="D44" i="7" s="1"/>
  <c r="E43" i="7"/>
  <c r="F43" i="7"/>
  <c r="G43" i="7"/>
  <c r="G44" i="7" s="1"/>
  <c r="H43" i="7"/>
  <c r="H44" i="7" s="1"/>
  <c r="I43" i="7"/>
  <c r="I44" i="7" s="1"/>
  <c r="J43" i="7"/>
  <c r="J44" i="7" s="1"/>
  <c r="K43" i="7"/>
  <c r="K44" i="7" s="1"/>
  <c r="L43" i="7"/>
  <c r="L44" i="7" s="1"/>
  <c r="M43" i="7"/>
  <c r="N43" i="7"/>
  <c r="O43" i="7"/>
  <c r="O44" i="7" s="1"/>
  <c r="P43" i="7"/>
  <c r="P44" i="7" s="1"/>
  <c r="E44" i="7"/>
  <c r="F44" i="7"/>
  <c r="M44" i="7"/>
  <c r="N44" i="7"/>
  <c r="B43" i="7"/>
  <c r="B42" i="7"/>
  <c r="B46" i="7"/>
  <c r="B50" i="7"/>
  <c r="H40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B39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B38" i="7"/>
  <c r="L12" i="7"/>
  <c r="L13" i="7" s="1"/>
  <c r="N32" i="7"/>
  <c r="M32" i="7"/>
  <c r="K32" i="7"/>
  <c r="I32" i="7"/>
  <c r="G32" i="7"/>
  <c r="D32" i="7"/>
  <c r="N31" i="7"/>
  <c r="M31" i="7"/>
  <c r="K31" i="7"/>
  <c r="I31" i="7"/>
  <c r="G31" i="7"/>
  <c r="D31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1" i="7"/>
  <c r="D11" i="7"/>
  <c r="E11" i="7"/>
  <c r="F11" i="7"/>
  <c r="G11" i="7"/>
  <c r="H11" i="7"/>
  <c r="I11" i="7"/>
  <c r="J11" i="7"/>
  <c r="K11" i="7"/>
  <c r="L11" i="7"/>
  <c r="L14" i="7" s="1"/>
  <c r="L15" i="7" s="1"/>
  <c r="M11" i="7"/>
  <c r="N11" i="7"/>
  <c r="O11" i="7"/>
  <c r="P11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23" i="7"/>
  <c r="B17" i="7"/>
  <c r="B5" i="7"/>
  <c r="B11" i="7"/>
  <c r="K48" i="7" l="1"/>
  <c r="F48" i="7"/>
  <c r="M48" i="7"/>
  <c r="J48" i="7"/>
  <c r="I48" i="7"/>
  <c r="H48" i="7"/>
  <c r="O48" i="7"/>
  <c r="G48" i="7"/>
  <c r="J40" i="7" l="1"/>
  <c r="L40" i="7"/>
  <c r="C26" i="7"/>
  <c r="C27" i="7" s="1"/>
  <c r="D26" i="7"/>
  <c r="D27" i="7" s="1"/>
  <c r="E26" i="7"/>
  <c r="E27" i="7" s="1"/>
  <c r="F26" i="7"/>
  <c r="F27" i="7" s="1"/>
  <c r="H26" i="7"/>
  <c r="H27" i="7" s="1"/>
  <c r="I26" i="7"/>
  <c r="I27" i="7" s="1"/>
  <c r="J26" i="7"/>
  <c r="J27" i="7" s="1"/>
  <c r="K26" i="7"/>
  <c r="K27" i="7" s="1"/>
  <c r="L26" i="7"/>
  <c r="L27" i="7" s="1"/>
  <c r="M26" i="7"/>
  <c r="M27" i="7" s="1"/>
  <c r="N26" i="7"/>
  <c r="N27" i="7" s="1"/>
  <c r="P26" i="7"/>
  <c r="P27" i="7" s="1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O26" i="7"/>
  <c r="O27" i="7" s="1"/>
  <c r="B24" i="7"/>
  <c r="B26" i="7"/>
  <c r="B27" i="7" s="1"/>
  <c r="C20" i="7"/>
  <c r="C21" i="7" s="1"/>
  <c r="D20" i="7"/>
  <c r="D21" i="7" s="1"/>
  <c r="H20" i="7"/>
  <c r="H21" i="7" s="1"/>
  <c r="J20" i="7"/>
  <c r="J21" i="7" s="1"/>
  <c r="K20" i="7"/>
  <c r="K21" i="7" s="1"/>
  <c r="M20" i="7"/>
  <c r="M21" i="7" s="1"/>
  <c r="N20" i="7"/>
  <c r="N21" i="7" s="1"/>
  <c r="P20" i="7"/>
  <c r="P21" i="7" s="1"/>
  <c r="C18" i="7"/>
  <c r="D18" i="7"/>
  <c r="D19" i="7" s="1"/>
  <c r="E18" i="7"/>
  <c r="F18" i="7"/>
  <c r="G18" i="7"/>
  <c r="G19" i="7" s="1"/>
  <c r="H18" i="7"/>
  <c r="I18" i="7"/>
  <c r="I19" i="7" s="1"/>
  <c r="J18" i="7"/>
  <c r="K18" i="7"/>
  <c r="L18" i="7"/>
  <c r="L19" i="7" s="1"/>
  <c r="M18" i="7"/>
  <c r="N18" i="7"/>
  <c r="O18" i="7"/>
  <c r="O19" i="7" s="1"/>
  <c r="P18" i="7"/>
  <c r="E20" i="7"/>
  <c r="E21" i="7" s="1"/>
  <c r="G20" i="7"/>
  <c r="G21" i="7" s="1"/>
  <c r="L20" i="7"/>
  <c r="L21" i="7" s="1"/>
  <c r="O20" i="7"/>
  <c r="O21" i="7" s="1"/>
  <c r="B18" i="7"/>
  <c r="B20" i="7"/>
  <c r="B21" i="7" s="1"/>
  <c r="C14" i="7"/>
  <c r="C15" i="7" s="1"/>
  <c r="D14" i="7"/>
  <c r="D15" i="7" s="1"/>
  <c r="E14" i="7"/>
  <c r="E15" i="7" s="1"/>
  <c r="H14" i="7"/>
  <c r="H15" i="7" s="1"/>
  <c r="I14" i="7"/>
  <c r="I15" i="7" s="1"/>
  <c r="J14" i="7"/>
  <c r="J15" i="7" s="1"/>
  <c r="K14" i="7"/>
  <c r="K15" i="7" s="1"/>
  <c r="M14" i="7"/>
  <c r="M15" i="7" s="1"/>
  <c r="N14" i="7"/>
  <c r="N15" i="7" s="1"/>
  <c r="P14" i="7"/>
  <c r="P15" i="7" s="1"/>
  <c r="C12" i="7"/>
  <c r="D12" i="7"/>
  <c r="E12" i="7"/>
  <c r="F12" i="7"/>
  <c r="G12" i="7"/>
  <c r="H12" i="7"/>
  <c r="I12" i="7"/>
  <c r="J12" i="7"/>
  <c r="K12" i="7"/>
  <c r="M12" i="7"/>
  <c r="N12" i="7"/>
  <c r="O12" i="7"/>
  <c r="P12" i="7"/>
  <c r="P13" i="7" s="1"/>
  <c r="B12" i="7"/>
  <c r="B14" i="7"/>
  <c r="B15" i="7" s="1"/>
  <c r="C8" i="7"/>
  <c r="C9" i="7" s="1"/>
  <c r="D8" i="7"/>
  <c r="D9" i="7" s="1"/>
  <c r="E8" i="7"/>
  <c r="E9" i="7" s="1"/>
  <c r="F8" i="7"/>
  <c r="F9" i="7" s="1"/>
  <c r="G8" i="7"/>
  <c r="G9" i="7" s="1"/>
  <c r="H8" i="7"/>
  <c r="H9" i="7" s="1"/>
  <c r="I8" i="7"/>
  <c r="I9" i="7" s="1"/>
  <c r="J8" i="7"/>
  <c r="J9" i="7" s="1"/>
  <c r="K8" i="7"/>
  <c r="K9" i="7" s="1"/>
  <c r="L8" i="7"/>
  <c r="L9" i="7" s="1"/>
  <c r="M8" i="7"/>
  <c r="M9" i="7" s="1"/>
  <c r="N8" i="7"/>
  <c r="N9" i="7" s="1"/>
  <c r="O8" i="7"/>
  <c r="O9" i="7" s="1"/>
  <c r="P8" i="7"/>
  <c r="P9" i="7" s="1"/>
  <c r="B8" i="7"/>
  <c r="B9" i="7" s="1"/>
  <c r="C40" i="7" l="1"/>
  <c r="B52" i="7"/>
  <c r="K25" i="7"/>
  <c r="C25" i="7"/>
  <c r="B48" i="7"/>
  <c r="B44" i="7"/>
  <c r="B13" i="7"/>
  <c r="M13" i="7"/>
  <c r="D13" i="7"/>
  <c r="B40" i="7"/>
  <c r="I40" i="7"/>
  <c r="P40" i="7"/>
  <c r="G40" i="7"/>
  <c r="I33" i="7"/>
  <c r="E40" i="7"/>
  <c r="N40" i="7"/>
  <c r="M33" i="7"/>
  <c r="K40" i="7"/>
  <c r="G33" i="7"/>
  <c r="O40" i="7"/>
  <c r="F40" i="7"/>
  <c r="M40" i="7"/>
  <c r="D40" i="7"/>
  <c r="D33" i="7"/>
  <c r="N33" i="7"/>
  <c r="I13" i="7"/>
  <c r="O13" i="7"/>
  <c r="F13" i="7"/>
  <c r="F19" i="7"/>
  <c r="L25" i="7"/>
  <c r="H13" i="7"/>
  <c r="B19" i="7"/>
  <c r="N13" i="7"/>
  <c r="M25" i="7"/>
  <c r="M19" i="7"/>
  <c r="E19" i="7"/>
  <c r="E25" i="7"/>
  <c r="O25" i="7"/>
  <c r="G25" i="7"/>
  <c r="K33" i="7"/>
  <c r="H19" i="7"/>
  <c r="O14" i="7"/>
  <c r="O15" i="7" s="1"/>
  <c r="J13" i="7"/>
  <c r="G13" i="7"/>
  <c r="K19" i="7"/>
  <c r="C19" i="7"/>
  <c r="J25" i="7"/>
  <c r="E13" i="7"/>
  <c r="B25" i="7"/>
  <c r="I25" i="7"/>
  <c r="P19" i="7"/>
  <c r="G26" i="7"/>
  <c r="G27" i="7" s="1"/>
  <c r="K13" i="7"/>
  <c r="C13" i="7"/>
  <c r="N25" i="7"/>
  <c r="F25" i="7"/>
  <c r="P25" i="7"/>
  <c r="H25" i="7"/>
  <c r="D25" i="7"/>
  <c r="F20" i="7"/>
  <c r="F21" i="7" s="1"/>
  <c r="N19" i="7"/>
  <c r="I20" i="7"/>
  <c r="I21" i="7" s="1"/>
  <c r="J19" i="7"/>
  <c r="F14" i="7"/>
  <c r="F15" i="7" s="1"/>
  <c r="G14" i="7"/>
  <c r="G1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47E79F1-0F69-6B44-B9B7-C325948BBA9F}">
      <text>
        <r>
          <rPr>
            <sz val="10"/>
            <color rgb="FF000000"/>
            <rFont val="Arial"/>
            <family val="2"/>
          </rPr>
          <t xml:space="preserve">*
</t>
        </r>
        <r>
          <rPr>
            <sz val="10"/>
            <color rgb="FF000000"/>
            <rFont val="Arial"/>
            <family val="2"/>
          </rPr>
          <t xml:space="preserve">a top
</t>
        </r>
        <r>
          <rPr>
            <sz val="10"/>
            <color rgb="FF000000"/>
            <rFont val="Arial"/>
            <family val="2"/>
          </rPr>
          <t xml:space="preserve">b middle
</t>
        </r>
        <r>
          <rPr>
            <sz val="10"/>
            <color rgb="FF000000"/>
            <rFont val="Arial"/>
            <family val="2"/>
          </rPr>
          <t xml:space="preserve">c bottom above
</t>
        </r>
        <r>
          <rPr>
            <sz val="10"/>
            <color rgb="FF000000"/>
            <rFont val="Arial"/>
            <family val="2"/>
          </rPr>
          <t xml:space="preserve">the filtersand
</t>
        </r>
        <r>
          <rPr>
            <sz val="10"/>
            <color rgb="FF000000"/>
            <rFont val="Arial"/>
            <family val="2"/>
          </rPr>
          <t xml:space="preserve">	-Jens Hammes</t>
        </r>
      </text>
    </comment>
  </commentList>
</comments>
</file>

<file path=xl/sharedStrings.xml><?xml version="1.0" encoding="utf-8"?>
<sst xmlns="http://schemas.openxmlformats.org/spreadsheetml/2006/main" count="993" uniqueCount="179">
  <si>
    <t>Al (ppm)</t>
  </si>
  <si>
    <t>Ba (ppm)</t>
  </si>
  <si>
    <t>Ca (ppm)</t>
  </si>
  <si>
    <t>Cu (ppm)</t>
  </si>
  <si>
    <t>Fe (ppm)</t>
  </si>
  <si>
    <t>K (ppm)</t>
  </si>
  <si>
    <t>Li (ppm)</t>
  </si>
  <si>
    <t>Mg (ppm)</t>
  </si>
  <si>
    <t>Mn (ppm)</t>
  </si>
  <si>
    <t>Na (ppm)</t>
  </si>
  <si>
    <t>P (ppm)</t>
  </si>
  <si>
    <t>S (ppm)</t>
  </si>
  <si>
    <t>Si (ppm)</t>
  </si>
  <si>
    <t>Sr (ppm)</t>
  </si>
  <si>
    <t>Zn (ppm)</t>
  </si>
  <si>
    <t>Name</t>
  </si>
  <si>
    <t>Below LOD</t>
  </si>
  <si>
    <t>Evian water</t>
  </si>
  <si>
    <t>Standard 5 QC</t>
  </si>
  <si>
    <t>Blank 1</t>
  </si>
  <si>
    <t>Blank 2</t>
  </si>
  <si>
    <t>LOD</t>
  </si>
  <si>
    <t>layer*</t>
  </si>
  <si>
    <t>Column/Pot</t>
  </si>
  <si>
    <t>Rock t/ha</t>
  </si>
  <si>
    <t>type of rock</t>
  </si>
  <si>
    <t>type of soil</t>
  </si>
  <si>
    <t>Lab name</t>
  </si>
  <si>
    <t>no</t>
  </si>
  <si>
    <t>LUFA 2.2 NEW</t>
  </si>
  <si>
    <t>Müllerkalk</t>
  </si>
  <si>
    <t>Eifelgold</t>
  </si>
  <si>
    <t>Dunite</t>
  </si>
  <si>
    <t>Steel Slag</t>
  </si>
  <si>
    <t>LUFA 6S NEW</t>
  </si>
  <si>
    <t>Fraction</t>
  </si>
  <si>
    <t>Total solution volume (mL)</t>
  </si>
  <si>
    <t>Solution composition</t>
  </si>
  <si>
    <t>F1</t>
  </si>
  <si>
    <t>F2</t>
  </si>
  <si>
    <t>F3</t>
  </si>
  <si>
    <t>F4</t>
  </si>
  <si>
    <t>0.04M NH2OH.HCl in 25% (v/v) acetic acid  </t>
  </si>
  <si>
    <t>0.6M HCl</t>
  </si>
  <si>
    <t>1M ammonium acetate</t>
  </si>
  <si>
    <t>1M acetic acid (5mL) + H2O (4mL) + 3M ammonium acetate (1mL)</t>
  </si>
  <si>
    <t>Calibration Standards</t>
  </si>
  <si>
    <t>Standard 5 QC Target</t>
  </si>
  <si>
    <t>Standard 5 QC Mean</t>
  </si>
  <si>
    <t>Standard 5 QC STD</t>
  </si>
  <si>
    <t>Standard 5 QC STD as % of Mean</t>
  </si>
  <si>
    <t>Error of Standard 5 Mean from Target</t>
  </si>
  <si>
    <t>Error of Standard 5 Mean from Target (%)</t>
  </si>
  <si>
    <t>Evian water standard</t>
  </si>
  <si>
    <t>Mean of all fractions</t>
  </si>
  <si>
    <t>STD of all fractions</t>
  </si>
  <si>
    <t>STD of all fractions as % of Mean</t>
  </si>
  <si>
    <t>Triplicate samples</t>
  </si>
  <si>
    <t>Triplicate Mean</t>
  </si>
  <si>
    <t>Triplicate STD</t>
  </si>
  <si>
    <t>Triplicate STD as % of Mean</t>
  </si>
  <si>
    <t>U</t>
  </si>
  <si>
    <t>0.0.D</t>
  </si>
  <si>
    <t>JH33</t>
  </si>
  <si>
    <t>M</t>
  </si>
  <si>
    <t>JH34</t>
  </si>
  <si>
    <t>L</t>
  </si>
  <si>
    <t>JH35</t>
  </si>
  <si>
    <t>0.0.F</t>
  </si>
  <si>
    <t>JH36</t>
  </si>
  <si>
    <t>x</t>
  </si>
  <si>
    <t>JH37</t>
  </si>
  <si>
    <t>JH38</t>
  </si>
  <si>
    <t>0.1.C</t>
  </si>
  <si>
    <t>JH39</t>
  </si>
  <si>
    <t>JH40</t>
  </si>
  <si>
    <t>JH41</t>
  </si>
  <si>
    <t>0.1.E</t>
  </si>
  <si>
    <t>JH42</t>
  </si>
  <si>
    <t>JH43</t>
  </si>
  <si>
    <t>JH44</t>
  </si>
  <si>
    <t>0.2.C</t>
  </si>
  <si>
    <t>JH45</t>
  </si>
  <si>
    <t>JH46</t>
  </si>
  <si>
    <t>JH47</t>
  </si>
  <si>
    <t>0.2.E</t>
  </si>
  <si>
    <t>JH48</t>
  </si>
  <si>
    <t>JH49</t>
  </si>
  <si>
    <t>JH50</t>
  </si>
  <si>
    <t>0.7.E</t>
  </si>
  <si>
    <t>JH51</t>
  </si>
  <si>
    <t>JH52</t>
  </si>
  <si>
    <t>JH53</t>
  </si>
  <si>
    <t>0.7.F</t>
  </si>
  <si>
    <t>JH54</t>
  </si>
  <si>
    <t>JH55</t>
  </si>
  <si>
    <t>JH56</t>
  </si>
  <si>
    <t>0.8.A</t>
  </si>
  <si>
    <t>JH57</t>
  </si>
  <si>
    <t>JH58</t>
  </si>
  <si>
    <t>JH59</t>
  </si>
  <si>
    <t>0.8.C</t>
  </si>
  <si>
    <t>JH60</t>
  </si>
  <si>
    <t>JH61</t>
  </si>
  <si>
    <t>JH62</t>
  </si>
  <si>
    <t>1.0.D</t>
  </si>
  <si>
    <t>JH63</t>
  </si>
  <si>
    <t>JH64</t>
  </si>
  <si>
    <t>JH65</t>
  </si>
  <si>
    <t>1.1.F</t>
  </si>
  <si>
    <t>JH66</t>
  </si>
  <si>
    <t>JH67</t>
  </si>
  <si>
    <t>JH68</t>
  </si>
  <si>
    <t>1.2.D</t>
  </si>
  <si>
    <t>JH69</t>
  </si>
  <si>
    <t>JH70</t>
  </si>
  <si>
    <t>JH71</t>
  </si>
  <si>
    <t>1.7.D</t>
  </si>
  <si>
    <t>JH72</t>
  </si>
  <si>
    <t>JH73</t>
  </si>
  <si>
    <t>JH74</t>
  </si>
  <si>
    <t>1.8.F</t>
  </si>
  <si>
    <t>JH75</t>
  </si>
  <si>
    <t>JH76</t>
  </si>
  <si>
    <t>JH77</t>
  </si>
  <si>
    <t>JH78</t>
  </si>
  <si>
    <t>Replicate of JH45</t>
  </si>
  <si>
    <t>JH79</t>
  </si>
  <si>
    <t>Low Oxygen</t>
  </si>
  <si>
    <t>F1-JH33</t>
  </si>
  <si>
    <t>F1-JH34</t>
  </si>
  <si>
    <t>F1-JH35</t>
  </si>
  <si>
    <t>F1-JH36</t>
  </si>
  <si>
    <t>F1-JH37</t>
  </si>
  <si>
    <t>F1-JH38</t>
  </si>
  <si>
    <t>F1-JH39</t>
  </si>
  <si>
    <t>F1-JH40</t>
  </si>
  <si>
    <t>F1-JH41</t>
  </si>
  <si>
    <t>F1-JH42</t>
  </si>
  <si>
    <t>F1-JH43</t>
  </si>
  <si>
    <t>F1-JH44</t>
  </si>
  <si>
    <t>F1-JH45</t>
  </si>
  <si>
    <t>F1-JH46</t>
  </si>
  <si>
    <t>F1-JH47</t>
  </si>
  <si>
    <t>F1-JH48</t>
  </si>
  <si>
    <t>F1-JH49</t>
  </si>
  <si>
    <t>F1-JH50</t>
  </si>
  <si>
    <t>F1-JH51</t>
  </si>
  <si>
    <t>F1-JH52</t>
  </si>
  <si>
    <t>F1-JH53</t>
  </si>
  <si>
    <t>F1-JH54</t>
  </si>
  <si>
    <t>F1-JH55</t>
  </si>
  <si>
    <t>F1-JH56</t>
  </si>
  <si>
    <t>F1-JH57</t>
  </si>
  <si>
    <t>F1-JH58</t>
  </si>
  <si>
    <t>F1-JH59</t>
  </si>
  <si>
    <t>F1-JH60</t>
  </si>
  <si>
    <t>F1-JH61</t>
  </si>
  <si>
    <t>F1-JH62</t>
  </si>
  <si>
    <t>F1-JH63</t>
  </si>
  <si>
    <t>F1-JH64</t>
  </si>
  <si>
    <t>F1-JH65</t>
  </si>
  <si>
    <t>F1-JH66</t>
  </si>
  <si>
    <t>F1-JH67</t>
  </si>
  <si>
    <t>F1-JH68</t>
  </si>
  <si>
    <t>F1-JH69</t>
  </si>
  <si>
    <t>F1-JH70</t>
  </si>
  <si>
    <t>F1-JH71</t>
  </si>
  <si>
    <t>F1-JH72</t>
  </si>
  <si>
    <t>F1-JH73</t>
  </si>
  <si>
    <t>F1-JH74</t>
  </si>
  <si>
    <t>F1-JH75</t>
  </si>
  <si>
    <t>F1-JH76</t>
  </si>
  <si>
    <t>F1-JH77</t>
  </si>
  <si>
    <t>F1-JH78</t>
  </si>
  <si>
    <t>F1-JH79</t>
  </si>
  <si>
    <t>No Data</t>
  </si>
  <si>
    <t>** 1.00g of powder was analysed for each sample. Fractions were extracted sequentially and the sample was not reweighed in between extractions. **</t>
  </si>
  <si>
    <t>** JH45, JH78, and JH79 are triplicates. 1.00g of powder was taken separately for each of these triplicates, and the complete sequential extraction and analyses performed independently.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</si>
</sst>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%"/>
    <numFmt numFmtId="168" formatCode="0.0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212121"/>
      <name val="Calibri Light"/>
      <family val="2"/>
    </font>
    <font>
      <sz val="12"/>
      <color rgb="FF212121"/>
      <name val="Aptos Narrow"/>
      <scheme val="minor"/>
    </font>
    <font>
      <b/>
      <sz val="12"/>
      <color theme="1"/>
      <name val="Aptos Narrow"/>
      <scheme val="minor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06666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2" fillId="6" borderId="0" xfId="0" applyNumberFormat="1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167" fontId="0" fillId="0" borderId="0" xfId="1" applyNumberFormat="1" applyFont="1"/>
    <xf numFmtId="0" fontId="6" fillId="4" borderId="0" xfId="0" applyFont="1" applyFill="1"/>
    <xf numFmtId="0" fontId="6" fillId="5" borderId="0" xfId="0" applyFont="1" applyFill="1"/>
    <xf numFmtId="168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7" borderId="4" xfId="0" applyFont="1" applyFill="1" applyBorder="1" applyAlignment="1">
      <alignment wrapText="1" readingOrder="1"/>
    </xf>
    <xf numFmtId="0" fontId="3" fillId="7" borderId="5" xfId="0" applyFont="1" applyFill="1" applyBorder="1" applyAlignment="1">
      <alignment wrapText="1" readingOrder="1"/>
    </xf>
    <xf numFmtId="0" fontId="3" fillId="7" borderId="5" xfId="0" applyFont="1" applyFill="1" applyBorder="1" applyAlignment="1">
      <alignment readingOrder="1"/>
    </xf>
    <xf numFmtId="0" fontId="3" fillId="7" borderId="6" xfId="0" applyFont="1" applyFill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8" borderId="5" xfId="0" applyFont="1" applyFill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8" borderId="8" xfId="0" applyFont="1" applyFill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3" fillId="0" borderId="5" xfId="0" applyFont="1" applyBorder="1" applyAlignment="1">
      <alignment wrapText="1" readingOrder="1"/>
    </xf>
    <xf numFmtId="0" fontId="3" fillId="0" borderId="8" xfId="0" applyFont="1" applyBorder="1" applyAlignment="1">
      <alignment wrapText="1" readingOrder="1"/>
    </xf>
    <xf numFmtId="0" fontId="3" fillId="7" borderId="6" xfId="0" applyFont="1" applyFill="1" applyBorder="1" applyAlignment="1">
      <alignment wrapText="1" readingOrder="1"/>
    </xf>
    <xf numFmtId="0" fontId="3" fillId="7" borderId="7" xfId="0" applyFont="1" applyFill="1" applyBorder="1" applyAlignment="1">
      <alignment wrapText="1" readingOrder="1"/>
    </xf>
    <xf numFmtId="0" fontId="3" fillId="7" borderId="8" xfId="0" applyFont="1" applyFill="1" applyBorder="1" applyAlignment="1">
      <alignment wrapText="1" readingOrder="1"/>
    </xf>
    <xf numFmtId="0" fontId="3" fillId="7" borderId="9" xfId="0" applyFont="1" applyFill="1" applyBorder="1" applyAlignment="1">
      <alignment readingOrder="1"/>
    </xf>
    <xf numFmtId="0" fontId="3" fillId="0" borderId="10" xfId="0" applyFont="1" applyBorder="1" applyAlignment="1">
      <alignment horizontal="center" wrapText="1" readingOrder="1"/>
    </xf>
    <xf numFmtId="0" fontId="3" fillId="0" borderId="11" xfId="0" applyFont="1" applyBorder="1" applyAlignment="1">
      <alignment horizontal="center" wrapText="1" readingOrder="1"/>
    </xf>
    <xf numFmtId="0" fontId="7" fillId="9" borderId="10" xfId="0" applyFont="1" applyFill="1" applyBorder="1" applyAlignment="1">
      <alignment wrapText="1" readingOrder="1"/>
    </xf>
    <xf numFmtId="0" fontId="7" fillId="0" borderId="11" xfId="0" applyFont="1" applyFill="1" applyBorder="1" applyAlignment="1">
      <alignment readingOrder="1"/>
    </xf>
    <xf numFmtId="0" fontId="7" fillId="0" borderId="12" xfId="0" applyFont="1" applyFill="1" applyBorder="1" applyAlignment="1">
      <alignment readingOrder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F285-0924-E347-BC69-9E900ACD8E81}">
  <dimension ref="A1:G48"/>
  <sheetViews>
    <sheetView topLeftCell="A45" workbookViewId="0">
      <selection activeCell="E47" sqref="E47"/>
    </sheetView>
  </sheetViews>
  <sheetFormatPr baseColWidth="10" defaultRowHeight="16" x14ac:dyDescent="0.2"/>
  <sheetData>
    <row r="1" spans="1:7" ht="29" x14ac:dyDescent="0.2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38" t="s">
        <v>128</v>
      </c>
    </row>
    <row r="2" spans="1:7" ht="29" x14ac:dyDescent="0.2">
      <c r="A2" s="18" t="s">
        <v>61</v>
      </c>
      <c r="B2" s="19" t="s">
        <v>62</v>
      </c>
      <c r="C2" s="19" t="s">
        <v>28</v>
      </c>
      <c r="D2" s="19" t="s">
        <v>28</v>
      </c>
      <c r="E2" s="19" t="s">
        <v>29</v>
      </c>
      <c r="F2" s="20" t="s">
        <v>63</v>
      </c>
      <c r="G2" s="39"/>
    </row>
    <row r="3" spans="1:7" ht="29" x14ac:dyDescent="0.2">
      <c r="A3" s="18" t="s">
        <v>64</v>
      </c>
      <c r="B3" s="19" t="s">
        <v>62</v>
      </c>
      <c r="C3" s="19" t="s">
        <v>28</v>
      </c>
      <c r="D3" s="19" t="s">
        <v>28</v>
      </c>
      <c r="E3" s="19" t="s">
        <v>29</v>
      </c>
      <c r="F3" s="20" t="s">
        <v>65</v>
      </c>
      <c r="G3" s="40"/>
    </row>
    <row r="4" spans="1:7" ht="29" x14ac:dyDescent="0.2">
      <c r="A4" s="18" t="s">
        <v>66</v>
      </c>
      <c r="B4" s="19" t="s">
        <v>62</v>
      </c>
      <c r="C4" s="19" t="s">
        <v>28</v>
      </c>
      <c r="D4" s="19" t="s">
        <v>28</v>
      </c>
      <c r="E4" s="19" t="s">
        <v>29</v>
      </c>
      <c r="F4" s="20" t="s">
        <v>67</v>
      </c>
      <c r="G4" s="21"/>
    </row>
    <row r="5" spans="1:7" x14ac:dyDescent="0.2">
      <c r="A5" s="22" t="s">
        <v>61</v>
      </c>
      <c r="B5" s="23" t="s">
        <v>68</v>
      </c>
      <c r="C5" s="24" t="s">
        <v>28</v>
      </c>
      <c r="D5" s="24" t="s">
        <v>28</v>
      </c>
      <c r="E5" s="24" t="s">
        <v>29</v>
      </c>
      <c r="F5" s="20" t="s">
        <v>69</v>
      </c>
      <c r="G5" s="25" t="s">
        <v>70</v>
      </c>
    </row>
    <row r="6" spans="1:7" x14ac:dyDescent="0.2">
      <c r="A6" s="22" t="s">
        <v>64</v>
      </c>
      <c r="B6" s="23" t="s">
        <v>68</v>
      </c>
      <c r="C6" s="24" t="s">
        <v>28</v>
      </c>
      <c r="D6" s="24" t="s">
        <v>28</v>
      </c>
      <c r="E6" s="24" t="s">
        <v>29</v>
      </c>
      <c r="F6" s="20" t="s">
        <v>71</v>
      </c>
      <c r="G6" s="25" t="s">
        <v>70</v>
      </c>
    </row>
    <row r="7" spans="1:7" x14ac:dyDescent="0.2">
      <c r="A7" s="26" t="s">
        <v>66</v>
      </c>
      <c r="B7" s="27" t="s">
        <v>68</v>
      </c>
      <c r="C7" s="28" t="s">
        <v>28</v>
      </c>
      <c r="D7" s="28" t="s">
        <v>28</v>
      </c>
      <c r="E7" s="28" t="s">
        <v>29</v>
      </c>
      <c r="F7" s="20" t="s">
        <v>72</v>
      </c>
      <c r="G7" s="29" t="s">
        <v>70</v>
      </c>
    </row>
    <row r="8" spans="1:7" ht="29" x14ac:dyDescent="0.2">
      <c r="A8" s="18" t="s">
        <v>61</v>
      </c>
      <c r="B8" s="19" t="s">
        <v>73</v>
      </c>
      <c r="C8" s="19">
        <v>10</v>
      </c>
      <c r="D8" s="19" t="s">
        <v>30</v>
      </c>
      <c r="E8" s="19" t="s">
        <v>29</v>
      </c>
      <c r="F8" s="20" t="s">
        <v>74</v>
      </c>
      <c r="G8" s="21"/>
    </row>
    <row r="9" spans="1:7" ht="29" x14ac:dyDescent="0.2">
      <c r="A9" s="18" t="s">
        <v>64</v>
      </c>
      <c r="B9" s="19" t="s">
        <v>73</v>
      </c>
      <c r="C9" s="19">
        <v>10</v>
      </c>
      <c r="D9" s="19" t="s">
        <v>30</v>
      </c>
      <c r="E9" s="19" t="s">
        <v>29</v>
      </c>
      <c r="F9" s="20" t="s">
        <v>75</v>
      </c>
      <c r="G9" s="21"/>
    </row>
    <row r="10" spans="1:7" ht="29" x14ac:dyDescent="0.2">
      <c r="A10" s="18" t="s">
        <v>66</v>
      </c>
      <c r="B10" s="19" t="s">
        <v>73</v>
      </c>
      <c r="C10" s="19">
        <v>10</v>
      </c>
      <c r="D10" s="19" t="s">
        <v>30</v>
      </c>
      <c r="E10" s="19" t="s">
        <v>29</v>
      </c>
      <c r="F10" s="20" t="s">
        <v>76</v>
      </c>
      <c r="G10" s="21"/>
    </row>
    <row r="11" spans="1:7" x14ac:dyDescent="0.2">
      <c r="A11" s="22" t="s">
        <v>61</v>
      </c>
      <c r="B11" s="23" t="s">
        <v>77</v>
      </c>
      <c r="C11" s="30">
        <v>10</v>
      </c>
      <c r="D11" s="24" t="s">
        <v>30</v>
      </c>
      <c r="E11" s="24" t="s">
        <v>29</v>
      </c>
      <c r="F11" s="20" t="s">
        <v>78</v>
      </c>
      <c r="G11" s="25" t="s">
        <v>70</v>
      </c>
    </row>
    <row r="12" spans="1:7" x14ac:dyDescent="0.2">
      <c r="A12" s="22" t="s">
        <v>64</v>
      </c>
      <c r="B12" s="23" t="s">
        <v>77</v>
      </c>
      <c r="C12" s="30">
        <v>10</v>
      </c>
      <c r="D12" s="24" t="s">
        <v>30</v>
      </c>
      <c r="E12" s="24" t="s">
        <v>29</v>
      </c>
      <c r="F12" s="20" t="s">
        <v>79</v>
      </c>
      <c r="G12" s="25" t="s">
        <v>70</v>
      </c>
    </row>
    <row r="13" spans="1:7" x14ac:dyDescent="0.2">
      <c r="A13" s="26" t="s">
        <v>66</v>
      </c>
      <c r="B13" s="27" t="s">
        <v>77</v>
      </c>
      <c r="C13" s="31">
        <v>10</v>
      </c>
      <c r="D13" s="28" t="s">
        <v>30</v>
      </c>
      <c r="E13" s="28" t="s">
        <v>29</v>
      </c>
      <c r="F13" s="20" t="s">
        <v>80</v>
      </c>
      <c r="G13" s="29" t="s">
        <v>70</v>
      </c>
    </row>
    <row r="14" spans="1:7" ht="29" x14ac:dyDescent="0.2">
      <c r="A14" s="18" t="s">
        <v>61</v>
      </c>
      <c r="B14" s="19" t="s">
        <v>81</v>
      </c>
      <c r="C14" s="19">
        <v>40</v>
      </c>
      <c r="D14" s="19" t="s">
        <v>31</v>
      </c>
      <c r="E14" s="19" t="s">
        <v>29</v>
      </c>
      <c r="F14" s="20" t="s">
        <v>82</v>
      </c>
      <c r="G14" s="32" t="s">
        <v>70</v>
      </c>
    </row>
    <row r="15" spans="1:7" ht="29" x14ac:dyDescent="0.2">
      <c r="A15" s="18" t="s">
        <v>64</v>
      </c>
      <c r="B15" s="19" t="s">
        <v>81</v>
      </c>
      <c r="C15" s="19">
        <v>40</v>
      </c>
      <c r="D15" s="19" t="s">
        <v>31</v>
      </c>
      <c r="E15" s="19" t="s">
        <v>29</v>
      </c>
      <c r="F15" s="20" t="s">
        <v>83</v>
      </c>
      <c r="G15" s="32" t="s">
        <v>70</v>
      </c>
    </row>
    <row r="16" spans="1:7" ht="29" x14ac:dyDescent="0.2">
      <c r="A16" s="18" t="s">
        <v>66</v>
      </c>
      <c r="B16" s="19" t="s">
        <v>81</v>
      </c>
      <c r="C16" s="19">
        <v>40</v>
      </c>
      <c r="D16" s="19" t="s">
        <v>31</v>
      </c>
      <c r="E16" s="19" t="s">
        <v>29</v>
      </c>
      <c r="F16" s="20" t="s">
        <v>84</v>
      </c>
      <c r="G16" s="32" t="s">
        <v>70</v>
      </c>
    </row>
    <row r="17" spans="1:7" x14ac:dyDescent="0.2">
      <c r="A17" s="22" t="s">
        <v>61</v>
      </c>
      <c r="B17" s="23" t="s">
        <v>85</v>
      </c>
      <c r="C17" s="30">
        <v>40</v>
      </c>
      <c r="D17" s="24" t="s">
        <v>31</v>
      </c>
      <c r="E17" s="24" t="s">
        <v>29</v>
      </c>
      <c r="F17" s="20" t="s">
        <v>86</v>
      </c>
      <c r="G17" s="25"/>
    </row>
    <row r="18" spans="1:7" x14ac:dyDescent="0.2">
      <c r="A18" s="22" t="s">
        <v>64</v>
      </c>
      <c r="B18" s="23" t="s">
        <v>85</v>
      </c>
      <c r="C18" s="30">
        <v>40</v>
      </c>
      <c r="D18" s="24" t="s">
        <v>31</v>
      </c>
      <c r="E18" s="24" t="s">
        <v>29</v>
      </c>
      <c r="F18" s="20" t="s">
        <v>87</v>
      </c>
      <c r="G18" s="25"/>
    </row>
    <row r="19" spans="1:7" x14ac:dyDescent="0.2">
      <c r="A19" s="26" t="s">
        <v>66</v>
      </c>
      <c r="B19" s="27" t="s">
        <v>85</v>
      </c>
      <c r="C19" s="31">
        <v>40</v>
      </c>
      <c r="D19" s="28" t="s">
        <v>31</v>
      </c>
      <c r="E19" s="28" t="s">
        <v>29</v>
      </c>
      <c r="F19" s="20" t="s">
        <v>88</v>
      </c>
      <c r="G19" s="29"/>
    </row>
    <row r="20" spans="1:7" ht="29" x14ac:dyDescent="0.2">
      <c r="A20" s="18" t="s">
        <v>61</v>
      </c>
      <c r="B20" s="19" t="s">
        <v>89</v>
      </c>
      <c r="C20" s="19">
        <v>40</v>
      </c>
      <c r="D20" s="19" t="s">
        <v>32</v>
      </c>
      <c r="E20" s="19" t="s">
        <v>29</v>
      </c>
      <c r="F20" s="20" t="s">
        <v>90</v>
      </c>
      <c r="G20" s="32" t="s">
        <v>70</v>
      </c>
    </row>
    <row r="21" spans="1:7" ht="29" x14ac:dyDescent="0.2">
      <c r="A21" s="18" t="s">
        <v>64</v>
      </c>
      <c r="B21" s="19" t="s">
        <v>89</v>
      </c>
      <c r="C21" s="19">
        <v>40</v>
      </c>
      <c r="D21" s="19" t="s">
        <v>32</v>
      </c>
      <c r="E21" s="19" t="s">
        <v>29</v>
      </c>
      <c r="F21" s="20" t="s">
        <v>91</v>
      </c>
      <c r="G21" s="32" t="s">
        <v>70</v>
      </c>
    </row>
    <row r="22" spans="1:7" ht="29" x14ac:dyDescent="0.2">
      <c r="A22" s="18" t="s">
        <v>66</v>
      </c>
      <c r="B22" s="19" t="s">
        <v>89</v>
      </c>
      <c r="C22" s="19">
        <v>40</v>
      </c>
      <c r="D22" s="19" t="s">
        <v>32</v>
      </c>
      <c r="E22" s="19" t="s">
        <v>29</v>
      </c>
      <c r="F22" s="20" t="s">
        <v>92</v>
      </c>
      <c r="G22" s="32" t="s">
        <v>70</v>
      </c>
    </row>
    <row r="23" spans="1:7" x14ac:dyDescent="0.2">
      <c r="A23" s="22" t="s">
        <v>61</v>
      </c>
      <c r="B23" s="23" t="s">
        <v>93</v>
      </c>
      <c r="C23" s="30">
        <v>40</v>
      </c>
      <c r="D23" s="24" t="s">
        <v>32</v>
      </c>
      <c r="E23" s="24" t="s">
        <v>29</v>
      </c>
      <c r="F23" s="20" t="s">
        <v>94</v>
      </c>
      <c r="G23" s="25"/>
    </row>
    <row r="24" spans="1:7" x14ac:dyDescent="0.2">
      <c r="A24" s="22" t="s">
        <v>64</v>
      </c>
      <c r="B24" s="23" t="s">
        <v>93</v>
      </c>
      <c r="C24" s="30">
        <v>40</v>
      </c>
      <c r="D24" s="24" t="s">
        <v>32</v>
      </c>
      <c r="E24" s="24" t="s">
        <v>29</v>
      </c>
      <c r="F24" s="20" t="s">
        <v>95</v>
      </c>
      <c r="G24" s="25"/>
    </row>
    <row r="25" spans="1:7" x14ac:dyDescent="0.2">
      <c r="A25" s="26" t="s">
        <v>66</v>
      </c>
      <c r="B25" s="27" t="s">
        <v>93</v>
      </c>
      <c r="C25" s="31">
        <v>40</v>
      </c>
      <c r="D25" s="28" t="s">
        <v>32</v>
      </c>
      <c r="E25" s="28" t="s">
        <v>29</v>
      </c>
      <c r="F25" s="20" t="s">
        <v>96</v>
      </c>
      <c r="G25" s="29"/>
    </row>
    <row r="26" spans="1:7" ht="29" x14ac:dyDescent="0.2">
      <c r="A26" s="18" t="s">
        <v>61</v>
      </c>
      <c r="B26" s="19" t="s">
        <v>97</v>
      </c>
      <c r="C26" s="19">
        <v>40</v>
      </c>
      <c r="D26" s="19" t="s">
        <v>33</v>
      </c>
      <c r="E26" s="19" t="s">
        <v>29</v>
      </c>
      <c r="F26" s="20" t="s">
        <v>98</v>
      </c>
      <c r="G26" s="32" t="s">
        <v>70</v>
      </c>
    </row>
    <row r="27" spans="1:7" ht="29" x14ac:dyDescent="0.2">
      <c r="A27" s="18" t="s">
        <v>64</v>
      </c>
      <c r="B27" s="19" t="s">
        <v>97</v>
      </c>
      <c r="C27" s="19">
        <v>40</v>
      </c>
      <c r="D27" s="19" t="s">
        <v>33</v>
      </c>
      <c r="E27" s="19" t="s">
        <v>29</v>
      </c>
      <c r="F27" s="20" t="s">
        <v>99</v>
      </c>
      <c r="G27" s="32" t="s">
        <v>70</v>
      </c>
    </row>
    <row r="28" spans="1:7" ht="29" x14ac:dyDescent="0.2">
      <c r="A28" s="18" t="s">
        <v>66</v>
      </c>
      <c r="B28" s="19" t="s">
        <v>97</v>
      </c>
      <c r="C28" s="19">
        <v>40</v>
      </c>
      <c r="D28" s="19" t="s">
        <v>33</v>
      </c>
      <c r="E28" s="19" t="s">
        <v>29</v>
      </c>
      <c r="F28" s="20" t="s">
        <v>100</v>
      </c>
      <c r="G28" s="32" t="s">
        <v>70</v>
      </c>
    </row>
    <row r="29" spans="1:7" x14ac:dyDescent="0.2">
      <c r="A29" s="22" t="s">
        <v>61</v>
      </c>
      <c r="B29" s="23" t="s">
        <v>101</v>
      </c>
      <c r="C29" s="30">
        <v>40</v>
      </c>
      <c r="D29" s="24" t="s">
        <v>33</v>
      </c>
      <c r="E29" s="24" t="s">
        <v>29</v>
      </c>
      <c r="F29" s="20" t="s">
        <v>102</v>
      </c>
      <c r="G29" s="25"/>
    </row>
    <row r="30" spans="1:7" x14ac:dyDescent="0.2">
      <c r="A30" s="22" t="s">
        <v>64</v>
      </c>
      <c r="B30" s="23" t="s">
        <v>101</v>
      </c>
      <c r="C30" s="30">
        <v>40</v>
      </c>
      <c r="D30" s="24" t="s">
        <v>33</v>
      </c>
      <c r="E30" s="24" t="s">
        <v>29</v>
      </c>
      <c r="F30" s="20" t="s">
        <v>103</v>
      </c>
      <c r="G30" s="25"/>
    </row>
    <row r="31" spans="1:7" x14ac:dyDescent="0.2">
      <c r="A31" s="26" t="s">
        <v>66</v>
      </c>
      <c r="B31" s="27" t="s">
        <v>101</v>
      </c>
      <c r="C31" s="31">
        <v>40</v>
      </c>
      <c r="D31" s="28" t="s">
        <v>33</v>
      </c>
      <c r="E31" s="28" t="s">
        <v>29</v>
      </c>
      <c r="F31" s="20" t="s">
        <v>104</v>
      </c>
      <c r="G31" s="29"/>
    </row>
    <row r="32" spans="1:7" ht="29" x14ac:dyDescent="0.2">
      <c r="A32" s="18" t="s">
        <v>61</v>
      </c>
      <c r="B32" s="19" t="s">
        <v>105</v>
      </c>
      <c r="C32" s="19" t="s">
        <v>28</v>
      </c>
      <c r="D32" s="19" t="s">
        <v>28</v>
      </c>
      <c r="E32" s="19" t="s">
        <v>34</v>
      </c>
      <c r="F32" s="20" t="s">
        <v>106</v>
      </c>
      <c r="G32" s="21"/>
    </row>
    <row r="33" spans="1:7" ht="29" x14ac:dyDescent="0.2">
      <c r="A33" s="18" t="s">
        <v>64</v>
      </c>
      <c r="B33" s="19" t="s">
        <v>105</v>
      </c>
      <c r="C33" s="19" t="s">
        <v>28</v>
      </c>
      <c r="D33" s="19" t="s">
        <v>28</v>
      </c>
      <c r="E33" s="19" t="s">
        <v>34</v>
      </c>
      <c r="F33" s="20" t="s">
        <v>107</v>
      </c>
      <c r="G33" s="21"/>
    </row>
    <row r="34" spans="1:7" ht="29" x14ac:dyDescent="0.2">
      <c r="A34" s="33" t="s">
        <v>66</v>
      </c>
      <c r="B34" s="34" t="s">
        <v>105</v>
      </c>
      <c r="C34" s="34" t="s">
        <v>28</v>
      </c>
      <c r="D34" s="34" t="s">
        <v>28</v>
      </c>
      <c r="E34" s="34" t="s">
        <v>34</v>
      </c>
      <c r="F34" s="20" t="s">
        <v>108</v>
      </c>
      <c r="G34" s="35"/>
    </row>
    <row r="35" spans="1:7" x14ac:dyDescent="0.2">
      <c r="A35" s="22" t="s">
        <v>61</v>
      </c>
      <c r="B35" s="23" t="s">
        <v>109</v>
      </c>
      <c r="C35" s="30">
        <v>10</v>
      </c>
      <c r="D35" s="24" t="s">
        <v>30</v>
      </c>
      <c r="E35" s="24" t="s">
        <v>34</v>
      </c>
      <c r="F35" s="20" t="s">
        <v>110</v>
      </c>
      <c r="G35" s="25"/>
    </row>
    <row r="36" spans="1:7" ht="29" x14ac:dyDescent="0.2">
      <c r="A36" s="22" t="s">
        <v>64</v>
      </c>
      <c r="B36" s="23" t="s">
        <v>109</v>
      </c>
      <c r="C36" s="30">
        <v>10</v>
      </c>
      <c r="D36" s="24" t="s">
        <v>30</v>
      </c>
      <c r="E36" s="19" t="s">
        <v>34</v>
      </c>
      <c r="F36" s="20" t="s">
        <v>111</v>
      </c>
      <c r="G36" s="25"/>
    </row>
    <row r="37" spans="1:7" ht="29" x14ac:dyDescent="0.2">
      <c r="A37" s="26" t="s">
        <v>66</v>
      </c>
      <c r="B37" s="27" t="s">
        <v>109</v>
      </c>
      <c r="C37" s="31">
        <v>10</v>
      </c>
      <c r="D37" s="28" t="s">
        <v>30</v>
      </c>
      <c r="E37" s="34" t="s">
        <v>34</v>
      </c>
      <c r="F37" s="20" t="s">
        <v>112</v>
      </c>
      <c r="G37" s="29"/>
    </row>
    <row r="38" spans="1:7" ht="29" x14ac:dyDescent="0.2">
      <c r="A38" s="18" t="s">
        <v>61</v>
      </c>
      <c r="B38" s="19" t="s">
        <v>113</v>
      </c>
      <c r="C38" s="19">
        <v>40</v>
      </c>
      <c r="D38" s="19" t="s">
        <v>31</v>
      </c>
      <c r="E38" s="19" t="s">
        <v>34</v>
      </c>
      <c r="F38" s="20" t="s">
        <v>114</v>
      </c>
      <c r="G38" s="21"/>
    </row>
    <row r="39" spans="1:7" ht="29" x14ac:dyDescent="0.2">
      <c r="A39" s="18" t="s">
        <v>64</v>
      </c>
      <c r="B39" s="19" t="s">
        <v>113</v>
      </c>
      <c r="C39" s="19">
        <v>40</v>
      </c>
      <c r="D39" s="19" t="s">
        <v>31</v>
      </c>
      <c r="E39" s="19" t="s">
        <v>34</v>
      </c>
      <c r="F39" s="20" t="s">
        <v>115</v>
      </c>
      <c r="G39" s="21"/>
    </row>
    <row r="40" spans="1:7" ht="29" x14ac:dyDescent="0.2">
      <c r="A40" s="33" t="s">
        <v>66</v>
      </c>
      <c r="B40" s="34" t="s">
        <v>113</v>
      </c>
      <c r="C40" s="34">
        <v>40</v>
      </c>
      <c r="D40" s="34" t="s">
        <v>31</v>
      </c>
      <c r="E40" s="34" t="s">
        <v>34</v>
      </c>
      <c r="F40" s="20" t="s">
        <v>116</v>
      </c>
      <c r="G40" s="35"/>
    </row>
    <row r="41" spans="1:7" x14ac:dyDescent="0.2">
      <c r="A41" s="22" t="s">
        <v>61</v>
      </c>
      <c r="B41" s="23" t="s">
        <v>117</v>
      </c>
      <c r="C41" s="30">
        <v>40</v>
      </c>
      <c r="D41" s="24" t="s">
        <v>32</v>
      </c>
      <c r="E41" s="24" t="s">
        <v>34</v>
      </c>
      <c r="F41" s="20" t="s">
        <v>118</v>
      </c>
      <c r="G41" s="25"/>
    </row>
    <row r="42" spans="1:7" ht="29" x14ac:dyDescent="0.2">
      <c r="A42" s="22" t="s">
        <v>64</v>
      </c>
      <c r="B42" s="23" t="s">
        <v>117</v>
      </c>
      <c r="C42" s="30">
        <v>40</v>
      </c>
      <c r="D42" s="24" t="s">
        <v>32</v>
      </c>
      <c r="E42" s="19" t="s">
        <v>34</v>
      </c>
      <c r="F42" s="20" t="s">
        <v>119</v>
      </c>
      <c r="G42" s="25"/>
    </row>
    <row r="43" spans="1:7" ht="29" x14ac:dyDescent="0.2">
      <c r="A43" s="26" t="s">
        <v>66</v>
      </c>
      <c r="B43" s="27" t="s">
        <v>117</v>
      </c>
      <c r="C43" s="31">
        <v>40</v>
      </c>
      <c r="D43" s="28" t="s">
        <v>32</v>
      </c>
      <c r="E43" s="34" t="s">
        <v>34</v>
      </c>
      <c r="F43" s="20" t="s">
        <v>120</v>
      </c>
      <c r="G43" s="29"/>
    </row>
    <row r="44" spans="1:7" ht="29" x14ac:dyDescent="0.2">
      <c r="A44" s="18" t="s">
        <v>61</v>
      </c>
      <c r="B44" s="19" t="s">
        <v>121</v>
      </c>
      <c r="C44" s="19">
        <v>40</v>
      </c>
      <c r="D44" s="19" t="s">
        <v>33</v>
      </c>
      <c r="E44" s="19" t="s">
        <v>34</v>
      </c>
      <c r="F44" s="20" t="s">
        <v>122</v>
      </c>
      <c r="G44" s="21"/>
    </row>
    <row r="45" spans="1:7" ht="29" x14ac:dyDescent="0.2">
      <c r="A45" s="18" t="s">
        <v>64</v>
      </c>
      <c r="B45" s="19" t="s">
        <v>121</v>
      </c>
      <c r="C45" s="19">
        <v>40</v>
      </c>
      <c r="D45" s="19" t="s">
        <v>33</v>
      </c>
      <c r="E45" s="19" t="s">
        <v>34</v>
      </c>
      <c r="F45" s="20" t="s">
        <v>123</v>
      </c>
      <c r="G45" s="21"/>
    </row>
    <row r="46" spans="1:7" ht="29" x14ac:dyDescent="0.2">
      <c r="A46" s="33" t="s">
        <v>66</v>
      </c>
      <c r="B46" s="34" t="s">
        <v>121</v>
      </c>
      <c r="C46" s="34">
        <v>40</v>
      </c>
      <c r="D46" s="34" t="s">
        <v>33</v>
      </c>
      <c r="E46" s="34" t="s">
        <v>34</v>
      </c>
      <c r="F46" s="20" t="s">
        <v>124</v>
      </c>
      <c r="G46" s="35"/>
    </row>
    <row r="47" spans="1:7" ht="29" x14ac:dyDescent="0.2">
      <c r="A47" s="18" t="s">
        <v>61</v>
      </c>
      <c r="B47" s="19" t="s">
        <v>81</v>
      </c>
      <c r="C47" s="19">
        <v>40</v>
      </c>
      <c r="D47" s="19" t="s">
        <v>31</v>
      </c>
      <c r="E47" s="19" t="s">
        <v>29</v>
      </c>
      <c r="F47" s="20" t="s">
        <v>125</v>
      </c>
      <c r="G47" s="36" t="s">
        <v>126</v>
      </c>
    </row>
    <row r="48" spans="1:7" ht="29" x14ac:dyDescent="0.2">
      <c r="A48" s="18" t="s">
        <v>61</v>
      </c>
      <c r="B48" s="19" t="s">
        <v>81</v>
      </c>
      <c r="C48" s="19">
        <v>40</v>
      </c>
      <c r="D48" s="19" t="s">
        <v>31</v>
      </c>
      <c r="E48" s="19" t="s">
        <v>29</v>
      </c>
      <c r="F48" s="20" t="s">
        <v>127</v>
      </c>
      <c r="G48" s="37"/>
    </row>
  </sheetData>
  <mergeCells count="1">
    <mergeCell ref="G47:G4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E822-AF7A-2E44-BDFE-F1EEF71A50F6}">
  <dimension ref="A1:D13"/>
  <sheetViews>
    <sheetView tabSelected="1" workbookViewId="0">
      <selection activeCell="B10" sqref="B10"/>
    </sheetView>
  </sheetViews>
  <sheetFormatPr baseColWidth="10" defaultRowHeight="16" x14ac:dyDescent="0.2"/>
  <cols>
    <col min="2" max="2" width="23.5" customWidth="1"/>
    <col min="3" max="3" width="23.1640625" customWidth="1"/>
    <col min="4" max="4" width="23" customWidth="1"/>
  </cols>
  <sheetData>
    <row r="1" spans="1:4" x14ac:dyDescent="0.2">
      <c r="A1" t="s">
        <v>35</v>
      </c>
      <c r="B1" t="s">
        <v>36</v>
      </c>
      <c r="C1" t="s">
        <v>37</v>
      </c>
    </row>
    <row r="2" spans="1:4" x14ac:dyDescent="0.2">
      <c r="A2" t="s">
        <v>38</v>
      </c>
      <c r="B2">
        <v>10</v>
      </c>
      <c r="C2" t="s">
        <v>44</v>
      </c>
    </row>
    <row r="3" spans="1:4" x14ac:dyDescent="0.2">
      <c r="A3" t="s">
        <v>39</v>
      </c>
      <c r="B3">
        <v>10</v>
      </c>
      <c r="C3" s="8" t="s">
        <v>45</v>
      </c>
    </row>
    <row r="4" spans="1:4" x14ac:dyDescent="0.2">
      <c r="A4" t="s">
        <v>40</v>
      </c>
      <c r="B4">
        <v>20</v>
      </c>
      <c r="C4" t="s">
        <v>42</v>
      </c>
    </row>
    <row r="5" spans="1:4" x14ac:dyDescent="0.2">
      <c r="A5" t="s">
        <v>41</v>
      </c>
      <c r="B5">
        <v>10</v>
      </c>
      <c r="C5" t="s">
        <v>43</v>
      </c>
    </row>
    <row r="7" spans="1:4" x14ac:dyDescent="0.2">
      <c r="A7" t="s">
        <v>177</v>
      </c>
    </row>
    <row r="8" spans="1:4" x14ac:dyDescent="0.2">
      <c r="A8" t="s">
        <v>178</v>
      </c>
    </row>
    <row r="11" spans="1:4" x14ac:dyDescent="0.2">
      <c r="D11" s="7"/>
    </row>
    <row r="12" spans="1:4" x14ac:dyDescent="0.2">
      <c r="D12" s="7"/>
    </row>
    <row r="13" spans="1:4" x14ac:dyDescent="0.2">
      <c r="D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E627-2C23-6046-80AE-65FF49EE4B22}">
  <dimension ref="A1:P52"/>
  <sheetViews>
    <sheetView workbookViewId="0">
      <selection activeCell="D48" sqref="D48"/>
    </sheetView>
  </sheetViews>
  <sheetFormatPr baseColWidth="10" defaultRowHeight="16" x14ac:dyDescent="0.2"/>
  <cols>
    <col min="1" max="1" width="33.6640625" customWidth="1"/>
  </cols>
  <sheetData>
    <row r="1" spans="1:16" x14ac:dyDescent="0.2">
      <c r="A1" s="10" t="s">
        <v>46</v>
      </c>
    </row>
    <row r="2" spans="1:16" x14ac:dyDescent="0.2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</row>
    <row r="3" spans="1:16" ht="17" thickBot="1" x14ac:dyDescent="0.25">
      <c r="A3" s="2" t="s">
        <v>47</v>
      </c>
      <c r="B3">
        <v>5</v>
      </c>
      <c r="C3">
        <v>1</v>
      </c>
      <c r="D3">
        <v>10</v>
      </c>
      <c r="E3">
        <v>1</v>
      </c>
      <c r="F3">
        <v>10</v>
      </c>
      <c r="G3">
        <v>5</v>
      </c>
      <c r="H3">
        <v>5</v>
      </c>
      <c r="I3">
        <v>5</v>
      </c>
      <c r="J3">
        <v>1</v>
      </c>
      <c r="K3">
        <v>1</v>
      </c>
      <c r="L3">
        <v>1</v>
      </c>
      <c r="M3">
        <v>5</v>
      </c>
      <c r="N3">
        <v>1</v>
      </c>
      <c r="O3">
        <v>1</v>
      </c>
      <c r="P3">
        <v>1</v>
      </c>
    </row>
    <row r="4" spans="1:16" ht="17" thickBot="1" x14ac:dyDescent="0.25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1:16" x14ac:dyDescent="0.2">
      <c r="A5" t="s">
        <v>48</v>
      </c>
      <c r="B5" s="1">
        <f>AVERAGE('F1'!B2,'F1'!B18,'F1'!B32,'F1'!B47,'F1'!B59)</f>
        <v>4.8354358666666659</v>
      </c>
      <c r="C5" s="1">
        <f>AVERAGE('F1'!C2,'F1'!C18,'F1'!C32,'F1'!C47,'F1'!C59)</f>
        <v>1.1012449333333332</v>
      </c>
      <c r="D5" s="1">
        <f>AVERAGE('F1'!D2,'F1'!D18,'F1'!D32,'F1'!D47,'F1'!D59)</f>
        <v>10.583621900000001</v>
      </c>
      <c r="E5" s="1">
        <f>AVERAGE('F1'!E2,'F1'!E18,'F1'!E32,'F1'!E47,'F1'!E59)</f>
        <v>1.0757465333333331</v>
      </c>
      <c r="F5" s="1">
        <f>AVERAGE('F1'!F2,'F1'!F18,'F1'!F32,'F1'!F47,'F1'!F59)</f>
        <v>10.409124133333332</v>
      </c>
      <c r="G5" s="1">
        <f>AVERAGE('F1'!G2,'F1'!G18,'F1'!G32,'F1'!G47,'F1'!G59)</f>
        <v>4.0187571000000002</v>
      </c>
      <c r="H5" s="1">
        <f>AVERAGE('F1'!H2,'F1'!H18,'F1'!H32,'F1'!H47,'F1'!H59)</f>
        <v>2.4127511999999998</v>
      </c>
      <c r="I5" s="1">
        <f>AVERAGE('F1'!I2,'F1'!I18,'F1'!I32,'F1'!I47,'F1'!I59)</f>
        <v>5.0083164499999997</v>
      </c>
      <c r="J5" s="1">
        <f>AVERAGE('F1'!J2,'F1'!J18,'F1'!J32,'F1'!J47,'F1'!J59)</f>
        <v>1.0076318</v>
      </c>
      <c r="K5" s="1">
        <f>AVERAGE('F1'!K2,'F1'!K18,'F1'!K32,'F1'!K47,'F1'!K59)</f>
        <v>1.2958717</v>
      </c>
      <c r="L5" s="1">
        <f>AVERAGE('F1'!L2,'F1'!L18,'F1'!L32,'F1'!L47,'F1'!L59)</f>
        <v>1.2176639</v>
      </c>
      <c r="M5" s="1">
        <f>AVERAGE('F1'!M2,'F1'!M18,'F1'!M32,'F1'!M47,'F1'!M59)</f>
        <v>5.0781804666666668</v>
      </c>
      <c r="N5" s="1">
        <f>AVERAGE('F1'!N2,'F1'!N18,'F1'!N32,'F1'!N47,'F1'!N59)</f>
        <v>0.98226579999999986</v>
      </c>
      <c r="O5" s="1">
        <f>AVERAGE('F1'!O2,'F1'!O18,'F1'!O32,'F1'!O47,'F1'!O59)</f>
        <v>1.0192783999999999</v>
      </c>
      <c r="P5" s="1">
        <f>AVERAGE('F1'!P2,'F1'!P18,'F1'!P32,'F1'!P47,'F1'!P59)</f>
        <v>1.0471583999999998</v>
      </c>
    </row>
    <row r="6" spans="1:16" x14ac:dyDescent="0.2">
      <c r="A6" t="s">
        <v>49</v>
      </c>
    </row>
    <row r="7" spans="1:16" x14ac:dyDescent="0.2">
      <c r="A7" t="s">
        <v>50</v>
      </c>
    </row>
    <row r="8" spans="1:16" x14ac:dyDescent="0.2">
      <c r="A8" t="s">
        <v>51</v>
      </c>
      <c r="B8" s="1">
        <f>ABS(B5-B3)</f>
        <v>0.16456413333333408</v>
      </c>
      <c r="C8" s="1">
        <f t="shared" ref="C8:P8" si="0">ABS(C5-C3)</f>
        <v>0.10124493333333318</v>
      </c>
      <c r="D8" s="1">
        <f t="shared" si="0"/>
        <v>0.58362190000000069</v>
      </c>
      <c r="E8" s="1">
        <f t="shared" si="0"/>
        <v>7.5746533333333144E-2</v>
      </c>
      <c r="F8" s="1">
        <f t="shared" si="0"/>
        <v>0.4091241333333322</v>
      </c>
      <c r="G8" s="1">
        <f t="shared" si="0"/>
        <v>0.98124289999999981</v>
      </c>
      <c r="H8" s="1">
        <f t="shared" si="0"/>
        <v>2.5872488000000002</v>
      </c>
      <c r="I8" s="1">
        <f t="shared" si="0"/>
        <v>8.3164499999996977E-3</v>
      </c>
      <c r="J8" s="1">
        <f t="shared" si="0"/>
        <v>7.6317999999999664E-3</v>
      </c>
      <c r="K8" s="1">
        <f t="shared" si="0"/>
        <v>0.29587169999999996</v>
      </c>
      <c r="L8" s="1">
        <f t="shared" si="0"/>
        <v>0.21766390000000002</v>
      </c>
      <c r="M8" s="1">
        <f t="shared" si="0"/>
        <v>7.8180466666666781E-2</v>
      </c>
      <c r="N8" s="1">
        <f t="shared" si="0"/>
        <v>1.7734200000000144E-2</v>
      </c>
      <c r="O8" s="1">
        <f t="shared" si="0"/>
        <v>1.9278399999999918E-2</v>
      </c>
      <c r="P8" s="1">
        <f t="shared" si="0"/>
        <v>4.7158399999999823E-2</v>
      </c>
    </row>
    <row r="9" spans="1:16" ht="17" thickBot="1" x14ac:dyDescent="0.25">
      <c r="A9" t="s">
        <v>52</v>
      </c>
      <c r="B9" s="11">
        <f>B8/B3</f>
        <v>3.2912826666666818E-2</v>
      </c>
      <c r="C9" s="11">
        <f t="shared" ref="C9:P9" si="1">C8/C3</f>
        <v>0.10124493333333318</v>
      </c>
      <c r="D9" s="11">
        <f t="shared" si="1"/>
        <v>5.8362190000000071E-2</v>
      </c>
      <c r="E9" s="11">
        <f t="shared" si="1"/>
        <v>7.5746533333333144E-2</v>
      </c>
      <c r="F9" s="11">
        <f t="shared" si="1"/>
        <v>4.0912413333333217E-2</v>
      </c>
      <c r="G9" s="11">
        <f t="shared" si="1"/>
        <v>0.19624857999999995</v>
      </c>
      <c r="H9" s="11">
        <f t="shared" si="1"/>
        <v>0.51744976000000009</v>
      </c>
      <c r="I9" s="11">
        <f t="shared" si="1"/>
        <v>1.6632899999999395E-3</v>
      </c>
      <c r="J9" s="11">
        <f t="shared" si="1"/>
        <v>7.6317999999999664E-3</v>
      </c>
      <c r="K9" s="11">
        <f t="shared" si="1"/>
        <v>0.29587169999999996</v>
      </c>
      <c r="L9" s="11">
        <f t="shared" si="1"/>
        <v>0.21766390000000002</v>
      </c>
      <c r="M9" s="11">
        <f t="shared" si="1"/>
        <v>1.5636093333333358E-2</v>
      </c>
      <c r="N9" s="11">
        <f t="shared" si="1"/>
        <v>1.7734200000000144E-2</v>
      </c>
      <c r="O9" s="11">
        <f t="shared" si="1"/>
        <v>1.9278399999999918E-2</v>
      </c>
      <c r="P9" s="11">
        <f t="shared" si="1"/>
        <v>4.7158399999999823E-2</v>
      </c>
    </row>
    <row r="10" spans="1:16" ht="17" thickBot="1" x14ac:dyDescent="0.25">
      <c r="A10" s="15" t="s">
        <v>39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/>
    </row>
    <row r="11" spans="1:16" x14ac:dyDescent="0.2">
      <c r="A11" t="s">
        <v>48</v>
      </c>
      <c r="B11" s="1">
        <f>AVERAGE('F2'!B2,'F2'!B18,'F2'!B32,'F2'!B47,'F2'!B59)</f>
        <v>4.8953501999999993</v>
      </c>
      <c r="C11" s="1">
        <f>AVERAGE('F2'!C2,'F2'!C18,'F2'!C32,'F2'!C47,'F2'!C59)</f>
        <v>0.99226260000000011</v>
      </c>
      <c r="D11" s="1">
        <f>AVERAGE('F2'!D2,'F2'!D18,'F2'!D32,'F2'!D47,'F2'!D59)</f>
        <v>10.465349550000001</v>
      </c>
      <c r="E11" s="1">
        <f>AVERAGE('F2'!E2,'F2'!E18,'F2'!E32,'F2'!E47,'F2'!E59)</f>
        <v>0.95165860000000002</v>
      </c>
      <c r="F11" s="1">
        <f>AVERAGE('F2'!F2,'F2'!F18,'F2'!F32,'F2'!F47,'F2'!F59)</f>
        <v>11.0324256</v>
      </c>
      <c r="G11" s="1">
        <f>AVERAGE('F2'!G2,'F2'!G18,'F2'!G32,'F2'!G47,'F2'!G59)</f>
        <v>4.9778843999999998</v>
      </c>
      <c r="H11" s="1">
        <f>AVERAGE('F2'!H2,'F2'!H18,'F2'!H32,'F2'!H47,'F2'!H59)</f>
        <v>2.0805252666666663</v>
      </c>
      <c r="I11" s="1">
        <f>AVERAGE('F2'!I2,'F2'!I18,'F2'!I32,'F2'!I47,'F2'!I59)</f>
        <v>5.2326089000000007</v>
      </c>
      <c r="J11" s="1">
        <f>AVERAGE('F2'!J2,'F2'!J18,'F2'!J32,'F2'!J47,'F2'!J59)</f>
        <v>1.0017074666666668</v>
      </c>
      <c r="K11" s="1">
        <f>AVERAGE('F2'!K2,'F2'!K18,'F2'!K32,'F2'!K47,'F2'!K59)</f>
        <v>0.84346600000000005</v>
      </c>
      <c r="L11" s="1">
        <f>AVERAGE('F2'!L2,'F2'!L18,'F2'!L32,'F2'!L47,'F2'!L59)</f>
        <v>1.0006667</v>
      </c>
      <c r="M11" s="1">
        <f>AVERAGE('F2'!M2,'F2'!M18,'F2'!M32,'F2'!M47,'F2'!M59)</f>
        <v>5.1754673333333328</v>
      </c>
      <c r="N11" s="1">
        <f>AVERAGE('F2'!N2,'F2'!N18,'F2'!N32,'F2'!N47,'F2'!N59)</f>
        <v>1.0099336000000001</v>
      </c>
      <c r="O11" s="1">
        <f>AVERAGE('F2'!O2,'F2'!O18,'F2'!O32,'F2'!O47,'F2'!O59)</f>
        <v>0.96043325000000002</v>
      </c>
      <c r="P11" s="1">
        <f>AVERAGE('F2'!P2,'F2'!P18,'F2'!P32,'F2'!P47,'F2'!P59)</f>
        <v>1.1187683333333334</v>
      </c>
    </row>
    <row r="12" spans="1:16" x14ac:dyDescent="0.2">
      <c r="A12" t="s">
        <v>49</v>
      </c>
      <c r="B12" s="1">
        <f>STDEV('F2'!B2,'F2'!B17,'F2'!B31,'F2'!B42)</f>
        <v>1.6897400766850366</v>
      </c>
      <c r="C12" s="1">
        <f>STDEV('F2'!C2,'F2'!C17,'F2'!C31,'F2'!C42)</f>
        <v>2.2476270054960987</v>
      </c>
      <c r="D12" s="1">
        <f>STDEV('F2'!D2,'F2'!D17,'F2'!D31,'F2'!D42)</f>
        <v>516.61938846351677</v>
      </c>
      <c r="E12" s="1">
        <f>STDEV('F2'!E2,'F2'!E17,'F2'!E31,'F2'!E42)</f>
        <v>0.59639805213278296</v>
      </c>
      <c r="F12" s="1">
        <f>STDEV('F2'!F2,'F2'!F17,'F2'!F31,'F2'!F42)</f>
        <v>6.3136345911460579</v>
      </c>
      <c r="G12" s="1">
        <f>STDEV('F2'!G2,'F2'!G17,'F2'!G31,'F2'!G42)</f>
        <v>3.3587375926831502</v>
      </c>
      <c r="H12" s="1">
        <f>STDEV('F2'!H2,'F2'!H17,'F2'!H31,'F2'!H42)</f>
        <v>1.0148155823775733</v>
      </c>
      <c r="I12" s="1">
        <f>STDEV('F2'!I2,'F2'!I17,'F2'!I31,'F2'!I42)</f>
        <v>35.000412229018018</v>
      </c>
      <c r="J12" s="1">
        <f>STDEV('F2'!J2,'F2'!J17,'F2'!J31,'F2'!J42)</f>
        <v>11.17987769834123</v>
      </c>
      <c r="K12" s="1">
        <f>STDEV('F2'!K2,'F2'!K17,'F2'!K31,'F2'!K42)</f>
        <v>0.22927866669295754</v>
      </c>
      <c r="L12" s="1">
        <f>STDEV('F2'!L2,'F2'!L17,'F2'!L31,'F2'!L42)</f>
        <v>1.3316683916111123</v>
      </c>
      <c r="M12" s="1">
        <f>STDEV('F2'!M2,'F2'!M17,'F2'!M31,'F2'!M42)</f>
        <v>0.22582350725781836</v>
      </c>
      <c r="N12" s="1">
        <f>STDEV('F2'!N2,'F2'!N17,'F2'!N31,'F2'!N42)</f>
        <v>8.8204061479005595</v>
      </c>
      <c r="O12" s="1">
        <f>STDEV('F2'!O2,'F2'!O17,'F2'!O31,'F2'!O42)</f>
        <v>1.0529703855344193E-2</v>
      </c>
      <c r="P12" s="1">
        <f>STDEV('F2'!P2,'F2'!P17,'F2'!P31,'F2'!P42)</f>
        <v>0.27925320275105597</v>
      </c>
    </row>
    <row r="13" spans="1:16" x14ac:dyDescent="0.2">
      <c r="A13" t="s">
        <v>50</v>
      </c>
      <c r="B13" s="11">
        <f>B12/B11</f>
        <v>0.34517246114180694</v>
      </c>
      <c r="C13" s="11">
        <f t="shared" ref="C13:P13" si="2">C12/C11</f>
        <v>2.2651534034398741</v>
      </c>
      <c r="D13" s="11">
        <f t="shared" si="2"/>
        <v>49.364752318618613</v>
      </c>
      <c r="E13" s="11">
        <f t="shared" si="2"/>
        <v>0.62669328279362257</v>
      </c>
      <c r="F13" s="11">
        <f t="shared" si="2"/>
        <v>0.57227982495037699</v>
      </c>
      <c r="G13" s="11">
        <f t="shared" si="2"/>
        <v>0.67473193887008509</v>
      </c>
      <c r="H13" s="11">
        <f t="shared" si="2"/>
        <v>0.48776892962394536</v>
      </c>
      <c r="I13" s="11">
        <f t="shared" si="2"/>
        <v>6.6889027821318754</v>
      </c>
      <c r="J13" s="11">
        <f t="shared" si="2"/>
        <v>11.160820968564769</v>
      </c>
      <c r="K13" s="11">
        <f t="shared" si="2"/>
        <v>0.27182917473016993</v>
      </c>
      <c r="L13" s="11">
        <f t="shared" ref="L13" si="3">L12/L11</f>
        <v>1.3307811598118657</v>
      </c>
      <c r="M13" s="11">
        <f t="shared" si="2"/>
        <v>4.3633452346104086E-2</v>
      </c>
      <c r="N13" s="11">
        <f t="shared" si="2"/>
        <v>8.7336495665661182</v>
      </c>
      <c r="O13" s="11">
        <f t="shared" si="2"/>
        <v>1.096349366845035E-2</v>
      </c>
      <c r="P13" s="11">
        <f t="shared" si="2"/>
        <v>0.24960771093603468</v>
      </c>
    </row>
    <row r="14" spans="1:16" x14ac:dyDescent="0.2">
      <c r="A14" t="s">
        <v>51</v>
      </c>
      <c r="B14" s="1">
        <f>ABS(B11-B3)</f>
        <v>0.10464980000000068</v>
      </c>
      <c r="C14" s="1">
        <f t="shared" ref="C14:P14" si="4">ABS(C11-C3)</f>
        <v>7.7373999999998944E-3</v>
      </c>
      <c r="D14" s="1">
        <f t="shared" si="4"/>
        <v>0.46534955000000089</v>
      </c>
      <c r="E14" s="1">
        <f t="shared" si="4"/>
        <v>4.8341399999999979E-2</v>
      </c>
      <c r="F14" s="1">
        <f t="shared" si="4"/>
        <v>1.0324255999999998</v>
      </c>
      <c r="G14" s="1">
        <f t="shared" si="4"/>
        <v>2.2115600000000235E-2</v>
      </c>
      <c r="H14" s="1">
        <f t="shared" si="4"/>
        <v>2.9194747333333337</v>
      </c>
      <c r="I14" s="1">
        <f t="shared" si="4"/>
        <v>0.23260890000000067</v>
      </c>
      <c r="J14" s="1">
        <f t="shared" si="4"/>
        <v>1.7074666666667682E-3</v>
      </c>
      <c r="K14" s="1">
        <f t="shared" si="4"/>
        <v>0.15653399999999995</v>
      </c>
      <c r="L14" s="1">
        <f t="shared" ref="L14" si="5">ABS(L11-L3)</f>
        <v>6.6670000000002005E-4</v>
      </c>
      <c r="M14" s="1">
        <f t="shared" si="4"/>
        <v>0.17546733333333275</v>
      </c>
      <c r="N14" s="1">
        <f t="shared" si="4"/>
        <v>9.9336000000000979E-3</v>
      </c>
      <c r="O14" s="1">
        <f t="shared" si="4"/>
        <v>3.9566749999999984E-2</v>
      </c>
      <c r="P14" s="1">
        <f t="shared" si="4"/>
        <v>0.11876833333333336</v>
      </c>
    </row>
    <row r="15" spans="1:16" ht="17" thickBot="1" x14ac:dyDescent="0.25">
      <c r="A15" t="s">
        <v>52</v>
      </c>
      <c r="B15" s="11">
        <f>B14/B3</f>
        <v>2.0929960000000136E-2</v>
      </c>
      <c r="C15" s="11">
        <f t="shared" ref="C15:P15" si="6">C14/C3</f>
        <v>7.7373999999998944E-3</v>
      </c>
      <c r="D15" s="11">
        <f t="shared" si="6"/>
        <v>4.6534955000000086E-2</v>
      </c>
      <c r="E15" s="11">
        <f t="shared" si="6"/>
        <v>4.8341399999999979E-2</v>
      </c>
      <c r="F15" s="11">
        <f t="shared" si="6"/>
        <v>0.10324255999999998</v>
      </c>
      <c r="G15" s="11">
        <f t="shared" si="6"/>
        <v>4.4231200000000468E-3</v>
      </c>
      <c r="H15" s="11">
        <f t="shared" si="6"/>
        <v>0.58389494666666675</v>
      </c>
      <c r="I15" s="11">
        <f t="shared" si="6"/>
        <v>4.6521780000000137E-2</v>
      </c>
      <c r="J15" s="11">
        <f t="shared" si="6"/>
        <v>1.7074666666667682E-3</v>
      </c>
      <c r="K15" s="11">
        <f t="shared" si="6"/>
        <v>0.15653399999999995</v>
      </c>
      <c r="L15" s="11">
        <f t="shared" ref="L15" si="7">L14/L3</f>
        <v>6.6670000000002005E-4</v>
      </c>
      <c r="M15" s="11">
        <f t="shared" si="6"/>
        <v>3.5093466666666552E-2</v>
      </c>
      <c r="N15" s="11">
        <f t="shared" si="6"/>
        <v>9.9336000000000979E-3</v>
      </c>
      <c r="O15" s="11">
        <f t="shared" si="6"/>
        <v>3.9566749999999984E-2</v>
      </c>
      <c r="P15" s="11">
        <f t="shared" si="6"/>
        <v>0.11876833333333336</v>
      </c>
    </row>
    <row r="16" spans="1:16" ht="17" thickBot="1" x14ac:dyDescent="0.25">
      <c r="A16" s="15" t="s">
        <v>40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7"/>
    </row>
    <row r="17" spans="1:16" x14ac:dyDescent="0.2">
      <c r="A17" t="s">
        <v>48</v>
      </c>
      <c r="B17" s="1">
        <f>AVERAGE('F3'!B2,'F3'!B18,'F3'!B32,'F3'!B46,'F3'!B59)</f>
        <v>5.0922563999999992</v>
      </c>
      <c r="C17" s="1">
        <f>AVERAGE('F3'!C2,'F3'!C18,'F3'!C32,'F3'!C46,'F3'!C59)</f>
        <v>0.8798237333333333</v>
      </c>
      <c r="D17" s="1">
        <f>AVERAGE('F3'!D2,'F3'!D18,'F3'!D32,'F3'!D46,'F3'!D59)</f>
        <v>11.309087600000002</v>
      </c>
      <c r="E17" s="1">
        <f>AVERAGE('F3'!E2,'F3'!E18,'F3'!E32,'F3'!E46,'F3'!E59)</f>
        <v>1.0181817333333334</v>
      </c>
      <c r="F17" s="1">
        <f>AVERAGE('F3'!F2,'F3'!F18,'F3'!F32,'F3'!F46,'F3'!F59)</f>
        <v>11.421946133333334</v>
      </c>
      <c r="G17" s="1">
        <f>AVERAGE('F3'!G2,'F3'!G18,'F3'!G32,'F3'!G46,'F3'!G59)</f>
        <v>4.1236563000000004</v>
      </c>
      <c r="H17" s="1">
        <f>AVERAGE('F3'!H2,'F3'!H18,'F3'!H32,'F3'!H46,'F3'!H59)</f>
        <v>3.116559333333333</v>
      </c>
      <c r="I17" s="1">
        <f>AVERAGE('F3'!I2,'F3'!I18,'F3'!I32,'F3'!I46,'F3'!I59)</f>
        <v>5.0351198000000004</v>
      </c>
      <c r="J17" s="1">
        <f>AVERAGE('F3'!J2,'F3'!J18,'F3'!J32,'F3'!J46,'F3'!J59)</f>
        <v>0.99723326666666667</v>
      </c>
      <c r="K17" s="1">
        <f>AVERAGE('F3'!K2,'F3'!K18,'F3'!K32,'F3'!K46,'F3'!K59)</f>
        <v>1.4951225000000001</v>
      </c>
      <c r="L17" s="1">
        <f>AVERAGE('F3'!L2,'F3'!L18,'F3'!L32,'F3'!L46,'F3'!L59)</f>
        <v>1.1142762000000002</v>
      </c>
      <c r="M17" s="1">
        <f>AVERAGE('F3'!M2,'F3'!M18,'F3'!M32,'F3'!M46,'F3'!M59)</f>
        <v>5.5961991333333341</v>
      </c>
      <c r="N17" s="1">
        <f>AVERAGE('F3'!N2,'F3'!N18,'F3'!N32,'F3'!N46,'F3'!N59)</f>
        <v>1.0163984000000001</v>
      </c>
      <c r="O17" s="1">
        <f>AVERAGE('F3'!O2,'F3'!O18,'F3'!O32,'F3'!O46,'F3'!O59)</f>
        <v>1.04855005</v>
      </c>
      <c r="P17" s="1">
        <f>AVERAGE('F3'!P2,'F3'!P18,'F3'!P32,'F3'!P46,'F3'!P59)</f>
        <v>0.80199113333333349</v>
      </c>
    </row>
    <row r="18" spans="1:16" x14ac:dyDescent="0.2">
      <c r="A18" t="s">
        <v>49</v>
      </c>
      <c r="B18" s="1">
        <f>STDEV('F3'!B2,'F3'!B18,'F3'!B32,'F3'!B42)</f>
        <v>1.2854568875516141</v>
      </c>
      <c r="C18" s="1">
        <f>STDEV('F3'!C2,'F3'!C18,'F3'!C32,'F3'!C42)</f>
        <v>3.9715456605802842E-2</v>
      </c>
      <c r="D18" s="1">
        <f>STDEV('F3'!D2,'F3'!D18,'F3'!D32,'F3'!D42)</f>
        <v>40.703368581859749</v>
      </c>
      <c r="E18" s="1">
        <f>STDEV('F3'!E2,'F3'!E18,'F3'!E32,'F3'!E42)</f>
        <v>0.16858922197053194</v>
      </c>
      <c r="F18" s="1">
        <f>STDEV('F3'!F2,'F3'!F18,'F3'!F32,'F3'!F42)</f>
        <v>2.7241123282653299</v>
      </c>
      <c r="G18" s="1">
        <f>STDEV('F3'!G2,'F3'!G18,'F3'!G32,'F3'!G42)</f>
        <v>1.416493185002845</v>
      </c>
      <c r="H18" s="1">
        <f>STDEV('F3'!H2,'F3'!H18,'F3'!H32,'F3'!H42)</f>
        <v>1.1769687817599539</v>
      </c>
      <c r="I18" s="1">
        <f>STDEV('F3'!I2,'F3'!I18,'F3'!I32,'F3'!I42)</f>
        <v>10.935751131699831</v>
      </c>
      <c r="J18" s="1">
        <f>STDEV('F3'!J2,'F3'!J18,'F3'!J32,'F3'!J42)</f>
        <v>8.1841614916593386</v>
      </c>
      <c r="K18" s="1">
        <f>STDEV('F3'!K2,'F3'!K18,'F3'!K32,'F3'!K42)</f>
        <v>0.13774046028854409</v>
      </c>
      <c r="L18" s="1">
        <f>STDEV('F3'!L2,'F3'!L18,'F3'!L32,'F3'!L42)</f>
        <v>2.6468324872934246</v>
      </c>
      <c r="M18" s="1">
        <f>STDEV('F3'!M2,'F3'!M18,'F3'!M32,'F3'!M42)</f>
        <v>2.1487044821797876</v>
      </c>
      <c r="N18" s="1">
        <f>STDEV('F3'!N2,'F3'!N18,'F3'!N32,'F3'!N42)</f>
        <v>2.7103946374074113</v>
      </c>
      <c r="O18" s="1">
        <f>STDEV('F3'!O2,'F3'!O18,'F3'!O32,'F3'!O42)</f>
        <v>0.45299666492983925</v>
      </c>
      <c r="P18" s="1">
        <f>STDEV('F3'!P2,'F3'!P18,'F3'!P32,'F3'!P42)</f>
        <v>0.28633746709355967</v>
      </c>
    </row>
    <row r="19" spans="1:16" x14ac:dyDescent="0.2">
      <c r="A19" t="s">
        <v>50</v>
      </c>
      <c r="B19" s="11">
        <f>B18/B17</f>
        <v>0.2524336534883857</v>
      </c>
      <c r="C19" s="11">
        <f t="shared" ref="C19:P19" si="8">C18/C17</f>
        <v>4.5140242415756808E-2</v>
      </c>
      <c r="D19" s="11">
        <f t="shared" si="8"/>
        <v>3.599173516160556</v>
      </c>
      <c r="E19" s="11">
        <f t="shared" si="8"/>
        <v>0.16557871394785573</v>
      </c>
      <c r="F19" s="11">
        <f t="shared" si="8"/>
        <v>0.23849808924552651</v>
      </c>
      <c r="G19" s="11">
        <f t="shared" si="8"/>
        <v>0.34350418219938578</v>
      </c>
      <c r="H19" s="11">
        <f t="shared" si="8"/>
        <v>0.37765004797810814</v>
      </c>
      <c r="I19" s="11">
        <f t="shared" si="8"/>
        <v>2.1718949232746816</v>
      </c>
      <c r="J19" s="11">
        <f t="shared" si="8"/>
        <v>8.2068677061040738</v>
      </c>
      <c r="K19" s="11">
        <f t="shared" si="8"/>
        <v>9.2126538319464837E-2</v>
      </c>
      <c r="L19" s="11">
        <f t="shared" si="8"/>
        <v>2.3753827707110897</v>
      </c>
      <c r="M19" s="11">
        <f t="shared" si="8"/>
        <v>0.38395783119674798</v>
      </c>
      <c r="N19" s="11">
        <f t="shared" si="8"/>
        <v>2.6666655884222279</v>
      </c>
      <c r="O19" s="11">
        <f t="shared" si="8"/>
        <v>0.43202197637570017</v>
      </c>
      <c r="P19" s="11">
        <f t="shared" si="8"/>
        <v>0.35703320796509175</v>
      </c>
    </row>
    <row r="20" spans="1:16" x14ac:dyDescent="0.2">
      <c r="A20" t="s">
        <v>51</v>
      </c>
      <c r="B20" s="1">
        <f>ABS(B17-B3)</f>
        <v>9.2256399999999239E-2</v>
      </c>
      <c r="C20" s="1">
        <f t="shared" ref="C20:P20" si="9">ABS(C17-C3)</f>
        <v>0.1201762666666667</v>
      </c>
      <c r="D20" s="1">
        <f t="shared" si="9"/>
        <v>1.3090876000000016</v>
      </c>
      <c r="E20" s="1">
        <f t="shared" si="9"/>
        <v>1.8181733333333394E-2</v>
      </c>
      <c r="F20" s="1">
        <f t="shared" si="9"/>
        <v>1.4219461333333339</v>
      </c>
      <c r="G20" s="1">
        <f t="shared" si="9"/>
        <v>0.87634369999999961</v>
      </c>
      <c r="H20" s="1">
        <f t="shared" si="9"/>
        <v>1.883440666666667</v>
      </c>
      <c r="I20" s="1">
        <f t="shared" si="9"/>
        <v>3.5119800000000367E-2</v>
      </c>
      <c r="J20" s="1">
        <f t="shared" si="9"/>
        <v>2.7667333333333266E-3</v>
      </c>
      <c r="K20" s="1">
        <f t="shared" si="9"/>
        <v>0.49512250000000013</v>
      </c>
      <c r="L20" s="1">
        <f t="shared" si="9"/>
        <v>0.11427620000000016</v>
      </c>
      <c r="M20" s="1">
        <f t="shared" si="9"/>
        <v>0.59619913333333407</v>
      </c>
      <c r="N20" s="1">
        <f t="shared" si="9"/>
        <v>1.6398400000000146E-2</v>
      </c>
      <c r="O20" s="1">
        <f t="shared" si="9"/>
        <v>4.8550050000000011E-2</v>
      </c>
      <c r="P20" s="1">
        <f t="shared" si="9"/>
        <v>0.19800886666666651</v>
      </c>
    </row>
    <row r="21" spans="1:16" ht="17" thickBot="1" x14ac:dyDescent="0.25">
      <c r="A21" t="s">
        <v>52</v>
      </c>
      <c r="B21" s="11">
        <f>B20/B3</f>
        <v>1.8451279999999848E-2</v>
      </c>
      <c r="C21" s="11">
        <f t="shared" ref="C21:P21" si="10">C20/C3</f>
        <v>0.1201762666666667</v>
      </c>
      <c r="D21" s="11">
        <f t="shared" si="10"/>
        <v>0.13090876000000015</v>
      </c>
      <c r="E21" s="11">
        <f t="shared" si="10"/>
        <v>1.8181733333333394E-2</v>
      </c>
      <c r="F21" s="11">
        <f t="shared" si="10"/>
        <v>0.14219461333333339</v>
      </c>
      <c r="G21" s="11">
        <f t="shared" si="10"/>
        <v>0.17526873999999992</v>
      </c>
      <c r="H21" s="11">
        <f t="shared" si="10"/>
        <v>0.3766881333333334</v>
      </c>
      <c r="I21" s="11">
        <f t="shared" si="10"/>
        <v>7.0239600000000738E-3</v>
      </c>
      <c r="J21" s="11">
        <f t="shared" si="10"/>
        <v>2.7667333333333266E-3</v>
      </c>
      <c r="K21" s="11">
        <f t="shared" si="10"/>
        <v>0.49512250000000013</v>
      </c>
      <c r="L21" s="11">
        <f t="shared" si="10"/>
        <v>0.11427620000000016</v>
      </c>
      <c r="M21" s="11">
        <f t="shared" si="10"/>
        <v>0.11923982666666681</v>
      </c>
      <c r="N21" s="11">
        <f t="shared" si="10"/>
        <v>1.6398400000000146E-2</v>
      </c>
      <c r="O21" s="11">
        <f t="shared" si="10"/>
        <v>4.8550050000000011E-2</v>
      </c>
      <c r="P21" s="11">
        <f t="shared" si="10"/>
        <v>0.19800886666666651</v>
      </c>
    </row>
    <row r="22" spans="1:16" ht="17" thickBot="1" x14ac:dyDescent="0.25">
      <c r="A22" s="15" t="s">
        <v>41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/>
    </row>
    <row r="23" spans="1:16" x14ac:dyDescent="0.2">
      <c r="A23" t="s">
        <v>48</v>
      </c>
      <c r="B23" s="1">
        <f>AVERAGE('F4'!B2,'F4'!B18,'F4'!B32,'F4'!B46,'F4'!B59)</f>
        <v>5.0433139333333328</v>
      </c>
      <c r="C23" s="1">
        <f>AVERAGE('F4'!C2,'F4'!C18,'F4'!C32,'F4'!C46,'F4'!C59)</f>
        <v>0.99246879999999993</v>
      </c>
      <c r="D23" s="1">
        <f>AVERAGE('F4'!D2,'F4'!D18,'F4'!D32,'F4'!D46,'F4'!D59)</f>
        <v>10.31723824</v>
      </c>
      <c r="E23" s="1">
        <f>AVERAGE('F4'!E2,'F4'!E18,'F4'!E32,'F4'!E46,'F4'!E59)</f>
        <v>1.0166474666666665</v>
      </c>
      <c r="F23" s="1">
        <f>AVERAGE('F4'!F2,'F4'!F18,'F4'!F32,'F4'!F46,'F4'!F59)</f>
        <v>10.985250799999999</v>
      </c>
      <c r="G23" s="1">
        <f>AVERAGE('F4'!G2,'F4'!G18,'F4'!G32,'F4'!G46,'F4'!G59)</f>
        <v>4.7758400999999999</v>
      </c>
      <c r="H23" s="1">
        <f>AVERAGE('F4'!H2,'F4'!H18,'F4'!H32,'F4'!H46,'F4'!H59)</f>
        <v>2.3053445333333333</v>
      </c>
      <c r="I23" s="1">
        <f>AVERAGE('F4'!I2,'F4'!I18,'F4'!I32,'F4'!I46,'F4'!I59)</f>
        <v>5.3205613500000002</v>
      </c>
      <c r="J23" s="1">
        <f>AVERAGE('F4'!J2,'F4'!J18,'F4'!J32,'F4'!J46,'F4'!J59)</f>
        <v>1.0500457333333333</v>
      </c>
      <c r="K23" s="1">
        <f>AVERAGE('F4'!K2,'F4'!K18,'F4'!K32,'F4'!K46,'F4'!K59)</f>
        <v>1.5651632666666666</v>
      </c>
      <c r="L23" s="1">
        <f>AVERAGE('F4'!L2,'F4'!L18,'F4'!L32,'F4'!L46,'F4'!L59)</f>
        <v>1.0486005999999999</v>
      </c>
      <c r="M23" s="1">
        <f>AVERAGE('F4'!M2,'F4'!M18,'F4'!M32,'F4'!M46,'F4'!M59)</f>
        <v>5.2435859333333337</v>
      </c>
      <c r="N23" s="1">
        <f>AVERAGE('F4'!N2,'F4'!N18,'F4'!N32,'F4'!N46,'F4'!N59)</f>
        <v>1.0151716</v>
      </c>
      <c r="O23" s="1">
        <f>AVERAGE('F4'!O2,'F4'!O18,'F4'!O32,'F4'!O46,'F4'!O59)</f>
        <v>1.0123387500000001</v>
      </c>
      <c r="P23" s="1">
        <f>AVERAGE('F4'!P2,'F4'!P18,'F4'!P32,'F4'!P46,'F4'!P59)</f>
        <v>1.0944090000000002</v>
      </c>
    </row>
    <row r="24" spans="1:16" x14ac:dyDescent="0.2">
      <c r="A24" t="s">
        <v>49</v>
      </c>
      <c r="B24" s="1">
        <f>STDEV('F4'!B2,'F4'!B18,'F4'!B32)</f>
        <v>4.1837100012362648E-2</v>
      </c>
      <c r="C24" s="1">
        <f>STDEV('F4'!C2,'F4'!C18,'F4'!C32)</f>
        <v>9.058542373137364E-3</v>
      </c>
      <c r="D24" s="1">
        <f>STDEV('F4'!D2,'F4'!D18,'F4'!D32)</f>
        <v>8.8881990078829853E-2</v>
      </c>
      <c r="E24" s="1">
        <f>STDEV('F4'!E2,'F4'!E18,'F4'!E32)</f>
        <v>9.1140179536393535E-3</v>
      </c>
      <c r="F24" s="1">
        <f>STDEV('F4'!F2,'F4'!F18,'F4'!F32)</f>
        <v>8.8993113752944358E-2</v>
      </c>
      <c r="G24" s="1">
        <f>STDEV('F4'!G2,'F4'!G18,'F4'!G32)</f>
        <v>5.0427652912364854E-2</v>
      </c>
      <c r="H24" s="1">
        <f>STDEV('F4'!H2,'F4'!H18,'F4'!H32)</f>
        <v>1.9412591235625217E-2</v>
      </c>
      <c r="I24" s="1">
        <f>STDEV('F4'!I2,'F4'!I18,'F4'!I32)</f>
        <v>5.5419913849475998E-2</v>
      </c>
      <c r="J24" s="1">
        <f>STDEV('F4'!J2,'F4'!J18,'F4'!J32)</f>
        <v>8.3005731997522446E-3</v>
      </c>
      <c r="K24" s="1">
        <f>STDEV('F4'!K2,'F4'!K18,'F4'!K32)</f>
        <v>3.3699423173984146E-2</v>
      </c>
      <c r="L24" s="1">
        <f>STDEV('F4'!L2,'F4'!L18,'F4'!L32)</f>
        <v>3.2855323210250205E-2</v>
      </c>
      <c r="M24" s="1">
        <f>STDEV('F4'!M2,'F4'!M18,'F4'!M32)</f>
        <v>4.203695850655053E-2</v>
      </c>
      <c r="N24" s="1">
        <f>STDEV('F4'!N2,'F4'!N18,'F4'!N32)</f>
        <v>1.0560260130358134E-2</v>
      </c>
      <c r="O24" s="1">
        <f>STDEV('F4'!O2,'F4'!O18,'F4'!O32)</f>
        <v>8.2558686752716853E-3</v>
      </c>
      <c r="P24" s="1">
        <f>STDEV('F4'!P2,'F4'!P18,'F4'!P32)</f>
        <v>7.4233358055177199E-3</v>
      </c>
    </row>
    <row r="25" spans="1:16" x14ac:dyDescent="0.2">
      <c r="A25" t="s">
        <v>50</v>
      </c>
      <c r="B25" s="11">
        <f>B24/B23</f>
        <v>8.2955573587922167E-3</v>
      </c>
      <c r="C25" s="11">
        <f t="shared" ref="C25:P25" si="11">C24/C23</f>
        <v>9.1272817575095196E-3</v>
      </c>
      <c r="D25" s="11">
        <f t="shared" si="11"/>
        <v>8.6149013923351881E-3</v>
      </c>
      <c r="E25" s="11">
        <f t="shared" si="11"/>
        <v>8.9647771252722892E-3</v>
      </c>
      <c r="F25" s="11">
        <f t="shared" si="11"/>
        <v>8.101145378760435E-3</v>
      </c>
      <c r="G25" s="11">
        <f t="shared" si="11"/>
        <v>1.0558907303526526E-2</v>
      </c>
      <c r="H25" s="11">
        <f t="shared" si="11"/>
        <v>8.4206898166133328E-3</v>
      </c>
      <c r="I25" s="11">
        <f t="shared" si="11"/>
        <v>1.0416177956387251E-2</v>
      </c>
      <c r="J25" s="11">
        <f t="shared" si="11"/>
        <v>7.90496350421078E-3</v>
      </c>
      <c r="K25" s="11">
        <f t="shared" si="11"/>
        <v>2.1530931559462112E-2</v>
      </c>
      <c r="L25" s="11">
        <f t="shared" si="11"/>
        <v>3.1332542829224215E-2</v>
      </c>
      <c r="M25" s="11">
        <f t="shared" si="11"/>
        <v>8.0168340980783254E-3</v>
      </c>
      <c r="N25" s="11">
        <f t="shared" si="11"/>
        <v>1.0402438494495054E-2</v>
      </c>
      <c r="O25" s="11">
        <f t="shared" si="11"/>
        <v>8.155243168624815E-3</v>
      </c>
      <c r="P25" s="11">
        <f t="shared" si="11"/>
        <v>6.7829630471950781E-3</v>
      </c>
    </row>
    <row r="26" spans="1:16" x14ac:dyDescent="0.2">
      <c r="A26" t="s">
        <v>51</v>
      </c>
      <c r="B26" s="1">
        <f>ABS(B23-B3)</f>
        <v>4.3313933333332777E-2</v>
      </c>
      <c r="C26" s="1">
        <f t="shared" ref="C26:P26" si="12">ABS(C23-C3)</f>
        <v>7.5312000000000712E-3</v>
      </c>
      <c r="D26" s="1">
        <f t="shared" si="12"/>
        <v>0.31723824</v>
      </c>
      <c r="E26" s="1">
        <f t="shared" si="12"/>
        <v>1.6647466666666499E-2</v>
      </c>
      <c r="F26" s="1">
        <f t="shared" si="12"/>
        <v>0.98525079999999932</v>
      </c>
      <c r="G26" s="1">
        <f t="shared" si="12"/>
        <v>0.22415990000000008</v>
      </c>
      <c r="H26" s="1">
        <f t="shared" si="12"/>
        <v>2.6946554666666667</v>
      </c>
      <c r="I26" s="1">
        <f t="shared" si="12"/>
        <v>0.32056135000000019</v>
      </c>
      <c r="J26" s="1">
        <f t="shared" si="12"/>
        <v>5.0045733333333287E-2</v>
      </c>
      <c r="K26" s="1">
        <f t="shared" si="12"/>
        <v>0.56516326666666661</v>
      </c>
      <c r="L26" s="1">
        <f t="shared" si="12"/>
        <v>4.8600599999999883E-2</v>
      </c>
      <c r="M26" s="1">
        <f t="shared" si="12"/>
        <v>0.24358593333333367</v>
      </c>
      <c r="N26" s="1">
        <f t="shared" si="12"/>
        <v>1.5171599999999952E-2</v>
      </c>
      <c r="O26" s="1">
        <f t="shared" si="12"/>
        <v>1.2338750000000065E-2</v>
      </c>
      <c r="P26" s="1">
        <f t="shared" si="12"/>
        <v>9.4409000000000187E-2</v>
      </c>
    </row>
    <row r="27" spans="1:16" x14ac:dyDescent="0.2">
      <c r="A27" t="s">
        <v>52</v>
      </c>
      <c r="B27" s="11">
        <f>B26/B3</f>
        <v>8.6627866666665557E-3</v>
      </c>
      <c r="C27" s="11">
        <f t="shared" ref="C27:P27" si="13">C26/C3</f>
        <v>7.5312000000000712E-3</v>
      </c>
      <c r="D27" s="11">
        <f t="shared" si="13"/>
        <v>3.1723823999999998E-2</v>
      </c>
      <c r="E27" s="11">
        <f t="shared" si="13"/>
        <v>1.6647466666666499E-2</v>
      </c>
      <c r="F27" s="11">
        <f t="shared" si="13"/>
        <v>9.8525079999999932E-2</v>
      </c>
      <c r="G27" s="11">
        <f t="shared" si="13"/>
        <v>4.4831980000000014E-2</v>
      </c>
      <c r="H27" s="11">
        <f t="shared" si="13"/>
        <v>0.53893109333333333</v>
      </c>
      <c r="I27" s="11">
        <f t="shared" si="13"/>
        <v>6.4112270000000041E-2</v>
      </c>
      <c r="J27" s="11">
        <f t="shared" si="13"/>
        <v>5.0045733333333287E-2</v>
      </c>
      <c r="K27" s="11">
        <f t="shared" si="13"/>
        <v>0.56516326666666661</v>
      </c>
      <c r="L27" s="11">
        <f t="shared" si="13"/>
        <v>4.8600599999999883E-2</v>
      </c>
      <c r="M27" s="11">
        <f t="shared" si="13"/>
        <v>4.8717186666666731E-2</v>
      </c>
      <c r="N27" s="11">
        <f t="shared" si="13"/>
        <v>1.5171599999999952E-2</v>
      </c>
      <c r="O27" s="11">
        <f t="shared" si="13"/>
        <v>1.2338750000000065E-2</v>
      </c>
      <c r="P27" s="11">
        <f t="shared" si="13"/>
        <v>9.4409000000000187E-2</v>
      </c>
    </row>
    <row r="29" spans="1:16" x14ac:dyDescent="0.2">
      <c r="A29" s="12" t="s">
        <v>53</v>
      </c>
    </row>
    <row r="30" spans="1:16" x14ac:dyDescent="0.2">
      <c r="A30" s="9"/>
      <c r="B30" s="9" t="s">
        <v>0</v>
      </c>
      <c r="C30" s="9" t="s">
        <v>1</v>
      </c>
      <c r="D30" s="9" t="s">
        <v>2</v>
      </c>
      <c r="E30" s="9" t="s">
        <v>3</v>
      </c>
      <c r="F30" s="9" t="s">
        <v>4</v>
      </c>
      <c r="G30" s="9" t="s">
        <v>5</v>
      </c>
      <c r="H30" s="9" t="s">
        <v>6</v>
      </c>
      <c r="I30" s="9" t="s">
        <v>7</v>
      </c>
      <c r="J30" s="9" t="s">
        <v>8</v>
      </c>
      <c r="K30" s="9" t="s">
        <v>9</v>
      </c>
      <c r="L30" s="9" t="s">
        <v>10</v>
      </c>
      <c r="M30" s="9" t="s">
        <v>11</v>
      </c>
      <c r="N30" s="9" t="s">
        <v>12</v>
      </c>
      <c r="O30" s="9" t="s">
        <v>13</v>
      </c>
      <c r="P30" s="9" t="s">
        <v>14</v>
      </c>
    </row>
    <row r="31" spans="1:16" x14ac:dyDescent="0.2">
      <c r="A31" t="s">
        <v>54</v>
      </c>
      <c r="B31" s="1"/>
      <c r="C31" s="1"/>
      <c r="D31" s="1">
        <f>AVERAGE('F1'!D4,'F2'!D4,'F3'!D4,'F4'!D4)</f>
        <v>45.820627137499997</v>
      </c>
      <c r="E31" s="1"/>
      <c r="F31" s="1"/>
      <c r="G31" s="1">
        <f>AVERAGE('F1'!G4,'F2'!G4,'F3'!G4,'F4'!G4)</f>
        <v>1.2279450000000001</v>
      </c>
      <c r="H31" s="1"/>
      <c r="I31" s="1">
        <f>AVERAGE('F1'!I4,'F2'!I4,'F3'!I4,'F4'!I4)</f>
        <v>27.584722312499999</v>
      </c>
      <c r="J31" s="1"/>
      <c r="K31" s="1">
        <f>AVERAGE('F1'!K4,'F2'!K4,'F3'!K4,'F4'!K4)</f>
        <v>5.9516672499999999</v>
      </c>
      <c r="L31" s="1"/>
      <c r="M31" s="1">
        <f>AVERAGE('F1'!M4,'F2'!M4,'F3'!M4,'F4'!M4)</f>
        <v>4.6443189166666672</v>
      </c>
      <c r="N31" s="1">
        <f>AVERAGE('F1'!N4,'F2'!N4,'F3'!N4,'F4'!N4)</f>
        <v>6.8864240625000006</v>
      </c>
      <c r="O31" s="1"/>
      <c r="P31" s="1"/>
    </row>
    <row r="32" spans="1:16" x14ac:dyDescent="0.2">
      <c r="A32" t="s">
        <v>55</v>
      </c>
      <c r="B32" s="1"/>
      <c r="C32" s="1"/>
      <c r="D32" s="1">
        <f>STDEV('F1'!D4,'F2'!D4,'F3'!D4,'F4'!D4)</f>
        <v>2.7140615510154</v>
      </c>
      <c r="E32" s="1"/>
      <c r="F32" s="1"/>
      <c r="G32" s="1">
        <f>STDEV('F1'!G4,'F2'!G4,'F3'!G4,'F4'!G4)</f>
        <v>0.49642655764154403</v>
      </c>
      <c r="H32" s="1"/>
      <c r="I32" s="1">
        <f>STDEV('F1'!I4,'F2'!I4,'F3'!I4,'F4'!I4)</f>
        <v>1.1694879806763085</v>
      </c>
      <c r="J32" s="1"/>
      <c r="K32" s="1">
        <f>STDEV('F1'!K4,'F2'!K4,'F3'!K4,'F4'!K4)</f>
        <v>1.242791380089632</v>
      </c>
      <c r="L32" s="1"/>
      <c r="M32" s="1">
        <f>STDEV('F1'!M4,'F2'!M4,'F3'!M4,'F4'!M4)</f>
        <v>0.64994143607395272</v>
      </c>
      <c r="N32" s="1">
        <f>STDEV('F1'!N4,'F2'!N4,'F3'!N4,'F4'!N4)</f>
        <v>0.18364542360090891</v>
      </c>
      <c r="O32" s="1"/>
      <c r="P32" s="1"/>
    </row>
    <row r="33" spans="1:16" x14ac:dyDescent="0.2">
      <c r="A33" t="s">
        <v>56</v>
      </c>
      <c r="C33" s="11"/>
      <c r="D33" s="11">
        <f>D32/D31</f>
        <v>5.9232309127305434E-2</v>
      </c>
      <c r="E33" s="11"/>
      <c r="F33" s="11"/>
      <c r="G33" s="11">
        <f t="shared" ref="F33:O33" si="14">G32/G31</f>
        <v>0.40427426117745013</v>
      </c>
      <c r="H33" s="11"/>
      <c r="I33" s="11">
        <f t="shared" si="14"/>
        <v>4.2396220901827091E-2</v>
      </c>
      <c r="J33" s="11"/>
      <c r="K33" s="11">
        <f t="shared" si="14"/>
        <v>0.20881398906997564</v>
      </c>
      <c r="L33" s="11"/>
      <c r="M33" s="11">
        <f t="shared" si="14"/>
        <v>0.13994332597220313</v>
      </c>
      <c r="N33" s="11">
        <f t="shared" si="14"/>
        <v>2.6667748302192054E-2</v>
      </c>
      <c r="O33" s="11"/>
      <c r="P33" s="11"/>
    </row>
    <row r="35" spans="1:16" x14ac:dyDescent="0.2">
      <c r="A35" s="13" t="s">
        <v>57</v>
      </c>
    </row>
    <row r="36" spans="1:16" ht="17" thickBot="1" x14ac:dyDescent="0.25">
      <c r="B36" s="9" t="s">
        <v>0</v>
      </c>
      <c r="C36" s="9" t="s">
        <v>1</v>
      </c>
      <c r="D36" s="9" t="s">
        <v>2</v>
      </c>
      <c r="E36" s="9" t="s">
        <v>3</v>
      </c>
      <c r="F36" s="9" t="s">
        <v>4</v>
      </c>
      <c r="G36" s="9" t="s">
        <v>5</v>
      </c>
      <c r="H36" s="9" t="s">
        <v>6</v>
      </c>
      <c r="I36" s="9" t="s">
        <v>7</v>
      </c>
      <c r="J36" s="9" t="s">
        <v>8</v>
      </c>
      <c r="K36" s="9" t="s">
        <v>9</v>
      </c>
      <c r="L36" s="9" t="s">
        <v>10</v>
      </c>
      <c r="M36" s="9" t="s">
        <v>11</v>
      </c>
      <c r="N36" s="9" t="s">
        <v>12</v>
      </c>
      <c r="O36" s="9" t="s">
        <v>13</v>
      </c>
      <c r="P36" s="9" t="s">
        <v>14</v>
      </c>
    </row>
    <row r="37" spans="1:16" ht="17" thickBot="1" x14ac:dyDescent="0.25">
      <c r="A37" s="15" t="s">
        <v>38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/>
    </row>
    <row r="38" spans="1:16" x14ac:dyDescent="0.2">
      <c r="A38" t="s">
        <v>58</v>
      </c>
      <c r="B38" s="1">
        <f>AVERAGE('F1'!B19,'F1'!B56,'F1'!B57)</f>
        <v>0.63256477777777775</v>
      </c>
      <c r="C38" s="1">
        <f>AVERAGE('F1'!C19,'F1'!C56,'F1'!C57)</f>
        <v>2.9368402222222225</v>
      </c>
      <c r="D38" s="1">
        <f>AVERAGE('F1'!D19,'F1'!D56,'F1'!D57)</f>
        <v>100.96277225</v>
      </c>
      <c r="E38" s="1">
        <f>AVERAGE('F1'!E19,'F1'!E56,'F1'!E57)</f>
        <v>0.18855266666666667</v>
      </c>
      <c r="F38" s="1">
        <f>AVERAGE('F1'!F19,'F1'!F56,'F1'!F57)</f>
        <v>3.7928888888888894E-2</v>
      </c>
      <c r="G38" s="1">
        <f>AVERAGE('F1'!G19,'F1'!G56,'F1'!G57)</f>
        <v>2.0617968333333336</v>
      </c>
      <c r="H38" s="1">
        <f>AVERAGE('F1'!H19,'F1'!H56,'F1'!H57)</f>
        <v>0.10153716666666668</v>
      </c>
      <c r="I38" s="1">
        <f>AVERAGE('F1'!I19,'F1'!I56,'F1'!I57)</f>
        <v>3.8351627500000003</v>
      </c>
      <c r="J38" s="1">
        <f>AVERAGE('F1'!J19,'F1'!J56,'F1'!J57)</f>
        <v>0.43597677777777782</v>
      </c>
      <c r="K38" s="1">
        <f>AVERAGE('F1'!K19,'F1'!K56,'F1'!K57)</f>
        <v>1.635321</v>
      </c>
      <c r="L38" s="1">
        <f>AVERAGE('F1'!L19,'F1'!L56,'F1'!L57)</f>
        <v>0.29004966666666671</v>
      </c>
      <c r="M38" s="1">
        <f>AVERAGE('F1'!M19,'F1'!M56,'F1'!M57)</f>
        <v>1.3476107777777777</v>
      </c>
      <c r="N38" s="1">
        <f>AVERAGE('F1'!N19,'F1'!N56,'F1'!N57)</f>
        <v>0.58355016666666659</v>
      </c>
      <c r="O38" s="1">
        <f>AVERAGE('F1'!O19,'F1'!O56,'F1'!O57)</f>
        <v>0.44218858333333327</v>
      </c>
      <c r="P38" s="1">
        <f>AVERAGE('F1'!P19,'F1'!P56,'F1'!P57)</f>
        <v>0.16103177777777777</v>
      </c>
    </row>
    <row r="39" spans="1:16" x14ac:dyDescent="0.2">
      <c r="A39" t="s">
        <v>59</v>
      </c>
      <c r="B39" s="1">
        <f>STDEV('F1'!B19,'F1'!B56,'F1'!B57)</f>
        <v>1.417087043642435E-2</v>
      </c>
      <c r="C39" s="1">
        <f>STDEV('F1'!C19,'F1'!C56,'F1'!C57)</f>
        <v>0.16933918288988759</v>
      </c>
      <c r="D39" s="1">
        <f>STDEV('F1'!D19,'F1'!D56,'F1'!D57)</f>
        <v>7.9335513034592919</v>
      </c>
      <c r="E39" s="1">
        <f>STDEV('F1'!E19,'F1'!E56,'F1'!E57)</f>
        <v>2.3684687974394509E-4</v>
      </c>
      <c r="F39" s="1">
        <f>STDEV('F1'!F19,'F1'!F56,'F1'!F57)</f>
        <v>7.6960523382181368E-3</v>
      </c>
      <c r="G39" s="1">
        <f>STDEV('F1'!G19,'F1'!G56,'F1'!G57)</f>
        <v>0.18137896726076969</v>
      </c>
      <c r="H39" s="1">
        <f>STDEV('F1'!H19,'F1'!H56,'F1'!H57)</f>
        <v>2.9209802435712054E-3</v>
      </c>
      <c r="I39" s="1">
        <f>STDEV('F1'!I19,'F1'!I56,'F1'!I57)</f>
        <v>0.30578926389110317</v>
      </c>
      <c r="J39" s="1">
        <f>STDEV('F1'!J19,'F1'!J56,'F1'!J57)</f>
        <v>0.14124528986653473</v>
      </c>
      <c r="K39" s="1">
        <f>STDEV('F1'!K19,'F1'!K56,'F1'!K57)</f>
        <v>0.1393855928145015</v>
      </c>
      <c r="L39" s="1">
        <f>STDEV('F1'!L19,'F1'!L56,'F1'!L57)</f>
        <v>2.3287171148152229E-2</v>
      </c>
      <c r="M39" s="1">
        <f>STDEV('F1'!M19,'F1'!M56,'F1'!M57)</f>
        <v>7.0753662985925517E-2</v>
      </c>
      <c r="N39" s="1">
        <f>STDEV('F1'!N19,'F1'!N56,'F1'!N57)</f>
        <v>8.1674954797330099E-2</v>
      </c>
      <c r="O39" s="1">
        <f>STDEV('F1'!O19,'F1'!O56,'F1'!O57)</f>
        <v>3.4905447917672291E-2</v>
      </c>
      <c r="P39" s="1">
        <f>STDEV('F1'!P19,'F1'!P56,'F1'!P57)</f>
        <v>6.4745052349223561E-3</v>
      </c>
    </row>
    <row r="40" spans="1:16" ht="17" thickBot="1" x14ac:dyDescent="0.25">
      <c r="A40" t="s">
        <v>60</v>
      </c>
      <c r="B40" s="11">
        <f>B39/B38</f>
        <v>2.2402243903315508E-2</v>
      </c>
      <c r="C40" s="11">
        <f t="shared" ref="C40:P40" si="15">C39/C38</f>
        <v>5.7660332219828254E-2</v>
      </c>
      <c r="D40" s="11">
        <f t="shared" si="15"/>
        <v>7.8578976454950628E-2</v>
      </c>
      <c r="E40" s="11">
        <f t="shared" si="15"/>
        <v>1.2561311591665551E-3</v>
      </c>
      <c r="F40" s="11">
        <f t="shared" si="15"/>
        <v>0.20290740287076173</v>
      </c>
      <c r="G40" s="11">
        <f t="shared" si="15"/>
        <v>8.7971309456098046E-2</v>
      </c>
      <c r="H40" s="11">
        <f t="shared" si="15"/>
        <v>2.8767596531035812E-2</v>
      </c>
      <c r="I40" s="11">
        <f t="shared" si="15"/>
        <v>7.9733060582918722E-2</v>
      </c>
      <c r="J40" s="11">
        <f t="shared" si="15"/>
        <v>0.32397434236400779</v>
      </c>
      <c r="K40" s="11">
        <f t="shared" si="15"/>
        <v>8.5234393011831625E-2</v>
      </c>
      <c r="L40" s="11">
        <f t="shared" si="15"/>
        <v>8.0286839891164252E-2</v>
      </c>
      <c r="M40" s="11">
        <f t="shared" si="15"/>
        <v>5.2503040308566652E-2</v>
      </c>
      <c r="N40" s="11">
        <f t="shared" si="15"/>
        <v>0.13996218228138074</v>
      </c>
      <c r="O40" s="11">
        <f t="shared" si="15"/>
        <v>7.8937922038931643E-2</v>
      </c>
      <c r="P40" s="11">
        <f t="shared" si="15"/>
        <v>4.0206382394021058E-2</v>
      </c>
    </row>
    <row r="41" spans="1:16" ht="17" thickBot="1" x14ac:dyDescent="0.25">
      <c r="A41" s="15" t="s">
        <v>39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</row>
    <row r="42" spans="1:16" x14ac:dyDescent="0.2">
      <c r="A42" t="s">
        <v>58</v>
      </c>
      <c r="B42" s="1">
        <f>AVERAGE('F2'!B19,'F2'!B56,'F2'!B57)</f>
        <v>2.6285372222222225</v>
      </c>
      <c r="C42" s="1">
        <f>AVERAGE('F2'!C19,'F2'!C56,'F2'!C57)</f>
        <v>0.97616366666666654</v>
      </c>
      <c r="D42" s="1">
        <f>AVERAGE('F2'!D19,'F2'!D56,'F2'!D57)</f>
        <v>22.327942416666662</v>
      </c>
      <c r="E42" s="1">
        <f>AVERAGE('F2'!E19,'F2'!E56,'F2'!E57)</f>
        <v>1.338311111111111E-2</v>
      </c>
      <c r="F42" s="1">
        <f>AVERAGE('F2'!F19,'F2'!F56,'F2'!F57)</f>
        <v>2.7492099999999997</v>
      </c>
      <c r="G42" s="1">
        <f>AVERAGE('F2'!G19,'F2'!G56,'F2'!G57)</f>
        <v>1.4319688333333334</v>
      </c>
      <c r="H42" s="1">
        <f>AVERAGE('F2'!H19,'F2'!H56,'F2'!H57)</f>
        <v>4.1858333333333338E-2</v>
      </c>
      <c r="I42" s="1">
        <f>AVERAGE('F2'!I19,'F2'!I56,'F2'!I57)</f>
        <v>0.62645783333333338</v>
      </c>
      <c r="J42" s="1">
        <f>AVERAGE('F2'!J19,'F2'!J56,'F2'!J57)</f>
        <v>2.0403387777777779</v>
      </c>
      <c r="K42" s="1">
        <f>AVERAGE('F2'!K19,'F2'!K56,'F2'!K57)</f>
        <v>0.504911</v>
      </c>
      <c r="L42" s="1">
        <f>AVERAGE('F2'!L19,'F2'!L56,'F2'!L57)</f>
        <v>1.0560126666666665</v>
      </c>
      <c r="M42" s="1">
        <f>AVERAGE('F2'!M19,'F2'!M56,'F2'!M57)</f>
        <v>0.42297111111111113</v>
      </c>
      <c r="N42" s="1">
        <f>AVERAGE('F2'!N19,'F2'!N56,'F2'!N57)</f>
        <v>2.2417004166666668</v>
      </c>
      <c r="O42" s="1">
        <f>AVERAGE('F2'!O19,'F2'!O56,'F2'!O57)</f>
        <v>9.7238583333333337E-2</v>
      </c>
      <c r="P42" s="1">
        <f>AVERAGE('F2'!P19,'F2'!P56,'F2'!P57)</f>
        <v>0.81365177777777775</v>
      </c>
    </row>
    <row r="43" spans="1:16" x14ac:dyDescent="0.2">
      <c r="A43" t="s">
        <v>59</v>
      </c>
      <c r="B43" s="1">
        <f>STDEV('F2'!B19,'F2'!B56,'F2'!B57)</f>
        <v>0.20582834424003063</v>
      </c>
      <c r="C43" s="1">
        <f>STDEV('F2'!C19,'F2'!C56,'F2'!C57)</f>
        <v>0.12253935232814016</v>
      </c>
      <c r="D43" s="1">
        <f>STDEV('F2'!D19,'F2'!D56,'F2'!D57)</f>
        <v>3.1610860815847928</v>
      </c>
      <c r="E43" s="1">
        <f>STDEV('F2'!E19,'F2'!E56,'F2'!E57)</f>
        <v>5.3240067757421357E-4</v>
      </c>
      <c r="F43" s="1">
        <f>STDEV('F2'!F19,'F2'!F56,'F2'!F57)</f>
        <v>0.37319681174013142</v>
      </c>
      <c r="G43" s="1">
        <f>STDEV('F2'!G19,'F2'!G56,'F2'!G57)</f>
        <v>7.3501976814119449E-2</v>
      </c>
      <c r="H43" s="1">
        <f>STDEV('F2'!H19,'F2'!H56,'F2'!H57)</f>
        <v>3.5171051227457562E-3</v>
      </c>
      <c r="I43" s="1">
        <f>STDEV('F2'!I19,'F2'!I56,'F2'!I57)</f>
        <v>0.11647214499729409</v>
      </c>
      <c r="J43" s="1">
        <f>STDEV('F2'!J19,'F2'!J56,'F2'!J57)</f>
        <v>0.21843492284312396</v>
      </c>
      <c r="K43" s="1">
        <f>STDEV('F2'!K19,'F2'!K56,'F2'!K57)</f>
        <v>4.6260172762323339E-2</v>
      </c>
      <c r="L43" s="1">
        <f>STDEV('F2'!L19,'F2'!L56,'F2'!L57)</f>
        <v>6.9204786565550014E-2</v>
      </c>
      <c r="M43" s="1">
        <f>STDEV('F2'!M19,'F2'!M56,'F2'!M57)</f>
        <v>2.8692791240103266E-2</v>
      </c>
      <c r="N43" s="1">
        <f>STDEV('F2'!N19,'F2'!N56,'F2'!N57)</f>
        <v>0.29005613499979965</v>
      </c>
      <c r="O43" s="1">
        <f>STDEV('F2'!O19,'F2'!O56,'F2'!O57)</f>
        <v>1.3992035404859129E-2</v>
      </c>
      <c r="P43" s="1">
        <f>STDEV('F2'!P19,'F2'!P56,'F2'!P57)</f>
        <v>4.0629917075876459E-2</v>
      </c>
    </row>
    <row r="44" spans="1:16" ht="17" thickBot="1" x14ac:dyDescent="0.25">
      <c r="A44" t="s">
        <v>60</v>
      </c>
      <c r="B44" s="11">
        <f>B43/B42</f>
        <v>7.8305280404596625E-2</v>
      </c>
      <c r="C44" s="11">
        <f t="shared" ref="C44:P44" si="16">C43/C42</f>
        <v>0.12553156454447717</v>
      </c>
      <c r="D44" s="11">
        <f t="shared" si="16"/>
        <v>0.14157534190097179</v>
      </c>
      <c r="E44" s="11">
        <f t="shared" si="16"/>
        <v>3.9781533094513176E-2</v>
      </c>
      <c r="F44" s="11">
        <f t="shared" si="16"/>
        <v>0.13574692793207194</v>
      </c>
      <c r="G44" s="11">
        <f t="shared" si="16"/>
        <v>5.1329313252594849E-2</v>
      </c>
      <c r="H44" s="11">
        <f t="shared" si="16"/>
        <v>8.4024012488451261E-2</v>
      </c>
      <c r="I44" s="11">
        <f t="shared" si="16"/>
        <v>0.18592176328541521</v>
      </c>
      <c r="J44" s="11">
        <f t="shared" si="16"/>
        <v>0.10705816368447939</v>
      </c>
      <c r="K44" s="11">
        <f t="shared" si="16"/>
        <v>9.1620449469952805E-2</v>
      </c>
      <c r="L44" s="11">
        <f t="shared" si="16"/>
        <v>6.5534049685215284E-2</v>
      </c>
      <c r="M44" s="11">
        <f t="shared" si="16"/>
        <v>6.7836290674154101E-2</v>
      </c>
      <c r="N44" s="11">
        <f t="shared" si="16"/>
        <v>0.12939112329340752</v>
      </c>
      <c r="O44" s="11">
        <f t="shared" si="16"/>
        <v>0.14389386316843497</v>
      </c>
      <c r="P44" s="11">
        <f t="shared" si="16"/>
        <v>4.9935264919894501E-2</v>
      </c>
    </row>
    <row r="45" spans="1:16" ht="17" thickBot="1" x14ac:dyDescent="0.25">
      <c r="A45" s="15" t="s">
        <v>40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</row>
    <row r="46" spans="1:16" x14ac:dyDescent="0.2">
      <c r="A46" t="s">
        <v>58</v>
      </c>
      <c r="B46" s="1">
        <f>AVERAGE('F3'!B19,'F3'!B56,'F3'!B57)</f>
        <v>7.4288862222222223</v>
      </c>
      <c r="C46" s="1">
        <f>AVERAGE('F3'!C19,'F3'!C56,'F3'!C57)</f>
        <v>0.3399948888888889</v>
      </c>
      <c r="D46" s="1">
        <f>AVERAGE('F3'!D19,'F3'!D56,'F3'!D57)</f>
        <v>5.3573941333333339</v>
      </c>
      <c r="E46" s="1">
        <f>AVERAGE('F3'!E19,'F3'!E56,'F3'!E57)</f>
        <v>1.9954111111111113E-2</v>
      </c>
      <c r="F46" s="1">
        <f>AVERAGE('F3'!F19,'F3'!F56,'F3'!F57)</f>
        <v>17.045282222222223</v>
      </c>
      <c r="G46" s="1">
        <f>AVERAGE('F3'!G19,'F3'!G56,'F3'!G57)</f>
        <v>0.50946299999999989</v>
      </c>
      <c r="H46" s="1">
        <f>AVERAGE('F3'!H19,'F3'!H56,'F3'!H57)</f>
        <v>0.74037344444444442</v>
      </c>
      <c r="I46" s="1">
        <f>AVERAGE('F3'!I19,'F3'!I56,'F3'!I57)</f>
        <v>8.8846583333333326E-2</v>
      </c>
      <c r="J46" s="1">
        <f>AVERAGE('F3'!J19,'F3'!J56,'F3'!J57)</f>
        <v>3.9225777777777782</v>
      </c>
      <c r="K46" s="1">
        <f>AVERAGE('F3'!K19,'F3'!K56,'F3'!K57)</f>
        <v>1.9123736666666666</v>
      </c>
      <c r="L46" s="1">
        <f>AVERAGE('F3'!L19,'F3'!L56,'F3'!L57)</f>
        <v>1.6439101666666669</v>
      </c>
      <c r="M46" s="1">
        <f>AVERAGE('F3'!M19,'F3'!M56,'F3'!M57)</f>
        <v>0.23406233333333337</v>
      </c>
      <c r="N46" s="1">
        <f>AVERAGE('F3'!N19,'F3'!N56,'F3'!N57)</f>
        <v>3.2470748333333339</v>
      </c>
      <c r="O46" s="1">
        <f>AVERAGE('F3'!O19,'F3'!O56,'F3'!O57)</f>
        <v>2.9158833333333339E-2</v>
      </c>
      <c r="P46" s="1" t="s">
        <v>16</v>
      </c>
    </row>
    <row r="47" spans="1:16" x14ac:dyDescent="0.2">
      <c r="A47" t="s">
        <v>59</v>
      </c>
      <c r="B47" s="1">
        <f>STDEV('F3'!B19,'F3'!B56,'F3'!B57)</f>
        <v>1.0384455302050362</v>
      </c>
      <c r="C47" s="1">
        <f>STDEV('F3'!C19,'F3'!C56,'F3'!C57)</f>
        <v>5.9160926796073383E-2</v>
      </c>
      <c r="D47" s="1">
        <f>STDEV('F3'!D19,'F3'!D56,'F3'!D57)</f>
        <v>0.9854820451070625</v>
      </c>
      <c r="E47" s="1">
        <f>STDEV('F3'!E19,'F3'!E56,'F3'!E57)</f>
        <v>2.8572568494455866E-3</v>
      </c>
      <c r="F47" s="1">
        <f>STDEV('F3'!F19,'F3'!F56,'F3'!F57)</f>
        <v>2.5174214944460234</v>
      </c>
      <c r="G47" s="1">
        <f>STDEV('F3'!G19,'F3'!G56,'F3'!G57)</f>
        <v>0.37688067871642084</v>
      </c>
      <c r="H47" s="1">
        <f>STDEV('F3'!H19,'F3'!H56,'F3'!H57)</f>
        <v>1.91855366048059E-4</v>
      </c>
      <c r="I47" s="1">
        <f>STDEV('F3'!I19,'F3'!I56,'F3'!I57)</f>
        <v>4.322373489569516E-3</v>
      </c>
      <c r="J47" s="1">
        <f>STDEV('F3'!J19,'F3'!J56,'F3'!J57)</f>
        <v>0.51648669022953508</v>
      </c>
      <c r="K47" s="1">
        <f>STDEV('F3'!K19,'F3'!K56,'F3'!K57)</f>
        <v>0.44146036674013389</v>
      </c>
      <c r="L47" s="1">
        <f>STDEV('F3'!L19,'F3'!L56,'F3'!L57)</f>
        <v>0.16060341437243289</v>
      </c>
      <c r="M47" s="1">
        <f>STDEV('F3'!M19,'F3'!M56,'F3'!M57)</f>
        <v>6.6278373281016378E-2</v>
      </c>
      <c r="N47" s="1">
        <f>STDEV('F3'!N19,'F3'!N56,'F3'!N57)</f>
        <v>0.40233654816818815</v>
      </c>
      <c r="O47" s="1">
        <f>STDEV('F3'!O19,'F3'!O56,'F3'!O57)</f>
        <v>6.1055652499038106E-3</v>
      </c>
      <c r="P47" s="1" t="s">
        <v>16</v>
      </c>
    </row>
    <row r="48" spans="1:16" ht="17" thickBot="1" x14ac:dyDescent="0.25">
      <c r="A48" t="s">
        <v>60</v>
      </c>
      <c r="B48" s="11">
        <f>B47/B46</f>
        <v>0.13978482091954872</v>
      </c>
      <c r="C48" s="11">
        <f t="shared" ref="C48:P48" si="17">C47/C46</f>
        <v>0.17400534163737769</v>
      </c>
      <c r="D48" s="11">
        <f t="shared" si="17"/>
        <v>0.18394802035852872</v>
      </c>
      <c r="E48" s="11">
        <f t="shared" si="17"/>
        <v>0.14319138715502946</v>
      </c>
      <c r="F48" s="11">
        <f t="shared" si="17"/>
        <v>0.14769022076759858</v>
      </c>
      <c r="G48" s="11">
        <f t="shared" si="17"/>
        <v>0.73976064741977521</v>
      </c>
      <c r="H48" s="11">
        <f t="shared" si="17"/>
        <v>2.5913323537964263E-4</v>
      </c>
      <c r="I48" s="11">
        <f t="shared" si="17"/>
        <v>4.8649856048520151E-2</v>
      </c>
      <c r="J48" s="11">
        <f t="shared" si="17"/>
        <v>0.13167022287117924</v>
      </c>
      <c r="K48" s="11">
        <f t="shared" si="17"/>
        <v>0.23084419872273945</v>
      </c>
      <c r="L48" s="11">
        <f t="shared" si="17"/>
        <v>9.7695979761525609E-2</v>
      </c>
      <c r="M48" s="11">
        <f t="shared" si="17"/>
        <v>0.2831654813362382</v>
      </c>
      <c r="N48" s="11">
        <f t="shared" si="17"/>
        <v>0.12390738397462908</v>
      </c>
      <c r="O48" s="11">
        <f t="shared" si="17"/>
        <v>0.20938990185605766</v>
      </c>
      <c r="P48" s="1" t="s">
        <v>16</v>
      </c>
    </row>
    <row r="49" spans="1:16" ht="17" thickBot="1" x14ac:dyDescent="0.25">
      <c r="A49" s="15" t="s">
        <v>41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7"/>
    </row>
    <row r="50" spans="1:16" x14ac:dyDescent="0.2">
      <c r="A50" t="s">
        <v>58</v>
      </c>
      <c r="B50" s="14">
        <f>AVERAGE('F4'!B19,'F4'!B56,'F4'!B57)</f>
        <v>142.08308033333336</v>
      </c>
      <c r="C50" s="14">
        <f>AVERAGE('F4'!C19,'F4'!C56,'F4'!C57)</f>
        <v>1.0205456666666666</v>
      </c>
      <c r="D50" s="14">
        <f>AVERAGE('F4'!D19,'F4'!D56,'F4'!D57)</f>
        <v>17.159807133333334</v>
      </c>
      <c r="E50" s="14">
        <f>AVERAGE('F4'!E19,'F4'!E56,'F4'!E57)</f>
        <v>0.31520488888888887</v>
      </c>
      <c r="F50" s="14">
        <f>AVERAGE('F4'!F19,'F4'!F56,'F4'!F57)</f>
        <v>201.2029057777778</v>
      </c>
      <c r="G50" s="14">
        <f>AVERAGE('F4'!G19,'F4'!G56,'F4'!G57)</f>
        <v>18.372087333333333</v>
      </c>
      <c r="H50" s="14">
        <f>AVERAGE('F4'!H19,'F4'!H56,'F4'!H57)</f>
        <v>0.48039111111111116</v>
      </c>
      <c r="I50" s="14">
        <f>AVERAGE('F4'!I19,'F4'!I56,'F4'!I57)</f>
        <v>33.145595333333333</v>
      </c>
      <c r="J50" s="14">
        <f>AVERAGE('F4'!J19,'F4'!J56,'F4'!J57)</f>
        <v>6.1852684444444455</v>
      </c>
      <c r="K50" s="14">
        <f>AVERAGE('F4'!K19,'F4'!K56,'F4'!K57)</f>
        <v>12.632254666666668</v>
      </c>
      <c r="L50" s="14">
        <f>AVERAGE('F4'!L19,'F4'!L56,'F4'!L57)</f>
        <v>14.524970666666666</v>
      </c>
      <c r="M50" s="14">
        <f>AVERAGE('F4'!M19,'F4'!M56,'F4'!M57)</f>
        <v>4.4127486666666664</v>
      </c>
      <c r="N50" s="14">
        <f>AVERAGE('F4'!N19,'F4'!N56,'F4'!N57)</f>
        <v>88.229240000000004</v>
      </c>
      <c r="O50" s="14">
        <f>AVERAGE('F4'!O19,'F4'!O56,'F4'!O57)</f>
        <v>0.31003441666666665</v>
      </c>
      <c r="P50" s="14">
        <f>AVERAGE('F4'!P19,'F4'!P56,'F4'!P57)</f>
        <v>1.1577432222222221</v>
      </c>
    </row>
    <row r="51" spans="1:16" x14ac:dyDescent="0.2">
      <c r="A51" t="s">
        <v>59</v>
      </c>
      <c r="B51" s="14">
        <f>STDEV('F4'!B19,'F4'!B56,'F4'!B57)</f>
        <v>15.633787150397788</v>
      </c>
      <c r="C51" s="14">
        <f>STDEV('F4'!C19,'F4'!C56,'F4'!C57)</f>
        <v>0.14545357364809045</v>
      </c>
      <c r="D51" s="14">
        <f>STDEV('F4'!D19,'F4'!D56,'F4'!D57)</f>
        <v>2.2091901450899636</v>
      </c>
      <c r="E51" s="14">
        <f>STDEV('F4'!E19,'F4'!E56,'F4'!E57)</f>
        <v>2.1356508158023011E-2</v>
      </c>
      <c r="F51" s="14">
        <f>STDEV('F4'!F19,'F4'!F56,'F4'!F57)</f>
        <v>15.067994232611168</v>
      </c>
      <c r="G51" s="14">
        <f>STDEV('F4'!G19,'F4'!G56,'F4'!G57)</f>
        <v>2.1356588071597691</v>
      </c>
      <c r="H51" s="14">
        <f>STDEV('F4'!H19,'F4'!H56,'F4'!H57)</f>
        <v>5.6370765135182695E-2</v>
      </c>
      <c r="I51" s="14">
        <f>STDEV('F4'!I19,'F4'!I56,'F4'!I57)</f>
        <v>5.8891117977765921</v>
      </c>
      <c r="J51" s="14">
        <f>STDEV('F4'!J19,'F4'!J56,'F4'!J57)</f>
        <v>0.67984215237479395</v>
      </c>
      <c r="K51" s="14">
        <f>STDEV('F4'!K19,'F4'!K56,'F4'!K57)</f>
        <v>4.3789228558104485</v>
      </c>
      <c r="L51" s="14">
        <f>STDEV('F4'!L19,'F4'!L56,'F4'!L57)</f>
        <v>1.3522330469555106</v>
      </c>
      <c r="M51" s="14">
        <f>STDEV('F4'!M19,'F4'!M56,'F4'!M57)</f>
        <v>1.1735813704236442</v>
      </c>
      <c r="N51" s="14">
        <f>STDEV('F4'!N19,'F4'!N56,'F4'!N57)</f>
        <v>16.925094837920259</v>
      </c>
      <c r="O51" s="14">
        <f>STDEV('F4'!O19,'F4'!O56,'F4'!O57)</f>
        <v>5.121848040889012E-2</v>
      </c>
      <c r="P51" s="14">
        <f>STDEV('F4'!P19,'F4'!P56,'F4'!P57)</f>
        <v>0.12035017375804903</v>
      </c>
    </row>
    <row r="52" spans="1:16" x14ac:dyDescent="0.2">
      <c r="A52" t="s">
        <v>60</v>
      </c>
      <c r="B52" s="11">
        <f>B51/B50</f>
        <v>0.11003271546281383</v>
      </c>
      <c r="C52" s="11">
        <f t="shared" ref="C52:P52" si="18">C51/C50</f>
        <v>0.14252529641635223</v>
      </c>
      <c r="D52" s="11">
        <f t="shared" si="18"/>
        <v>0.12874213141933041</v>
      </c>
      <c r="E52" s="11">
        <f t="shared" si="18"/>
        <v>6.7754368383389121E-2</v>
      </c>
      <c r="F52" s="11">
        <f t="shared" si="18"/>
        <v>7.488954582620834E-2</v>
      </c>
      <c r="G52" s="11">
        <f t="shared" si="18"/>
        <v>0.11624475588492027</v>
      </c>
      <c r="H52" s="11">
        <f t="shared" si="18"/>
        <v>0.11734348082503243</v>
      </c>
      <c r="I52" s="11">
        <f t="shared" si="18"/>
        <v>0.17767403899528467</v>
      </c>
      <c r="J52" s="11">
        <f t="shared" si="18"/>
        <v>0.10991311993668153</v>
      </c>
      <c r="K52" s="11">
        <f t="shared" si="18"/>
        <v>0.34664618244004536</v>
      </c>
      <c r="L52" s="11">
        <f t="shared" si="18"/>
        <v>9.3097127559696097E-2</v>
      </c>
      <c r="M52" s="11">
        <f t="shared" si="18"/>
        <v>0.26595246162300751</v>
      </c>
      <c r="N52" s="11">
        <f t="shared" si="18"/>
        <v>0.19183090365416566</v>
      </c>
      <c r="O52" s="11">
        <f t="shared" si="18"/>
        <v>0.16520256350751422</v>
      </c>
      <c r="P52" s="11">
        <f t="shared" si="18"/>
        <v>0.10395238896501051</v>
      </c>
    </row>
  </sheetData>
  <mergeCells count="8">
    <mergeCell ref="A45:P45"/>
    <mergeCell ref="A49:P49"/>
    <mergeCell ref="A4:P4"/>
    <mergeCell ref="A10:P10"/>
    <mergeCell ref="A16:P16"/>
    <mergeCell ref="A22:P22"/>
    <mergeCell ref="A37:P37"/>
    <mergeCell ref="A41:P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A5B3-401D-3E47-91BD-67E81B9B4B2C}">
  <dimension ref="A1:P62"/>
  <sheetViews>
    <sheetView topLeftCell="A44" workbookViewId="0">
      <selection activeCell="R40" sqref="R40"/>
    </sheetView>
  </sheetViews>
  <sheetFormatPr baseColWidth="10" defaultRowHeight="16" x14ac:dyDescent="0.2"/>
  <cols>
    <col min="2" max="3" width="11" bestFit="1" customWidth="1"/>
    <col min="4" max="4" width="11.6640625" bestFit="1" customWidth="1"/>
    <col min="5" max="6" width="11" bestFit="1" customWidth="1"/>
    <col min="7" max="7" width="11.6640625" bestFit="1" customWidth="1"/>
    <col min="8" max="8" width="11" bestFit="1" customWidth="1"/>
    <col min="9" max="9" width="11.6640625" bestFit="1" customWidth="1"/>
    <col min="10" max="12" width="11" bestFit="1" customWidth="1"/>
    <col min="13" max="13" width="11.6640625" bestFit="1" customWidth="1"/>
    <col min="14" max="16" width="11" bestFit="1" customWidth="1"/>
  </cols>
  <sheetData>
    <row r="1" spans="1:16" x14ac:dyDescent="0.2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s="2" customFormat="1" x14ac:dyDescent="0.2">
      <c r="A2" s="2" t="s">
        <v>18</v>
      </c>
      <c r="B2" s="2">
        <v>4.7943129999999998</v>
      </c>
      <c r="C2" s="2">
        <v>1.0857723333333333</v>
      </c>
      <c r="D2" s="2">
        <v>10.27101575</v>
      </c>
      <c r="E2" s="2">
        <v>1.055998</v>
      </c>
      <c r="F2" s="2">
        <v>10.403514666666666</v>
      </c>
      <c r="G2" s="2">
        <v>3.9598570000000004</v>
      </c>
      <c r="H2" s="2">
        <v>2.368271</v>
      </c>
      <c r="I2" s="2">
        <v>4.9007144999999994</v>
      </c>
      <c r="J2" s="2">
        <v>0.99882266666666675</v>
      </c>
      <c r="K2" s="2">
        <v>1.2962579999999999</v>
      </c>
      <c r="L2" s="2">
        <v>1.0493815</v>
      </c>
      <c r="M2" s="2">
        <v>4.7920156666666669</v>
      </c>
      <c r="N2" s="2">
        <v>0.96503025000000009</v>
      </c>
      <c r="O2" s="2">
        <v>1.0055559999999999</v>
      </c>
      <c r="P2" s="2">
        <v>1.0407176666666667</v>
      </c>
    </row>
    <row r="3" spans="1:16" s="3" customFormat="1" x14ac:dyDescent="0.2">
      <c r="A3" s="3" t="s">
        <v>19</v>
      </c>
      <c r="B3" s="3">
        <v>0.57783566666666675</v>
      </c>
      <c r="C3" s="3" t="s">
        <v>16</v>
      </c>
      <c r="D3" s="3">
        <v>0.12376674999999999</v>
      </c>
      <c r="E3" s="3">
        <v>0.18689066666666668</v>
      </c>
      <c r="F3" s="3" t="s">
        <v>16</v>
      </c>
      <c r="G3" s="3">
        <v>0.36586150000000001</v>
      </c>
      <c r="H3" s="3">
        <v>0.103822</v>
      </c>
      <c r="I3" s="3" t="s">
        <v>16</v>
      </c>
      <c r="J3" s="3">
        <v>1.7410000000000001E-3</v>
      </c>
      <c r="K3" s="3" t="s">
        <v>16</v>
      </c>
      <c r="L3" s="3">
        <v>0.11480750000000001</v>
      </c>
      <c r="M3" s="3">
        <v>0.12203900000000001</v>
      </c>
      <c r="N3" s="3" t="s">
        <v>16</v>
      </c>
      <c r="O3" s="3">
        <v>7.5552499999999995E-3</v>
      </c>
      <c r="P3" s="3" t="s">
        <v>16</v>
      </c>
    </row>
    <row r="4" spans="1:16" s="4" customFormat="1" x14ac:dyDescent="0.2">
      <c r="A4" s="4" t="s">
        <v>17</v>
      </c>
      <c r="B4" s="4">
        <v>0.59308866666666671</v>
      </c>
      <c r="C4" s="4" t="s">
        <v>16</v>
      </c>
      <c r="D4" s="4">
        <v>49.647450749999997</v>
      </c>
      <c r="E4" s="4">
        <v>0.1825846666666667</v>
      </c>
      <c r="F4" s="4">
        <v>5.4151333333333329E-2</v>
      </c>
      <c r="G4" s="4">
        <v>1.2485105000000001</v>
      </c>
      <c r="H4" s="4">
        <v>0.10466499999999999</v>
      </c>
      <c r="I4" s="4">
        <v>27.774438249999999</v>
      </c>
      <c r="J4" s="4" t="s">
        <v>16</v>
      </c>
      <c r="K4" s="4">
        <v>6.0206704999999996</v>
      </c>
      <c r="L4" s="4">
        <v>4.4665499999999997E-2</v>
      </c>
      <c r="M4" s="4">
        <v>5.3472930000000005</v>
      </c>
      <c r="N4" s="4">
        <v>7.0490997499999999</v>
      </c>
      <c r="O4" s="4">
        <v>0.38687624999999998</v>
      </c>
      <c r="P4" s="4" t="s">
        <v>16</v>
      </c>
    </row>
    <row r="5" spans="1:16" x14ac:dyDescent="0.2">
      <c r="A5" t="s">
        <v>129</v>
      </c>
      <c r="B5">
        <v>0.63314066666666668</v>
      </c>
      <c r="C5">
        <v>2.8180836666666664</v>
      </c>
      <c r="D5">
        <v>92.09540874999999</v>
      </c>
      <c r="E5">
        <v>0.18903566666666669</v>
      </c>
      <c r="F5">
        <v>3.953333333333333E-2</v>
      </c>
      <c r="G5">
        <v>1.8204855</v>
      </c>
      <c r="H5">
        <v>9.2307E-2</v>
      </c>
      <c r="I5">
        <v>3.0792805000000003</v>
      </c>
      <c r="J5">
        <v>0.37791666666666668</v>
      </c>
      <c r="K5">
        <v>1.2744905</v>
      </c>
      <c r="L5">
        <v>0.29561150000000003</v>
      </c>
      <c r="M5">
        <v>1.0194023333333333</v>
      </c>
      <c r="N5">
        <v>0.54089775000000007</v>
      </c>
      <c r="O5">
        <v>0.39292175000000001</v>
      </c>
      <c r="P5">
        <v>0.36614066666666667</v>
      </c>
    </row>
    <row r="6" spans="1:16" x14ac:dyDescent="0.2">
      <c r="A6" t="s">
        <v>130</v>
      </c>
      <c r="B6">
        <v>0.62664799999999998</v>
      </c>
      <c r="C6">
        <v>2.8944389999999998</v>
      </c>
      <c r="D6">
        <v>89.459100000000007</v>
      </c>
      <c r="E6">
        <v>0.18744666666666668</v>
      </c>
      <c r="F6">
        <v>3.6377999999999994E-2</v>
      </c>
      <c r="G6">
        <v>1.759404</v>
      </c>
      <c r="H6">
        <v>9.1930000000000012E-2</v>
      </c>
      <c r="I6">
        <v>3.1814240000000003</v>
      </c>
      <c r="J6">
        <v>0.34937400000000002</v>
      </c>
      <c r="K6">
        <v>1.219724</v>
      </c>
      <c r="L6">
        <v>0.26321850000000002</v>
      </c>
      <c r="M6">
        <v>0.91300666666666663</v>
      </c>
      <c r="N6">
        <v>0.54858399999999996</v>
      </c>
      <c r="O6">
        <v>0.36546599999999996</v>
      </c>
      <c r="P6">
        <v>3.2006333333333331E-2</v>
      </c>
    </row>
    <row r="7" spans="1:16" x14ac:dyDescent="0.2">
      <c r="A7" t="s">
        <v>131</v>
      </c>
      <c r="B7">
        <v>0.62503266666666668</v>
      </c>
      <c r="C7">
        <v>3.3523833333333335</v>
      </c>
      <c r="D7">
        <v>120.2753335</v>
      </c>
      <c r="E7">
        <v>0.18729766666666667</v>
      </c>
      <c r="F7">
        <v>3.940833333333333E-2</v>
      </c>
      <c r="G7">
        <v>2.1842550000000003</v>
      </c>
      <c r="H7">
        <v>0.10430800000000001</v>
      </c>
      <c r="I7">
        <v>5.1172432500000005</v>
      </c>
      <c r="J7">
        <v>0.22389333333333336</v>
      </c>
      <c r="K7">
        <v>1.1441895</v>
      </c>
      <c r="L7">
        <v>0.28616649999999999</v>
      </c>
      <c r="M7">
        <v>1.0831203333333332</v>
      </c>
      <c r="N7">
        <v>0.6556955000000001</v>
      </c>
      <c r="O7">
        <v>0.490282</v>
      </c>
      <c r="P7">
        <v>7.4616666666666677E-3</v>
      </c>
    </row>
    <row r="8" spans="1:16" x14ac:dyDescent="0.2">
      <c r="A8" t="s">
        <v>132</v>
      </c>
      <c r="B8">
        <v>0.62473233333333333</v>
      </c>
      <c r="C8">
        <v>3.6208176666666669</v>
      </c>
      <c r="D8">
        <v>117.75578050000001</v>
      </c>
      <c r="E8">
        <v>0.18875066666666665</v>
      </c>
      <c r="F8">
        <v>4.6975666666666666E-2</v>
      </c>
      <c r="G8">
        <v>2.2647225</v>
      </c>
      <c r="H8">
        <v>9.7109000000000001E-2</v>
      </c>
      <c r="I8">
        <v>3.6705957500000004</v>
      </c>
      <c r="J8">
        <v>0.58168033333333335</v>
      </c>
      <c r="K8">
        <v>1.2654225000000001</v>
      </c>
      <c r="L8">
        <v>0.26682700000000004</v>
      </c>
      <c r="M8">
        <v>1.300003</v>
      </c>
      <c r="N8">
        <v>0.46997274999999999</v>
      </c>
      <c r="O8">
        <v>0.51733525000000002</v>
      </c>
      <c r="P8">
        <v>0.25898766666666667</v>
      </c>
    </row>
    <row r="9" spans="1:16" x14ac:dyDescent="0.2">
      <c r="A9" t="s">
        <v>133</v>
      </c>
      <c r="B9">
        <v>0.63473933333333332</v>
      </c>
      <c r="C9">
        <v>4.848649</v>
      </c>
      <c r="D9">
        <v>142.1334655</v>
      </c>
      <c r="E9">
        <v>0.18843699999999999</v>
      </c>
      <c r="F9">
        <v>4.9883000000000004E-2</v>
      </c>
      <c r="G9">
        <v>2.8052415000000002</v>
      </c>
      <c r="H9">
        <v>9.0356999999999993E-2</v>
      </c>
      <c r="I9">
        <v>4.9280957499999998</v>
      </c>
      <c r="J9">
        <v>0.82219199999999992</v>
      </c>
      <c r="K9">
        <v>1.6990034999999999</v>
      </c>
      <c r="L9">
        <v>0.26404250000000001</v>
      </c>
      <c r="M9">
        <v>1.6033933333333332</v>
      </c>
      <c r="N9">
        <v>0.53492249999999997</v>
      </c>
      <c r="O9">
        <v>0.60673524999999995</v>
      </c>
      <c r="P9">
        <v>2.7813333333333332E-2</v>
      </c>
    </row>
    <row r="10" spans="1:16" x14ac:dyDescent="0.2">
      <c r="A10" t="s">
        <v>134</v>
      </c>
      <c r="B10">
        <v>0.60852766666666669</v>
      </c>
      <c r="C10">
        <v>4.2851203333333325</v>
      </c>
      <c r="D10">
        <v>104.34025</v>
      </c>
      <c r="E10">
        <v>0.18821200000000002</v>
      </c>
      <c r="F10">
        <v>3.4628333333333337E-2</v>
      </c>
      <c r="G10">
        <v>2.1445100000000004</v>
      </c>
      <c r="H10">
        <v>9.3787499999999996E-2</v>
      </c>
      <c r="I10">
        <v>3.3637165000000002</v>
      </c>
      <c r="J10">
        <v>5.3569040000000001</v>
      </c>
      <c r="K10">
        <v>1.4027685000000001</v>
      </c>
      <c r="L10">
        <v>0.20856999999999998</v>
      </c>
      <c r="M10">
        <v>2.8903233333333334</v>
      </c>
      <c r="N10">
        <v>0.42591099999999998</v>
      </c>
      <c r="O10">
        <v>0.44851150000000006</v>
      </c>
      <c r="P10">
        <v>4.6181666666666669E-2</v>
      </c>
    </row>
    <row r="11" spans="1:16" x14ac:dyDescent="0.2">
      <c r="A11" t="s">
        <v>135</v>
      </c>
      <c r="B11">
        <v>0.60160333333333338</v>
      </c>
      <c r="C11">
        <v>2.3443913333333333</v>
      </c>
      <c r="D11">
        <v>155.08533374999999</v>
      </c>
      <c r="E11">
        <v>0.18837500000000004</v>
      </c>
      <c r="F11">
        <v>3.2195666666666671E-2</v>
      </c>
      <c r="G11">
        <v>2.1178850000000002</v>
      </c>
      <c r="H11">
        <v>9.4313999999999995E-2</v>
      </c>
      <c r="I11">
        <v>3.5286537500000001</v>
      </c>
      <c r="J11">
        <v>7.666166666666667E-2</v>
      </c>
      <c r="K11">
        <v>1.1315024999999999</v>
      </c>
      <c r="L11">
        <v>0.49581850000000005</v>
      </c>
      <c r="M11">
        <v>1.6222666666666667</v>
      </c>
      <c r="N11">
        <v>0.85213224999999992</v>
      </c>
      <c r="O11">
        <v>0.42306050000000006</v>
      </c>
      <c r="P11">
        <v>0.13622433333333331</v>
      </c>
    </row>
    <row r="12" spans="1:16" x14ac:dyDescent="0.2">
      <c r="A12" t="s">
        <v>136</v>
      </c>
      <c r="B12">
        <v>0.62494400000000006</v>
      </c>
      <c r="C12">
        <v>2.9749396666666663</v>
      </c>
      <c r="D12">
        <v>187.52642450000002</v>
      </c>
      <c r="E12">
        <v>0.18786</v>
      </c>
      <c r="F12">
        <v>4.5410666666666676E-2</v>
      </c>
      <c r="G12">
        <v>2.2943405000000001</v>
      </c>
      <c r="H12">
        <v>8.7927499999999992E-2</v>
      </c>
      <c r="I12">
        <v>3.7940987499999999</v>
      </c>
      <c r="J12">
        <v>8.5691666666666666E-2</v>
      </c>
      <c r="K12">
        <v>1.2646134999999998</v>
      </c>
      <c r="L12">
        <v>0.415161</v>
      </c>
      <c r="M12">
        <v>1.491922</v>
      </c>
      <c r="N12">
        <v>1.095872</v>
      </c>
      <c r="O12">
        <v>0.49734899999999993</v>
      </c>
      <c r="P12" t="s">
        <v>16</v>
      </c>
    </row>
    <row r="13" spans="1:16" x14ac:dyDescent="0.2">
      <c r="A13" t="s">
        <v>137</v>
      </c>
      <c r="B13">
        <v>0.60842333333333332</v>
      </c>
      <c r="C13">
        <v>2.1897340000000001</v>
      </c>
      <c r="D13">
        <v>90.374162750000011</v>
      </c>
      <c r="E13">
        <v>0.18648966666666666</v>
      </c>
      <c r="F13">
        <v>2.9616333333333338E-2</v>
      </c>
      <c r="G13">
        <v>1.2355715</v>
      </c>
      <c r="H13">
        <v>0.10056949999999999</v>
      </c>
      <c r="I13">
        <v>2.4139434999999998</v>
      </c>
      <c r="J13">
        <v>0.18044433333333335</v>
      </c>
      <c r="K13">
        <v>0.91833600000000004</v>
      </c>
      <c r="L13">
        <v>0.23301249999999998</v>
      </c>
      <c r="M13">
        <v>1.1677566666666668</v>
      </c>
      <c r="N13">
        <v>0.69582199999999994</v>
      </c>
      <c r="O13">
        <v>0.28811525000000004</v>
      </c>
      <c r="P13">
        <v>3.2370000000000003E-3</v>
      </c>
    </row>
    <row r="14" spans="1:16" x14ac:dyDescent="0.2">
      <c r="A14" t="s">
        <v>138</v>
      </c>
      <c r="B14">
        <v>0.61909099999999995</v>
      </c>
      <c r="C14">
        <v>1.983274</v>
      </c>
      <c r="D14">
        <v>111.69047875</v>
      </c>
      <c r="E14">
        <v>0.18721466666666667</v>
      </c>
      <c r="F14">
        <v>4.3526000000000002E-2</v>
      </c>
      <c r="G14">
        <v>1.4021494999999999</v>
      </c>
      <c r="H14">
        <v>8.5405500000000009E-2</v>
      </c>
      <c r="I14">
        <v>1.8105330000000002</v>
      </c>
      <c r="J14">
        <v>0.17061833333333332</v>
      </c>
      <c r="K14">
        <v>0.88531050000000011</v>
      </c>
      <c r="L14">
        <v>0.30446400000000001</v>
      </c>
      <c r="M14">
        <v>1.5745063333333331</v>
      </c>
      <c r="N14">
        <v>0.66498124999999997</v>
      </c>
      <c r="O14">
        <v>0.29501124999999995</v>
      </c>
      <c r="P14">
        <v>3.6927666666666671E-2</v>
      </c>
    </row>
    <row r="15" spans="1:16" x14ac:dyDescent="0.2">
      <c r="A15" t="s">
        <v>139</v>
      </c>
      <c r="B15">
        <v>0.6033573333333333</v>
      </c>
      <c r="C15">
        <v>2.992029</v>
      </c>
      <c r="D15">
        <v>150.390018</v>
      </c>
      <c r="E15">
        <v>0.18846166666666667</v>
      </c>
      <c r="F15">
        <v>4.7598666666666671E-2</v>
      </c>
      <c r="G15">
        <v>1.7305065000000002</v>
      </c>
      <c r="H15">
        <v>8.1785500000000011E-2</v>
      </c>
      <c r="I15">
        <v>2.3902304999999995</v>
      </c>
      <c r="J15">
        <v>3.7915840000000003</v>
      </c>
      <c r="K15">
        <v>1.2549410000000001</v>
      </c>
      <c r="L15">
        <v>0.28619349999999999</v>
      </c>
      <c r="M15">
        <v>2.1207173333333333</v>
      </c>
      <c r="N15">
        <v>0.69535749999999996</v>
      </c>
      <c r="O15">
        <v>0.39829049999999999</v>
      </c>
      <c r="P15">
        <v>1.0764333333333334E-2</v>
      </c>
    </row>
    <row r="16" spans="1:16" x14ac:dyDescent="0.2">
      <c r="A16" t="s">
        <v>140</v>
      </c>
      <c r="B16">
        <v>0.606626</v>
      </c>
      <c r="C16">
        <v>3.2065416666666664</v>
      </c>
      <c r="D16">
        <v>132.79240225000001</v>
      </c>
      <c r="E16">
        <v>0.18894999999999998</v>
      </c>
      <c r="F16">
        <v>6.6863999999999993E-2</v>
      </c>
      <c r="G16">
        <v>2.075205</v>
      </c>
      <c r="H16">
        <v>8.1172999999999995E-2</v>
      </c>
      <c r="I16">
        <v>5.5942567500000004</v>
      </c>
      <c r="J16">
        <v>3.8732633333333335</v>
      </c>
      <c r="K16">
        <v>1.5132099999999999</v>
      </c>
      <c r="L16">
        <v>0.28764200000000001</v>
      </c>
      <c r="M16">
        <v>2.0764359999999997</v>
      </c>
      <c r="N16">
        <v>0.86752225000000005</v>
      </c>
      <c r="O16">
        <v>0.41762175000000001</v>
      </c>
      <c r="P16">
        <v>1.4391666666666669E-2</v>
      </c>
    </row>
    <row r="17" spans="1:16" s="3" customFormat="1" x14ac:dyDescent="0.2">
      <c r="A17" s="3" t="s">
        <v>19</v>
      </c>
      <c r="B17" s="3">
        <v>0.58262200000000008</v>
      </c>
      <c r="C17" s="3" t="s">
        <v>16</v>
      </c>
      <c r="D17" s="3">
        <v>0.12323200000000001</v>
      </c>
      <c r="E17" s="3">
        <v>0.18719833333333333</v>
      </c>
      <c r="F17" s="3" t="s">
        <v>16</v>
      </c>
      <c r="G17" s="3">
        <v>0.36384050000000001</v>
      </c>
      <c r="H17" s="3">
        <v>0.10747100000000001</v>
      </c>
      <c r="I17" s="3" t="s">
        <v>16</v>
      </c>
      <c r="J17" s="3">
        <v>1.1683333333333335E-3</v>
      </c>
      <c r="K17" s="3" t="s">
        <v>16</v>
      </c>
      <c r="L17" s="3">
        <v>0.11594699999999999</v>
      </c>
      <c r="M17" s="3">
        <v>0.125828</v>
      </c>
      <c r="N17" s="3" t="s">
        <v>16</v>
      </c>
      <c r="O17" s="3">
        <v>7.7197500000000044E-3</v>
      </c>
      <c r="P17" s="3" t="s">
        <v>16</v>
      </c>
    </row>
    <row r="18" spans="1:16" s="2" customFormat="1" x14ac:dyDescent="0.2">
      <c r="A18" s="2" t="s">
        <v>18</v>
      </c>
      <c r="B18" s="2">
        <v>4.7999046666666665</v>
      </c>
      <c r="C18" s="2">
        <v>1.0959700000000001</v>
      </c>
      <c r="D18" s="2">
        <v>10.52088975</v>
      </c>
      <c r="E18" s="2">
        <v>1.0711996666666666</v>
      </c>
      <c r="F18" s="2">
        <v>10.363420666666666</v>
      </c>
      <c r="G18" s="2">
        <v>3.9930145000000001</v>
      </c>
      <c r="H18" s="2">
        <v>2.4030304999999998</v>
      </c>
      <c r="I18" s="2">
        <v>4.9812447500000001</v>
      </c>
      <c r="J18" s="2">
        <v>1.003844</v>
      </c>
      <c r="K18" s="2">
        <v>1.2575115000000001</v>
      </c>
      <c r="L18" s="2">
        <v>1.1559645000000001</v>
      </c>
      <c r="M18" s="2">
        <v>4.9854153333333331</v>
      </c>
      <c r="N18" s="2">
        <v>0.97503125000000002</v>
      </c>
      <c r="O18" s="2">
        <v>1.0131965000000001</v>
      </c>
      <c r="P18" s="2">
        <v>1.0439499999999999</v>
      </c>
    </row>
    <row r="19" spans="1:16" s="5" customFormat="1" x14ac:dyDescent="0.2">
      <c r="A19" s="5" t="s">
        <v>141</v>
      </c>
      <c r="B19" s="5">
        <v>0.64480133333333334</v>
      </c>
      <c r="C19" s="5">
        <v>3.0062676666666666</v>
      </c>
      <c r="D19" s="5">
        <v>104.35357275</v>
      </c>
      <c r="E19" s="5">
        <v>0.18828</v>
      </c>
      <c r="F19" s="5">
        <v>3.5425333333333336E-2</v>
      </c>
      <c r="G19" s="5">
        <v>2.124851</v>
      </c>
      <c r="H19" s="5">
        <v>9.818700000000001E-2</v>
      </c>
      <c r="I19" s="5">
        <v>3.9455910000000003</v>
      </c>
      <c r="J19" s="5">
        <v>0.33590500000000006</v>
      </c>
      <c r="K19" s="5">
        <v>1.673645</v>
      </c>
      <c r="L19" s="5">
        <v>0.27869650000000001</v>
      </c>
      <c r="M19" s="5">
        <v>1.3101963333333333</v>
      </c>
      <c r="N19" s="5">
        <v>0.49733224999999998</v>
      </c>
      <c r="O19" s="5">
        <v>0.45759024999999998</v>
      </c>
      <c r="P19" s="5">
        <v>0.16120166666666666</v>
      </c>
    </row>
    <row r="20" spans="1:16" x14ac:dyDescent="0.2">
      <c r="A20" t="s">
        <v>142</v>
      </c>
      <c r="B20">
        <v>0.60810599999999992</v>
      </c>
      <c r="C20">
        <v>3.9124219999999998</v>
      </c>
      <c r="D20">
        <v>100.81735949999999</v>
      </c>
      <c r="E20">
        <v>0.18820800000000001</v>
      </c>
      <c r="F20">
        <v>3.7187999999999999E-2</v>
      </c>
      <c r="G20">
        <v>2.8201855</v>
      </c>
      <c r="H20">
        <v>8.5569000000000006E-2</v>
      </c>
      <c r="I20">
        <v>3.6686775000000003</v>
      </c>
      <c r="J20">
        <v>3.3096770000000002</v>
      </c>
      <c r="K20">
        <v>2.1653760000000002</v>
      </c>
      <c r="L20">
        <v>0.23962549999999999</v>
      </c>
      <c r="M20">
        <v>1.9850963333333331</v>
      </c>
      <c r="N20">
        <v>0.52669374999999996</v>
      </c>
      <c r="O20">
        <v>0.45839925000000004</v>
      </c>
      <c r="P20">
        <v>5.6180000000000008E-2</v>
      </c>
    </row>
    <row r="21" spans="1:16" x14ac:dyDescent="0.2">
      <c r="A21" t="s">
        <v>143</v>
      </c>
      <c r="B21">
        <v>0.60679433333333332</v>
      </c>
      <c r="C21">
        <v>3.3605176666666665</v>
      </c>
      <c r="D21">
        <v>84.076552249999992</v>
      </c>
      <c r="E21">
        <v>0.1883526666666667</v>
      </c>
      <c r="F21">
        <v>5.2111333333333336E-2</v>
      </c>
      <c r="G21">
        <v>2.1682755</v>
      </c>
      <c r="H21">
        <v>9.2701000000000006E-2</v>
      </c>
      <c r="I21">
        <v>2.7293985000000003</v>
      </c>
      <c r="J21">
        <v>6.5851406666666668</v>
      </c>
      <c r="K21">
        <v>1.5210355</v>
      </c>
      <c r="L21">
        <v>0.21373400000000001</v>
      </c>
      <c r="M21">
        <v>1.9441379999999999</v>
      </c>
      <c r="N21">
        <v>0.47121324999999997</v>
      </c>
      <c r="O21">
        <v>0.35629175000000002</v>
      </c>
      <c r="P21">
        <v>1.5396E-2</v>
      </c>
    </row>
    <row r="22" spans="1:16" x14ac:dyDescent="0.2">
      <c r="A22" t="s">
        <v>144</v>
      </c>
      <c r="B22">
        <v>0.64084833333333335</v>
      </c>
      <c r="C22">
        <v>3.1403243333333335</v>
      </c>
      <c r="D22">
        <v>111.7161545</v>
      </c>
      <c r="E22">
        <v>0.18859999999999999</v>
      </c>
      <c r="F22">
        <v>5.1579000000000007E-2</v>
      </c>
      <c r="G22">
        <v>2.1828810000000001</v>
      </c>
      <c r="H22">
        <v>9.6185500000000007E-2</v>
      </c>
      <c r="I22">
        <v>4.2325732499999997</v>
      </c>
      <c r="J22">
        <v>0.38264300000000001</v>
      </c>
      <c r="K22">
        <v>2.1341970000000003</v>
      </c>
      <c r="L22">
        <v>0.29258800000000001</v>
      </c>
      <c r="M22">
        <v>1.3372033333333333</v>
      </c>
      <c r="N22">
        <v>0.51155474999999995</v>
      </c>
      <c r="O22">
        <v>0.49178775000000002</v>
      </c>
      <c r="P22">
        <v>0.24786566666666665</v>
      </c>
    </row>
    <row r="23" spans="1:16" x14ac:dyDescent="0.2">
      <c r="A23" t="s">
        <v>145</v>
      </c>
      <c r="B23">
        <v>0.625969</v>
      </c>
      <c r="C23">
        <v>3.9026943333333333</v>
      </c>
      <c r="D23">
        <v>135.05397124999999</v>
      </c>
      <c r="E23">
        <v>0.18847833333333333</v>
      </c>
      <c r="F23">
        <v>4.2063333333333335E-2</v>
      </c>
      <c r="G23">
        <v>2.762683</v>
      </c>
      <c r="H23">
        <v>9.5873E-2</v>
      </c>
      <c r="I23">
        <v>5.6039395000000001</v>
      </c>
      <c r="J23">
        <v>0.28064466666666665</v>
      </c>
      <c r="K23">
        <v>2.1841175000000002</v>
      </c>
      <c r="L23">
        <v>0.30563299999999999</v>
      </c>
      <c r="M23">
        <v>1.3412853333333332</v>
      </c>
      <c r="N23">
        <v>0.57981799999999994</v>
      </c>
      <c r="O23">
        <v>0.58280975000000002</v>
      </c>
      <c r="P23">
        <v>3.333266666666667E-2</v>
      </c>
    </row>
    <row r="24" spans="1:16" x14ac:dyDescent="0.2">
      <c r="A24" t="s">
        <v>146</v>
      </c>
      <c r="B24">
        <v>0.62812766666666675</v>
      </c>
      <c r="C24">
        <v>3.3837903333333337</v>
      </c>
      <c r="D24">
        <v>107.59255899999999</v>
      </c>
      <c r="E24">
        <v>0.187559</v>
      </c>
      <c r="F24">
        <v>4.2865000000000007E-2</v>
      </c>
      <c r="G24">
        <v>2.1585109999999998</v>
      </c>
      <c r="H24">
        <v>9.4619999999999996E-2</v>
      </c>
      <c r="I24">
        <v>4.7131924999999999</v>
      </c>
      <c r="J24">
        <v>0.50282633333333338</v>
      </c>
      <c r="K24">
        <v>1.716553</v>
      </c>
      <c r="L24">
        <v>0.25207400000000002</v>
      </c>
      <c r="M24">
        <v>1.6759353333333333</v>
      </c>
      <c r="N24">
        <v>0.6166107500000001</v>
      </c>
      <c r="O24">
        <v>0.43223275</v>
      </c>
      <c r="P24">
        <v>1.4466000000000001E-2</v>
      </c>
    </row>
    <row r="25" spans="1:16" x14ac:dyDescent="0.2">
      <c r="A25" t="s">
        <v>147</v>
      </c>
      <c r="B25">
        <v>0.61678466666666665</v>
      </c>
      <c r="C25">
        <v>3.6179030000000001</v>
      </c>
      <c r="D25">
        <v>129.72707674999998</v>
      </c>
      <c r="E25">
        <v>0.18883933333333336</v>
      </c>
      <c r="F25">
        <v>4.4260999999999995E-2</v>
      </c>
      <c r="G25">
        <v>2.617864</v>
      </c>
      <c r="H25">
        <v>8.5222500000000007E-2</v>
      </c>
      <c r="I25">
        <v>17.515033000000003</v>
      </c>
      <c r="J25">
        <v>0.27917833333333331</v>
      </c>
      <c r="K25">
        <v>1.5761835</v>
      </c>
      <c r="L25">
        <v>0.35002500000000003</v>
      </c>
      <c r="M25">
        <v>1.4860629999999999</v>
      </c>
      <c r="N25">
        <v>0.6297839999999999</v>
      </c>
      <c r="O25">
        <v>0.56382725</v>
      </c>
      <c r="P25">
        <v>0.15718933333333332</v>
      </c>
    </row>
    <row r="26" spans="1:16" x14ac:dyDescent="0.2">
      <c r="A26" t="s">
        <v>148</v>
      </c>
      <c r="B26">
        <v>0.62511566666666674</v>
      </c>
      <c r="C26">
        <v>3.3409179999999998</v>
      </c>
      <c r="D26">
        <v>97.192869000000002</v>
      </c>
      <c r="E26">
        <v>0.18778233333333336</v>
      </c>
      <c r="F26">
        <v>4.1327333333333334E-2</v>
      </c>
      <c r="G26">
        <v>2.0479995</v>
      </c>
      <c r="H26">
        <v>8.7633000000000003E-2</v>
      </c>
      <c r="I26">
        <v>12.120532999999998</v>
      </c>
      <c r="J26">
        <v>0.67772833333333338</v>
      </c>
      <c r="K26">
        <v>1.3790084999999999</v>
      </c>
      <c r="L26">
        <v>0.25759349999999998</v>
      </c>
      <c r="M26">
        <v>1.327229</v>
      </c>
      <c r="N26">
        <v>0.59941275000000005</v>
      </c>
      <c r="O26">
        <v>0.41547975000000004</v>
      </c>
      <c r="P26">
        <v>1.4933000000000002E-2</v>
      </c>
    </row>
    <row r="27" spans="1:16" x14ac:dyDescent="0.2">
      <c r="A27" t="s">
        <v>149</v>
      </c>
      <c r="B27">
        <v>0.60599900000000007</v>
      </c>
      <c r="C27">
        <v>3.1102350000000007</v>
      </c>
      <c r="D27">
        <v>77.763080250000002</v>
      </c>
      <c r="E27">
        <v>0.18851100000000001</v>
      </c>
      <c r="F27">
        <v>3.8470666666666667E-2</v>
      </c>
      <c r="G27">
        <v>1.7716504999999998</v>
      </c>
      <c r="H27">
        <v>9.6834000000000003E-2</v>
      </c>
      <c r="I27">
        <v>5.9734794999999998</v>
      </c>
      <c r="J27">
        <v>4.1312430000000004</v>
      </c>
      <c r="K27">
        <v>1.2985525</v>
      </c>
      <c r="L27">
        <v>0.22466449999999999</v>
      </c>
      <c r="M27">
        <v>1.9062509999999999</v>
      </c>
      <c r="N27">
        <v>0.46333425</v>
      </c>
      <c r="O27">
        <v>0.32513249999999999</v>
      </c>
      <c r="P27">
        <v>1.9822666666666669E-2</v>
      </c>
    </row>
    <row r="28" spans="1:16" x14ac:dyDescent="0.2">
      <c r="A28" t="s">
        <v>150</v>
      </c>
      <c r="B28">
        <v>0.6149283333333333</v>
      </c>
      <c r="C28">
        <v>3.5007359999999998</v>
      </c>
      <c r="D28">
        <v>130.1306385</v>
      </c>
      <c r="E28">
        <v>0.18867066666666665</v>
      </c>
      <c r="F28">
        <v>4.2756999999999996E-2</v>
      </c>
      <c r="G28">
        <v>2.5813030000000001</v>
      </c>
      <c r="H28">
        <v>9.9617499999999998E-2</v>
      </c>
      <c r="I28">
        <v>17.889541749999999</v>
      </c>
      <c r="J28">
        <v>0.22698499999999999</v>
      </c>
      <c r="K28">
        <v>1.4843975</v>
      </c>
      <c r="L28">
        <v>0.33835850000000001</v>
      </c>
      <c r="M28">
        <v>1.4740420000000001</v>
      </c>
      <c r="N28">
        <v>0.59435650000000007</v>
      </c>
      <c r="O28">
        <v>0.56732650000000007</v>
      </c>
      <c r="P28">
        <v>0.25963333333333333</v>
      </c>
    </row>
    <row r="29" spans="1:16" x14ac:dyDescent="0.2">
      <c r="A29" t="s">
        <v>151</v>
      </c>
      <c r="B29">
        <v>0.61348566666666671</v>
      </c>
      <c r="C29">
        <v>2.8344173333333331</v>
      </c>
      <c r="D29">
        <v>97.151908249999991</v>
      </c>
      <c r="E29">
        <v>0.18753699999999998</v>
      </c>
      <c r="F29">
        <v>3.3584333333333334E-2</v>
      </c>
      <c r="G29">
        <v>2.022707</v>
      </c>
      <c r="H29">
        <v>8.6614499999999997E-2</v>
      </c>
      <c r="I29">
        <v>13.596378000000001</v>
      </c>
      <c r="J29">
        <v>0.18290233333333336</v>
      </c>
      <c r="K29">
        <v>1.1797685</v>
      </c>
      <c r="L29">
        <v>0.30232950000000003</v>
      </c>
      <c r="M29">
        <v>1.0070246666666667</v>
      </c>
      <c r="N29">
        <v>0.51746199999999998</v>
      </c>
      <c r="O29">
        <v>0.40411249999999999</v>
      </c>
      <c r="P29">
        <v>2.488333333333333E-2</v>
      </c>
    </row>
    <row r="30" spans="1:16" x14ac:dyDescent="0.2">
      <c r="A30" t="s">
        <v>152</v>
      </c>
      <c r="B30">
        <v>0.6170606666666667</v>
      </c>
      <c r="C30">
        <v>3.2667843333333337</v>
      </c>
      <c r="D30">
        <v>103.7949405</v>
      </c>
      <c r="E30">
        <v>0.18779199999999999</v>
      </c>
      <c r="F30">
        <v>3.3892000000000005E-2</v>
      </c>
      <c r="G30">
        <v>2.1582020000000002</v>
      </c>
      <c r="H30">
        <v>9.7612000000000004E-2</v>
      </c>
      <c r="I30">
        <v>8.9764972500000013</v>
      </c>
      <c r="J30">
        <v>0.40452366666666667</v>
      </c>
      <c r="K30">
        <v>1.339558</v>
      </c>
      <c r="L30">
        <v>0.26546599999999998</v>
      </c>
      <c r="M30">
        <v>1.6037726666666667</v>
      </c>
      <c r="N30">
        <v>0.57456974999999999</v>
      </c>
      <c r="O30">
        <v>0.42226874999999997</v>
      </c>
      <c r="P30">
        <v>1.3229666666666667E-2</v>
      </c>
    </row>
    <row r="31" spans="1:16" s="3" customFormat="1" x14ac:dyDescent="0.2">
      <c r="A31" s="3" t="s">
        <v>19</v>
      </c>
      <c r="B31" s="3">
        <v>0.57599100000000003</v>
      </c>
      <c r="C31" s="3" t="s">
        <v>16</v>
      </c>
      <c r="D31" s="3">
        <v>0.1222965</v>
      </c>
      <c r="E31" s="3">
        <v>0.18665733333333331</v>
      </c>
      <c r="F31" s="3" t="s">
        <v>16</v>
      </c>
      <c r="G31" s="3">
        <v>0.36956299999999997</v>
      </c>
      <c r="H31" s="3">
        <v>9.7193500000000002E-2</v>
      </c>
      <c r="I31" s="3" t="s">
        <v>16</v>
      </c>
      <c r="J31" s="3">
        <v>6.4500000000000007E-4</v>
      </c>
      <c r="K31" s="3" t="s">
        <v>16</v>
      </c>
      <c r="L31" s="3">
        <v>0.12792350000000002</v>
      </c>
      <c r="M31" s="3">
        <v>0.14492033333333332</v>
      </c>
      <c r="N31" s="3" t="s">
        <v>16</v>
      </c>
      <c r="O31" s="3">
        <v>8.066249999999997E-3</v>
      </c>
      <c r="P31" s="3" t="s">
        <v>16</v>
      </c>
    </row>
    <row r="32" spans="1:16" s="2" customFormat="1" x14ac:dyDescent="0.2">
      <c r="A32" s="2" t="s">
        <v>18</v>
      </c>
      <c r="B32" s="2">
        <v>4.8586056666666666</v>
      </c>
      <c r="C32" s="2">
        <v>1.1082666666666667</v>
      </c>
      <c r="D32" s="2">
        <v>10.627616</v>
      </c>
      <c r="E32" s="2">
        <v>1.0833226666666667</v>
      </c>
      <c r="F32" s="2">
        <v>10.455369333333335</v>
      </c>
      <c r="G32" s="2">
        <v>4.0093025000000004</v>
      </c>
      <c r="H32" s="2">
        <v>2.4262684999999999</v>
      </c>
      <c r="I32" s="2">
        <v>5.0281267500000002</v>
      </c>
      <c r="J32" s="2">
        <v>1.0110763333333335</v>
      </c>
      <c r="K32" s="2">
        <v>1.280033</v>
      </c>
      <c r="L32" s="2">
        <v>1.2339015</v>
      </c>
      <c r="M32" s="2">
        <v>5.1150686666666667</v>
      </c>
      <c r="N32" s="2">
        <v>0.98326749999999996</v>
      </c>
      <c r="O32" s="2">
        <v>1.02522</v>
      </c>
      <c r="P32" s="2">
        <v>1.050287</v>
      </c>
    </row>
    <row r="33" spans="1:16" x14ac:dyDescent="0.2">
      <c r="A33" t="s">
        <v>153</v>
      </c>
      <c r="B33">
        <v>0.61605966666666667</v>
      </c>
      <c r="C33">
        <v>2.0085206666666666</v>
      </c>
      <c r="D33">
        <v>250.70442925</v>
      </c>
      <c r="E33">
        <v>0.19070833333333334</v>
      </c>
      <c r="F33">
        <v>5.2131333333333335E-2</v>
      </c>
      <c r="G33">
        <v>2.3551764999999998</v>
      </c>
      <c r="H33">
        <v>8.5290499999999991E-2</v>
      </c>
      <c r="I33">
        <v>7.0629777499999999</v>
      </c>
      <c r="J33">
        <v>0.11331333333333334</v>
      </c>
      <c r="K33">
        <v>1.0948925</v>
      </c>
      <c r="L33">
        <v>1.4997155000000002</v>
      </c>
      <c r="M33">
        <v>3.1381189999999997</v>
      </c>
      <c r="N33">
        <v>2.7534657500000002</v>
      </c>
      <c r="O33">
        <v>0.48295525</v>
      </c>
      <c r="P33">
        <v>5.9970333333333341E-2</v>
      </c>
    </row>
    <row r="34" spans="1:16" x14ac:dyDescent="0.2">
      <c r="A34" t="s">
        <v>154</v>
      </c>
      <c r="B34">
        <v>0.63217066666666666</v>
      </c>
      <c r="C34">
        <v>2.4646880000000002</v>
      </c>
      <c r="D34">
        <v>255.18822699999998</v>
      </c>
      <c r="E34">
        <v>0.1886926666666667</v>
      </c>
      <c r="F34">
        <v>5.0375333333333334E-2</v>
      </c>
      <c r="G34">
        <v>2.250251</v>
      </c>
      <c r="H34">
        <v>9.6662499999999998E-2</v>
      </c>
      <c r="I34">
        <v>7.3064007499999999</v>
      </c>
      <c r="J34">
        <v>0.48129766666666668</v>
      </c>
      <c r="K34">
        <v>1.12321</v>
      </c>
      <c r="L34">
        <v>0.59561299999999995</v>
      </c>
      <c r="M34">
        <v>2.5486363333333335</v>
      </c>
      <c r="N34">
        <v>1.85657125</v>
      </c>
      <c r="O34">
        <v>0.439836</v>
      </c>
      <c r="P34">
        <v>1.0003333333333333E-3</v>
      </c>
    </row>
    <row r="35" spans="1:16" x14ac:dyDescent="0.2">
      <c r="A35" t="s">
        <v>155</v>
      </c>
      <c r="B35">
        <v>0.59675800000000001</v>
      </c>
      <c r="C35">
        <v>3.0136496666666663</v>
      </c>
      <c r="D35">
        <v>127.28294575000001</v>
      </c>
      <c r="E35">
        <v>0.18739966666666663</v>
      </c>
      <c r="F35">
        <v>2.6164666666666666E-2</v>
      </c>
      <c r="G35">
        <v>1.5899424999999998</v>
      </c>
      <c r="H35">
        <v>9.6049000000000009E-2</v>
      </c>
      <c r="I35">
        <v>4.2574957500000004</v>
      </c>
      <c r="J35">
        <v>0.32024199999999997</v>
      </c>
      <c r="K35">
        <v>1.295504</v>
      </c>
      <c r="L35">
        <v>0.2464035</v>
      </c>
      <c r="M35">
        <v>3.4153303333333334</v>
      </c>
      <c r="N35">
        <v>0.67821724999999988</v>
      </c>
      <c r="O35">
        <v>0.31843725000000001</v>
      </c>
      <c r="P35">
        <v>5.4653333333333333E-3</v>
      </c>
    </row>
    <row r="36" spans="1:16" x14ac:dyDescent="0.2">
      <c r="A36" t="s">
        <v>156</v>
      </c>
      <c r="B36">
        <v>0.60401966666666673</v>
      </c>
      <c r="C36">
        <v>2.0033666666666665</v>
      </c>
      <c r="D36">
        <v>242.87949099999997</v>
      </c>
      <c r="E36">
        <v>0.18888099999999999</v>
      </c>
      <c r="F36">
        <v>6.4758333333333334E-2</v>
      </c>
      <c r="G36">
        <v>1.7406090000000001</v>
      </c>
      <c r="H36">
        <v>9.5405500000000004E-2</v>
      </c>
      <c r="I36">
        <v>6.1403637500000006</v>
      </c>
      <c r="J36">
        <v>0.80497433333333335</v>
      </c>
      <c r="K36">
        <v>1.0302325000000001</v>
      </c>
      <c r="L36">
        <v>1.0250195</v>
      </c>
      <c r="M36">
        <v>2.4303283333333332</v>
      </c>
      <c r="N36">
        <v>2.26135325</v>
      </c>
      <c r="O36">
        <v>0.41148125000000002</v>
      </c>
      <c r="P36">
        <v>5.6100000000000004E-2</v>
      </c>
    </row>
    <row r="37" spans="1:16" x14ac:dyDescent="0.2">
      <c r="A37" t="s">
        <v>157</v>
      </c>
      <c r="B37">
        <v>0.60453100000000004</v>
      </c>
      <c r="C37">
        <v>2.1821063333333335</v>
      </c>
      <c r="D37">
        <v>266.96321549999999</v>
      </c>
      <c r="E37">
        <v>0.19069733333333336</v>
      </c>
      <c r="F37">
        <v>5.9859666666666665E-2</v>
      </c>
      <c r="G37">
        <v>1.821529</v>
      </c>
      <c r="H37">
        <v>9.8289500000000002E-2</v>
      </c>
      <c r="I37">
        <v>6.0459002500000008</v>
      </c>
      <c r="J37">
        <v>0.11111966666666667</v>
      </c>
      <c r="K37">
        <v>1.0268760000000001</v>
      </c>
      <c r="L37">
        <v>1.507207</v>
      </c>
      <c r="M37">
        <v>2.4788633333333334</v>
      </c>
      <c r="N37">
        <v>3.8888167500000002</v>
      </c>
      <c r="O37">
        <v>0.43346525000000002</v>
      </c>
      <c r="P37" t="s">
        <v>16</v>
      </c>
    </row>
    <row r="38" spans="1:16" x14ac:dyDescent="0.2">
      <c r="A38" t="s">
        <v>158</v>
      </c>
      <c r="B38">
        <v>0.61427866666666664</v>
      </c>
      <c r="C38">
        <v>3.361637</v>
      </c>
      <c r="D38">
        <v>203.73061100000001</v>
      </c>
      <c r="E38">
        <v>0.18879833333333332</v>
      </c>
      <c r="F38">
        <v>5.1567333333333333E-2</v>
      </c>
      <c r="G38">
        <v>2.2293244999999997</v>
      </c>
      <c r="H38">
        <v>9.3375E-2</v>
      </c>
      <c r="I38">
        <v>6.67633425</v>
      </c>
      <c r="J38">
        <v>0.14959233333333333</v>
      </c>
      <c r="K38">
        <v>1.507981</v>
      </c>
      <c r="L38">
        <v>0.41224799999999995</v>
      </c>
      <c r="M38">
        <v>1.9888723333333334</v>
      </c>
      <c r="N38">
        <v>1.3030407500000001</v>
      </c>
      <c r="O38">
        <v>0.50394399999999995</v>
      </c>
      <c r="P38">
        <v>8.9666666666666671E-4</v>
      </c>
    </row>
    <row r="39" spans="1:16" x14ac:dyDescent="0.2">
      <c r="A39" t="s">
        <v>159</v>
      </c>
      <c r="B39">
        <v>0.61718233333333339</v>
      </c>
      <c r="C39">
        <v>6.8870329999999997</v>
      </c>
      <c r="D39">
        <v>315.6042205</v>
      </c>
      <c r="E39">
        <v>0.35091199999999995</v>
      </c>
      <c r="F39">
        <v>1.1253666666666667E-2</v>
      </c>
      <c r="G39">
        <v>25.469903500000001</v>
      </c>
      <c r="H39">
        <v>0.1039895</v>
      </c>
      <c r="I39">
        <v>32.800762749999997</v>
      </c>
      <c r="J39">
        <v>0.57483700000000004</v>
      </c>
      <c r="K39">
        <v>2.5131945</v>
      </c>
      <c r="L39">
        <v>0.3278585</v>
      </c>
      <c r="M39">
        <v>3.0754683333333332</v>
      </c>
      <c r="N39">
        <v>1.2504824999999999</v>
      </c>
      <c r="O39">
        <v>0.60311800000000004</v>
      </c>
      <c r="P39">
        <v>4.1115666666666668E-2</v>
      </c>
    </row>
    <row r="40" spans="1:16" x14ac:dyDescent="0.2">
      <c r="A40" t="s">
        <v>160</v>
      </c>
      <c r="B40">
        <v>0.61588799999999999</v>
      </c>
      <c r="C40">
        <v>6.8272533333333341</v>
      </c>
      <c r="D40">
        <v>276.77232175</v>
      </c>
      <c r="E40">
        <v>0.49992733333333339</v>
      </c>
      <c r="F40">
        <v>2.1169333333333335E-2</v>
      </c>
      <c r="G40">
        <v>28.449286999999998</v>
      </c>
      <c r="H40">
        <v>9.8179500000000003E-2</v>
      </c>
      <c r="I40">
        <v>41.144003749999996</v>
      </c>
      <c r="J40">
        <v>7.8210193333333331</v>
      </c>
      <c r="K40">
        <v>2.6252079999999998</v>
      </c>
      <c r="L40">
        <v>0.34191749999999999</v>
      </c>
      <c r="M40">
        <v>3.1426523333333329</v>
      </c>
      <c r="N40">
        <v>2.4144892499999999</v>
      </c>
      <c r="O40">
        <v>0.48309650000000004</v>
      </c>
      <c r="P40">
        <v>1.9243333333333335E-2</v>
      </c>
    </row>
    <row r="41" spans="1:16" x14ac:dyDescent="0.2">
      <c r="A41" t="s">
        <v>161</v>
      </c>
      <c r="B41" t="s">
        <v>176</v>
      </c>
      <c r="C41">
        <v>7.1573440000000002</v>
      </c>
      <c r="D41">
        <v>385.634184</v>
      </c>
      <c r="E41">
        <v>0.453067</v>
      </c>
      <c r="F41">
        <v>1.0572E-2</v>
      </c>
      <c r="G41">
        <v>40.173233000000003</v>
      </c>
      <c r="H41" t="s">
        <v>176</v>
      </c>
      <c r="I41">
        <v>39.576020999999997</v>
      </c>
      <c r="J41">
        <v>12.887364</v>
      </c>
      <c r="K41">
        <v>6.7522253333333326</v>
      </c>
      <c r="L41">
        <v>0.38264399999999998</v>
      </c>
      <c r="M41">
        <v>4.0434539999999997</v>
      </c>
      <c r="N41">
        <v>1.382873</v>
      </c>
      <c r="O41">
        <v>0.60070900000000005</v>
      </c>
      <c r="P41">
        <v>3.2802999999999999E-2</v>
      </c>
    </row>
    <row r="42" spans="1:16" x14ac:dyDescent="0.2">
      <c r="A42" t="s">
        <v>162</v>
      </c>
      <c r="B42">
        <v>0.62262666666666666</v>
      </c>
      <c r="C42">
        <v>8.3514080000000011</v>
      </c>
      <c r="D42">
        <v>403.59470325000001</v>
      </c>
      <c r="E42">
        <v>0.41868966666666668</v>
      </c>
      <c r="F42">
        <v>1.2338333333333333E-2</v>
      </c>
      <c r="G42">
        <v>31.8719295</v>
      </c>
      <c r="H42">
        <v>0.118171</v>
      </c>
      <c r="I42">
        <v>39.938793499999996</v>
      </c>
      <c r="J42">
        <v>0.8348633333333334</v>
      </c>
      <c r="K42">
        <v>3.2818114999999999</v>
      </c>
      <c r="L42">
        <v>0.42267900000000003</v>
      </c>
      <c r="M42">
        <v>3.660021</v>
      </c>
      <c r="N42">
        <v>1.3808052499999999</v>
      </c>
      <c r="O42">
        <v>0.75276425000000002</v>
      </c>
      <c r="P42">
        <v>5.4373000000000005E-2</v>
      </c>
    </row>
    <row r="43" spans="1:16" x14ac:dyDescent="0.2">
      <c r="A43" t="s">
        <v>163</v>
      </c>
      <c r="B43">
        <v>0.60848999999999998</v>
      </c>
      <c r="C43">
        <v>7.050110666666666</v>
      </c>
      <c r="D43">
        <v>332.24912624999996</v>
      </c>
      <c r="E43">
        <v>0.45549033333333333</v>
      </c>
      <c r="F43">
        <v>1.2283666666666665E-2</v>
      </c>
      <c r="G43">
        <v>33.270070500000003</v>
      </c>
      <c r="H43">
        <v>0.11171499999999999</v>
      </c>
      <c r="I43">
        <v>38.016685250000002</v>
      </c>
      <c r="J43">
        <v>3.8897099999999996</v>
      </c>
      <c r="K43">
        <v>2.6252015000000002</v>
      </c>
      <c r="L43">
        <v>0.37811300000000003</v>
      </c>
      <c r="M43">
        <v>3.5682180000000003</v>
      </c>
      <c r="N43">
        <v>1.111094</v>
      </c>
      <c r="O43">
        <v>0.57086150000000002</v>
      </c>
      <c r="P43">
        <v>2.2907666666666663E-2</v>
      </c>
    </row>
    <row r="44" spans="1:16" x14ac:dyDescent="0.2">
      <c r="A44" t="s">
        <v>164</v>
      </c>
      <c r="B44">
        <v>0.61384799999999995</v>
      </c>
      <c r="C44">
        <v>6.8666693333333333</v>
      </c>
      <c r="D44">
        <v>317.78663675000001</v>
      </c>
      <c r="E44">
        <v>0.49276533333333328</v>
      </c>
      <c r="F44">
        <v>1.21E-2</v>
      </c>
      <c r="G44">
        <v>31.101572500000003</v>
      </c>
      <c r="H44">
        <v>0.11129199999999999</v>
      </c>
      <c r="I44">
        <v>35.162400750000003</v>
      </c>
      <c r="J44">
        <v>5.0455903333333332</v>
      </c>
      <c r="K44">
        <v>2.5295084999999999</v>
      </c>
      <c r="L44">
        <v>0.40227999999999997</v>
      </c>
      <c r="M44">
        <v>3.5075713333333334</v>
      </c>
      <c r="N44">
        <v>1.26632525</v>
      </c>
      <c r="O44">
        <v>0.56055149999999998</v>
      </c>
      <c r="P44">
        <v>2.2857333333333337E-2</v>
      </c>
    </row>
    <row r="45" spans="1:16" x14ac:dyDescent="0.2">
      <c r="A45" t="s">
        <v>165</v>
      </c>
      <c r="B45">
        <v>0.6202333333333333</v>
      </c>
      <c r="C45">
        <v>7.9014503333333339</v>
      </c>
      <c r="D45">
        <v>362.79325299999999</v>
      </c>
      <c r="E45">
        <v>0.40670866666666666</v>
      </c>
      <c r="F45">
        <v>1.2141666666666667E-2</v>
      </c>
      <c r="G45">
        <v>29.7927155</v>
      </c>
      <c r="H45">
        <v>0.1113035</v>
      </c>
      <c r="I45">
        <v>37.787648250000004</v>
      </c>
      <c r="J45">
        <v>1.2475939999999999</v>
      </c>
      <c r="K45">
        <v>3.9530219999999998</v>
      </c>
      <c r="L45">
        <v>0.40846349999999998</v>
      </c>
      <c r="M45">
        <v>3.3372316666666673</v>
      </c>
      <c r="N45">
        <v>1.3679622499999999</v>
      </c>
      <c r="O45">
        <v>0.69429750000000001</v>
      </c>
      <c r="P45">
        <v>4.5001666666666662E-2</v>
      </c>
    </row>
    <row r="46" spans="1:16" s="3" customFormat="1" x14ac:dyDescent="0.2">
      <c r="A46" s="3" t="s">
        <v>19</v>
      </c>
      <c r="B46" s="3">
        <v>0.56312300000000004</v>
      </c>
      <c r="C46" s="3" t="s">
        <v>16</v>
      </c>
      <c r="D46" s="3" t="s">
        <v>16</v>
      </c>
      <c r="E46" s="3">
        <v>0.17770166666666665</v>
      </c>
      <c r="F46" s="3">
        <v>3.9836666666666666E-3</v>
      </c>
      <c r="G46" s="3">
        <v>0.36165999999999998</v>
      </c>
      <c r="H46" s="3">
        <v>9.5004500000000006E-2</v>
      </c>
      <c r="I46" s="3" t="s">
        <v>16</v>
      </c>
      <c r="J46" s="3">
        <v>1.9723333333333333E-3</v>
      </c>
      <c r="K46" s="3" t="s">
        <v>16</v>
      </c>
      <c r="L46" s="3">
        <v>7.7717999999999995E-2</v>
      </c>
      <c r="M46" s="3" t="s">
        <v>16</v>
      </c>
      <c r="N46" s="3" t="s">
        <v>16</v>
      </c>
      <c r="O46" s="3">
        <v>6.8777500000000019E-3</v>
      </c>
      <c r="P46" s="3" t="s">
        <v>16</v>
      </c>
    </row>
    <row r="47" spans="1:16" s="2" customFormat="1" x14ac:dyDescent="0.2">
      <c r="A47" s="2" t="s">
        <v>18</v>
      </c>
      <c r="B47" s="2">
        <v>4.8638276666666664</v>
      </c>
      <c r="C47" s="2">
        <v>1.1100176666666666</v>
      </c>
      <c r="D47" s="2">
        <v>10.74033075</v>
      </c>
      <c r="E47" s="2">
        <v>1.084829</v>
      </c>
      <c r="F47" s="2">
        <v>10.420391666666667</v>
      </c>
      <c r="G47" s="2">
        <v>4.061312</v>
      </c>
      <c r="H47" s="2">
        <v>2.4387144999999997</v>
      </c>
      <c r="I47" s="2">
        <v>5.0599827499999996</v>
      </c>
      <c r="J47" s="2">
        <v>1.0132649999999999</v>
      </c>
      <c r="K47" s="2">
        <v>1.3216805</v>
      </c>
      <c r="L47" s="2">
        <v>1.2980080000000001</v>
      </c>
      <c r="M47" s="2">
        <v>5.20716</v>
      </c>
      <c r="N47" s="2">
        <v>0.99325049999999993</v>
      </c>
      <c r="O47" s="2">
        <v>1.0269947499999998</v>
      </c>
      <c r="P47" s="2">
        <v>1.0512266666666668</v>
      </c>
    </row>
    <row r="48" spans="1:16" x14ac:dyDescent="0.2">
      <c r="A48" t="s">
        <v>166</v>
      </c>
      <c r="B48">
        <v>0.62787000000000004</v>
      </c>
      <c r="C48">
        <v>7.7693870000000009</v>
      </c>
      <c r="D48">
        <v>338.953821</v>
      </c>
      <c r="E48">
        <v>0.53811433333333325</v>
      </c>
      <c r="F48">
        <v>1.3842999999999999E-2</v>
      </c>
      <c r="G48">
        <v>34.622027000000003</v>
      </c>
      <c r="H48">
        <v>0.1125775</v>
      </c>
      <c r="I48">
        <v>39.111454250000001</v>
      </c>
      <c r="J48">
        <v>7.07341</v>
      </c>
      <c r="K48">
        <v>3.3556499999999998</v>
      </c>
      <c r="L48">
        <v>0.38660300000000003</v>
      </c>
      <c r="M48">
        <v>3.7278283333333331</v>
      </c>
      <c r="N48">
        <v>1.2497832499999999</v>
      </c>
      <c r="O48">
        <v>0.61229525000000007</v>
      </c>
      <c r="P48">
        <v>2.7164666666666667E-2</v>
      </c>
    </row>
    <row r="49" spans="1:16" x14ac:dyDescent="0.2">
      <c r="A49" t="s">
        <v>167</v>
      </c>
      <c r="B49">
        <v>0.61256600000000005</v>
      </c>
      <c r="C49">
        <v>6.5281459999999996</v>
      </c>
      <c r="D49">
        <v>282.07267349999995</v>
      </c>
      <c r="E49">
        <v>0.49179633333333328</v>
      </c>
      <c r="F49">
        <v>1.2145999999999999E-2</v>
      </c>
      <c r="G49">
        <v>29.770520999999999</v>
      </c>
      <c r="H49">
        <v>0.11005499999999999</v>
      </c>
      <c r="I49">
        <v>32.860751749999999</v>
      </c>
      <c r="J49">
        <v>6.1077939999999993</v>
      </c>
      <c r="K49">
        <v>3.1062675</v>
      </c>
      <c r="L49">
        <v>0.39458199999999999</v>
      </c>
      <c r="M49">
        <v>3.2313983333333334</v>
      </c>
      <c r="N49">
        <v>1.1278217499999998</v>
      </c>
      <c r="O49">
        <v>0.49861549999999999</v>
      </c>
      <c r="P49">
        <v>2.0469000000000001E-2</v>
      </c>
    </row>
    <row r="50" spans="1:16" x14ac:dyDescent="0.2">
      <c r="A50" t="s">
        <v>168</v>
      </c>
      <c r="B50">
        <v>0.62810699999999997</v>
      </c>
      <c r="C50">
        <v>9.7025726666666667</v>
      </c>
      <c r="D50">
        <v>454.48640450000005</v>
      </c>
      <c r="E50">
        <v>0.44537633333333337</v>
      </c>
      <c r="F50">
        <v>1.4586000000000002E-2</v>
      </c>
      <c r="G50">
        <v>40.965170999999998</v>
      </c>
      <c r="H50">
        <v>0.108054</v>
      </c>
      <c r="I50">
        <v>56.251938500000009</v>
      </c>
      <c r="J50">
        <v>2.3651779999999998</v>
      </c>
      <c r="K50">
        <v>4.0182215000000001</v>
      </c>
      <c r="L50">
        <v>0.3946075</v>
      </c>
      <c r="M50">
        <v>4.5782286666666669</v>
      </c>
      <c r="N50">
        <v>1.4845822499999999</v>
      </c>
      <c r="O50">
        <v>0.86570875000000003</v>
      </c>
      <c r="P50">
        <v>3.7532000000000003E-2</v>
      </c>
    </row>
    <row r="51" spans="1:16" x14ac:dyDescent="0.2">
      <c r="A51" t="s">
        <v>169</v>
      </c>
      <c r="B51">
        <v>0.60170900000000005</v>
      </c>
      <c r="C51">
        <v>8.0076946666666675</v>
      </c>
      <c r="D51">
        <v>339.41726249999999</v>
      </c>
      <c r="E51">
        <v>0.53838166666666665</v>
      </c>
      <c r="F51">
        <v>1.3725333333333332E-2</v>
      </c>
      <c r="G51">
        <v>36.658113999999998</v>
      </c>
      <c r="H51">
        <v>0.11699849999999999</v>
      </c>
      <c r="I51">
        <v>42.868277999999997</v>
      </c>
      <c r="J51">
        <v>11.687823666666667</v>
      </c>
      <c r="K51">
        <v>3.0646205000000002</v>
      </c>
      <c r="L51">
        <v>0.38246749999999996</v>
      </c>
      <c r="M51">
        <v>4.0251290000000006</v>
      </c>
      <c r="N51">
        <v>1.2886757499999999</v>
      </c>
      <c r="O51">
        <v>0.60643249999999993</v>
      </c>
      <c r="P51">
        <v>2.5598666666666669E-2</v>
      </c>
    </row>
    <row r="52" spans="1:16" x14ac:dyDescent="0.2">
      <c r="A52" t="s">
        <v>170</v>
      </c>
      <c r="B52">
        <v>0.60051733333333335</v>
      </c>
      <c r="C52">
        <v>6.4315110000000004</v>
      </c>
      <c r="D52">
        <v>278.68758075</v>
      </c>
      <c r="E52">
        <v>0.53329000000000004</v>
      </c>
      <c r="F52">
        <v>1.2153666666666667E-2</v>
      </c>
      <c r="G52">
        <v>30.952119000000003</v>
      </c>
      <c r="H52">
        <v>0.1113305</v>
      </c>
      <c r="I52">
        <v>34.033559249999996</v>
      </c>
      <c r="J52">
        <v>9.544556</v>
      </c>
      <c r="K52">
        <v>2.4746539999999997</v>
      </c>
      <c r="L52">
        <v>0.378301</v>
      </c>
      <c r="M52">
        <v>3.4081530000000004</v>
      </c>
      <c r="N52">
        <v>1.1978995000000001</v>
      </c>
      <c r="O52">
        <v>0.49033475000000004</v>
      </c>
      <c r="P52">
        <v>3.0747333333333335E-2</v>
      </c>
    </row>
    <row r="53" spans="1:16" x14ac:dyDescent="0.2">
      <c r="A53" t="s">
        <v>171</v>
      </c>
      <c r="B53">
        <v>0.61524233333333334</v>
      </c>
      <c r="C53">
        <v>7.5790946666666672</v>
      </c>
      <c r="D53">
        <v>458.13016549999998</v>
      </c>
      <c r="E53">
        <v>0.40933000000000003</v>
      </c>
      <c r="F53">
        <v>1.3237666666666667E-2</v>
      </c>
      <c r="G53">
        <v>35.785632499999998</v>
      </c>
      <c r="H53">
        <v>0.11823099999999999</v>
      </c>
      <c r="I53">
        <v>44.770239750000002</v>
      </c>
      <c r="J53">
        <v>1.8481370000000001</v>
      </c>
      <c r="K53">
        <v>3.0684485000000001</v>
      </c>
      <c r="L53">
        <v>0.78485199999999999</v>
      </c>
      <c r="M53">
        <v>4.6672370000000001</v>
      </c>
      <c r="N53">
        <v>2.2261107500000001</v>
      </c>
      <c r="O53">
        <v>0.68586524999999998</v>
      </c>
      <c r="P53">
        <v>3.3226333333333337E-2</v>
      </c>
    </row>
    <row r="54" spans="1:16" x14ac:dyDescent="0.2">
      <c r="A54" t="s">
        <v>172</v>
      </c>
      <c r="B54">
        <v>0.61630133333333326</v>
      </c>
      <c r="C54">
        <v>7.0890843333333331</v>
      </c>
      <c r="D54">
        <v>393.29602325000002</v>
      </c>
      <c r="E54">
        <v>0.57605566666666663</v>
      </c>
      <c r="F54">
        <v>1.3309333333333334E-2</v>
      </c>
      <c r="G54">
        <v>30.683198999999998</v>
      </c>
      <c r="H54">
        <v>9.5807000000000003E-2</v>
      </c>
      <c r="I54">
        <v>36.121043749999998</v>
      </c>
      <c r="J54">
        <v>3.8160563333333335</v>
      </c>
      <c r="K54">
        <v>2.8268300000000002</v>
      </c>
      <c r="L54">
        <v>0.73793449999999994</v>
      </c>
      <c r="M54">
        <v>4.5267653333333335</v>
      </c>
      <c r="N54">
        <v>1.8258792500000001</v>
      </c>
      <c r="O54">
        <v>0.55015349999999996</v>
      </c>
      <c r="P54">
        <v>1.8100666666666668E-2</v>
      </c>
    </row>
    <row r="55" spans="1:16" x14ac:dyDescent="0.2">
      <c r="A55" t="s">
        <v>173</v>
      </c>
      <c r="B55">
        <v>0.62007400000000001</v>
      </c>
      <c r="C55">
        <v>7.8025309999999992</v>
      </c>
      <c r="D55">
        <v>351.33313674999999</v>
      </c>
      <c r="E55">
        <v>0.54704366666666671</v>
      </c>
      <c r="F55">
        <v>1.3700333333333333E-2</v>
      </c>
      <c r="G55">
        <v>36.861078500000005</v>
      </c>
      <c r="H55">
        <v>0.1102085</v>
      </c>
      <c r="I55">
        <v>40.211760999999996</v>
      </c>
      <c r="J55">
        <v>7.2141623333333342</v>
      </c>
      <c r="K55">
        <v>2.9606919999999999</v>
      </c>
      <c r="L55">
        <v>0.53392799999999996</v>
      </c>
      <c r="M55">
        <v>4.5705926666666663</v>
      </c>
      <c r="N55">
        <v>1.2417052500000001</v>
      </c>
      <c r="O55">
        <v>0.60158425000000004</v>
      </c>
      <c r="P55">
        <v>2.9989666666666664E-2</v>
      </c>
    </row>
    <row r="56" spans="1:16" s="5" customFormat="1" x14ac:dyDescent="0.2">
      <c r="A56" s="5" t="s">
        <v>174</v>
      </c>
      <c r="B56" s="5">
        <v>0.63585466666666668</v>
      </c>
      <c r="C56" s="5">
        <v>3.060432</v>
      </c>
      <c r="D56" s="5">
        <v>106.63745274999999</v>
      </c>
      <c r="E56" s="5">
        <v>0.18870733333333334</v>
      </c>
      <c r="F56" s="5">
        <v>4.6565000000000002E-2</v>
      </c>
      <c r="G56" s="5">
        <v>2.2032335000000001</v>
      </c>
      <c r="H56" s="5">
        <v>0.1035505</v>
      </c>
      <c r="I56" s="5">
        <v>4.0703987500000007</v>
      </c>
      <c r="J56" s="5">
        <v>0.3744803333333333</v>
      </c>
      <c r="K56" s="5">
        <v>1.7515354999999999</v>
      </c>
      <c r="L56" s="5">
        <v>0.31683600000000001</v>
      </c>
      <c r="M56" s="5">
        <v>1.4292163333333334</v>
      </c>
      <c r="N56" s="5">
        <v>0.59355849999999999</v>
      </c>
      <c r="O56" s="5">
        <v>0.46674424999999997</v>
      </c>
      <c r="P56" s="5">
        <v>0.154474</v>
      </c>
    </row>
    <row r="57" spans="1:16" s="5" customFormat="1" x14ac:dyDescent="0.2">
      <c r="A57" s="5" t="s">
        <v>175</v>
      </c>
      <c r="B57" s="5">
        <v>0.61703833333333336</v>
      </c>
      <c r="C57" s="5">
        <v>2.7438210000000001</v>
      </c>
      <c r="D57" s="5">
        <v>91.897291250000009</v>
      </c>
      <c r="E57" s="5">
        <v>0.18867066666666665</v>
      </c>
      <c r="F57" s="5">
        <v>3.1796333333333336E-2</v>
      </c>
      <c r="G57" s="5">
        <v>1.8573059999999999</v>
      </c>
      <c r="H57" s="5">
        <v>0.10287399999999999</v>
      </c>
      <c r="I57" s="5">
        <v>3.4894984999999998</v>
      </c>
      <c r="J57" s="5">
        <v>0.59754499999999999</v>
      </c>
      <c r="K57" s="5">
        <v>1.4807824999999999</v>
      </c>
      <c r="L57" s="5">
        <v>0.27461649999999999</v>
      </c>
      <c r="M57" s="5">
        <v>1.3034196666666669</v>
      </c>
      <c r="N57" s="5">
        <v>0.65975974999999998</v>
      </c>
      <c r="O57" s="5">
        <v>0.40223124999999998</v>
      </c>
      <c r="P57" s="5">
        <v>0.16741966666666666</v>
      </c>
    </row>
    <row r="58" spans="1:16" s="3" customFormat="1" x14ac:dyDescent="0.2">
      <c r="A58" s="3" t="s">
        <v>19</v>
      </c>
      <c r="B58" s="3">
        <v>0.56128999999999996</v>
      </c>
      <c r="C58" s="3" t="s">
        <v>16</v>
      </c>
      <c r="D58" s="3" t="s">
        <v>16</v>
      </c>
      <c r="E58" s="3">
        <v>0.17729366666666668</v>
      </c>
      <c r="F58" s="3" t="s">
        <v>16</v>
      </c>
      <c r="G58" s="3">
        <v>0.37972199999999995</v>
      </c>
      <c r="H58" s="3">
        <v>0.100593</v>
      </c>
      <c r="I58" s="3" t="s">
        <v>16</v>
      </c>
      <c r="J58" s="3" t="s">
        <v>16</v>
      </c>
      <c r="K58" s="3" t="s">
        <v>16</v>
      </c>
      <c r="L58" s="3">
        <v>7.6196E-2</v>
      </c>
      <c r="M58" s="3" t="s">
        <v>16</v>
      </c>
      <c r="N58" s="3" t="s">
        <v>16</v>
      </c>
      <c r="O58" s="3">
        <v>6.9597500000000007E-3</v>
      </c>
      <c r="P58" s="3" t="s">
        <v>16</v>
      </c>
    </row>
    <row r="59" spans="1:16" s="2" customFormat="1" x14ac:dyDescent="0.2">
      <c r="A59" s="2" t="s">
        <v>18</v>
      </c>
      <c r="B59" s="2">
        <v>4.8605283333333338</v>
      </c>
      <c r="C59" s="2">
        <v>1.106198</v>
      </c>
      <c r="D59" s="2">
        <v>10.75825725</v>
      </c>
      <c r="E59" s="2">
        <v>1.0833833333333334</v>
      </c>
      <c r="F59" s="2">
        <v>10.402924333333333</v>
      </c>
      <c r="G59" s="2">
        <v>4.0702995</v>
      </c>
      <c r="H59" s="2">
        <v>2.4274714999999998</v>
      </c>
      <c r="I59" s="2">
        <v>5.0715135</v>
      </c>
      <c r="J59" s="2">
        <v>1.0111509999999999</v>
      </c>
      <c r="K59" s="2">
        <v>1.3238755</v>
      </c>
      <c r="L59" s="2">
        <v>1.351064</v>
      </c>
      <c r="M59" s="2">
        <v>5.2912426666666663</v>
      </c>
      <c r="N59" s="2">
        <v>0.99474949999999995</v>
      </c>
      <c r="O59" s="2">
        <v>1.02542475</v>
      </c>
      <c r="P59" s="2">
        <v>1.0496106666666665</v>
      </c>
    </row>
    <row r="60" spans="1:16" s="3" customFormat="1" x14ac:dyDescent="0.2">
      <c r="A60" s="3" t="s">
        <v>20</v>
      </c>
      <c r="B60" s="3">
        <v>0.59663966666666668</v>
      </c>
      <c r="C60" s="3" t="s">
        <v>16</v>
      </c>
      <c r="D60" s="3" t="s">
        <v>16</v>
      </c>
      <c r="E60" s="3">
        <v>0.18290099999999998</v>
      </c>
      <c r="F60" s="3">
        <v>5.988266666666666E-2</v>
      </c>
      <c r="G60" s="3">
        <v>0.36518250000000002</v>
      </c>
      <c r="H60" s="3">
        <v>0.13441800000000001</v>
      </c>
      <c r="I60" s="3" t="s">
        <v>16</v>
      </c>
      <c r="J60" s="3" t="s">
        <v>16</v>
      </c>
      <c r="K60" s="3" t="s">
        <v>16</v>
      </c>
      <c r="L60" s="3">
        <v>4.5404E-2</v>
      </c>
      <c r="M60" s="3" t="s">
        <v>16</v>
      </c>
      <c r="N60" s="3" t="s">
        <v>16</v>
      </c>
      <c r="O60" s="3">
        <v>6.8932499999999966E-3</v>
      </c>
      <c r="P60" s="3" t="s">
        <v>16</v>
      </c>
    </row>
    <row r="62" spans="1:16" x14ac:dyDescent="0.2">
      <c r="A62" t="s">
        <v>21</v>
      </c>
      <c r="B62">
        <v>4.4000000000000003E-3</v>
      </c>
      <c r="C62">
        <v>4.550766666666667E-4</v>
      </c>
      <c r="D62">
        <v>1.1061250000000002E-2</v>
      </c>
      <c r="E62">
        <v>9.9700000000000006E-4</v>
      </c>
      <c r="F62">
        <v>1.4706666666666668E-3</v>
      </c>
      <c r="G62">
        <v>2.3999999999999998E-3</v>
      </c>
      <c r="H62">
        <v>1.7993333333333333E-2</v>
      </c>
      <c r="I62">
        <v>1.9078249999999998E-2</v>
      </c>
      <c r="J62">
        <v>1.5073333333333336E-4</v>
      </c>
      <c r="K62">
        <v>5.8000000000000003E-2</v>
      </c>
      <c r="L62">
        <v>1.0763E-2</v>
      </c>
      <c r="M62">
        <v>1.8315000000000001E-2</v>
      </c>
      <c r="N62">
        <v>1.345E-2</v>
      </c>
      <c r="O62">
        <v>4.88E-5</v>
      </c>
      <c r="P62">
        <v>6.4000000000000005E-4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E527-3B6E-A144-8E09-0041AB9F2F42}">
  <dimension ref="A1:P62"/>
  <sheetViews>
    <sheetView topLeftCell="A12" workbookViewId="0">
      <selection activeCell="H63" sqref="H63"/>
    </sheetView>
  </sheetViews>
  <sheetFormatPr baseColWidth="10" defaultRowHeight="16" x14ac:dyDescent="0.2"/>
  <cols>
    <col min="2" max="3" width="11" bestFit="1" customWidth="1"/>
    <col min="4" max="4" width="11.6640625" bestFit="1" customWidth="1"/>
    <col min="5" max="11" width="11" bestFit="1" customWidth="1"/>
    <col min="13" max="16" width="11" bestFit="1" customWidth="1"/>
  </cols>
  <sheetData>
    <row r="1" spans="1:16" x14ac:dyDescent="0.2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s="2" t="s">
        <v>18</v>
      </c>
      <c r="B2" s="2">
        <v>4.875783666666667</v>
      </c>
      <c r="C2" s="2">
        <v>0.9892846666666667</v>
      </c>
      <c r="D2" s="2">
        <v>10.42182075</v>
      </c>
      <c r="E2" s="2">
        <v>1.0015229999999999</v>
      </c>
      <c r="F2" s="2">
        <v>11.019795666666667</v>
      </c>
      <c r="G2" s="2">
        <v>5.0023549999999997</v>
      </c>
      <c r="H2" s="2">
        <v>2.0770666666666666</v>
      </c>
      <c r="I2" s="2">
        <v>5.2167842499999999</v>
      </c>
      <c r="J2" s="2">
        <v>0.99846166666666669</v>
      </c>
      <c r="K2" s="2">
        <v>1.0519509999999999</v>
      </c>
      <c r="L2" s="2">
        <v>0.95277800000000001</v>
      </c>
      <c r="M2" s="2">
        <v>5.0870583333333332</v>
      </c>
      <c r="N2" s="2">
        <v>1.00647475</v>
      </c>
      <c r="O2" s="2">
        <v>0.95607924999999994</v>
      </c>
      <c r="P2" s="2">
        <v>1.1178513333333333</v>
      </c>
    </row>
    <row r="3" spans="1:16" x14ac:dyDescent="0.2">
      <c r="A3" s="3" t="s">
        <v>19</v>
      </c>
      <c r="B3" s="3" t="s">
        <v>16</v>
      </c>
      <c r="C3" s="3" t="s">
        <v>16</v>
      </c>
      <c r="D3" s="3" t="s">
        <v>16</v>
      </c>
      <c r="E3" s="3" t="s">
        <v>16</v>
      </c>
      <c r="F3" s="3" t="s">
        <v>16</v>
      </c>
      <c r="G3" s="3">
        <v>1.067393</v>
      </c>
      <c r="H3" s="3">
        <v>3.5574666666666664E-2</v>
      </c>
      <c r="I3" s="3">
        <v>3.3881999999999975E-2</v>
      </c>
      <c r="J3" s="3" t="s">
        <v>16</v>
      </c>
      <c r="K3" s="3" t="s">
        <v>16</v>
      </c>
      <c r="L3" s="3" t="s">
        <v>16</v>
      </c>
      <c r="M3" s="3" t="s">
        <v>16</v>
      </c>
      <c r="N3" s="3" t="s">
        <v>16</v>
      </c>
      <c r="O3" s="3" t="s">
        <v>16</v>
      </c>
      <c r="P3" s="3">
        <v>9.9066666666666661E-4</v>
      </c>
    </row>
    <row r="4" spans="1:16" x14ac:dyDescent="0.2">
      <c r="A4" s="4" t="s">
        <v>17</v>
      </c>
      <c r="B4" s="4" t="s">
        <v>16</v>
      </c>
      <c r="C4" s="4">
        <v>9.4937000000000007E-2</v>
      </c>
      <c r="D4" s="4">
        <v>45.555921999999995</v>
      </c>
      <c r="E4" s="4" t="s">
        <v>16</v>
      </c>
      <c r="F4" s="4" t="s">
        <v>16</v>
      </c>
      <c r="G4" s="4">
        <v>1.8764110000000001</v>
      </c>
      <c r="H4" s="4">
        <v>4.7931999999999995E-2</v>
      </c>
      <c r="I4" s="4">
        <v>26.244476749999997</v>
      </c>
      <c r="J4" s="4" t="s">
        <v>16</v>
      </c>
      <c r="K4" s="4">
        <v>4.1877855000000004</v>
      </c>
      <c r="L4" s="4" t="s">
        <v>16</v>
      </c>
      <c r="M4" s="4">
        <v>4.8886166666666666</v>
      </c>
      <c r="N4" s="4">
        <v>6.6301342500000002</v>
      </c>
      <c r="O4" s="4">
        <v>0.32721024999999998</v>
      </c>
      <c r="P4" s="4" t="s">
        <v>16</v>
      </c>
    </row>
    <row r="5" spans="1:16" x14ac:dyDescent="0.2">
      <c r="A5" t="s">
        <v>129</v>
      </c>
      <c r="B5">
        <v>2.3596636666666666</v>
      </c>
      <c r="C5">
        <v>0.94472733333333336</v>
      </c>
      <c r="D5">
        <v>21.377540500000002</v>
      </c>
      <c r="E5">
        <v>1.1583666666666667E-2</v>
      </c>
      <c r="F5">
        <v>1.5287083333333333</v>
      </c>
      <c r="G5">
        <v>1.242448</v>
      </c>
      <c r="H5">
        <v>4.2776333333333333E-2</v>
      </c>
      <c r="I5">
        <v>0.74969775000000005</v>
      </c>
      <c r="J5">
        <v>1.4065300000000001</v>
      </c>
      <c r="K5">
        <v>0.333677</v>
      </c>
      <c r="L5">
        <v>1.0424885000000002</v>
      </c>
      <c r="M5">
        <v>0.41477499999999995</v>
      </c>
      <c r="N5">
        <v>1.54286075</v>
      </c>
      <c r="O5">
        <v>8.6309500000000011E-2</v>
      </c>
      <c r="P5">
        <v>1.1447196666666668</v>
      </c>
    </row>
    <row r="6" spans="1:16" x14ac:dyDescent="0.2">
      <c r="A6" t="s">
        <v>130</v>
      </c>
      <c r="B6">
        <v>2.5621666666666667</v>
      </c>
      <c r="C6">
        <v>0.89014066666666658</v>
      </c>
      <c r="D6">
        <v>18.845292999999998</v>
      </c>
      <c r="E6">
        <v>9.6473333333333324E-3</v>
      </c>
      <c r="F6">
        <v>1.6183449999999999</v>
      </c>
      <c r="G6">
        <v>1.252294</v>
      </c>
      <c r="H6">
        <v>4.0784333333333332E-2</v>
      </c>
      <c r="I6">
        <v>0.494149</v>
      </c>
      <c r="J6">
        <v>1.2456396666666667</v>
      </c>
      <c r="K6">
        <v>0.3145075</v>
      </c>
      <c r="L6">
        <v>0.92695299999999992</v>
      </c>
      <c r="M6">
        <v>0.35913733333333336</v>
      </c>
      <c r="N6">
        <v>1.5852262500000001</v>
      </c>
      <c r="O6">
        <v>7.3924249999999997E-2</v>
      </c>
      <c r="P6">
        <v>0.19844466666666669</v>
      </c>
    </row>
    <row r="7" spans="1:16" x14ac:dyDescent="0.2">
      <c r="A7" t="s">
        <v>131</v>
      </c>
      <c r="B7">
        <v>1.8563613333333331</v>
      </c>
      <c r="C7">
        <v>1.2969736666666669</v>
      </c>
      <c r="D7">
        <v>34.865404249999997</v>
      </c>
      <c r="E7">
        <v>8.4780000000000012E-3</v>
      </c>
      <c r="F7">
        <v>1.1100093333333334</v>
      </c>
      <c r="G7">
        <v>1.4020820000000001</v>
      </c>
      <c r="H7">
        <v>3.6713000000000003E-2</v>
      </c>
      <c r="I7">
        <v>1.196412</v>
      </c>
      <c r="J7">
        <v>1.2505273333333333</v>
      </c>
      <c r="K7">
        <v>0.39150399999999996</v>
      </c>
      <c r="L7">
        <v>0.96889099999999995</v>
      </c>
      <c r="M7">
        <v>0.44514333333333328</v>
      </c>
      <c r="N7">
        <v>1.8162185</v>
      </c>
      <c r="O7">
        <v>0.1339515</v>
      </c>
      <c r="P7">
        <v>0.10726166666666666</v>
      </c>
    </row>
    <row r="8" spans="1:16" x14ac:dyDescent="0.2">
      <c r="A8" t="s">
        <v>132</v>
      </c>
      <c r="B8">
        <v>2.8050773333333332</v>
      </c>
      <c r="C8">
        <v>1.3001136666666666</v>
      </c>
      <c r="D8">
        <v>29.53407275</v>
      </c>
      <c r="E8">
        <v>1.6134666666666669E-2</v>
      </c>
      <c r="F8">
        <v>9.3515493333333328</v>
      </c>
      <c r="G8">
        <v>1.349011</v>
      </c>
      <c r="H8">
        <v>5.3347333333333337E-2</v>
      </c>
      <c r="I8">
        <v>0.70632499999999998</v>
      </c>
      <c r="J8">
        <v>2.3532290000000002</v>
      </c>
      <c r="K8">
        <v>0.38413049999999999</v>
      </c>
      <c r="L8">
        <v>0.88484800000000008</v>
      </c>
      <c r="M8">
        <v>0.47595599999999999</v>
      </c>
      <c r="N8">
        <v>1.5804045</v>
      </c>
      <c r="O8">
        <v>0.12436425</v>
      </c>
      <c r="P8">
        <v>1.1446903333333334</v>
      </c>
    </row>
    <row r="9" spans="1:16" x14ac:dyDescent="0.2">
      <c r="A9" t="s">
        <v>133</v>
      </c>
      <c r="B9">
        <v>3.7604120000000001</v>
      </c>
      <c r="C9">
        <v>1.8383876666666668</v>
      </c>
      <c r="D9">
        <v>39.0405905</v>
      </c>
      <c r="E9">
        <v>1.6416999999999998E-2</v>
      </c>
      <c r="F9">
        <v>14.109164666666667</v>
      </c>
      <c r="G9">
        <v>1.4634660000000002</v>
      </c>
      <c r="H9">
        <v>5.6979000000000002E-2</v>
      </c>
      <c r="I9">
        <v>1.035965</v>
      </c>
      <c r="J9">
        <v>3.0909279999999999</v>
      </c>
      <c r="K9">
        <v>0.43273600000000001</v>
      </c>
      <c r="L9">
        <v>0.87823300000000004</v>
      </c>
      <c r="M9">
        <v>0.57944133333333325</v>
      </c>
      <c r="N9">
        <v>2.2358850000000001</v>
      </c>
      <c r="O9">
        <v>0.15844125000000001</v>
      </c>
      <c r="P9">
        <v>0.236067</v>
      </c>
    </row>
    <row r="10" spans="1:16" x14ac:dyDescent="0.2">
      <c r="A10" t="s">
        <v>134</v>
      </c>
      <c r="B10">
        <v>3.3311630000000001</v>
      </c>
      <c r="C10">
        <v>1.3557063333333332</v>
      </c>
      <c r="D10">
        <v>25.136061250000001</v>
      </c>
      <c r="E10">
        <v>1.4126E-2</v>
      </c>
      <c r="F10">
        <v>12.581528666666665</v>
      </c>
      <c r="G10">
        <v>1.2763899999999999</v>
      </c>
      <c r="H10">
        <v>5.3900333333333335E-2</v>
      </c>
      <c r="I10">
        <v>0.58653450000000007</v>
      </c>
      <c r="J10">
        <v>4.4125716666666666</v>
      </c>
      <c r="K10">
        <v>0.369085</v>
      </c>
      <c r="L10">
        <v>0.67501250000000002</v>
      </c>
      <c r="M10">
        <v>0.62848666666666675</v>
      </c>
      <c r="N10">
        <v>1.80448225</v>
      </c>
      <c r="O10">
        <v>0.10347825000000001</v>
      </c>
      <c r="P10">
        <v>0.16527733333333336</v>
      </c>
    </row>
    <row r="11" spans="1:16" x14ac:dyDescent="0.2">
      <c r="A11" t="s">
        <v>135</v>
      </c>
      <c r="B11">
        <v>0.82920966666666673</v>
      </c>
      <c r="C11">
        <v>1.1739806666666668</v>
      </c>
      <c r="D11">
        <v>73.8852215</v>
      </c>
      <c r="E11">
        <v>8.1306666666666663E-3</v>
      </c>
      <c r="F11">
        <v>0.48152866666666672</v>
      </c>
      <c r="G11">
        <v>1.3542159999999999</v>
      </c>
      <c r="H11">
        <v>4.5448333333333334E-2</v>
      </c>
      <c r="I11">
        <v>2.3891637499999998</v>
      </c>
      <c r="J11">
        <v>1.248972</v>
      </c>
      <c r="K11">
        <v>0.374392</v>
      </c>
      <c r="L11">
        <v>1.5900304999999999</v>
      </c>
      <c r="M11">
        <v>0.62765299999999991</v>
      </c>
      <c r="N11">
        <v>2.8127197499999994</v>
      </c>
      <c r="O11">
        <v>0.13465925000000001</v>
      </c>
      <c r="P11">
        <v>1.2871576666666666</v>
      </c>
    </row>
    <row r="12" spans="1:16" x14ac:dyDescent="0.2">
      <c r="A12" t="s">
        <v>136</v>
      </c>
      <c r="B12">
        <v>1.1215060000000001</v>
      </c>
      <c r="C12">
        <v>1.5558986666666668</v>
      </c>
      <c r="D12">
        <v>90.343234499999994</v>
      </c>
      <c r="E12">
        <v>9.2030000000000011E-3</v>
      </c>
      <c r="F12">
        <v>0.61614466666666667</v>
      </c>
      <c r="G12">
        <v>1.4115465</v>
      </c>
      <c r="H12">
        <v>4.2067666666666663E-2</v>
      </c>
      <c r="I12">
        <v>2.4397250000000001</v>
      </c>
      <c r="J12">
        <v>1.6672166666666666</v>
      </c>
      <c r="K12">
        <v>0.45528400000000002</v>
      </c>
      <c r="L12">
        <v>1.4710679999999998</v>
      </c>
      <c r="M12">
        <v>0.70962033333333341</v>
      </c>
      <c r="N12">
        <v>3.7174137499999995</v>
      </c>
      <c r="O12">
        <v>0.16968575</v>
      </c>
      <c r="P12">
        <v>8.9257333333333341E-2</v>
      </c>
    </row>
    <row r="13" spans="1:16" x14ac:dyDescent="0.2">
      <c r="A13" t="s">
        <v>137</v>
      </c>
      <c r="B13">
        <v>1.429044</v>
      </c>
      <c r="C13">
        <v>0.6915659999999999</v>
      </c>
      <c r="D13">
        <v>22.069014500000002</v>
      </c>
      <c r="E13">
        <v>8.097E-3</v>
      </c>
      <c r="F13">
        <v>1.8258429999999999</v>
      </c>
      <c r="G13">
        <v>1.1796964999999999</v>
      </c>
      <c r="H13">
        <v>4.1263666666666664E-2</v>
      </c>
      <c r="I13">
        <v>0.59546150000000009</v>
      </c>
      <c r="J13">
        <v>1.6218143333333332</v>
      </c>
      <c r="K13">
        <v>0.2315595</v>
      </c>
      <c r="L13">
        <v>0.80801750000000006</v>
      </c>
      <c r="M13">
        <v>0.3361696666666667</v>
      </c>
      <c r="N13">
        <v>1.87825325</v>
      </c>
      <c r="O13">
        <v>6.3196249999999995E-2</v>
      </c>
      <c r="P13">
        <v>5.3624333333333329E-2</v>
      </c>
    </row>
    <row r="14" spans="1:16" x14ac:dyDescent="0.2">
      <c r="A14" t="s">
        <v>138</v>
      </c>
      <c r="B14">
        <v>1.3969933333333333</v>
      </c>
      <c r="C14">
        <v>0.92442066666666667</v>
      </c>
      <c r="D14">
        <v>59.950653250000002</v>
      </c>
      <c r="E14">
        <v>1.2398000000000001E-2</v>
      </c>
      <c r="F14">
        <v>5.2837023333333333</v>
      </c>
      <c r="G14">
        <v>1.2258390000000001</v>
      </c>
      <c r="H14">
        <v>4.9255999999999994E-2</v>
      </c>
      <c r="I14">
        <v>2.1266892500000001</v>
      </c>
      <c r="J14">
        <v>2.7071616666666665</v>
      </c>
      <c r="K14">
        <v>0.32181650000000001</v>
      </c>
      <c r="L14">
        <v>1.07891</v>
      </c>
      <c r="M14">
        <v>0.58016466666666666</v>
      </c>
      <c r="N14">
        <v>2.0552822499999999</v>
      </c>
      <c r="O14">
        <v>9.6181500000000003E-2</v>
      </c>
      <c r="P14">
        <v>0.53359633333333323</v>
      </c>
    </row>
    <row r="15" spans="1:16" x14ac:dyDescent="0.2">
      <c r="A15" t="s">
        <v>139</v>
      </c>
      <c r="B15">
        <v>2.1166783333333332</v>
      </c>
      <c r="C15">
        <v>1.3606206666666667</v>
      </c>
      <c r="D15">
        <v>111.24029300000001</v>
      </c>
      <c r="E15">
        <v>1.6317333333333333E-2</v>
      </c>
      <c r="F15">
        <v>12.356014333333334</v>
      </c>
      <c r="G15">
        <v>1.2482845</v>
      </c>
      <c r="H15">
        <v>5.955266666666667E-2</v>
      </c>
      <c r="I15">
        <v>3.1918612500000001</v>
      </c>
      <c r="J15">
        <v>6.1011060000000006</v>
      </c>
      <c r="K15">
        <v>0.4297685</v>
      </c>
      <c r="L15">
        <v>1.1647574999999999</v>
      </c>
      <c r="M15">
        <v>0.8852199999999999</v>
      </c>
      <c r="N15">
        <v>2.7606899999999994</v>
      </c>
      <c r="O15">
        <v>0.14579550000000002</v>
      </c>
      <c r="P15">
        <v>7.9113666666666679E-2</v>
      </c>
    </row>
    <row r="16" spans="1:16" x14ac:dyDescent="0.2">
      <c r="A16" t="s">
        <v>140</v>
      </c>
      <c r="B16">
        <v>2.340344</v>
      </c>
      <c r="C16">
        <v>1.4399043333333335</v>
      </c>
      <c r="D16">
        <v>37.183692000000001</v>
      </c>
      <c r="E16">
        <v>1.8675000000000001E-2</v>
      </c>
      <c r="F16">
        <v>16.080810666666668</v>
      </c>
      <c r="G16">
        <v>1.2543690000000001</v>
      </c>
      <c r="H16">
        <v>6.400833333333332E-2</v>
      </c>
      <c r="I16">
        <v>1.2779352500000001</v>
      </c>
      <c r="J16">
        <v>5.9683733333333331</v>
      </c>
      <c r="K16">
        <v>0.41662299999999997</v>
      </c>
      <c r="L16">
        <v>1.388417</v>
      </c>
      <c r="M16">
        <v>0.73575466666666678</v>
      </c>
      <c r="N16">
        <v>2.805844</v>
      </c>
      <c r="O16">
        <v>0.115781</v>
      </c>
      <c r="P16">
        <v>7.7938333333333332E-2</v>
      </c>
    </row>
    <row r="17" spans="1:16" x14ac:dyDescent="0.2">
      <c r="A17" s="3" t="s">
        <v>19</v>
      </c>
      <c r="B17" s="3" t="s">
        <v>16</v>
      </c>
      <c r="C17" s="3">
        <v>1.3166666666666665E-4</v>
      </c>
      <c r="D17" s="3" t="s">
        <v>16</v>
      </c>
      <c r="E17" s="3">
        <v>1.4020000000000003E-3</v>
      </c>
      <c r="F17" s="3" t="s">
        <v>16</v>
      </c>
      <c r="G17" s="3">
        <v>1.0663</v>
      </c>
      <c r="H17" s="3">
        <v>4.2137666666666664E-2</v>
      </c>
      <c r="I17" s="3">
        <v>3.3979749999999975E-2</v>
      </c>
      <c r="J17" s="3" t="s">
        <v>16</v>
      </c>
      <c r="K17" s="3" t="s">
        <v>16</v>
      </c>
      <c r="L17" s="3" t="s">
        <v>16</v>
      </c>
      <c r="M17" s="3" t="s">
        <v>16</v>
      </c>
      <c r="N17" s="3" t="s">
        <v>16</v>
      </c>
      <c r="O17" s="3" t="s">
        <v>16</v>
      </c>
      <c r="P17" s="3" t="s">
        <v>16</v>
      </c>
    </row>
    <row r="18" spans="1:16" x14ac:dyDescent="0.2">
      <c r="A18" s="2" t="s">
        <v>18</v>
      </c>
      <c r="B18" s="2">
        <v>4.8987463333333325</v>
      </c>
      <c r="C18" s="2">
        <v>0.99272300000000013</v>
      </c>
      <c r="D18" s="2">
        <v>10.460146999999999</v>
      </c>
      <c r="E18" s="2">
        <v>0.94125533333333333</v>
      </c>
      <c r="F18" s="2">
        <v>11.051274333333334</v>
      </c>
      <c r="G18" s="2">
        <v>4.9854795000000003</v>
      </c>
      <c r="H18" s="2">
        <v>2.0864803333333333</v>
      </c>
      <c r="I18" s="2">
        <v>5.2338480000000001</v>
      </c>
      <c r="J18" s="2">
        <v>1.0014153333333333</v>
      </c>
      <c r="K18" s="2">
        <v>0.79726649999999999</v>
      </c>
      <c r="L18" s="2">
        <v>0.9802225</v>
      </c>
      <c r="M18" s="2">
        <v>5.1551319999999992</v>
      </c>
      <c r="N18" s="2">
        <v>1.0101020000000001</v>
      </c>
      <c r="O18" s="2">
        <v>0.96081574999999997</v>
      </c>
      <c r="P18" s="2">
        <v>1.1177239999999999</v>
      </c>
    </row>
    <row r="19" spans="1:16" x14ac:dyDescent="0.2">
      <c r="A19" s="5" t="s">
        <v>141</v>
      </c>
      <c r="B19" s="5">
        <v>2.4217583333333335</v>
      </c>
      <c r="C19" s="5">
        <v>1.0494716666666666</v>
      </c>
      <c r="D19" s="5">
        <v>25.12853775</v>
      </c>
      <c r="E19" s="5">
        <v>1.2822333333333333E-2</v>
      </c>
      <c r="F19" s="5">
        <v>2.3872409999999999</v>
      </c>
      <c r="G19" s="5">
        <v>1.3471739999999999</v>
      </c>
      <c r="H19" s="5">
        <v>4.3463666666666671E-2</v>
      </c>
      <c r="I19" s="5">
        <v>0.75119475000000013</v>
      </c>
      <c r="J19" s="5">
        <v>1.8246869999999999</v>
      </c>
      <c r="K19" s="5">
        <v>0.48091100000000003</v>
      </c>
      <c r="L19" s="5">
        <v>0.97651049999999995</v>
      </c>
      <c r="M19" s="5">
        <v>0.4555183333333333</v>
      </c>
      <c r="N19" s="5">
        <v>1.9347085000000002</v>
      </c>
      <c r="O19" s="5">
        <v>0.10888299999999999</v>
      </c>
      <c r="P19" s="5">
        <v>0.7806736666666666</v>
      </c>
    </row>
    <row r="20" spans="1:16" x14ac:dyDescent="0.2">
      <c r="A20" t="s">
        <v>142</v>
      </c>
      <c r="B20">
        <v>3.7364320000000002</v>
      </c>
      <c r="C20">
        <v>1.3421333333333336</v>
      </c>
      <c r="D20">
        <v>24.390905</v>
      </c>
      <c r="E20">
        <v>1.6046000000000001E-2</v>
      </c>
      <c r="F20">
        <v>12.142455</v>
      </c>
      <c r="G20">
        <v>1.4281774999999999</v>
      </c>
      <c r="H20">
        <v>5.5532999999999999E-2</v>
      </c>
      <c r="I20">
        <v>0.66240124999999994</v>
      </c>
      <c r="J20">
        <v>4.0451406666666658</v>
      </c>
      <c r="K20">
        <v>0.59273149999999997</v>
      </c>
      <c r="L20">
        <v>0.77355550000000006</v>
      </c>
      <c r="M20">
        <v>0.53206533333333328</v>
      </c>
      <c r="N20">
        <v>2.5527872500000002</v>
      </c>
      <c r="O20">
        <v>0.12152049999999999</v>
      </c>
      <c r="P20">
        <v>0.20853233333333332</v>
      </c>
    </row>
    <row r="21" spans="1:16" x14ac:dyDescent="0.2">
      <c r="A21" t="s">
        <v>143</v>
      </c>
      <c r="B21">
        <v>2.6401229999999996</v>
      </c>
      <c r="C21">
        <v>1.1347913333333335</v>
      </c>
      <c r="D21">
        <v>19.743682500000002</v>
      </c>
      <c r="E21">
        <v>1.7207333333333335E-2</v>
      </c>
      <c r="F21">
        <v>19.560060333333332</v>
      </c>
      <c r="G21">
        <v>1.2768809999999999</v>
      </c>
      <c r="H21">
        <v>6.4036666666666672E-2</v>
      </c>
      <c r="I21">
        <v>0.49141250000000003</v>
      </c>
      <c r="J21">
        <v>4.104908</v>
      </c>
      <c r="K21">
        <v>0.37642749999999997</v>
      </c>
      <c r="L21">
        <v>0.96480699999999997</v>
      </c>
      <c r="M21">
        <v>0.55650199999999994</v>
      </c>
      <c r="N21">
        <v>1.8382449999999999</v>
      </c>
      <c r="O21">
        <v>8.2695750000000012E-2</v>
      </c>
      <c r="P21">
        <v>9.1943999999999984E-2</v>
      </c>
    </row>
    <row r="22" spans="1:16" x14ac:dyDescent="0.2">
      <c r="A22" t="s">
        <v>144</v>
      </c>
      <c r="B22">
        <v>2.7423666666666668</v>
      </c>
      <c r="C22">
        <v>0.97746000000000011</v>
      </c>
      <c r="D22">
        <v>25.77480675</v>
      </c>
      <c r="E22">
        <v>1.1247666666666664E-2</v>
      </c>
      <c r="F22">
        <v>1.5161100000000001</v>
      </c>
      <c r="G22">
        <v>1.3090235000000001</v>
      </c>
      <c r="H22">
        <v>4.4094333333333326E-2</v>
      </c>
      <c r="I22">
        <v>0.76080625000000002</v>
      </c>
      <c r="J22">
        <v>1.2162296666666668</v>
      </c>
      <c r="K22">
        <v>0.52009949999999994</v>
      </c>
      <c r="L22">
        <v>0.96620200000000001</v>
      </c>
      <c r="M22">
        <v>0.43674700000000005</v>
      </c>
      <c r="N22">
        <v>1.9749492499999999</v>
      </c>
      <c r="O22">
        <v>0.11102025</v>
      </c>
      <c r="P22">
        <v>0.91416266666666657</v>
      </c>
    </row>
    <row r="23" spans="1:16" x14ac:dyDescent="0.2">
      <c r="A23" t="s">
        <v>145</v>
      </c>
      <c r="B23">
        <v>2.9771703333333335</v>
      </c>
      <c r="C23">
        <v>1.4138313333333332</v>
      </c>
      <c r="D23">
        <v>35.303771000000005</v>
      </c>
      <c r="E23">
        <v>1.2715333333333334E-2</v>
      </c>
      <c r="F23">
        <v>1.6746166666666669</v>
      </c>
      <c r="G23">
        <v>1.4548624999999999</v>
      </c>
      <c r="H23">
        <v>3.9691333333333328E-2</v>
      </c>
      <c r="I23">
        <v>1.11476525</v>
      </c>
      <c r="J23">
        <v>1.6083223333333334</v>
      </c>
      <c r="K23">
        <v>0.60576150000000006</v>
      </c>
      <c r="L23">
        <v>1.0283599999999999</v>
      </c>
      <c r="M23">
        <v>0.51349699999999998</v>
      </c>
      <c r="N23">
        <v>2.4768474999999999</v>
      </c>
      <c r="O23">
        <v>0.1511535</v>
      </c>
      <c r="P23">
        <v>0.24648133333333333</v>
      </c>
    </row>
    <row r="24" spans="1:16" x14ac:dyDescent="0.2">
      <c r="A24" t="s">
        <v>146</v>
      </c>
      <c r="B24">
        <v>2.2356379999999998</v>
      </c>
      <c r="C24">
        <v>1.191333</v>
      </c>
      <c r="D24">
        <v>28.553422749999999</v>
      </c>
      <c r="E24">
        <v>1.0573666666666667E-2</v>
      </c>
      <c r="F24">
        <v>4.289434</v>
      </c>
      <c r="G24">
        <v>1.3728039999999999</v>
      </c>
      <c r="H24">
        <v>4.3398666666666662E-2</v>
      </c>
      <c r="I24">
        <v>1.0069275</v>
      </c>
      <c r="J24">
        <v>2.1368726666666666</v>
      </c>
      <c r="K24">
        <v>0.40545399999999998</v>
      </c>
      <c r="L24">
        <v>0.79242649999999992</v>
      </c>
      <c r="M24">
        <v>0.53770366666666669</v>
      </c>
      <c r="N24">
        <v>1.9324557499999999</v>
      </c>
      <c r="O24">
        <v>0.10957375000000001</v>
      </c>
      <c r="P24">
        <v>0.13651066666666667</v>
      </c>
    </row>
    <row r="25" spans="1:16" x14ac:dyDescent="0.2">
      <c r="A25" t="s">
        <v>147</v>
      </c>
      <c r="B25">
        <v>1.6481413333333332</v>
      </c>
      <c r="C25">
        <v>1.4309723333333333</v>
      </c>
      <c r="D25">
        <v>36.750647499999999</v>
      </c>
      <c r="E25">
        <v>1.1432333333333334E-2</v>
      </c>
      <c r="F25">
        <v>1.2335043333333333</v>
      </c>
      <c r="G25">
        <v>1.441805</v>
      </c>
      <c r="H25">
        <v>4.2651999999999995E-2</v>
      </c>
      <c r="I25">
        <v>3.7465725000000001</v>
      </c>
      <c r="J25">
        <v>1.8628009999999999</v>
      </c>
      <c r="K25">
        <v>0.41715249999999998</v>
      </c>
      <c r="L25">
        <v>1.2061364999999999</v>
      </c>
      <c r="M25">
        <v>0.53606166666666677</v>
      </c>
      <c r="N25">
        <v>2.2594754999999997</v>
      </c>
      <c r="O25">
        <v>0.15135825</v>
      </c>
      <c r="P25">
        <v>0.96507399999999999</v>
      </c>
    </row>
    <row r="26" spans="1:16" x14ac:dyDescent="0.2">
      <c r="A26" t="s">
        <v>148</v>
      </c>
      <c r="B26">
        <v>2.2372793333333334</v>
      </c>
      <c r="C26">
        <v>1.1958383333333333</v>
      </c>
      <c r="D26">
        <v>25.591376</v>
      </c>
      <c r="E26">
        <v>1.2475999999999999E-2</v>
      </c>
      <c r="F26">
        <v>5.6541983333333334</v>
      </c>
      <c r="G26">
        <v>1.2967724999999999</v>
      </c>
      <c r="H26">
        <v>4.4940000000000001E-2</v>
      </c>
      <c r="I26">
        <v>2.348554</v>
      </c>
      <c r="J26">
        <v>2.743733666666667</v>
      </c>
      <c r="K26">
        <v>0.34008500000000003</v>
      </c>
      <c r="L26">
        <v>0.869892</v>
      </c>
      <c r="M26">
        <v>0.45696899999999996</v>
      </c>
      <c r="N26">
        <v>2.0628964999999999</v>
      </c>
      <c r="O26">
        <v>0.104507</v>
      </c>
      <c r="P26">
        <v>0.14678966666666668</v>
      </c>
    </row>
    <row r="27" spans="1:16" x14ac:dyDescent="0.2">
      <c r="A27" t="s">
        <v>149</v>
      </c>
      <c r="B27">
        <v>2.4812593333333335</v>
      </c>
      <c r="C27">
        <v>1.0666979999999999</v>
      </c>
      <c r="D27">
        <v>19.302358499999997</v>
      </c>
      <c r="E27">
        <v>1.6150999999999999E-2</v>
      </c>
      <c r="F27">
        <v>15.794003666666667</v>
      </c>
      <c r="G27">
        <v>1.204035</v>
      </c>
      <c r="H27">
        <v>5.9500333333333343E-2</v>
      </c>
      <c r="I27">
        <v>1.0855204999999999</v>
      </c>
      <c r="J27">
        <v>4.1133593333333334</v>
      </c>
      <c r="K27">
        <v>0.31974900000000001</v>
      </c>
      <c r="L27">
        <v>0.86464699999999994</v>
      </c>
      <c r="M27">
        <v>0.566716</v>
      </c>
      <c r="N27">
        <v>1.80318325</v>
      </c>
      <c r="O27">
        <v>7.9081249999999992E-2</v>
      </c>
      <c r="P27">
        <v>0.11342666666666668</v>
      </c>
    </row>
    <row r="28" spans="1:16" x14ac:dyDescent="0.2">
      <c r="A28" t="s">
        <v>150</v>
      </c>
      <c r="B28">
        <v>1.7491743333333334</v>
      </c>
      <c r="C28">
        <v>1.449549</v>
      </c>
      <c r="D28">
        <v>36.382358250000003</v>
      </c>
      <c r="E28">
        <v>1.1593666666666667E-2</v>
      </c>
      <c r="F28">
        <v>1.1752186666666666</v>
      </c>
      <c r="G28">
        <v>1.3517435</v>
      </c>
      <c r="H28">
        <v>4.0098666666666664E-2</v>
      </c>
      <c r="I28">
        <v>3.4204607500000002</v>
      </c>
      <c r="J28">
        <v>1.759576</v>
      </c>
      <c r="K28">
        <v>0.39643699999999998</v>
      </c>
      <c r="L28">
        <v>1.3412964999999999</v>
      </c>
      <c r="M28">
        <v>0.5415173333333333</v>
      </c>
      <c r="N28">
        <v>2.3714965000000001</v>
      </c>
      <c r="O28">
        <v>0.15350374999999999</v>
      </c>
      <c r="P28">
        <v>1.3932323333333334</v>
      </c>
    </row>
    <row r="29" spans="1:16" x14ac:dyDescent="0.2">
      <c r="A29" t="s">
        <v>151</v>
      </c>
      <c r="B29">
        <v>1.7575286666666665</v>
      </c>
      <c r="C29">
        <v>1.1069936666666667</v>
      </c>
      <c r="D29">
        <v>25.311535750000001</v>
      </c>
      <c r="E29">
        <v>9.1636666666666654E-3</v>
      </c>
      <c r="F29">
        <v>1.004278</v>
      </c>
      <c r="G29">
        <v>1.2486600000000001</v>
      </c>
      <c r="H29">
        <v>4.0703999999999997E-2</v>
      </c>
      <c r="I29">
        <v>2.3421462499999999</v>
      </c>
      <c r="J29">
        <v>1.5457780000000001</v>
      </c>
      <c r="K29">
        <v>0.31955900000000004</v>
      </c>
      <c r="L29">
        <v>1.1980865000000001</v>
      </c>
      <c r="M29">
        <v>0.38486366666666666</v>
      </c>
      <c r="N29">
        <v>1.9701869999999999</v>
      </c>
      <c r="O29">
        <v>0.1018375</v>
      </c>
      <c r="P29">
        <v>0.24549200000000002</v>
      </c>
    </row>
    <row r="30" spans="1:16" x14ac:dyDescent="0.2">
      <c r="A30" t="s">
        <v>152</v>
      </c>
      <c r="B30">
        <v>2.2615366666666668</v>
      </c>
      <c r="C30">
        <v>1.1983656666666664</v>
      </c>
      <c r="D30">
        <v>26.58659875</v>
      </c>
      <c r="E30">
        <v>1.0268000000000001E-2</v>
      </c>
      <c r="F30">
        <v>2.774423333333333</v>
      </c>
      <c r="G30">
        <v>1.266918</v>
      </c>
      <c r="H30">
        <v>4.3256666666666665E-2</v>
      </c>
      <c r="I30">
        <v>1.4977592499999999</v>
      </c>
      <c r="J30">
        <v>2.3622289999999997</v>
      </c>
      <c r="K30">
        <v>0.34398999999999996</v>
      </c>
      <c r="L30">
        <v>0.9434785</v>
      </c>
      <c r="M30">
        <v>0.47066966666666671</v>
      </c>
      <c r="N30">
        <v>1.9453847499999999</v>
      </c>
      <c r="O30">
        <v>0.10369049999999999</v>
      </c>
      <c r="P30">
        <v>0.14290666666666665</v>
      </c>
    </row>
    <row r="31" spans="1:16" x14ac:dyDescent="0.2">
      <c r="A31" s="3" t="s">
        <v>19</v>
      </c>
      <c r="B31" s="3" t="s">
        <v>16</v>
      </c>
      <c r="C31" s="3">
        <v>2.7399999999999999E-4</v>
      </c>
      <c r="D31" s="3" t="s">
        <v>16</v>
      </c>
      <c r="E31" s="3">
        <v>1.7216666666666665E-3</v>
      </c>
      <c r="F31" s="3" t="s">
        <v>16</v>
      </c>
      <c r="G31" s="3">
        <v>1.0737619999999999</v>
      </c>
      <c r="H31" s="3">
        <v>3.8972666666666662E-2</v>
      </c>
      <c r="I31" s="3">
        <v>3.4927750000000028E-2</v>
      </c>
      <c r="J31" s="3" t="s">
        <v>16</v>
      </c>
      <c r="K31" s="3" t="s">
        <v>16</v>
      </c>
      <c r="L31" s="3" t="s">
        <v>16</v>
      </c>
      <c r="M31" s="3" t="s">
        <v>16</v>
      </c>
      <c r="N31" s="3" t="s">
        <v>16</v>
      </c>
      <c r="O31" s="3" t="s">
        <v>16</v>
      </c>
      <c r="P31" s="3" t="s">
        <v>16</v>
      </c>
    </row>
    <row r="32" spans="1:16" x14ac:dyDescent="0.2">
      <c r="A32" s="2" t="s">
        <v>18</v>
      </c>
      <c r="B32" s="2">
        <v>4.8974219999999997</v>
      </c>
      <c r="C32" s="2">
        <v>0.99284666666666654</v>
      </c>
      <c r="D32" s="2">
        <v>10.476690749999999</v>
      </c>
      <c r="E32" s="2">
        <v>0.93892766666666672</v>
      </c>
      <c r="F32" s="2">
        <v>11.019672999999999</v>
      </c>
      <c r="G32" s="2">
        <v>5.0076665</v>
      </c>
      <c r="H32" s="2">
        <v>2.1004003333333334</v>
      </c>
      <c r="I32" s="2">
        <v>5.2363815000000002</v>
      </c>
      <c r="J32" s="2">
        <v>1.0001833333333334</v>
      </c>
      <c r="K32" s="2">
        <v>0.78289249999999999</v>
      </c>
      <c r="L32" s="2">
        <v>1.0078635</v>
      </c>
      <c r="M32" s="2">
        <v>5.1958659999999997</v>
      </c>
      <c r="N32" s="2">
        <v>1.0104694999999999</v>
      </c>
      <c r="O32" s="2">
        <v>0.96114575000000002</v>
      </c>
      <c r="P32" s="2">
        <v>1.1164776666666667</v>
      </c>
    </row>
    <row r="33" spans="1:16" x14ac:dyDescent="0.2">
      <c r="A33" t="s">
        <v>153</v>
      </c>
      <c r="B33">
        <v>2.68079</v>
      </c>
      <c r="C33">
        <v>1.9091926666666668</v>
      </c>
      <c r="D33">
        <v>269.09461099999999</v>
      </c>
      <c r="E33">
        <v>1.2300666666666668E-2</v>
      </c>
      <c r="F33">
        <v>1.7931426666666666</v>
      </c>
      <c r="G33">
        <v>1.412409</v>
      </c>
      <c r="H33">
        <v>4.3719000000000001E-2</v>
      </c>
      <c r="I33">
        <v>7.8913252499999995</v>
      </c>
      <c r="J33">
        <v>5.0452006666666671</v>
      </c>
      <c r="K33">
        <v>0.5263755</v>
      </c>
      <c r="L33">
        <v>4.6769145000000005</v>
      </c>
      <c r="M33">
        <v>2.2768273333333333</v>
      </c>
      <c r="N33">
        <v>23.102185500000001</v>
      </c>
      <c r="O33">
        <v>0.29807075</v>
      </c>
      <c r="P33">
        <v>1.7671866666666667</v>
      </c>
    </row>
    <row r="34" spans="1:16" x14ac:dyDescent="0.2">
      <c r="A34" t="s">
        <v>154</v>
      </c>
      <c r="B34">
        <v>2.743385</v>
      </c>
      <c r="C34">
        <v>2.4924873333333335</v>
      </c>
      <c r="D34">
        <v>251.04182449999999</v>
      </c>
      <c r="E34">
        <v>1.4354E-2</v>
      </c>
      <c r="F34">
        <v>7.6164336666666657</v>
      </c>
      <c r="G34">
        <v>1.6317075000000001</v>
      </c>
      <c r="H34">
        <v>5.5528666666666671E-2</v>
      </c>
      <c r="I34">
        <v>6.17629625</v>
      </c>
      <c r="J34">
        <v>8.7072979999999998</v>
      </c>
      <c r="K34">
        <v>0.58179000000000003</v>
      </c>
      <c r="L34">
        <v>2.5323395</v>
      </c>
      <c r="M34">
        <v>2.0690966666666668</v>
      </c>
      <c r="N34">
        <v>19.835173000000001</v>
      </c>
      <c r="O34">
        <v>0.29620850000000004</v>
      </c>
      <c r="P34">
        <v>0.18881766666666669</v>
      </c>
    </row>
    <row r="35" spans="1:16" x14ac:dyDescent="0.2">
      <c r="A35" t="s">
        <v>155</v>
      </c>
      <c r="B35">
        <v>1.9337573333333333</v>
      </c>
      <c r="C35">
        <v>1.3331226666666669</v>
      </c>
      <c r="D35">
        <v>36.762113499999998</v>
      </c>
      <c r="E35">
        <v>1.5648666666666668E-2</v>
      </c>
      <c r="F35">
        <v>7.3557223333333335</v>
      </c>
      <c r="G35">
        <v>1.5162755000000001</v>
      </c>
      <c r="H35">
        <v>4.6882666666666663E-2</v>
      </c>
      <c r="I35">
        <v>1.1428847499999999</v>
      </c>
      <c r="J35">
        <v>3.629801333333333</v>
      </c>
      <c r="K35">
        <v>0.36633899999999997</v>
      </c>
      <c r="L35">
        <v>0.91533799999999998</v>
      </c>
      <c r="M35">
        <v>0.74505399999999999</v>
      </c>
      <c r="N35">
        <v>2.8706469999999999</v>
      </c>
      <c r="O35">
        <v>8.9126999999999998E-2</v>
      </c>
      <c r="P35">
        <v>9.4278333333333339E-2</v>
      </c>
    </row>
    <row r="36" spans="1:16" x14ac:dyDescent="0.2">
      <c r="A36" t="s">
        <v>156</v>
      </c>
      <c r="B36">
        <v>3.143454666666667</v>
      </c>
      <c r="C36">
        <v>1.1705963333333333</v>
      </c>
      <c r="D36">
        <v>108.11902500000001</v>
      </c>
      <c r="E36">
        <v>9.9126666666666651E-3</v>
      </c>
      <c r="F36">
        <v>2.581388333333333</v>
      </c>
      <c r="G36">
        <v>1.2445660000000001</v>
      </c>
      <c r="H36">
        <v>3.6228333333333335E-2</v>
      </c>
      <c r="I36">
        <v>4.4755555000000005</v>
      </c>
      <c r="J36">
        <v>4.0801476666666661</v>
      </c>
      <c r="K36">
        <v>0.34123649999999994</v>
      </c>
      <c r="L36">
        <v>3.2040405000000001</v>
      </c>
      <c r="M36">
        <v>1.0620846666666668</v>
      </c>
      <c r="N36">
        <v>16.71270225</v>
      </c>
      <c r="O36">
        <v>0.13933524999999999</v>
      </c>
      <c r="P36">
        <v>0.94528066666666666</v>
      </c>
    </row>
    <row r="37" spans="1:16" x14ac:dyDescent="0.2">
      <c r="A37" t="s">
        <v>157</v>
      </c>
      <c r="B37">
        <v>3.3001663333333333</v>
      </c>
      <c r="C37">
        <v>1.4406373333333333</v>
      </c>
      <c r="D37">
        <v>180.42157424999999</v>
      </c>
      <c r="E37">
        <v>9.9953333333333335E-3</v>
      </c>
      <c r="F37">
        <v>2.8844703333333332</v>
      </c>
      <c r="G37">
        <v>1.2948385</v>
      </c>
      <c r="H37">
        <v>3.9452666666666671E-2</v>
      </c>
      <c r="I37">
        <v>8.6148117499999977</v>
      </c>
      <c r="J37">
        <v>9.9609723333333324</v>
      </c>
      <c r="K37">
        <v>0.40744150000000001</v>
      </c>
      <c r="L37">
        <v>3.0228169999999999</v>
      </c>
      <c r="M37">
        <v>1.7646919999999999</v>
      </c>
      <c r="N37">
        <v>21.246475499999999</v>
      </c>
      <c r="O37">
        <v>0.18469975000000002</v>
      </c>
      <c r="P37">
        <v>0.14946533333333334</v>
      </c>
    </row>
    <row r="38" spans="1:16" x14ac:dyDescent="0.2">
      <c r="A38" t="s">
        <v>158</v>
      </c>
      <c r="B38">
        <v>1.8261786666666666</v>
      </c>
      <c r="C38">
        <v>1.8904939999999997</v>
      </c>
      <c r="D38">
        <v>73.154455500000012</v>
      </c>
      <c r="E38">
        <v>1.3236666666666667E-2</v>
      </c>
      <c r="F38">
        <v>3.7239206666666669</v>
      </c>
      <c r="G38">
        <v>1.4006665</v>
      </c>
      <c r="H38">
        <v>4.5282666666666666E-2</v>
      </c>
      <c r="I38">
        <v>2.36144775</v>
      </c>
      <c r="J38">
        <v>3.6492533333333328</v>
      </c>
      <c r="K38">
        <v>0.49576549999999997</v>
      </c>
      <c r="L38">
        <v>1.5036515000000001</v>
      </c>
      <c r="M38">
        <v>0.7851136666666666</v>
      </c>
      <c r="N38">
        <v>6.57933375</v>
      </c>
      <c r="O38">
        <v>0.17208174999999998</v>
      </c>
      <c r="P38">
        <v>9.9930999999999992E-2</v>
      </c>
    </row>
    <row r="39" spans="1:16" x14ac:dyDescent="0.2">
      <c r="A39" t="s">
        <v>159</v>
      </c>
      <c r="B39">
        <v>3.2039560000000002</v>
      </c>
      <c r="C39">
        <v>4.2521099999999992</v>
      </c>
      <c r="D39">
        <v>558.12296575000005</v>
      </c>
      <c r="E39">
        <v>1.2022746666666666</v>
      </c>
      <c r="F39">
        <v>4.558592</v>
      </c>
      <c r="G39">
        <v>5.8270789999999995</v>
      </c>
      <c r="H39">
        <v>6.4993333333333334E-2</v>
      </c>
      <c r="I39">
        <v>72.979531250000008</v>
      </c>
      <c r="J39">
        <v>15.919627333333333</v>
      </c>
      <c r="K39">
        <v>1.1971725</v>
      </c>
      <c r="L39">
        <v>2.5678169999999998</v>
      </c>
      <c r="M39">
        <v>4.3483530000000004</v>
      </c>
      <c r="N39">
        <v>13.126251</v>
      </c>
      <c r="O39">
        <v>0.73907999999999996</v>
      </c>
      <c r="P39">
        <v>1.0163930000000001</v>
      </c>
    </row>
    <row r="40" spans="1:16" x14ac:dyDescent="0.2">
      <c r="A40" t="s">
        <v>160</v>
      </c>
      <c r="B40">
        <v>3.176477666666667</v>
      </c>
      <c r="C40">
        <v>3.7158756666666668</v>
      </c>
      <c r="D40">
        <v>525.75728575000005</v>
      </c>
      <c r="E40">
        <v>1.4836466666666668</v>
      </c>
      <c r="F40">
        <v>9.3904429999999994</v>
      </c>
      <c r="G40">
        <v>5.8434004999999996</v>
      </c>
      <c r="H40">
        <v>7.0371000000000003E-2</v>
      </c>
      <c r="I40">
        <v>68.889859250000001</v>
      </c>
      <c r="J40">
        <v>26.284485333333333</v>
      </c>
      <c r="K40">
        <v>1.0528014999999999</v>
      </c>
      <c r="L40">
        <v>2.8495144999999997</v>
      </c>
      <c r="M40">
        <v>4.2446903333333328</v>
      </c>
      <c r="N40">
        <v>12.513428750000001</v>
      </c>
      <c r="O40">
        <v>0.68859300000000001</v>
      </c>
      <c r="P40">
        <v>0.34151333333333334</v>
      </c>
    </row>
    <row r="41" spans="1:16" x14ac:dyDescent="0.2">
      <c r="A41" t="s">
        <v>161</v>
      </c>
      <c r="B41">
        <v>3.0659380000000001</v>
      </c>
      <c r="C41">
        <v>4.6154299999999999</v>
      </c>
      <c r="D41">
        <v>771.70197099999996</v>
      </c>
      <c r="E41">
        <v>2.0603220000000002</v>
      </c>
      <c r="F41">
        <v>9.7353729999999992</v>
      </c>
      <c r="G41">
        <v>7.8142849999999999</v>
      </c>
      <c r="H41" t="s">
        <v>176</v>
      </c>
      <c r="I41">
        <v>83.196185999999997</v>
      </c>
      <c r="J41">
        <v>32.085391000000001</v>
      </c>
      <c r="K41">
        <v>5.2074369999999996</v>
      </c>
      <c r="L41">
        <v>13.666492999999999</v>
      </c>
      <c r="M41">
        <v>1.021061</v>
      </c>
      <c r="N41">
        <v>0.36145699999999997</v>
      </c>
      <c r="O41">
        <v>5.6478169999999999</v>
      </c>
      <c r="P41">
        <v>3.3140809999999998</v>
      </c>
    </row>
    <row r="42" spans="1:16" x14ac:dyDescent="0.2">
      <c r="A42" t="s">
        <v>162</v>
      </c>
      <c r="B42">
        <v>2.4861303333333331</v>
      </c>
      <c r="C42">
        <v>4.7273646666666664</v>
      </c>
      <c r="D42">
        <v>741.03196649999995</v>
      </c>
      <c r="E42">
        <v>1.065596</v>
      </c>
      <c r="F42">
        <v>2.0909679999999997</v>
      </c>
      <c r="G42">
        <v>7.9825369999999998</v>
      </c>
      <c r="H42">
        <v>6.1488999999999995E-2</v>
      </c>
      <c r="I42">
        <v>71.591997750000004</v>
      </c>
      <c r="J42">
        <v>16.809196333333336</v>
      </c>
      <c r="K42">
        <v>1.3762000000000001</v>
      </c>
      <c r="L42">
        <v>2.8360415000000003</v>
      </c>
      <c r="M42">
        <v>5.406420999999999</v>
      </c>
      <c r="N42">
        <v>13.480412749999999</v>
      </c>
      <c r="O42">
        <v>0.94118799999999991</v>
      </c>
      <c r="P42">
        <v>0.72292766666666675</v>
      </c>
    </row>
    <row r="43" spans="1:16" x14ac:dyDescent="0.2">
      <c r="A43" t="s">
        <v>163</v>
      </c>
      <c r="B43">
        <v>2.7894443333333334</v>
      </c>
      <c r="C43">
        <v>5.0187520000000001</v>
      </c>
      <c r="D43">
        <v>726.87301774999992</v>
      </c>
      <c r="E43">
        <v>1.4149076666666669</v>
      </c>
      <c r="F43">
        <v>4.6839336666666664</v>
      </c>
      <c r="G43">
        <v>9.700804999999999</v>
      </c>
      <c r="H43">
        <v>7.8420333333333328E-2</v>
      </c>
      <c r="I43">
        <v>71.000550750000002</v>
      </c>
      <c r="J43">
        <v>23.920928333333336</v>
      </c>
      <c r="K43">
        <v>1.3289240000000002</v>
      </c>
      <c r="L43">
        <v>2.7488315000000001</v>
      </c>
      <c r="M43">
        <v>5.5311629999999994</v>
      </c>
      <c r="N43">
        <v>12.4008585</v>
      </c>
      <c r="O43">
        <v>0.93123175000000002</v>
      </c>
      <c r="P43">
        <v>0.41478100000000001</v>
      </c>
    </row>
    <row r="44" spans="1:16" x14ac:dyDescent="0.2">
      <c r="A44" t="s">
        <v>164</v>
      </c>
      <c r="B44">
        <v>2.979333</v>
      </c>
      <c r="C44">
        <v>3.9278646666666668</v>
      </c>
      <c r="D44">
        <v>598.34219074999999</v>
      </c>
      <c r="E44">
        <v>1.4104700000000001</v>
      </c>
      <c r="F44">
        <v>5.8544676666666673</v>
      </c>
      <c r="G44">
        <v>6.3947785000000001</v>
      </c>
      <c r="H44">
        <v>7.2717000000000004E-2</v>
      </c>
      <c r="I44">
        <v>73.194235499999991</v>
      </c>
      <c r="J44">
        <v>25.106088333333332</v>
      </c>
      <c r="K44">
        <v>1.2783264999999999</v>
      </c>
      <c r="L44">
        <v>2.8220689999999999</v>
      </c>
      <c r="M44">
        <v>4.6753176666666665</v>
      </c>
      <c r="N44">
        <v>12.265303750000001</v>
      </c>
      <c r="O44">
        <v>0.73655349999999997</v>
      </c>
      <c r="P44">
        <v>0.40663533333333329</v>
      </c>
    </row>
    <row r="45" spans="1:16" x14ac:dyDescent="0.2">
      <c r="A45" t="s">
        <v>165</v>
      </c>
      <c r="B45">
        <v>2.9699156666666666</v>
      </c>
      <c r="C45">
        <v>4.7356086666666668</v>
      </c>
      <c r="D45">
        <v>674.26164575000007</v>
      </c>
      <c r="E45">
        <v>1.1678596666666667</v>
      </c>
      <c r="F45">
        <v>2.3982829999999997</v>
      </c>
      <c r="G45">
        <v>6.5173070000000006</v>
      </c>
      <c r="H45">
        <v>6.6066666666666662E-2</v>
      </c>
      <c r="I45">
        <v>73.472161749999998</v>
      </c>
      <c r="J45">
        <v>20.236436000000001</v>
      </c>
      <c r="K45">
        <v>2.3856390000000003</v>
      </c>
      <c r="L45">
        <v>3.4473000000000003</v>
      </c>
      <c r="M45">
        <v>5.0291233333333336</v>
      </c>
      <c r="N45">
        <v>15.12803575</v>
      </c>
      <c r="O45">
        <v>0.89895750000000008</v>
      </c>
      <c r="P45">
        <v>0.76494233333333328</v>
      </c>
    </row>
    <row r="46" spans="1:16" x14ac:dyDescent="0.2">
      <c r="A46" s="3" t="s">
        <v>19</v>
      </c>
      <c r="B46" s="3" t="s">
        <v>16</v>
      </c>
      <c r="C46" s="3" t="s">
        <v>16</v>
      </c>
      <c r="D46" s="3">
        <v>0.12506400000000001</v>
      </c>
      <c r="E46" s="3" t="s">
        <v>16</v>
      </c>
      <c r="F46" s="3" t="s">
        <v>16</v>
      </c>
      <c r="G46" s="3">
        <v>1.0721025</v>
      </c>
      <c r="H46" s="3">
        <v>5.7763666666666665E-2</v>
      </c>
      <c r="I46" s="3">
        <v>4.4135500000000008E-2</v>
      </c>
      <c r="J46" s="3" t="s">
        <v>16</v>
      </c>
      <c r="K46" s="3">
        <v>2.7257999999999998E-2</v>
      </c>
      <c r="L46" s="3" t="s">
        <v>16</v>
      </c>
      <c r="M46" s="3" t="s">
        <v>16</v>
      </c>
      <c r="N46" s="3" t="s">
        <v>16</v>
      </c>
      <c r="O46" s="3" t="s">
        <v>16</v>
      </c>
      <c r="P46" s="3" t="s">
        <v>16</v>
      </c>
    </row>
    <row r="47" spans="1:16" x14ac:dyDescent="0.2">
      <c r="A47" s="2" t="s">
        <v>18</v>
      </c>
      <c r="B47" s="2">
        <v>4.9080373333333327</v>
      </c>
      <c r="C47" s="2">
        <v>0.99445400000000006</v>
      </c>
      <c r="D47" s="2">
        <v>10.49458025</v>
      </c>
      <c r="E47" s="2">
        <v>0.93887566666666666</v>
      </c>
      <c r="F47" s="2">
        <v>11.044469333333334</v>
      </c>
      <c r="G47" s="2">
        <v>4.9542859999999997</v>
      </c>
      <c r="H47" s="2">
        <v>2.0816703333333333</v>
      </c>
      <c r="I47" s="2">
        <v>5.2406515000000002</v>
      </c>
      <c r="J47" s="2">
        <v>1.0044453333333334</v>
      </c>
      <c r="K47" s="2">
        <v>0.79076550000000001</v>
      </c>
      <c r="L47" s="2">
        <v>1.0247269999999999</v>
      </c>
      <c r="M47" s="2">
        <v>5.2181406666666668</v>
      </c>
      <c r="N47" s="2">
        <v>1.01196625</v>
      </c>
      <c r="O47" s="2">
        <v>0.96239724999999998</v>
      </c>
      <c r="P47" s="2">
        <v>1.1195630000000001</v>
      </c>
    </row>
    <row r="48" spans="1:16" x14ac:dyDescent="0.2">
      <c r="A48" t="s">
        <v>166</v>
      </c>
      <c r="B48">
        <v>2.9507566666666669</v>
      </c>
      <c r="C48">
        <v>4.6513090000000004</v>
      </c>
      <c r="D48">
        <v>599.88242200000002</v>
      </c>
      <c r="E48">
        <v>1.5495889999999999</v>
      </c>
      <c r="F48">
        <v>7.9737590000000012</v>
      </c>
      <c r="G48">
        <v>8.0727255000000007</v>
      </c>
      <c r="H48">
        <v>7.3941666666666669E-2</v>
      </c>
      <c r="I48">
        <v>71.9358225</v>
      </c>
      <c r="J48">
        <v>30.54713533333333</v>
      </c>
      <c r="K48">
        <v>1.4820280000000001</v>
      </c>
      <c r="L48">
        <v>2.813428</v>
      </c>
      <c r="M48">
        <v>4.8173676666666667</v>
      </c>
      <c r="N48">
        <v>12.6163875</v>
      </c>
      <c r="O48">
        <v>0.80045074999999999</v>
      </c>
      <c r="P48">
        <v>0.35395400000000005</v>
      </c>
    </row>
    <row r="49" spans="1:16" x14ac:dyDescent="0.2">
      <c r="A49" t="s">
        <v>167</v>
      </c>
      <c r="B49">
        <v>3.0472766666666669</v>
      </c>
      <c r="C49">
        <v>3.8547676666666661</v>
      </c>
      <c r="D49">
        <v>533.84112100000004</v>
      </c>
      <c r="E49">
        <v>1.4558410000000002</v>
      </c>
      <c r="F49">
        <v>8.1185339999999986</v>
      </c>
      <c r="G49">
        <v>5.9821270000000002</v>
      </c>
      <c r="H49">
        <v>6.7746666666666663E-2</v>
      </c>
      <c r="I49">
        <v>68.896883500000001</v>
      </c>
      <c r="J49">
        <v>27.361750333333333</v>
      </c>
      <c r="K49">
        <v>1.2153525000000001</v>
      </c>
      <c r="L49">
        <v>3.2146940000000002</v>
      </c>
      <c r="M49">
        <v>4.2911943333333333</v>
      </c>
      <c r="N49">
        <v>11.1487175</v>
      </c>
      <c r="O49">
        <v>0.66608500000000004</v>
      </c>
      <c r="P49">
        <v>0.33563966666666661</v>
      </c>
    </row>
    <row r="50" spans="1:16" x14ac:dyDescent="0.2">
      <c r="A50" t="s">
        <v>168</v>
      </c>
      <c r="B50">
        <v>2.9153093333333331</v>
      </c>
      <c r="C50">
        <v>6.3766290000000003</v>
      </c>
      <c r="D50">
        <v>815.95933874999992</v>
      </c>
      <c r="E50">
        <v>1.5223086666666668</v>
      </c>
      <c r="F50">
        <v>5.0504320000000007</v>
      </c>
      <c r="G50">
        <v>10.208123000000001</v>
      </c>
      <c r="H50">
        <v>7.8844999999999998E-2</v>
      </c>
      <c r="I50">
        <v>105.9518375</v>
      </c>
      <c r="J50">
        <v>26.227259</v>
      </c>
      <c r="K50">
        <v>1.7077009999999999</v>
      </c>
      <c r="L50">
        <v>2.4740055000000001</v>
      </c>
      <c r="M50">
        <v>6.3511853333333335</v>
      </c>
      <c r="N50">
        <v>16.360603749999999</v>
      </c>
      <c r="O50">
        <v>1.0795235000000001</v>
      </c>
      <c r="P50">
        <v>0.6886336666666667</v>
      </c>
    </row>
    <row r="51" spans="1:16" x14ac:dyDescent="0.2">
      <c r="A51" t="s">
        <v>169</v>
      </c>
      <c r="B51">
        <v>3.1410009999999997</v>
      </c>
      <c r="C51">
        <v>5.5584203333333342</v>
      </c>
      <c r="D51">
        <v>755.47503825000001</v>
      </c>
      <c r="E51">
        <v>1.8453700000000002</v>
      </c>
      <c r="F51">
        <v>10.373028</v>
      </c>
      <c r="G51">
        <v>10.6724385</v>
      </c>
      <c r="H51">
        <v>9.5065666666666659E-2</v>
      </c>
      <c r="I51">
        <v>94.555605</v>
      </c>
      <c r="J51">
        <v>34.990514666666662</v>
      </c>
      <c r="K51">
        <v>1.5109944999999998</v>
      </c>
      <c r="L51">
        <v>2.3193169999999999</v>
      </c>
      <c r="M51">
        <v>6.091466333333333</v>
      </c>
      <c r="N51">
        <v>14.267633249999999</v>
      </c>
      <c r="O51">
        <v>0.99621950000000004</v>
      </c>
      <c r="P51">
        <v>0.42650633333333327</v>
      </c>
    </row>
    <row r="52" spans="1:16" x14ac:dyDescent="0.2">
      <c r="A52" t="s">
        <v>170</v>
      </c>
      <c r="B52">
        <v>3.3040616666666662</v>
      </c>
      <c r="C52">
        <v>4.6691753333333326</v>
      </c>
      <c r="D52">
        <v>664.32263475000002</v>
      </c>
      <c r="E52">
        <v>1.7305210000000002</v>
      </c>
      <c r="F52">
        <v>10.911287333333334</v>
      </c>
      <c r="G52">
        <v>10.0461255</v>
      </c>
      <c r="H52">
        <v>8.0113000000000004E-2</v>
      </c>
      <c r="I52">
        <v>84.165885750000001</v>
      </c>
      <c r="J52">
        <v>30.473181666666665</v>
      </c>
      <c r="K52">
        <v>1.3704619999999998</v>
      </c>
      <c r="L52">
        <v>2.7989245</v>
      </c>
      <c r="M52">
        <v>5.3049326666666667</v>
      </c>
      <c r="N52">
        <v>12.683851499999999</v>
      </c>
      <c r="O52">
        <v>0.87460925</v>
      </c>
      <c r="P52">
        <v>0.38592133333333334</v>
      </c>
    </row>
    <row r="53" spans="1:16" x14ac:dyDescent="0.2">
      <c r="A53" t="s">
        <v>171</v>
      </c>
      <c r="B53">
        <v>3.5717906666666668</v>
      </c>
      <c r="C53">
        <v>5.7126993333333331</v>
      </c>
      <c r="D53">
        <v>1012.4953827500001</v>
      </c>
      <c r="E53">
        <v>1.4498673333333336</v>
      </c>
      <c r="F53">
        <v>5.1346319999999999</v>
      </c>
      <c r="G53">
        <v>9.5745490000000011</v>
      </c>
      <c r="H53">
        <v>8.9683000000000013E-2</v>
      </c>
      <c r="I53">
        <v>102.16355625</v>
      </c>
      <c r="J53">
        <v>34.088683666666668</v>
      </c>
      <c r="K53">
        <v>1.564322</v>
      </c>
      <c r="L53">
        <v>3.8324639999999999</v>
      </c>
      <c r="M53">
        <v>7.9699066666666667</v>
      </c>
      <c r="N53">
        <v>26.534036749999999</v>
      </c>
      <c r="O53">
        <v>1.18400525</v>
      </c>
      <c r="P53">
        <v>0.62886133333333338</v>
      </c>
    </row>
    <row r="54" spans="1:16" x14ac:dyDescent="0.2">
      <c r="A54" t="s">
        <v>172</v>
      </c>
      <c r="B54">
        <v>3.4247479999999997</v>
      </c>
      <c r="C54">
        <v>3.770602666666667</v>
      </c>
      <c r="D54">
        <v>670.29340524999998</v>
      </c>
      <c r="E54">
        <v>1.4972909999999999</v>
      </c>
      <c r="F54">
        <v>10.724061999999998</v>
      </c>
      <c r="G54">
        <v>6.1363889999999994</v>
      </c>
      <c r="H54">
        <v>7.8907666666666668E-2</v>
      </c>
      <c r="I54">
        <v>81.782650500000003</v>
      </c>
      <c r="J54">
        <v>34.576843333333336</v>
      </c>
      <c r="K54">
        <v>1.2327319999999999</v>
      </c>
      <c r="L54">
        <v>3.6815034999999998</v>
      </c>
      <c r="M54">
        <v>5.426454333333333</v>
      </c>
      <c r="N54">
        <v>18.614357250000001</v>
      </c>
      <c r="O54">
        <v>0.78265150000000006</v>
      </c>
      <c r="P54">
        <v>0.36075433333333334</v>
      </c>
    </row>
    <row r="55" spans="1:16" x14ac:dyDescent="0.2">
      <c r="A55" t="s">
        <v>173</v>
      </c>
      <c r="B55">
        <v>3.2004790000000001</v>
      </c>
      <c r="C55">
        <v>4.8864640000000001</v>
      </c>
      <c r="D55">
        <v>795.12143624999999</v>
      </c>
      <c r="E55">
        <v>1.7641763333333333</v>
      </c>
      <c r="F55">
        <v>9.2360566666666664</v>
      </c>
      <c r="G55">
        <v>7.9103574999999999</v>
      </c>
      <c r="H55">
        <v>8.5540000000000005E-2</v>
      </c>
      <c r="I55">
        <v>94.706812249999999</v>
      </c>
      <c r="J55">
        <v>35.618129000000003</v>
      </c>
      <c r="K55">
        <v>1.3487149999999999</v>
      </c>
      <c r="L55">
        <v>3.0625575</v>
      </c>
      <c r="M55">
        <v>6.4061726666666665</v>
      </c>
      <c r="N55">
        <v>14.50490025</v>
      </c>
      <c r="O55">
        <v>0.98297049999999997</v>
      </c>
      <c r="P55">
        <v>0.45250166666666664</v>
      </c>
    </row>
    <row r="56" spans="1:16" x14ac:dyDescent="0.2">
      <c r="A56" s="5" t="s">
        <v>174</v>
      </c>
      <c r="B56" s="5">
        <v>2.8334016666666666</v>
      </c>
      <c r="C56" s="5">
        <v>1.0443206666666667</v>
      </c>
      <c r="D56" s="5">
        <v>22.954949499999998</v>
      </c>
      <c r="E56" s="5">
        <v>1.3881666666666667E-2</v>
      </c>
      <c r="F56" s="5">
        <v>3.1327029999999998</v>
      </c>
      <c r="G56" s="5">
        <v>1.4775155</v>
      </c>
      <c r="H56" s="5">
        <v>3.7825000000000004E-2</v>
      </c>
      <c r="I56" s="5">
        <v>0.60763575000000003</v>
      </c>
      <c r="J56" s="5">
        <v>2.2614543333333335</v>
      </c>
      <c r="K56" s="5">
        <v>0.55823900000000004</v>
      </c>
      <c r="L56" s="5">
        <v>1.1027534999999999</v>
      </c>
      <c r="M56" s="5">
        <v>0.41206266666666669</v>
      </c>
      <c r="N56" s="5">
        <v>2.5111685000000001</v>
      </c>
      <c r="O56" s="5">
        <v>0.101116</v>
      </c>
      <c r="P56" s="5">
        <v>0.85903933333333338</v>
      </c>
    </row>
    <row r="57" spans="1:16" x14ac:dyDescent="0.2">
      <c r="A57" s="5" t="s">
        <v>175</v>
      </c>
      <c r="B57" s="5">
        <v>2.6304516666666671</v>
      </c>
      <c r="C57" s="5">
        <v>0.8346986666666667</v>
      </c>
      <c r="D57" s="5">
        <v>18.90034</v>
      </c>
      <c r="E57" s="5">
        <v>1.3445333333333332E-2</v>
      </c>
      <c r="F57" s="5">
        <v>2.7276859999999998</v>
      </c>
      <c r="G57" s="5">
        <v>1.4712170000000002</v>
      </c>
      <c r="H57" s="5">
        <v>4.4286333333333337E-2</v>
      </c>
      <c r="I57" s="5">
        <v>0.52054299999999998</v>
      </c>
      <c r="J57" s="5">
        <v>2.034875</v>
      </c>
      <c r="K57" s="5">
        <v>0.47558299999999998</v>
      </c>
      <c r="L57" s="5">
        <v>1.0887739999999999</v>
      </c>
      <c r="M57" s="5">
        <v>0.40133233333333335</v>
      </c>
      <c r="N57" s="5">
        <v>2.27922425</v>
      </c>
      <c r="O57" s="5">
        <v>8.1716749999999991E-2</v>
      </c>
      <c r="P57" s="5">
        <v>0.80124233333333328</v>
      </c>
    </row>
    <row r="58" spans="1:16" x14ac:dyDescent="0.2">
      <c r="A58" s="3" t="s">
        <v>19</v>
      </c>
      <c r="B58" s="3" t="s">
        <v>16</v>
      </c>
      <c r="C58" s="3" t="s">
        <v>16</v>
      </c>
      <c r="D58" s="3" t="s">
        <v>16</v>
      </c>
      <c r="E58" s="3" t="s">
        <v>16</v>
      </c>
      <c r="F58" s="3" t="s">
        <v>16</v>
      </c>
      <c r="G58" s="3">
        <v>1.0470135</v>
      </c>
      <c r="H58" s="3">
        <v>5.8748666666666664E-2</v>
      </c>
      <c r="I58" s="3">
        <v>2.8579500000000015E-2</v>
      </c>
      <c r="J58" s="3" t="s">
        <v>16</v>
      </c>
      <c r="K58" s="3" t="s">
        <v>16</v>
      </c>
      <c r="L58" s="3" t="s">
        <v>16</v>
      </c>
      <c r="M58" s="3" t="s">
        <v>16</v>
      </c>
      <c r="N58" s="3" t="s">
        <v>16</v>
      </c>
      <c r="O58" s="3" t="s">
        <v>16</v>
      </c>
      <c r="P58" s="3" t="s">
        <v>16</v>
      </c>
    </row>
    <row r="59" spans="1:16" x14ac:dyDescent="0.2">
      <c r="A59" s="2" t="s">
        <v>18</v>
      </c>
      <c r="B59" s="2">
        <v>4.8967616666666673</v>
      </c>
      <c r="C59" s="2">
        <v>0.99200466666666676</v>
      </c>
      <c r="D59" s="2">
        <v>10.473509</v>
      </c>
      <c r="E59" s="2">
        <v>0.93771133333333323</v>
      </c>
      <c r="F59" s="2">
        <v>11.026915666666667</v>
      </c>
      <c r="G59" s="2">
        <v>4.939635</v>
      </c>
      <c r="H59" s="2">
        <v>2.0570086666666669</v>
      </c>
      <c r="I59" s="2">
        <v>5.2353792500000003</v>
      </c>
      <c r="J59" s="2">
        <v>1.0040316666666669</v>
      </c>
      <c r="K59" s="2">
        <v>0.79445450000000006</v>
      </c>
      <c r="L59" s="2">
        <v>1.0377425</v>
      </c>
      <c r="M59" s="2">
        <v>5.2211396666666667</v>
      </c>
      <c r="N59" s="2">
        <v>1.0106554999999999</v>
      </c>
      <c r="O59" s="2">
        <v>0.96172824999999995</v>
      </c>
      <c r="P59" s="2">
        <v>1.1222256666666668</v>
      </c>
    </row>
    <row r="60" spans="1:16" x14ac:dyDescent="0.2">
      <c r="A60" s="3" t="s">
        <v>20</v>
      </c>
      <c r="B60" s="3" t="s">
        <v>16</v>
      </c>
      <c r="C60" s="3" t="s">
        <v>16</v>
      </c>
      <c r="D60" s="3" t="s">
        <v>16</v>
      </c>
      <c r="E60" s="3" t="s">
        <v>16</v>
      </c>
      <c r="F60" s="3" t="s">
        <v>16</v>
      </c>
      <c r="G60" s="3">
        <v>1.0596315000000001</v>
      </c>
      <c r="H60" s="3">
        <v>5.0028666666666673E-2</v>
      </c>
      <c r="I60" s="3">
        <v>2.9917749999999931E-2</v>
      </c>
      <c r="J60" s="3" t="s">
        <v>16</v>
      </c>
      <c r="K60" s="3">
        <v>8.2503500000000007E-2</v>
      </c>
      <c r="L60" s="3" t="s">
        <v>16</v>
      </c>
      <c r="M60" s="3" t="s">
        <v>16</v>
      </c>
      <c r="N60" s="3" t="s">
        <v>16</v>
      </c>
      <c r="O60" s="3" t="s">
        <v>16</v>
      </c>
      <c r="P60" s="3" t="s">
        <v>16</v>
      </c>
    </row>
    <row r="62" spans="1:16" x14ac:dyDescent="0.2">
      <c r="A62" t="s">
        <v>21</v>
      </c>
      <c r="B62">
        <v>7.3100000000000005E-3</v>
      </c>
      <c r="C62">
        <v>1.1376666666666666E-4</v>
      </c>
      <c r="D62">
        <v>1.1061250000000002E-2</v>
      </c>
      <c r="E62">
        <v>1.2146666666666666E-3</v>
      </c>
      <c r="F62">
        <v>3.0733333333333335E-2</v>
      </c>
      <c r="G62">
        <v>1.1679999999999999E-2</v>
      </c>
      <c r="H62">
        <v>1.7993333333333333E-2</v>
      </c>
      <c r="I62">
        <v>1.9078249999999998E-2</v>
      </c>
      <c r="J62">
        <v>1.8420000000000001E-4</v>
      </c>
      <c r="K62">
        <v>7.345E-3</v>
      </c>
      <c r="L62">
        <v>1.0763E-2</v>
      </c>
      <c r="M62">
        <v>2.9099999999999997E-2</v>
      </c>
      <c r="N62">
        <v>9.7450000000000002E-3</v>
      </c>
      <c r="O62">
        <v>3.4319999999999999E-4</v>
      </c>
      <c r="P62">
        <v>7.1033333333333332E-4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FC98-7B2C-4B46-ABB6-4E0BB1BAD669}">
  <dimension ref="A1:P62"/>
  <sheetViews>
    <sheetView topLeftCell="A37" workbookViewId="0">
      <selection activeCell="L65" sqref="L65"/>
    </sheetView>
  </sheetViews>
  <sheetFormatPr baseColWidth="10" defaultRowHeight="16" x14ac:dyDescent="0.2"/>
  <cols>
    <col min="2" max="3" width="11" bestFit="1" customWidth="1"/>
    <col min="4" max="4" width="11.6640625" bestFit="1" customWidth="1"/>
    <col min="5" max="16" width="11" bestFit="1" customWidth="1"/>
  </cols>
  <sheetData>
    <row r="1" spans="1:16" x14ac:dyDescent="0.2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s="2" t="s">
        <v>18</v>
      </c>
      <c r="B2" s="2">
        <v>5.0415763333333325</v>
      </c>
      <c r="C2" s="2">
        <v>0.87909300000000001</v>
      </c>
      <c r="D2" s="2">
        <v>11.310901599999999</v>
      </c>
      <c r="E2" s="2">
        <v>1.013817</v>
      </c>
      <c r="F2" s="2">
        <v>11.447912000000001</v>
      </c>
      <c r="G2" s="2">
        <v>4.0662710000000004</v>
      </c>
      <c r="H2" s="2">
        <v>3.068502333333333</v>
      </c>
      <c r="I2" s="2">
        <v>5.0884902500000004</v>
      </c>
      <c r="J2" s="2">
        <v>0.99986566666666665</v>
      </c>
      <c r="K2" s="2">
        <v>1.6089694999999999</v>
      </c>
      <c r="L2" s="2">
        <v>1.0780149999999999</v>
      </c>
      <c r="M2" s="2">
        <v>5.4608786666666669</v>
      </c>
      <c r="N2" s="2">
        <v>1.0015477499999998</v>
      </c>
      <c r="O2" s="2">
        <v>1.04441925</v>
      </c>
      <c r="P2" s="2">
        <v>0.81199166666666667</v>
      </c>
    </row>
    <row r="3" spans="1:16" x14ac:dyDescent="0.2">
      <c r="A3" s="3" t="s">
        <v>19</v>
      </c>
      <c r="B3" s="3" t="s">
        <v>16</v>
      </c>
      <c r="C3" s="3" t="s">
        <v>16</v>
      </c>
      <c r="D3" s="3" t="s">
        <v>16</v>
      </c>
      <c r="E3" s="3" t="s">
        <v>16</v>
      </c>
      <c r="F3" s="3">
        <v>4.4291666666666674E-2</v>
      </c>
      <c r="G3" s="3">
        <v>0.33567999999999998</v>
      </c>
      <c r="H3" s="3">
        <v>0.73289833333333332</v>
      </c>
      <c r="I3" s="3" t="s">
        <v>16</v>
      </c>
      <c r="J3" s="3" t="s">
        <v>16</v>
      </c>
      <c r="K3" s="3">
        <v>0.131022</v>
      </c>
      <c r="L3" s="3" t="s">
        <v>16</v>
      </c>
      <c r="M3" s="3">
        <v>9.4040333333333323E-2</v>
      </c>
      <c r="N3" s="3" t="s">
        <v>16</v>
      </c>
      <c r="O3" s="3" t="s">
        <v>16</v>
      </c>
      <c r="P3" s="3" t="s">
        <v>16</v>
      </c>
    </row>
    <row r="4" spans="1:16" x14ac:dyDescent="0.2">
      <c r="A4" s="4" t="s">
        <v>17</v>
      </c>
      <c r="B4" s="4" t="s">
        <v>16</v>
      </c>
      <c r="C4" s="4">
        <v>0.10032566666666666</v>
      </c>
      <c r="D4" s="4">
        <v>44.7604696</v>
      </c>
      <c r="E4" s="4" t="s">
        <v>16</v>
      </c>
      <c r="F4" s="4" t="s">
        <v>16</v>
      </c>
      <c r="G4" s="4">
        <v>0.67596049999999996</v>
      </c>
      <c r="H4" s="4">
        <v>0.75396366666666681</v>
      </c>
      <c r="I4" s="4">
        <v>29.056925499999998</v>
      </c>
      <c r="J4" s="4" t="s">
        <v>16</v>
      </c>
      <c r="K4" s="4">
        <v>6.5975570000000001</v>
      </c>
      <c r="L4" s="4" t="s">
        <v>16</v>
      </c>
      <c r="M4" s="4">
        <v>3.806845333333333</v>
      </c>
      <c r="N4" s="4">
        <v>6.9814352500000005</v>
      </c>
      <c r="O4" s="4">
        <v>0.38042500000000001</v>
      </c>
      <c r="P4" s="4" t="s">
        <v>16</v>
      </c>
    </row>
    <row r="5" spans="1:16" x14ac:dyDescent="0.2">
      <c r="A5" t="s">
        <v>129</v>
      </c>
      <c r="B5">
        <v>5.2472556666666668</v>
      </c>
      <c r="C5">
        <v>0.33530466666666664</v>
      </c>
      <c r="D5">
        <v>4.6836171999999996</v>
      </c>
      <c r="E5">
        <v>1.4885666666666667E-2</v>
      </c>
      <c r="F5">
        <v>11.884367333333332</v>
      </c>
      <c r="G5" t="s">
        <v>16</v>
      </c>
      <c r="H5">
        <v>0.7409570000000002</v>
      </c>
      <c r="I5">
        <v>5.2955749999999996E-2</v>
      </c>
      <c r="J5">
        <v>4.1332389999999997</v>
      </c>
      <c r="K5">
        <v>0.23037949999999999</v>
      </c>
      <c r="L5">
        <v>1.286135</v>
      </c>
      <c r="M5" t="s">
        <v>16</v>
      </c>
      <c r="N5">
        <v>0.83942850000000013</v>
      </c>
      <c r="O5">
        <v>1.7129999999999999E-2</v>
      </c>
      <c r="P5">
        <v>6.0240333333333319E-2</v>
      </c>
    </row>
    <row r="6" spans="1:16" x14ac:dyDescent="0.2">
      <c r="A6" t="s">
        <v>130</v>
      </c>
      <c r="B6">
        <v>5.6388583333333324</v>
      </c>
      <c r="C6">
        <v>0.32658000000000004</v>
      </c>
      <c r="D6">
        <v>4.1750227999999998</v>
      </c>
      <c r="E6">
        <v>1.5005333333333334E-2</v>
      </c>
      <c r="F6">
        <v>12.189581666666667</v>
      </c>
      <c r="G6" t="s">
        <v>16</v>
      </c>
      <c r="H6">
        <v>0.74105266666666658</v>
      </c>
      <c r="I6">
        <v>5.2067999999999996E-2</v>
      </c>
      <c r="J6">
        <v>4.0936026666666665</v>
      </c>
      <c r="K6">
        <v>0.20677799999999999</v>
      </c>
      <c r="L6">
        <v>1.1646014999999998</v>
      </c>
      <c r="M6">
        <v>0.1383513333333333</v>
      </c>
      <c r="N6">
        <v>0.76082599999999989</v>
      </c>
      <c r="O6">
        <v>1.4398000000000001E-2</v>
      </c>
      <c r="P6" t="s">
        <v>16</v>
      </c>
    </row>
    <row r="7" spans="1:16" x14ac:dyDescent="0.2">
      <c r="A7" t="s">
        <v>131</v>
      </c>
      <c r="B7">
        <v>5.8900006666666664</v>
      </c>
      <c r="C7">
        <v>0.43565300000000001</v>
      </c>
      <c r="D7">
        <v>7.5640376000000007</v>
      </c>
      <c r="E7">
        <v>1.3516666666666665E-2</v>
      </c>
      <c r="F7">
        <v>11.673900333333334</v>
      </c>
      <c r="G7" t="s">
        <v>16</v>
      </c>
      <c r="H7">
        <v>0.73952566666666641</v>
      </c>
      <c r="I7">
        <v>9.461E-2</v>
      </c>
      <c r="J7">
        <v>4.5865966666666669</v>
      </c>
      <c r="K7">
        <v>0.29531050000000003</v>
      </c>
      <c r="L7">
        <v>1.34714</v>
      </c>
      <c r="M7">
        <v>0.14139066666666666</v>
      </c>
      <c r="N7">
        <v>0.99588374999999996</v>
      </c>
      <c r="O7">
        <v>2.7113249999999998E-2</v>
      </c>
      <c r="P7" t="s">
        <v>16</v>
      </c>
    </row>
    <row r="8" spans="1:16" x14ac:dyDescent="0.2">
      <c r="A8" t="s">
        <v>132</v>
      </c>
      <c r="B8">
        <v>6.1429130000000001</v>
      </c>
      <c r="C8">
        <v>0.45649466666666666</v>
      </c>
      <c r="D8">
        <v>6.9373578000000009</v>
      </c>
      <c r="E8">
        <v>2.4931999999999999E-2</v>
      </c>
      <c r="F8">
        <v>30.994432333333332</v>
      </c>
      <c r="G8" t="s">
        <v>16</v>
      </c>
      <c r="H8">
        <v>0.74926500000000029</v>
      </c>
      <c r="I8">
        <v>7.01455E-2</v>
      </c>
      <c r="J8">
        <v>6.5220559999999992</v>
      </c>
      <c r="K8">
        <v>0.29489350000000003</v>
      </c>
      <c r="L8">
        <v>1.9438645000000001</v>
      </c>
      <c r="M8">
        <v>0.17172266666666669</v>
      </c>
      <c r="N8">
        <v>0.92818299999999998</v>
      </c>
      <c r="O8">
        <v>2.68965E-2</v>
      </c>
      <c r="P8">
        <v>0.123654</v>
      </c>
    </row>
    <row r="9" spans="1:16" x14ac:dyDescent="0.2">
      <c r="A9" t="s">
        <v>133</v>
      </c>
      <c r="B9">
        <v>8.1479076666666668</v>
      </c>
      <c r="C9">
        <v>0.70169666666666675</v>
      </c>
      <c r="D9">
        <v>10.1294398</v>
      </c>
      <c r="E9">
        <v>2.8540666666666669E-2</v>
      </c>
      <c r="F9">
        <v>43.921450333333325</v>
      </c>
      <c r="G9" t="s">
        <v>16</v>
      </c>
      <c r="H9">
        <v>0.76931333333333318</v>
      </c>
      <c r="I9">
        <v>0.12818850000000001</v>
      </c>
      <c r="J9">
        <v>7.786236333333334</v>
      </c>
      <c r="K9">
        <v>0.46017849999999999</v>
      </c>
      <c r="L9">
        <v>2.4582404999999996</v>
      </c>
      <c r="M9">
        <v>0.22296799999999997</v>
      </c>
      <c r="N9">
        <v>1.394968</v>
      </c>
      <c r="O9">
        <v>3.8863750000000002E-2</v>
      </c>
      <c r="P9" t="s">
        <v>16</v>
      </c>
    </row>
    <row r="10" spans="1:16" x14ac:dyDescent="0.2">
      <c r="A10" t="s">
        <v>134</v>
      </c>
      <c r="B10">
        <v>6.2948636666666671</v>
      </c>
      <c r="C10">
        <v>0.44565566666666667</v>
      </c>
      <c r="D10">
        <v>6.3644772000000005</v>
      </c>
      <c r="E10">
        <v>2.2130999999999998E-2</v>
      </c>
      <c r="F10">
        <v>30.288294333333337</v>
      </c>
      <c r="G10" t="s">
        <v>16</v>
      </c>
      <c r="H10">
        <v>0.74996033333333345</v>
      </c>
      <c r="I10">
        <v>5.6664249999999999E-2</v>
      </c>
      <c r="J10">
        <v>2.0763989999999999</v>
      </c>
      <c r="K10">
        <v>0.25452799999999998</v>
      </c>
      <c r="L10">
        <v>1.7317420000000001</v>
      </c>
      <c r="M10">
        <v>0.19055766666666665</v>
      </c>
      <c r="N10">
        <v>1.0837684999999999</v>
      </c>
      <c r="O10">
        <v>2.2756000000000002E-2</v>
      </c>
      <c r="P10" t="s">
        <v>16</v>
      </c>
    </row>
    <row r="11" spans="1:16" x14ac:dyDescent="0.2">
      <c r="A11" t="s">
        <v>135</v>
      </c>
      <c r="B11">
        <v>5.0919383333333341</v>
      </c>
      <c r="C11">
        <v>0.41501799999999994</v>
      </c>
      <c r="D11">
        <v>13.8044388</v>
      </c>
      <c r="E11">
        <v>1.4775333333333335E-2</v>
      </c>
      <c r="F11">
        <v>10.003262666666666</v>
      </c>
      <c r="G11" t="s">
        <v>16</v>
      </c>
      <c r="H11">
        <v>0.73941400000000002</v>
      </c>
      <c r="I11">
        <v>1.7165492499999999</v>
      </c>
      <c r="J11">
        <v>4.457888333333333</v>
      </c>
      <c r="K11">
        <v>0.27337100000000003</v>
      </c>
      <c r="L11">
        <v>1.4028105</v>
      </c>
      <c r="M11">
        <v>0.1804593333333333</v>
      </c>
      <c r="N11">
        <v>1.66772425</v>
      </c>
      <c r="O11">
        <v>2.3240500000000001E-2</v>
      </c>
      <c r="P11">
        <v>0.39009066666666664</v>
      </c>
    </row>
    <row r="12" spans="1:16" x14ac:dyDescent="0.2">
      <c r="A12" t="s">
        <v>136</v>
      </c>
      <c r="B12">
        <v>5.9450293333333333</v>
      </c>
      <c r="C12">
        <v>0.5856433333333334</v>
      </c>
      <c r="D12">
        <v>18.630916199999998</v>
      </c>
      <c r="E12">
        <v>1.2475333333333333E-2</v>
      </c>
      <c r="F12">
        <v>11.780539666666668</v>
      </c>
      <c r="G12" t="s">
        <v>16</v>
      </c>
      <c r="H12">
        <v>0.74199333333333328</v>
      </c>
      <c r="I12">
        <v>1.5488379999999999</v>
      </c>
      <c r="J12">
        <v>5.3616556666666666</v>
      </c>
      <c r="K12">
        <v>0.37216900000000003</v>
      </c>
      <c r="L12">
        <v>1.6559094999999999</v>
      </c>
      <c r="M12">
        <v>0.19323466666666667</v>
      </c>
      <c r="N12">
        <v>2.0620134999999999</v>
      </c>
      <c r="O12">
        <v>3.5451749999999997E-2</v>
      </c>
      <c r="P12" t="s">
        <v>16</v>
      </c>
    </row>
    <row r="13" spans="1:16" x14ac:dyDescent="0.2">
      <c r="A13" t="s">
        <v>137</v>
      </c>
      <c r="B13">
        <v>3.8122463333333338</v>
      </c>
      <c r="C13">
        <v>0.22050333333333336</v>
      </c>
      <c r="D13">
        <v>4.0912231999999999</v>
      </c>
      <c r="E13">
        <v>1.2931333333333331E-2</v>
      </c>
      <c r="F13">
        <v>12.33131</v>
      </c>
      <c r="G13" t="s">
        <v>16</v>
      </c>
      <c r="H13">
        <v>0.73922833333333349</v>
      </c>
      <c r="I13">
        <v>0.11675474999999999</v>
      </c>
      <c r="J13">
        <v>1.6836636666666667</v>
      </c>
      <c r="K13">
        <v>0.127083</v>
      </c>
      <c r="L13">
        <v>0.90222599999999997</v>
      </c>
      <c r="M13">
        <v>0.13381433333333334</v>
      </c>
      <c r="N13">
        <v>1.0749912500000001</v>
      </c>
      <c r="O13">
        <v>9.3754999999999984E-3</v>
      </c>
      <c r="P13" t="s">
        <v>16</v>
      </c>
    </row>
    <row r="14" spans="1:16" x14ac:dyDescent="0.2">
      <c r="A14" t="s">
        <v>138</v>
      </c>
      <c r="B14">
        <v>3.9549950000000003</v>
      </c>
      <c r="C14">
        <v>0.26871666666666666</v>
      </c>
      <c r="D14">
        <v>10.4887534</v>
      </c>
      <c r="E14">
        <v>1.8655333333333333E-2</v>
      </c>
      <c r="F14">
        <v>21.874402</v>
      </c>
      <c r="G14" t="s">
        <v>16</v>
      </c>
      <c r="H14">
        <v>0.74356733333333347</v>
      </c>
      <c r="I14">
        <v>1.6107497499999999</v>
      </c>
      <c r="J14">
        <v>3.0211953333333335</v>
      </c>
      <c r="K14">
        <v>0.13586599999999999</v>
      </c>
      <c r="L14">
        <v>1.6937059999999999</v>
      </c>
      <c r="M14">
        <v>0.16004166666666667</v>
      </c>
      <c r="N14">
        <v>1.1169607500000001</v>
      </c>
      <c r="O14">
        <v>1.2534000000000002E-2</v>
      </c>
      <c r="P14" t="s">
        <v>16</v>
      </c>
    </row>
    <row r="15" spans="1:16" x14ac:dyDescent="0.2">
      <c r="A15" t="s">
        <v>139</v>
      </c>
      <c r="B15">
        <v>5.2668746666666664</v>
      </c>
      <c r="C15">
        <v>0.42197699999999999</v>
      </c>
      <c r="D15">
        <v>18.4106612</v>
      </c>
      <c r="E15">
        <v>2.6078333333333332E-2</v>
      </c>
      <c r="F15">
        <v>36.162039999999998</v>
      </c>
      <c r="G15">
        <v>0.11766350000000003</v>
      </c>
      <c r="H15">
        <v>0.75898066666666664</v>
      </c>
      <c r="I15">
        <v>2.3084912499999999</v>
      </c>
      <c r="J15">
        <v>1.9379423333333332</v>
      </c>
      <c r="K15">
        <v>0.34945149999999997</v>
      </c>
      <c r="L15">
        <v>2.7991204999999999</v>
      </c>
      <c r="M15">
        <v>0.283997</v>
      </c>
      <c r="N15">
        <v>1.549928</v>
      </c>
      <c r="O15">
        <v>2.2572999999999996E-2</v>
      </c>
      <c r="P15" t="s">
        <v>16</v>
      </c>
    </row>
    <row r="16" spans="1:16" x14ac:dyDescent="0.2">
      <c r="A16" t="s">
        <v>140</v>
      </c>
      <c r="B16">
        <v>5.3358406666666669</v>
      </c>
      <c r="C16">
        <v>0.50711233333333328</v>
      </c>
      <c r="D16">
        <v>8.2499106000000015</v>
      </c>
      <c r="E16">
        <v>2.5843333333333333E-2</v>
      </c>
      <c r="F16">
        <v>37.592853666666663</v>
      </c>
      <c r="G16" t="s">
        <v>16</v>
      </c>
      <c r="H16">
        <v>0.75953366666666644</v>
      </c>
      <c r="I16">
        <v>0.23596624999999999</v>
      </c>
      <c r="J16">
        <v>1.9568116666666666</v>
      </c>
      <c r="K16">
        <v>0.30631799999999998</v>
      </c>
      <c r="L16">
        <v>2.8427910000000001</v>
      </c>
      <c r="M16">
        <v>0.2525283333333333</v>
      </c>
      <c r="N16">
        <v>1.58774875</v>
      </c>
      <c r="O16">
        <v>2.3907999999999999E-2</v>
      </c>
      <c r="P16" t="s">
        <v>16</v>
      </c>
    </row>
    <row r="17" spans="1:16" x14ac:dyDescent="0.2">
      <c r="A17" s="3" t="s">
        <v>19</v>
      </c>
      <c r="B17" s="3" t="s">
        <v>16</v>
      </c>
      <c r="C17" s="3" t="s">
        <v>16</v>
      </c>
      <c r="D17" s="3" t="s">
        <v>16</v>
      </c>
      <c r="E17" s="3" t="s">
        <v>16</v>
      </c>
      <c r="F17" s="3">
        <v>5.9269666666666665E-2</v>
      </c>
      <c r="G17" s="3">
        <v>0.32424350000000002</v>
      </c>
      <c r="H17" s="3">
        <v>0.73921733333333339</v>
      </c>
      <c r="I17" s="3" t="s">
        <v>16</v>
      </c>
      <c r="J17" s="3" t="s">
        <v>16</v>
      </c>
      <c r="K17" s="3">
        <v>7.3581999999999995E-2</v>
      </c>
      <c r="L17" s="3">
        <v>1.1559E-2</v>
      </c>
      <c r="M17" s="3">
        <v>0.13896733333333333</v>
      </c>
      <c r="N17" s="3" t="s">
        <v>16</v>
      </c>
      <c r="O17" s="3" t="s">
        <v>16</v>
      </c>
      <c r="P17" s="3" t="s">
        <v>16</v>
      </c>
    </row>
    <row r="18" spans="1:16" x14ac:dyDescent="0.2">
      <c r="A18" s="2" t="s">
        <v>18</v>
      </c>
      <c r="B18" s="2">
        <v>5.0923446666666665</v>
      </c>
      <c r="C18" s="2">
        <v>0.88029666666666662</v>
      </c>
      <c r="D18" s="2">
        <v>11.359724000000002</v>
      </c>
      <c r="E18" s="2">
        <v>1.0196713333333334</v>
      </c>
      <c r="F18" s="2">
        <v>11.428106</v>
      </c>
      <c r="G18" s="2">
        <v>4.1360915</v>
      </c>
      <c r="H18" s="2">
        <v>3.106018666666666</v>
      </c>
      <c r="I18" s="2">
        <v>5.0572695000000003</v>
      </c>
      <c r="J18" s="2">
        <v>0.99729766666666675</v>
      </c>
      <c r="K18" s="2">
        <v>1.5382990000000001</v>
      </c>
      <c r="L18" s="2">
        <v>1.1208765000000001</v>
      </c>
      <c r="M18" s="2">
        <v>5.5712886666666668</v>
      </c>
      <c r="N18" s="2">
        <v>1.0162910000000001</v>
      </c>
      <c r="O18" s="2">
        <v>1.0494777500000001</v>
      </c>
      <c r="P18" s="2">
        <v>0.80248666666666668</v>
      </c>
    </row>
    <row r="19" spans="1:16" x14ac:dyDescent="0.2">
      <c r="A19" s="5" t="s">
        <v>141</v>
      </c>
      <c r="B19" s="5">
        <v>6.5744400000000001</v>
      </c>
      <c r="C19" s="5">
        <v>0.37699566666666667</v>
      </c>
      <c r="D19" s="5">
        <v>6.1991573999999989</v>
      </c>
      <c r="E19" s="5">
        <v>1.677933333333333E-2</v>
      </c>
      <c r="F19" s="5">
        <v>14.777447666666665</v>
      </c>
      <c r="G19" s="5">
        <v>8.0661499999999969E-2</v>
      </c>
      <c r="H19" s="5">
        <v>0.74047866666666684</v>
      </c>
      <c r="I19" s="5">
        <v>8.6071250000000002E-2</v>
      </c>
      <c r="J19" s="5">
        <v>4.1433716666666669</v>
      </c>
      <c r="K19" s="5">
        <v>1.479935</v>
      </c>
      <c r="L19" s="5">
        <v>1.5800725</v>
      </c>
      <c r="M19" s="5">
        <v>0.15844133333333335</v>
      </c>
      <c r="N19" s="5">
        <v>2.9236547499999999</v>
      </c>
      <c r="O19" s="5">
        <v>3.3759999999999998E-2</v>
      </c>
      <c r="P19" s="5" t="s">
        <v>16</v>
      </c>
    </row>
    <row r="20" spans="1:16" x14ac:dyDescent="0.2">
      <c r="A20" t="s">
        <v>142</v>
      </c>
      <c r="B20">
        <v>8.2994933333333325</v>
      </c>
      <c r="C20">
        <v>0.4498436666666667</v>
      </c>
      <c r="D20">
        <v>6.4957921999999995</v>
      </c>
      <c r="E20">
        <v>2.4190333333333331E-2</v>
      </c>
      <c r="F20">
        <v>29.883685000000003</v>
      </c>
      <c r="G20">
        <v>0.23511100000000001</v>
      </c>
      <c r="H20">
        <v>0.74918700000000005</v>
      </c>
      <c r="I20">
        <v>8.9366999999999988E-2</v>
      </c>
      <c r="J20">
        <v>3.4872916666666662</v>
      </c>
      <c r="K20">
        <v>2.1268979999999997</v>
      </c>
      <c r="L20">
        <v>1.9105460000000001</v>
      </c>
      <c r="M20">
        <v>0.16568533333333332</v>
      </c>
      <c r="N20">
        <v>4.3531180000000003</v>
      </c>
      <c r="O20">
        <v>4.4371750000000001E-2</v>
      </c>
      <c r="P20" t="s">
        <v>16</v>
      </c>
    </row>
    <row r="21" spans="1:16" x14ac:dyDescent="0.2">
      <c r="A21" t="s">
        <v>143</v>
      </c>
      <c r="B21">
        <v>4.7403096666666675</v>
      </c>
      <c r="C21">
        <v>0.32315133333333335</v>
      </c>
      <c r="D21">
        <v>4.6227470000000004</v>
      </c>
      <c r="E21">
        <v>2.3897666666666668E-2</v>
      </c>
      <c r="F21">
        <v>32.533450666666667</v>
      </c>
      <c r="G21" t="s">
        <v>16</v>
      </c>
      <c r="H21">
        <v>0.7510606666666666</v>
      </c>
      <c r="I21">
        <v>6.8367499999999998E-2</v>
      </c>
      <c r="J21">
        <v>0.74887666666666652</v>
      </c>
      <c r="K21">
        <v>0.19376399999999999</v>
      </c>
      <c r="L21">
        <v>1.9716230000000001</v>
      </c>
      <c r="M21">
        <v>0.21810233333333331</v>
      </c>
      <c r="N21">
        <v>1.1059337500000002</v>
      </c>
      <c r="O21">
        <v>1.5331000000000001E-2</v>
      </c>
      <c r="P21" t="s">
        <v>16</v>
      </c>
    </row>
    <row r="22" spans="1:16" x14ac:dyDescent="0.2">
      <c r="A22" t="s">
        <v>144</v>
      </c>
      <c r="B22">
        <v>8.2988169999999997</v>
      </c>
      <c r="C22">
        <v>0.42157633333333333</v>
      </c>
      <c r="D22">
        <v>6.7616817999999999</v>
      </c>
      <c r="E22">
        <v>1.7224333333333335E-2</v>
      </c>
      <c r="F22">
        <v>12.401095333333332</v>
      </c>
      <c r="G22">
        <v>0.11931650000000002</v>
      </c>
      <c r="H22">
        <v>0.74070866666666646</v>
      </c>
      <c r="I22">
        <v>7.8989749999999997E-2</v>
      </c>
      <c r="J22">
        <v>4.7042703333333336</v>
      </c>
      <c r="K22">
        <v>1.7890325</v>
      </c>
      <c r="L22">
        <v>1.5169204999999999</v>
      </c>
      <c r="M22">
        <v>0.20722266666666669</v>
      </c>
      <c r="N22">
        <v>3.1658837499999999</v>
      </c>
      <c r="O22">
        <v>3.8462000000000003E-2</v>
      </c>
      <c r="P22">
        <v>5.6001666666666672E-2</v>
      </c>
    </row>
    <row r="23" spans="1:16" x14ac:dyDescent="0.2">
      <c r="A23" t="s">
        <v>145</v>
      </c>
      <c r="B23">
        <v>9.9927520000000012</v>
      </c>
      <c r="C23">
        <v>0.55861466666666659</v>
      </c>
      <c r="D23">
        <v>9.1233874000000004</v>
      </c>
      <c r="E23">
        <v>1.9067000000000001E-2</v>
      </c>
      <c r="F23">
        <v>15.117746666666667</v>
      </c>
      <c r="G23">
        <v>0.26414599999999999</v>
      </c>
      <c r="H23">
        <v>0.74027333333333312</v>
      </c>
      <c r="I23">
        <v>0.11988125000000001</v>
      </c>
      <c r="J23">
        <v>5.791376333333333</v>
      </c>
      <c r="K23">
        <v>2.3318820000000002</v>
      </c>
      <c r="L23">
        <v>1.7189985000000001</v>
      </c>
      <c r="M23">
        <v>0.23925833333333332</v>
      </c>
      <c r="N23">
        <v>4.2992065000000004</v>
      </c>
      <c r="O23">
        <v>5.3037000000000001E-2</v>
      </c>
      <c r="P23" t="s">
        <v>16</v>
      </c>
    </row>
    <row r="24" spans="1:16" x14ac:dyDescent="0.2">
      <c r="A24" t="s">
        <v>146</v>
      </c>
      <c r="B24">
        <v>6.0927376666666673</v>
      </c>
      <c r="C24">
        <v>0.41010333333333332</v>
      </c>
      <c r="D24">
        <v>6.3161709999999998</v>
      </c>
      <c r="E24">
        <v>2.2292666666666665E-2</v>
      </c>
      <c r="F24">
        <v>22.386710666666669</v>
      </c>
      <c r="G24" t="s">
        <v>16</v>
      </c>
      <c r="H24">
        <v>0.74187266666666696</v>
      </c>
      <c r="I24">
        <v>0.10190725</v>
      </c>
      <c r="J24">
        <v>4.5216253333333327</v>
      </c>
      <c r="K24">
        <v>0.22646399999999997</v>
      </c>
      <c r="L24">
        <v>1.5719395</v>
      </c>
      <c r="M24">
        <v>0.20777766666666664</v>
      </c>
      <c r="N24">
        <v>1.2658827500000001</v>
      </c>
      <c r="O24">
        <v>2.1670999999999999E-2</v>
      </c>
      <c r="P24" t="s">
        <v>16</v>
      </c>
    </row>
    <row r="25" spans="1:16" x14ac:dyDescent="0.2">
      <c r="A25" t="s">
        <v>147</v>
      </c>
      <c r="B25">
        <v>6.2725763333333333</v>
      </c>
      <c r="C25">
        <v>0.53816566666666665</v>
      </c>
      <c r="D25">
        <v>8.7423728000000001</v>
      </c>
      <c r="E25">
        <v>1.6954E-2</v>
      </c>
      <c r="F25">
        <v>14.799469</v>
      </c>
      <c r="G25" t="s">
        <v>16</v>
      </c>
      <c r="H25">
        <v>0.7406600000000001</v>
      </c>
      <c r="I25">
        <v>0.57872024999999994</v>
      </c>
      <c r="J25">
        <v>5.4733153333333329</v>
      </c>
      <c r="K25">
        <v>0.31933649999999997</v>
      </c>
      <c r="L25">
        <v>1.5033425</v>
      </c>
      <c r="M25">
        <v>0.21807666666666667</v>
      </c>
      <c r="N25">
        <v>1.242683</v>
      </c>
      <c r="O25">
        <v>3.45875E-2</v>
      </c>
      <c r="P25">
        <v>0.17011799999999999</v>
      </c>
    </row>
    <row r="26" spans="1:16" x14ac:dyDescent="0.2">
      <c r="A26" t="s">
        <v>148</v>
      </c>
      <c r="B26">
        <v>5.874871333333334</v>
      </c>
      <c r="C26">
        <v>0.4035603333333333</v>
      </c>
      <c r="D26">
        <v>5.7082161999999999</v>
      </c>
      <c r="E26">
        <v>2.3055999999999997E-2</v>
      </c>
      <c r="F26">
        <v>26.948458666666667</v>
      </c>
      <c r="G26" t="s">
        <v>16</v>
      </c>
      <c r="H26">
        <v>0.74557366666666702</v>
      </c>
      <c r="I26">
        <v>0.33463700000000002</v>
      </c>
      <c r="J26">
        <v>4.0217366666666665</v>
      </c>
      <c r="K26">
        <v>0.20102449999999999</v>
      </c>
      <c r="L26">
        <v>1.7390750000000001</v>
      </c>
      <c r="M26">
        <v>0.20131500000000002</v>
      </c>
      <c r="N26">
        <v>1.2420639999999998</v>
      </c>
      <c r="O26">
        <v>2.0595249999999999E-2</v>
      </c>
      <c r="P26" t="s">
        <v>16</v>
      </c>
    </row>
    <row r="27" spans="1:16" x14ac:dyDescent="0.2">
      <c r="A27" t="s">
        <v>149</v>
      </c>
      <c r="B27">
        <v>5.1172969999999998</v>
      </c>
      <c r="C27">
        <v>0.34189033333333335</v>
      </c>
      <c r="D27">
        <v>4.7539074000000001</v>
      </c>
      <c r="E27">
        <v>2.5197000000000001E-2</v>
      </c>
      <c r="F27">
        <v>31.613232333333332</v>
      </c>
      <c r="G27" t="s">
        <v>16</v>
      </c>
      <c r="H27">
        <v>0.74726999999999999</v>
      </c>
      <c r="I27">
        <v>9.1104500000000005E-2</v>
      </c>
      <c r="J27">
        <v>1.2497453333333333</v>
      </c>
      <c r="K27">
        <v>0.15785150000000001</v>
      </c>
      <c r="L27">
        <v>1.8104830000000001</v>
      </c>
      <c r="M27">
        <v>0.43992100000000001</v>
      </c>
      <c r="N27">
        <v>1.0772137499999999</v>
      </c>
      <c r="O27">
        <v>1.5450500000000001E-2</v>
      </c>
      <c r="P27" t="s">
        <v>16</v>
      </c>
    </row>
    <row r="28" spans="1:16" x14ac:dyDescent="0.2">
      <c r="A28" t="s">
        <v>150</v>
      </c>
      <c r="B28">
        <v>6.5010556666666668</v>
      </c>
      <c r="C28">
        <v>0.57736200000000004</v>
      </c>
      <c r="D28">
        <v>8.7745143999999993</v>
      </c>
      <c r="E28">
        <v>1.7405333333333332E-2</v>
      </c>
      <c r="F28">
        <v>14.186191333333333</v>
      </c>
      <c r="G28" t="s">
        <v>16</v>
      </c>
      <c r="H28">
        <v>0.73216166666666638</v>
      </c>
      <c r="I28">
        <v>0.52805299999999999</v>
      </c>
      <c r="J28">
        <v>6.1037366666666664</v>
      </c>
      <c r="K28">
        <v>0.30384800000000001</v>
      </c>
      <c r="L28">
        <v>1.52918</v>
      </c>
      <c r="M28">
        <v>0.22770100000000001</v>
      </c>
      <c r="N28">
        <v>1.17940125</v>
      </c>
      <c r="O28">
        <v>3.5896000000000004E-2</v>
      </c>
      <c r="P28">
        <v>0.32825900000000002</v>
      </c>
    </row>
    <row r="29" spans="1:16" x14ac:dyDescent="0.2">
      <c r="A29" t="s">
        <v>151</v>
      </c>
      <c r="B29">
        <v>5.7172426666666665</v>
      </c>
      <c r="C29">
        <v>0.38611499999999999</v>
      </c>
      <c r="D29">
        <v>5.2566252000000002</v>
      </c>
      <c r="E29">
        <v>1.5386333333333333E-2</v>
      </c>
      <c r="F29">
        <v>11.766563</v>
      </c>
      <c r="G29" t="s">
        <v>16</v>
      </c>
      <c r="H29">
        <v>0.73134133333333329</v>
      </c>
      <c r="I29">
        <v>0.304483</v>
      </c>
      <c r="J29">
        <v>4.0743393333333335</v>
      </c>
      <c r="K29">
        <v>0.16368350000000001</v>
      </c>
      <c r="L29">
        <v>1.1793775</v>
      </c>
      <c r="M29">
        <v>0.21229100000000001</v>
      </c>
      <c r="N29">
        <v>1.0195057500000002</v>
      </c>
      <c r="O29">
        <v>1.8764250000000003E-2</v>
      </c>
      <c r="P29" t="s">
        <v>16</v>
      </c>
    </row>
    <row r="30" spans="1:16" x14ac:dyDescent="0.2">
      <c r="A30" t="s">
        <v>152</v>
      </c>
      <c r="B30">
        <v>5.4249879999999999</v>
      </c>
      <c r="C30">
        <v>0.3845256666666666</v>
      </c>
      <c r="D30">
        <v>5.7054272000000008</v>
      </c>
      <c r="E30">
        <v>1.6437E-2</v>
      </c>
      <c r="F30">
        <v>15.816206666666668</v>
      </c>
      <c r="G30" t="s">
        <v>16</v>
      </c>
      <c r="H30">
        <v>0.74026766666666666</v>
      </c>
      <c r="I30">
        <v>0.11900300000000001</v>
      </c>
      <c r="J30">
        <v>3.4770196666666666</v>
      </c>
      <c r="K30">
        <v>0.17608000000000001</v>
      </c>
      <c r="L30">
        <v>1.3516165</v>
      </c>
      <c r="M30">
        <v>0.18785833333333332</v>
      </c>
      <c r="N30">
        <v>1.0056797499999999</v>
      </c>
      <c r="O30">
        <v>1.9463750000000002E-2</v>
      </c>
      <c r="P30" t="s">
        <v>16</v>
      </c>
    </row>
    <row r="31" spans="1:16" x14ac:dyDescent="0.2">
      <c r="A31" s="3" t="s">
        <v>19</v>
      </c>
      <c r="B31" s="3" t="s">
        <v>16</v>
      </c>
      <c r="C31" s="3" t="s">
        <v>16</v>
      </c>
      <c r="D31" s="3" t="s">
        <v>16</v>
      </c>
      <c r="E31" s="3" t="s">
        <v>16</v>
      </c>
      <c r="F31" s="3">
        <v>5.5783666666666669E-2</v>
      </c>
      <c r="G31" s="3">
        <v>0.34035350000000003</v>
      </c>
      <c r="H31" s="3">
        <v>0.74123466666666671</v>
      </c>
      <c r="I31" s="3" t="s">
        <v>16</v>
      </c>
      <c r="J31" s="3">
        <v>5.4066666666666662E-4</v>
      </c>
      <c r="K31" s="3" t="s">
        <v>16</v>
      </c>
      <c r="L31" s="3">
        <v>1.1235E-2</v>
      </c>
      <c r="M31" s="3">
        <v>0.19768833333333333</v>
      </c>
      <c r="N31" s="3" t="s">
        <v>16</v>
      </c>
      <c r="O31" s="3" t="s">
        <v>16</v>
      </c>
      <c r="P31" s="3" t="s">
        <v>16</v>
      </c>
    </row>
    <row r="32" spans="1:16" x14ac:dyDescent="0.2">
      <c r="A32" s="2" t="s">
        <v>18</v>
      </c>
      <c r="B32" s="2">
        <v>5.0892223333333337</v>
      </c>
      <c r="C32" s="2">
        <v>0.87857200000000002</v>
      </c>
      <c r="D32" s="2">
        <v>11.320465199999999</v>
      </c>
      <c r="E32" s="2">
        <v>1.0181376666666666</v>
      </c>
      <c r="F32" s="2">
        <v>11.385974666666668</v>
      </c>
      <c r="G32" s="2">
        <v>4.1351180000000003</v>
      </c>
      <c r="H32" s="2">
        <v>3.1197073333333329</v>
      </c>
      <c r="I32" s="2">
        <v>5.02332175</v>
      </c>
      <c r="J32" s="2">
        <v>0.99422366666666662</v>
      </c>
      <c r="K32" s="2">
        <v>1.4871829999999999</v>
      </c>
      <c r="L32" s="2">
        <v>1.1211250000000001</v>
      </c>
      <c r="M32" s="2">
        <v>5.6007269999999991</v>
      </c>
      <c r="N32" s="2">
        <v>1.0182090000000001</v>
      </c>
      <c r="O32" s="2">
        <v>1.0475289999999999</v>
      </c>
      <c r="P32" s="2">
        <v>0.79887166666666676</v>
      </c>
    </row>
    <row r="33" spans="1:16" x14ac:dyDescent="0.2">
      <c r="A33" t="s">
        <v>153</v>
      </c>
      <c r="B33">
        <v>10.021955666666667</v>
      </c>
      <c r="C33">
        <v>0.62079866666666661</v>
      </c>
      <c r="D33">
        <v>34.534196000000001</v>
      </c>
      <c r="E33">
        <v>9.9013333333333332E-3</v>
      </c>
      <c r="F33">
        <v>23.80238566666667</v>
      </c>
      <c r="G33" t="s">
        <v>16</v>
      </c>
      <c r="H33">
        <v>0.74480966666666681</v>
      </c>
      <c r="I33">
        <v>3.048718</v>
      </c>
      <c r="J33">
        <v>8.8772713333333328</v>
      </c>
      <c r="K33">
        <v>0.42895800000000001</v>
      </c>
      <c r="L33">
        <v>3.8004275000000001</v>
      </c>
      <c r="M33">
        <v>0.45797966666666667</v>
      </c>
      <c r="N33">
        <v>7.2660892500000003</v>
      </c>
      <c r="O33">
        <v>4.7826E-2</v>
      </c>
      <c r="P33">
        <v>0.58575733333333335</v>
      </c>
    </row>
    <row r="34" spans="1:16" x14ac:dyDescent="0.2">
      <c r="A34" t="s">
        <v>154</v>
      </c>
      <c r="B34">
        <v>10.456387666666666</v>
      </c>
      <c r="C34">
        <v>0.76819633333333337</v>
      </c>
      <c r="D34">
        <v>33.996856000000001</v>
      </c>
      <c r="E34">
        <v>2.9021000000000002E-2</v>
      </c>
      <c r="F34">
        <v>47.932413000000004</v>
      </c>
      <c r="G34">
        <v>0.43081900000000001</v>
      </c>
      <c r="H34">
        <v>0.77694533333333349</v>
      </c>
      <c r="I34">
        <v>2.1025577499999999</v>
      </c>
      <c r="J34">
        <v>7.6589519999999993</v>
      </c>
      <c r="K34">
        <v>0.70436699999999997</v>
      </c>
      <c r="L34">
        <v>4.4818219999999993</v>
      </c>
      <c r="M34">
        <v>0.45051433333333329</v>
      </c>
      <c r="N34">
        <v>7.8717027500000007</v>
      </c>
      <c r="O34">
        <v>4.8215250000000001E-2</v>
      </c>
      <c r="P34" t="s">
        <v>16</v>
      </c>
    </row>
    <row r="35" spans="1:16" x14ac:dyDescent="0.2">
      <c r="A35" t="s">
        <v>155</v>
      </c>
      <c r="B35">
        <v>6.1912739999999999</v>
      </c>
      <c r="C35">
        <v>0.41580033333333333</v>
      </c>
      <c r="D35">
        <v>6.9299682000000002</v>
      </c>
      <c r="E35">
        <v>2.5939666666666666E-2</v>
      </c>
      <c r="F35">
        <v>36.006441333333335</v>
      </c>
      <c r="G35">
        <v>0.3498115</v>
      </c>
      <c r="H35">
        <v>0.7576883333333333</v>
      </c>
      <c r="I35">
        <v>0.11851424999999999</v>
      </c>
      <c r="J35">
        <v>2.7026876666666664</v>
      </c>
      <c r="K35">
        <v>0.41266449999999999</v>
      </c>
      <c r="L35">
        <v>2.0848914999999999</v>
      </c>
      <c r="M35">
        <v>0.25942033333333331</v>
      </c>
      <c r="N35">
        <v>1.88261375</v>
      </c>
      <c r="O35">
        <v>1.535475E-2</v>
      </c>
      <c r="P35" t="s">
        <v>16</v>
      </c>
    </row>
    <row r="36" spans="1:16" x14ac:dyDescent="0.2">
      <c r="A36" t="s">
        <v>156</v>
      </c>
      <c r="B36">
        <v>8.4919123333333335</v>
      </c>
      <c r="C36">
        <v>0.42755599999999999</v>
      </c>
      <c r="D36">
        <v>15.233454799999999</v>
      </c>
      <c r="E36">
        <v>1.9674000000000001E-2</v>
      </c>
      <c r="F36">
        <v>22.153540333333336</v>
      </c>
      <c r="G36">
        <v>0.39038250000000002</v>
      </c>
      <c r="H36">
        <v>0.74222900000000003</v>
      </c>
      <c r="I36">
        <v>1.6894562500000001</v>
      </c>
      <c r="J36">
        <v>5.7160796666666664</v>
      </c>
      <c r="K36">
        <v>0.41791250000000002</v>
      </c>
      <c r="L36">
        <v>3.1145740000000002</v>
      </c>
      <c r="M36">
        <v>0.29826333333333338</v>
      </c>
      <c r="N36">
        <v>4.7555130000000005</v>
      </c>
      <c r="O36">
        <v>2.083875E-2</v>
      </c>
      <c r="P36">
        <v>0.104447</v>
      </c>
    </row>
    <row r="37" spans="1:16" x14ac:dyDescent="0.2">
      <c r="A37" t="s">
        <v>157</v>
      </c>
      <c r="B37">
        <v>9.3311606666666673</v>
      </c>
      <c r="C37">
        <v>0.51357533333333338</v>
      </c>
      <c r="D37">
        <v>24.724432999999998</v>
      </c>
      <c r="E37">
        <v>1.9499333333333334E-2</v>
      </c>
      <c r="F37">
        <v>25.577996666666667</v>
      </c>
      <c r="G37">
        <v>0.41016000000000002</v>
      </c>
      <c r="H37">
        <v>0.74668599999999996</v>
      </c>
      <c r="I37">
        <v>2.78532125</v>
      </c>
      <c r="J37">
        <v>7.8840579999999996</v>
      </c>
      <c r="K37">
        <v>0.5082335</v>
      </c>
      <c r="L37">
        <v>3.0291614999999998</v>
      </c>
      <c r="M37">
        <v>0.40792766666666669</v>
      </c>
      <c r="N37">
        <v>6.0285397500000002</v>
      </c>
      <c r="O37">
        <v>2.9681000000000003E-2</v>
      </c>
      <c r="P37" t="s">
        <v>16</v>
      </c>
    </row>
    <row r="38" spans="1:16" x14ac:dyDescent="0.2">
      <c r="A38" t="s">
        <v>158</v>
      </c>
      <c r="B38">
        <v>8.2347340000000013</v>
      </c>
      <c r="C38">
        <v>0.74529566666666669</v>
      </c>
      <c r="D38">
        <v>15.386992400000002</v>
      </c>
      <c r="E38">
        <v>2.4867E-2</v>
      </c>
      <c r="F38">
        <v>36.135921333333329</v>
      </c>
      <c r="G38">
        <v>0.41428500000000001</v>
      </c>
      <c r="H38">
        <v>0.76050266666666655</v>
      </c>
      <c r="I38">
        <v>0.36865199999999998</v>
      </c>
      <c r="J38">
        <v>5.0386519999999999</v>
      </c>
      <c r="K38">
        <v>0.66004249999999998</v>
      </c>
      <c r="L38">
        <v>2.6495090000000001</v>
      </c>
      <c r="M38">
        <v>0.31710833333333333</v>
      </c>
      <c r="N38">
        <v>3.7939099999999999</v>
      </c>
      <c r="O38">
        <v>3.8393750000000004E-2</v>
      </c>
      <c r="P38" t="s">
        <v>16</v>
      </c>
    </row>
    <row r="39" spans="1:16" x14ac:dyDescent="0.2">
      <c r="A39" t="s">
        <v>159</v>
      </c>
      <c r="B39">
        <v>9.5750836666666661</v>
      </c>
      <c r="C39">
        <v>0.93277266666666669</v>
      </c>
      <c r="D39">
        <v>75.229090200000002</v>
      </c>
      <c r="E39">
        <v>0.96404300000000009</v>
      </c>
      <c r="F39">
        <v>28.869427999999999</v>
      </c>
      <c r="G39">
        <v>1.1074394999999999</v>
      </c>
      <c r="H39">
        <v>0.75206699999999993</v>
      </c>
      <c r="I39">
        <v>22.290286500000001</v>
      </c>
      <c r="J39">
        <v>17.530840666666666</v>
      </c>
      <c r="K39">
        <v>1.2421705000000001</v>
      </c>
      <c r="L39">
        <v>8.064743</v>
      </c>
      <c r="M39">
        <v>1.186102</v>
      </c>
      <c r="N39">
        <v>6.3883220000000005</v>
      </c>
      <c r="O39">
        <v>0.11997825000000001</v>
      </c>
      <c r="P39">
        <v>0.44541000000000003</v>
      </c>
    </row>
    <row r="40" spans="1:16" x14ac:dyDescent="0.2">
      <c r="A40" t="s">
        <v>160</v>
      </c>
      <c r="B40">
        <v>8.0653956666666673</v>
      </c>
      <c r="C40">
        <v>0.67684633333333333</v>
      </c>
      <c r="D40">
        <v>69.455776799999995</v>
      </c>
      <c r="E40">
        <v>0.85344399999999998</v>
      </c>
      <c r="F40">
        <v>31.48799133333333</v>
      </c>
      <c r="G40">
        <v>1.1148855</v>
      </c>
      <c r="H40">
        <v>0.75605899999999993</v>
      </c>
      <c r="I40">
        <v>21.14224025</v>
      </c>
      <c r="J40">
        <v>4.4873159999999999</v>
      </c>
      <c r="K40">
        <v>1.0060229999999999</v>
      </c>
      <c r="L40">
        <v>7.3944840000000003</v>
      </c>
      <c r="M40">
        <v>1.0873326666666667</v>
      </c>
      <c r="N40">
        <v>6.4488045000000005</v>
      </c>
      <c r="O40">
        <v>0.10716625</v>
      </c>
      <c r="P40" t="s">
        <v>16</v>
      </c>
    </row>
    <row r="41" spans="1:16" x14ac:dyDescent="0.2">
      <c r="A41" t="s">
        <v>161</v>
      </c>
      <c r="B41">
        <v>6.4968593333333331</v>
      </c>
      <c r="C41">
        <v>0.64495633333333335</v>
      </c>
      <c r="D41">
        <v>88.618036200000006</v>
      </c>
      <c r="E41">
        <v>0.67835499999999993</v>
      </c>
      <c r="F41">
        <v>31.481445666666669</v>
      </c>
      <c r="G41">
        <v>1.1867435</v>
      </c>
      <c r="H41">
        <v>0.76012000000000024</v>
      </c>
      <c r="I41">
        <v>28.469367999999999</v>
      </c>
      <c r="J41">
        <v>4.8412973333333333</v>
      </c>
      <c r="K41">
        <v>0.96108199999999999</v>
      </c>
      <c r="L41">
        <v>4.680142</v>
      </c>
      <c r="M41">
        <v>1.084376</v>
      </c>
      <c r="N41">
        <v>5.4624322499999991</v>
      </c>
      <c r="O41">
        <v>0.12772475</v>
      </c>
      <c r="P41" t="s">
        <v>16</v>
      </c>
    </row>
    <row r="42" spans="1:16" x14ac:dyDescent="0.2">
      <c r="A42" t="s">
        <v>162</v>
      </c>
      <c r="B42">
        <v>7.6448749999999999</v>
      </c>
      <c r="C42">
        <v>0.95873833333333336</v>
      </c>
      <c r="D42">
        <v>92.737089800000007</v>
      </c>
      <c r="E42">
        <v>0.68006666666666671</v>
      </c>
      <c r="F42">
        <v>16.868644</v>
      </c>
      <c r="G42">
        <v>1.2802614999999999</v>
      </c>
      <c r="H42">
        <v>0.74453666666666674</v>
      </c>
      <c r="I42">
        <v>26.927798000000003</v>
      </c>
      <c r="J42">
        <v>17.365451333333336</v>
      </c>
      <c r="K42">
        <v>1.2880745</v>
      </c>
      <c r="L42">
        <v>6.400182</v>
      </c>
      <c r="M42">
        <v>1.2485759999999999</v>
      </c>
      <c r="N42">
        <v>6.4327847499999997</v>
      </c>
      <c r="O42">
        <v>0.14115825000000001</v>
      </c>
      <c r="P42">
        <v>0.231882</v>
      </c>
    </row>
    <row r="43" spans="1:16" x14ac:dyDescent="0.2">
      <c r="A43" t="s">
        <v>163</v>
      </c>
      <c r="B43">
        <v>11.212128</v>
      </c>
      <c r="C43">
        <v>1.0709010000000001</v>
      </c>
      <c r="D43">
        <v>96.615000199999997</v>
      </c>
      <c r="E43">
        <v>1.0625250000000002</v>
      </c>
      <c r="F43">
        <v>34.034563333333331</v>
      </c>
      <c r="G43">
        <v>1.5713105000000001</v>
      </c>
      <c r="H43">
        <v>0.7612456666666666</v>
      </c>
      <c r="I43">
        <v>26.867017999999998</v>
      </c>
      <c r="J43">
        <v>12.510818</v>
      </c>
      <c r="K43">
        <v>1.4872625000000002</v>
      </c>
      <c r="L43">
        <v>9.9512764999999987</v>
      </c>
      <c r="M43">
        <v>1.4854209999999999</v>
      </c>
      <c r="N43">
        <v>7.9220087499999998</v>
      </c>
      <c r="O43">
        <v>0.15852050000000001</v>
      </c>
      <c r="P43">
        <v>0.11679066666666667</v>
      </c>
    </row>
    <row r="44" spans="1:16" x14ac:dyDescent="0.2">
      <c r="A44" t="s">
        <v>164</v>
      </c>
      <c r="B44">
        <v>9.4471433333333348</v>
      </c>
      <c r="C44">
        <v>0.83204866666666666</v>
      </c>
      <c r="D44">
        <v>77.032823199999982</v>
      </c>
      <c r="E44">
        <v>0.94529566666666665</v>
      </c>
      <c r="F44">
        <v>34.089222333333339</v>
      </c>
      <c r="G44">
        <v>1.2036039999999999</v>
      </c>
      <c r="H44">
        <v>0.76122966666666647</v>
      </c>
      <c r="I44">
        <v>21.148805000000003</v>
      </c>
      <c r="J44">
        <v>9.4812250000000002</v>
      </c>
      <c r="K44">
        <v>1.1728974999999999</v>
      </c>
      <c r="L44">
        <v>8.2844514999999994</v>
      </c>
      <c r="M44">
        <v>1.2426593333333333</v>
      </c>
      <c r="N44">
        <v>6.6354772499999992</v>
      </c>
      <c r="O44">
        <v>0.12078825000000001</v>
      </c>
      <c r="P44">
        <v>1.9594333333333342E-2</v>
      </c>
    </row>
    <row r="45" spans="1:16" x14ac:dyDescent="0.2">
      <c r="A45" s="3" t="s">
        <v>19</v>
      </c>
      <c r="B45" s="3" t="s">
        <v>16</v>
      </c>
      <c r="C45" s="3" t="s">
        <v>16</v>
      </c>
      <c r="D45" s="3" t="s">
        <v>16</v>
      </c>
      <c r="E45" s="3" t="s">
        <v>16</v>
      </c>
      <c r="F45" s="3" t="s">
        <v>16</v>
      </c>
      <c r="G45" s="3" t="s">
        <v>16</v>
      </c>
      <c r="H45" s="3">
        <v>0.75618000000000019</v>
      </c>
      <c r="I45" s="3" t="s">
        <v>16</v>
      </c>
      <c r="J45" s="3" t="s">
        <v>16</v>
      </c>
      <c r="K45" s="3" t="s">
        <v>16</v>
      </c>
      <c r="L45" s="3" t="s">
        <v>16</v>
      </c>
      <c r="M45" s="3" t="s">
        <v>16</v>
      </c>
      <c r="N45" s="3" t="s">
        <v>16</v>
      </c>
      <c r="O45" s="3" t="s">
        <v>16</v>
      </c>
      <c r="P45" s="3" t="s">
        <v>16</v>
      </c>
    </row>
    <row r="46" spans="1:16" x14ac:dyDescent="0.2">
      <c r="A46" s="2" t="s">
        <v>18</v>
      </c>
      <c r="B46" s="2">
        <v>5.1209143333333325</v>
      </c>
      <c r="C46" s="2">
        <v>0.880915</v>
      </c>
      <c r="D46" s="2">
        <v>11.281757800000001</v>
      </c>
      <c r="E46" s="2">
        <v>1.0186323333333334</v>
      </c>
      <c r="F46" s="2">
        <v>11.416218666666666</v>
      </c>
      <c r="G46" s="2">
        <v>4.1304754999999993</v>
      </c>
      <c r="H46" s="2">
        <v>3.1370336666666669</v>
      </c>
      <c r="I46" s="2">
        <v>5.0109715000000001</v>
      </c>
      <c r="J46" s="2">
        <v>0.99743100000000007</v>
      </c>
      <c r="K46" s="2">
        <v>1.4259204999999999</v>
      </c>
      <c r="L46" s="2">
        <v>1.1389830000000001</v>
      </c>
      <c r="M46" s="2">
        <v>5.6436540000000006</v>
      </c>
      <c r="N46" s="2">
        <v>1.02009075</v>
      </c>
      <c r="O46" s="2">
        <v>1.0507957499999998</v>
      </c>
      <c r="P46" s="2">
        <v>0.79925233333333334</v>
      </c>
    </row>
    <row r="47" spans="1:16" x14ac:dyDescent="0.2">
      <c r="A47" t="s">
        <v>165</v>
      </c>
      <c r="B47">
        <v>7.0275953333333332</v>
      </c>
      <c r="C47">
        <v>0.83455033333333339</v>
      </c>
      <c r="D47">
        <v>77.439200999999997</v>
      </c>
      <c r="E47">
        <v>0.5988566666666667</v>
      </c>
      <c r="F47">
        <v>13.620389666666668</v>
      </c>
      <c r="G47">
        <v>1.210002</v>
      </c>
      <c r="H47">
        <v>0.74379066666666649</v>
      </c>
      <c r="I47">
        <v>20.428435</v>
      </c>
      <c r="J47">
        <v>14.813755666666665</v>
      </c>
      <c r="K47">
        <v>2.8824695</v>
      </c>
      <c r="L47">
        <v>5.3785365000000001</v>
      </c>
      <c r="M47">
        <v>1.0474829999999999</v>
      </c>
      <c r="N47">
        <v>7.5828567500000004</v>
      </c>
      <c r="O47">
        <v>0.12288425</v>
      </c>
      <c r="P47">
        <v>0.13748366666666667</v>
      </c>
    </row>
    <row r="48" spans="1:16" x14ac:dyDescent="0.2">
      <c r="A48" t="s">
        <v>166</v>
      </c>
      <c r="B48">
        <v>11.484960000000001</v>
      </c>
      <c r="C48">
        <v>0.99086866666666662</v>
      </c>
      <c r="D48">
        <v>87.556032000000002</v>
      </c>
      <c r="E48">
        <v>1.0590979999999999</v>
      </c>
      <c r="F48">
        <v>40.93731433333334</v>
      </c>
      <c r="G48">
        <v>1.7997844999999999</v>
      </c>
      <c r="H48">
        <v>0.77305200000000018</v>
      </c>
      <c r="I48">
        <v>25.109154</v>
      </c>
      <c r="J48">
        <v>8.699171999999999</v>
      </c>
      <c r="K48">
        <v>2.912865</v>
      </c>
      <c r="L48">
        <v>8.9891830000000006</v>
      </c>
      <c r="M48">
        <v>1.3599603333333334</v>
      </c>
      <c r="N48">
        <v>9.8169129999999996</v>
      </c>
      <c r="O48">
        <v>0.15094974999999999</v>
      </c>
      <c r="P48">
        <v>4.7296333333333322E-2</v>
      </c>
    </row>
    <row r="49" spans="1:16" x14ac:dyDescent="0.2">
      <c r="A49" t="s">
        <v>167</v>
      </c>
      <c r="B49">
        <v>9.2599766666666667</v>
      </c>
      <c r="C49">
        <v>0.75125433333333336</v>
      </c>
      <c r="D49">
        <v>67.438206000000008</v>
      </c>
      <c r="E49">
        <v>0.94271100000000008</v>
      </c>
      <c r="F49">
        <v>37.196682000000003</v>
      </c>
      <c r="G49">
        <v>1.1823655</v>
      </c>
      <c r="H49">
        <v>0.75946333333333327</v>
      </c>
      <c r="I49">
        <v>19.367792250000001</v>
      </c>
      <c r="J49">
        <v>5.9215429999999998</v>
      </c>
      <c r="K49">
        <v>1.1173685</v>
      </c>
      <c r="L49">
        <v>8.5537890000000001</v>
      </c>
      <c r="M49">
        <v>1.1445566666666667</v>
      </c>
      <c r="N49">
        <v>6.3316622499999999</v>
      </c>
      <c r="O49">
        <v>0.10371675</v>
      </c>
      <c r="P49">
        <v>2.3263333333333378E-3</v>
      </c>
    </row>
    <row r="50" spans="1:16" x14ac:dyDescent="0.2">
      <c r="A50" t="s">
        <v>168</v>
      </c>
      <c r="B50">
        <v>9.4464389999999998</v>
      </c>
      <c r="C50">
        <v>1.2283306666666667</v>
      </c>
      <c r="D50">
        <v>124.60629975000001</v>
      </c>
      <c r="E50">
        <v>0.93641433333333346</v>
      </c>
      <c r="F50">
        <v>30.919643666666669</v>
      </c>
      <c r="G50">
        <v>1.61093</v>
      </c>
      <c r="H50">
        <v>0.75772499999999987</v>
      </c>
      <c r="I50">
        <v>34.693525749999999</v>
      </c>
      <c r="J50">
        <v>20.090443333333333</v>
      </c>
      <c r="K50">
        <v>1.621866</v>
      </c>
      <c r="L50">
        <v>7.4823524999999993</v>
      </c>
      <c r="M50">
        <v>1.5265136666666665</v>
      </c>
      <c r="N50">
        <v>8.140673249999999</v>
      </c>
      <c r="O50">
        <v>0.17826049999999999</v>
      </c>
      <c r="P50">
        <v>0.25127766666666668</v>
      </c>
    </row>
    <row r="51" spans="1:16" x14ac:dyDescent="0.2">
      <c r="A51" t="s">
        <v>169</v>
      </c>
      <c r="B51">
        <v>10.775889333333334</v>
      </c>
      <c r="C51">
        <v>1.0346060000000001</v>
      </c>
      <c r="D51">
        <v>99.168026800000007</v>
      </c>
      <c r="E51">
        <v>1.0835736666666667</v>
      </c>
      <c r="F51">
        <v>46.504998000000001</v>
      </c>
      <c r="G51">
        <v>1.7270855000000003</v>
      </c>
      <c r="H51">
        <v>0.77917766666666666</v>
      </c>
      <c r="I51">
        <v>27.695329749999999</v>
      </c>
      <c r="J51">
        <v>6.1897906666666671</v>
      </c>
      <c r="K51">
        <v>1.4167230000000002</v>
      </c>
      <c r="L51">
        <v>8.9580120000000001</v>
      </c>
      <c r="M51">
        <v>1.5218193333333332</v>
      </c>
      <c r="N51">
        <v>7.7496600000000004</v>
      </c>
      <c r="O51">
        <v>0.16631625000000003</v>
      </c>
      <c r="P51">
        <v>0.18430233333333332</v>
      </c>
    </row>
    <row r="52" spans="1:16" x14ac:dyDescent="0.2">
      <c r="A52" t="s">
        <v>170</v>
      </c>
      <c r="B52">
        <v>6.5335266666666669</v>
      </c>
      <c r="C52">
        <v>0.65950299999999995</v>
      </c>
      <c r="D52">
        <v>69.686115200000003</v>
      </c>
      <c r="E52">
        <v>0.71495300000000006</v>
      </c>
      <c r="F52">
        <v>27.630002000000001</v>
      </c>
      <c r="G52">
        <v>1.1198675</v>
      </c>
      <c r="H52">
        <v>0.74883899999999981</v>
      </c>
      <c r="I52">
        <v>18.1385805</v>
      </c>
      <c r="J52">
        <v>3.8329583333333335</v>
      </c>
      <c r="K52">
        <v>0.91644750000000008</v>
      </c>
      <c r="L52">
        <v>6.1336490000000001</v>
      </c>
      <c r="M52">
        <v>1.0654489999999999</v>
      </c>
      <c r="N52">
        <v>4.6857030000000002</v>
      </c>
      <c r="O52">
        <v>0.10893</v>
      </c>
      <c r="P52" t="s">
        <v>16</v>
      </c>
    </row>
    <row r="53" spans="1:16" x14ac:dyDescent="0.2">
      <c r="A53" t="s">
        <v>171</v>
      </c>
      <c r="B53">
        <v>14.091348999999999</v>
      </c>
      <c r="C53">
        <v>1.3262240000000001</v>
      </c>
      <c r="D53">
        <v>148.12923800000002</v>
      </c>
      <c r="E53">
        <v>1.1211046666666669</v>
      </c>
      <c r="F53">
        <v>42.559654666666667</v>
      </c>
      <c r="G53">
        <v>1.5736949999999998</v>
      </c>
      <c r="H53">
        <v>0.77845299999999984</v>
      </c>
      <c r="I53">
        <v>35.614214750000002</v>
      </c>
      <c r="J53">
        <v>19.194807333333333</v>
      </c>
      <c r="K53">
        <v>1.7237155</v>
      </c>
      <c r="L53">
        <v>11.0905725</v>
      </c>
      <c r="M53">
        <v>1.8145413333333336</v>
      </c>
      <c r="N53">
        <v>11.6262645</v>
      </c>
      <c r="O53">
        <v>0.197854</v>
      </c>
      <c r="P53">
        <v>0.29197200000000001</v>
      </c>
    </row>
    <row r="54" spans="1:16" x14ac:dyDescent="0.2">
      <c r="A54" t="s">
        <v>172</v>
      </c>
      <c r="B54">
        <v>9.3823086666666669</v>
      </c>
      <c r="C54">
        <v>0.53459733333333326</v>
      </c>
      <c r="D54">
        <v>81.067156799999992</v>
      </c>
      <c r="E54">
        <v>0.90796366666666672</v>
      </c>
      <c r="F54">
        <v>42.902020333333333</v>
      </c>
      <c r="G54">
        <v>1.1335580000000001</v>
      </c>
      <c r="H54">
        <v>0.77284166666666676</v>
      </c>
      <c r="I54">
        <v>20.545660749999996</v>
      </c>
      <c r="J54">
        <v>7.200670333333334</v>
      </c>
      <c r="K54">
        <v>0.96523250000000005</v>
      </c>
      <c r="L54">
        <v>9.2700059999999986</v>
      </c>
      <c r="M54">
        <v>1.2685630000000001</v>
      </c>
      <c r="N54">
        <v>7.2034772500000006</v>
      </c>
      <c r="O54">
        <v>0.12261849999999999</v>
      </c>
      <c r="P54" t="s">
        <v>16</v>
      </c>
    </row>
    <row r="55" spans="1:16" x14ac:dyDescent="0.2">
      <c r="A55" t="s">
        <v>173</v>
      </c>
      <c r="B55">
        <v>9.6733053333333334</v>
      </c>
      <c r="C55">
        <v>0.88865033333333343</v>
      </c>
      <c r="D55">
        <v>98.126190399999999</v>
      </c>
      <c r="E55">
        <v>0.96890700000000007</v>
      </c>
      <c r="F55">
        <v>38.454318666666666</v>
      </c>
      <c r="G55">
        <v>1.3118354999999999</v>
      </c>
      <c r="H55">
        <v>0.76995033333333318</v>
      </c>
      <c r="I55">
        <v>25.335421500000002</v>
      </c>
      <c r="J55">
        <v>5.9441233333333328</v>
      </c>
      <c r="K55">
        <v>1.2702</v>
      </c>
      <c r="L55">
        <v>9.412801</v>
      </c>
      <c r="M55">
        <v>1.5692353333333333</v>
      </c>
      <c r="N55">
        <v>6.3198050000000006</v>
      </c>
      <c r="O55">
        <v>0.15548250000000002</v>
      </c>
      <c r="P55">
        <v>3.9416666666666766E-3</v>
      </c>
    </row>
    <row r="56" spans="1:16" x14ac:dyDescent="0.2">
      <c r="A56" s="5" t="s">
        <v>174</v>
      </c>
      <c r="B56" s="5">
        <v>8.5846766666666667</v>
      </c>
      <c r="C56" s="5">
        <v>0.37122600000000006</v>
      </c>
      <c r="D56" s="5">
        <v>5.5996496000000002</v>
      </c>
      <c r="E56" s="5">
        <v>2.2319000000000002E-2</v>
      </c>
      <c r="F56" s="5">
        <v>19.754034666666666</v>
      </c>
      <c r="G56" s="5">
        <v>0.78817549999999992</v>
      </c>
      <c r="H56" s="5">
        <v>0.74015200000000014</v>
      </c>
      <c r="I56" s="5">
        <v>9.382675E-2</v>
      </c>
      <c r="J56" s="5">
        <v>4.2919683333333332</v>
      </c>
      <c r="K56" s="5">
        <v>2.3623339999999997</v>
      </c>
      <c r="L56" s="5">
        <v>1.8266170000000002</v>
      </c>
      <c r="M56" s="5">
        <v>0.28206700000000001</v>
      </c>
      <c r="N56" s="5">
        <v>3.6976175000000002</v>
      </c>
      <c r="O56" s="5">
        <v>3.1484249999999998E-2</v>
      </c>
      <c r="P56" s="5" t="s">
        <v>16</v>
      </c>
    </row>
    <row r="57" spans="1:16" x14ac:dyDescent="0.2">
      <c r="A57" s="5" t="s">
        <v>175</v>
      </c>
      <c r="B57" s="5">
        <v>7.1275420000000009</v>
      </c>
      <c r="C57" s="5">
        <v>0.27176299999999998</v>
      </c>
      <c r="D57" s="5">
        <v>4.2733754000000008</v>
      </c>
      <c r="E57" s="5">
        <v>2.0764000000000001E-2</v>
      </c>
      <c r="F57" s="5">
        <v>16.604364333333333</v>
      </c>
      <c r="G57" s="5">
        <v>0.65955200000000003</v>
      </c>
      <c r="H57" s="5">
        <v>0.74048966666666638</v>
      </c>
      <c r="I57" s="5">
        <v>8.664174999999999E-2</v>
      </c>
      <c r="J57" s="5">
        <v>3.3323933333333335</v>
      </c>
      <c r="K57" s="5">
        <v>1.8948520000000002</v>
      </c>
      <c r="L57" s="5">
        <v>1.5250409999999999</v>
      </c>
      <c r="M57" s="5">
        <v>0.26167866666666667</v>
      </c>
      <c r="N57" s="5">
        <v>3.1199522499999999</v>
      </c>
      <c r="O57" s="5">
        <v>2.2232250000000002E-2</v>
      </c>
      <c r="P57" s="5" t="s">
        <v>16</v>
      </c>
    </row>
    <row r="58" spans="1:16" x14ac:dyDescent="0.2">
      <c r="A58" s="3" t="s">
        <v>19</v>
      </c>
      <c r="B58" s="3" t="s">
        <v>16</v>
      </c>
      <c r="C58" s="3" t="s">
        <v>16</v>
      </c>
      <c r="D58" s="3" t="s">
        <v>16</v>
      </c>
      <c r="E58" s="3" t="s">
        <v>16</v>
      </c>
      <c r="F58" s="3" t="s">
        <v>16</v>
      </c>
      <c r="G58" s="3" t="s">
        <v>16</v>
      </c>
      <c r="H58" s="3">
        <v>0.7573496666666667</v>
      </c>
      <c r="I58" s="3" t="s">
        <v>16</v>
      </c>
      <c r="J58" s="3" t="s">
        <v>16</v>
      </c>
      <c r="K58" s="3" t="s">
        <v>16</v>
      </c>
      <c r="L58" s="3" t="s">
        <v>16</v>
      </c>
      <c r="M58" s="3" t="s">
        <v>16</v>
      </c>
      <c r="N58" s="3" t="s">
        <v>16</v>
      </c>
      <c r="O58" s="3" t="s">
        <v>16</v>
      </c>
      <c r="P58" s="3" t="s">
        <v>16</v>
      </c>
    </row>
    <row r="59" spans="1:16" x14ac:dyDescent="0.2">
      <c r="A59" s="2" t="s">
        <v>18</v>
      </c>
      <c r="B59" s="2">
        <v>5.1172243333333336</v>
      </c>
      <c r="C59" s="2">
        <v>0.88024199999999997</v>
      </c>
      <c r="D59" s="2">
        <v>11.272589400000001</v>
      </c>
      <c r="E59" s="2">
        <v>1.0206503333333332</v>
      </c>
      <c r="F59" s="2">
        <v>11.431519333333332</v>
      </c>
      <c r="G59" s="2">
        <v>4.1503254999999992</v>
      </c>
      <c r="H59" s="2">
        <v>3.1515346666666662</v>
      </c>
      <c r="I59" s="2">
        <v>4.995546</v>
      </c>
      <c r="J59" s="2">
        <v>0.99734833333333339</v>
      </c>
      <c r="K59" s="2">
        <v>1.4152404999999999</v>
      </c>
      <c r="L59" s="2">
        <v>1.1123814999999999</v>
      </c>
      <c r="M59" s="2">
        <v>5.7044473333333334</v>
      </c>
      <c r="N59" s="2">
        <v>1.0258535</v>
      </c>
      <c r="O59" s="2">
        <v>1.0505285</v>
      </c>
      <c r="P59" s="2">
        <v>0.79735333333333325</v>
      </c>
    </row>
    <row r="60" spans="1:16" x14ac:dyDescent="0.2">
      <c r="A60" s="3" t="s">
        <v>20</v>
      </c>
      <c r="B60" s="3" t="s">
        <v>16</v>
      </c>
      <c r="C60" s="3" t="s">
        <v>16</v>
      </c>
      <c r="D60" s="3" t="s">
        <v>16</v>
      </c>
      <c r="E60" s="3" t="s">
        <v>16</v>
      </c>
      <c r="F60" s="3" t="s">
        <v>16</v>
      </c>
      <c r="G60" s="3" t="s">
        <v>16</v>
      </c>
      <c r="H60" s="3">
        <v>0.76323466666666695</v>
      </c>
      <c r="I60" s="3" t="s">
        <v>16</v>
      </c>
      <c r="J60" s="3" t="s">
        <v>16</v>
      </c>
      <c r="K60" s="3" t="s">
        <v>16</v>
      </c>
      <c r="L60" s="3" t="s">
        <v>16</v>
      </c>
      <c r="M60" s="3" t="s">
        <v>16</v>
      </c>
      <c r="N60" s="3" t="s">
        <v>16</v>
      </c>
      <c r="O60" s="3" t="s">
        <v>16</v>
      </c>
      <c r="P60" s="3" t="s">
        <v>16</v>
      </c>
    </row>
    <row r="62" spans="1:16" x14ac:dyDescent="0.2">
      <c r="A62" t="s">
        <v>21</v>
      </c>
      <c r="B62">
        <v>6.5009999999999998E-3</v>
      </c>
      <c r="C62">
        <v>4.550766666666667E-4</v>
      </c>
      <c r="D62">
        <v>7.6240000000000006E-3</v>
      </c>
      <c r="E62">
        <v>2.0466666666666667E-3</v>
      </c>
      <c r="F62">
        <v>2.7300000000000002E-3</v>
      </c>
      <c r="G62">
        <v>4.5199999999999997E-3</v>
      </c>
      <c r="H62">
        <v>1.7993333333333333E-2</v>
      </c>
      <c r="I62">
        <v>1.592E-2</v>
      </c>
      <c r="J62">
        <v>1.8420000000000001E-4</v>
      </c>
      <c r="K62">
        <v>5.6250000000000001E-2</v>
      </c>
      <c r="L62">
        <v>1.0763E-2</v>
      </c>
      <c r="M62">
        <v>8.2699999999999996E-2</v>
      </c>
      <c r="N62">
        <v>8.5850000000000006E-3</v>
      </c>
      <c r="O62">
        <v>7.8200000000000003E-5</v>
      </c>
      <c r="P62">
        <v>3.7500000000000001E-4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51E9-31AC-8141-9EF9-5E3A5E71D6B9}">
  <dimension ref="A1:P62"/>
  <sheetViews>
    <sheetView topLeftCell="A45" workbookViewId="0">
      <selection activeCell="D64" sqref="D64"/>
    </sheetView>
  </sheetViews>
  <sheetFormatPr baseColWidth="10" defaultRowHeight="16" x14ac:dyDescent="0.2"/>
  <cols>
    <col min="2" max="3" width="11" bestFit="1" customWidth="1"/>
    <col min="4" max="4" width="11.6640625" bestFit="1" customWidth="1"/>
    <col min="5" max="16" width="11" bestFit="1" customWidth="1"/>
  </cols>
  <sheetData>
    <row r="1" spans="1:16" x14ac:dyDescent="0.2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s="2" t="s">
        <v>18</v>
      </c>
      <c r="B2" s="2">
        <v>5.0351119999999989</v>
      </c>
      <c r="C2" s="2">
        <v>0.99197366666666664</v>
      </c>
      <c r="D2" s="2">
        <v>10.3481322</v>
      </c>
      <c r="E2" s="2">
        <v>1.0166066666666669</v>
      </c>
      <c r="F2" s="2">
        <v>10.953098333333335</v>
      </c>
      <c r="G2" s="2">
        <v>4.8527924999999996</v>
      </c>
      <c r="H2" s="2">
        <v>2.3121856666666667</v>
      </c>
      <c r="I2" s="2">
        <v>5.3372085000000009</v>
      </c>
      <c r="J2" s="2">
        <v>1.047191</v>
      </c>
      <c r="K2" s="2">
        <v>1.6115843333333333</v>
      </c>
      <c r="L2" s="2">
        <v>1.0067900000000001</v>
      </c>
      <c r="M2" s="2">
        <v>5.2494056666666671</v>
      </c>
      <c r="N2" s="2">
        <v>1.011747</v>
      </c>
      <c r="O2" s="2">
        <v>1.012203</v>
      </c>
      <c r="P2" s="2">
        <v>1.0971299999999999</v>
      </c>
    </row>
    <row r="3" spans="1:16" x14ac:dyDescent="0.2">
      <c r="A3" s="3" t="s">
        <v>19</v>
      </c>
      <c r="B3" s="3">
        <v>6.8126666666666674E-3</v>
      </c>
      <c r="C3" s="3">
        <v>2.2699999999999999E-4</v>
      </c>
      <c r="D3" s="3" t="s">
        <v>16</v>
      </c>
      <c r="E3" s="3" t="s">
        <v>16</v>
      </c>
      <c r="F3" s="3">
        <v>5.0677333333333331E-2</v>
      </c>
      <c r="G3" s="3">
        <v>2.2597000000000003E-2</v>
      </c>
      <c r="H3" s="3" t="s">
        <v>16</v>
      </c>
      <c r="I3" s="3">
        <v>3.5823250000000001E-2</v>
      </c>
      <c r="J3" s="3">
        <v>4.1833333333333333E-4</v>
      </c>
      <c r="K3" s="3">
        <v>7.5219666666666671E-2</v>
      </c>
      <c r="L3" s="3">
        <v>1.8381000000000002E-2</v>
      </c>
      <c r="M3" s="3" t="s">
        <v>16</v>
      </c>
      <c r="N3" s="3">
        <v>1.6463999999999999E-2</v>
      </c>
      <c r="O3" s="3" t="s">
        <v>16</v>
      </c>
      <c r="P3" s="3" t="s">
        <v>16</v>
      </c>
    </row>
    <row r="4" spans="1:16" x14ac:dyDescent="0.2">
      <c r="A4" s="4" t="s">
        <v>17</v>
      </c>
      <c r="B4" s="4" t="s">
        <v>16</v>
      </c>
      <c r="C4" s="4">
        <v>9.6483666666666676E-2</v>
      </c>
      <c r="D4" s="4">
        <v>43.318666200000003</v>
      </c>
      <c r="E4" s="4" t="s">
        <v>16</v>
      </c>
      <c r="F4" s="4" t="s">
        <v>16</v>
      </c>
      <c r="G4" s="4">
        <v>1.1108979999999999</v>
      </c>
      <c r="H4" s="4" t="s">
        <v>16</v>
      </c>
      <c r="I4" s="4">
        <v>27.263048749999999</v>
      </c>
      <c r="J4" s="4" t="s">
        <v>16</v>
      </c>
      <c r="K4" s="4">
        <v>7.0006560000000002</v>
      </c>
      <c r="L4" s="4" t="s">
        <v>16</v>
      </c>
      <c r="M4" s="4">
        <v>4.5345206666666664</v>
      </c>
      <c r="N4" s="4">
        <v>6.8850270000000009</v>
      </c>
      <c r="O4" s="4">
        <v>0.364456</v>
      </c>
      <c r="P4" s="4" t="s">
        <v>16</v>
      </c>
    </row>
    <row r="5" spans="1:16" x14ac:dyDescent="0.2">
      <c r="A5" t="s">
        <v>129</v>
      </c>
      <c r="B5">
        <v>97.853923000000009</v>
      </c>
      <c r="C5">
        <v>0.67540233333333333</v>
      </c>
      <c r="D5">
        <v>8.7905122000000002</v>
      </c>
      <c r="E5">
        <v>0.27608199999999999</v>
      </c>
      <c r="F5">
        <v>185.46279366666667</v>
      </c>
      <c r="G5">
        <v>3.2814410000000001</v>
      </c>
      <c r="H5">
        <v>0.40368733333333329</v>
      </c>
      <c r="I5">
        <v>11.149204000000001</v>
      </c>
      <c r="J5">
        <v>5.7519176666666674</v>
      </c>
      <c r="K5">
        <v>1.9558280000000001</v>
      </c>
      <c r="L5">
        <v>11.0285175</v>
      </c>
      <c r="M5">
        <v>3.5771123333333334</v>
      </c>
      <c r="N5">
        <v>54.713985999999998</v>
      </c>
      <c r="O5">
        <v>5.7416500000000002E-2</v>
      </c>
      <c r="P5">
        <v>0.89966533333333321</v>
      </c>
    </row>
    <row r="6" spans="1:16" x14ac:dyDescent="0.2">
      <c r="A6" t="s">
        <v>130</v>
      </c>
      <c r="B6">
        <v>95.765612999999988</v>
      </c>
      <c r="C6">
        <v>0.66078099999999995</v>
      </c>
      <c r="D6">
        <v>7.7752464000000003</v>
      </c>
      <c r="E6">
        <v>0.24052600000000002</v>
      </c>
      <c r="F6">
        <v>184.875089</v>
      </c>
      <c r="G6">
        <v>3.0649914999999996</v>
      </c>
      <c r="H6">
        <v>0.40064999999999995</v>
      </c>
      <c r="I6">
        <v>11.175688749999999</v>
      </c>
      <c r="J6">
        <v>5.6835686666666669</v>
      </c>
      <c r="K6">
        <v>1.6914620000000002</v>
      </c>
      <c r="L6">
        <v>10.201839</v>
      </c>
      <c r="M6">
        <v>3.2548480000000004</v>
      </c>
      <c r="N6">
        <v>51.552854249999996</v>
      </c>
      <c r="O6">
        <v>5.1700499999999996E-2</v>
      </c>
      <c r="P6">
        <v>0.4789533333333334</v>
      </c>
    </row>
    <row r="7" spans="1:16" x14ac:dyDescent="0.2">
      <c r="A7" t="s">
        <v>131</v>
      </c>
      <c r="B7">
        <v>69.887804666666668</v>
      </c>
      <c r="C7">
        <v>0.55576866666666669</v>
      </c>
      <c r="D7">
        <v>25.3419776</v>
      </c>
      <c r="E7">
        <v>0.29614499999999994</v>
      </c>
      <c r="F7">
        <v>145.60261</v>
      </c>
      <c r="G7">
        <v>4.4940234999999999</v>
      </c>
      <c r="H7">
        <v>0.29203399999999996</v>
      </c>
      <c r="I7">
        <v>10.59094925</v>
      </c>
      <c r="J7">
        <v>4.6461940000000004</v>
      </c>
      <c r="K7">
        <v>14.394481666666666</v>
      </c>
      <c r="L7">
        <v>7.734299</v>
      </c>
      <c r="M7">
        <v>11.085144666666666</v>
      </c>
      <c r="N7">
        <v>38.848388999999997</v>
      </c>
      <c r="O7">
        <v>0.12536425000000001</v>
      </c>
      <c r="P7">
        <v>0.37131966666666666</v>
      </c>
    </row>
    <row r="8" spans="1:16" x14ac:dyDescent="0.2">
      <c r="A8" t="s">
        <v>132</v>
      </c>
      <c r="B8">
        <v>117.92079433333333</v>
      </c>
      <c r="C8">
        <v>1.0057776666666667</v>
      </c>
      <c r="D8">
        <v>11.534892599999999</v>
      </c>
      <c r="E8">
        <v>0.32377366666666668</v>
      </c>
      <c r="F8">
        <v>209.34703366666668</v>
      </c>
      <c r="G8">
        <v>3.5554595000000004</v>
      </c>
      <c r="H8">
        <v>0.47095100000000006</v>
      </c>
      <c r="I8">
        <v>13.057993249999999</v>
      </c>
      <c r="J8">
        <v>3.9928419999999996</v>
      </c>
      <c r="K8">
        <v>1.9247623333333335</v>
      </c>
      <c r="L8">
        <v>14.143284</v>
      </c>
      <c r="M8">
        <v>3.611742</v>
      </c>
      <c r="N8">
        <v>58.550638749999997</v>
      </c>
      <c r="O8">
        <v>8.4376499999999993E-2</v>
      </c>
      <c r="P8">
        <v>1.7872366666666668</v>
      </c>
    </row>
    <row r="9" spans="1:16" x14ac:dyDescent="0.2">
      <c r="A9" t="s">
        <v>133</v>
      </c>
      <c r="B9">
        <v>175.58002466666667</v>
      </c>
      <c r="C9">
        <v>1.5662533333333333</v>
      </c>
      <c r="D9">
        <v>16.666683200000001</v>
      </c>
      <c r="E9">
        <v>0.43043999999999999</v>
      </c>
      <c r="F9">
        <v>255.30399033333333</v>
      </c>
      <c r="G9">
        <v>5.2659159999999998</v>
      </c>
      <c r="H9">
        <v>0.65917233333333336</v>
      </c>
      <c r="I9">
        <v>20.623729999999998</v>
      </c>
      <c r="J9">
        <v>5.718663666666667</v>
      </c>
      <c r="K9">
        <v>2.8722576666666666</v>
      </c>
      <c r="L9">
        <v>19.2321575</v>
      </c>
      <c r="M9">
        <v>5.1648943333333337</v>
      </c>
      <c r="N9">
        <v>86.506787750000001</v>
      </c>
      <c r="O9">
        <v>0.11389825000000001</v>
      </c>
      <c r="P9">
        <v>1.0071963333333331</v>
      </c>
    </row>
    <row r="10" spans="1:16" x14ac:dyDescent="0.2">
      <c r="A10" t="s">
        <v>134</v>
      </c>
      <c r="B10">
        <v>148.14683933333333</v>
      </c>
      <c r="C10">
        <v>1.1457200000000001</v>
      </c>
      <c r="D10">
        <v>12.899150599999999</v>
      </c>
      <c r="E10">
        <v>0.36892733333333333</v>
      </c>
      <c r="F10">
        <v>216.59096966666667</v>
      </c>
      <c r="G10">
        <v>4.936013</v>
      </c>
      <c r="H10">
        <v>0.52166866666666667</v>
      </c>
      <c r="I10">
        <v>17.480894000000003</v>
      </c>
      <c r="J10">
        <v>2.6310073333333333</v>
      </c>
      <c r="K10">
        <v>2.5965380000000002</v>
      </c>
      <c r="L10">
        <v>14.036268499999998</v>
      </c>
      <c r="M10">
        <v>4.6635733333333329</v>
      </c>
      <c r="N10">
        <v>77.121768500000002</v>
      </c>
      <c r="O10">
        <v>9.1709499999999999E-2</v>
      </c>
      <c r="P10">
        <v>0.74188033333333336</v>
      </c>
    </row>
    <row r="11" spans="1:16" x14ac:dyDescent="0.2">
      <c r="A11" t="s">
        <v>135</v>
      </c>
      <c r="B11">
        <v>97.419270999999995</v>
      </c>
      <c r="C11">
        <v>0.74558200000000008</v>
      </c>
      <c r="D11">
        <v>15.6367584</v>
      </c>
      <c r="E11">
        <v>0.28748266666666672</v>
      </c>
      <c r="F11">
        <v>190.26511533333334</v>
      </c>
      <c r="G11">
        <v>3.0131769999999998</v>
      </c>
      <c r="H11">
        <v>0.41555933333333334</v>
      </c>
      <c r="I11">
        <v>14.446915750000001</v>
      </c>
      <c r="J11">
        <v>5.9459663333333337</v>
      </c>
      <c r="K11">
        <v>1.6927156666666665</v>
      </c>
      <c r="L11">
        <v>10.562605000000001</v>
      </c>
      <c r="M11">
        <v>3.2908273333333331</v>
      </c>
      <c r="N11">
        <v>49.80319575</v>
      </c>
      <c r="O11">
        <v>5.6752499999999997E-2</v>
      </c>
      <c r="P11">
        <v>1.4286750000000001</v>
      </c>
    </row>
    <row r="12" spans="1:16" x14ac:dyDescent="0.2">
      <c r="A12" t="s">
        <v>136</v>
      </c>
      <c r="B12">
        <v>127.48794366666668</v>
      </c>
      <c r="C12">
        <v>1.1526296666666669</v>
      </c>
      <c r="D12">
        <v>18.710628199999999</v>
      </c>
      <c r="E12">
        <v>0.33518533333333328</v>
      </c>
      <c r="F12">
        <v>229.74197900000001</v>
      </c>
      <c r="G12">
        <v>3.7222834999999996</v>
      </c>
      <c r="H12">
        <v>0.55137366666666665</v>
      </c>
      <c r="I12">
        <v>17.250490500000002</v>
      </c>
      <c r="J12">
        <v>7.7775986666666661</v>
      </c>
      <c r="K12">
        <v>2.0401716666666663</v>
      </c>
      <c r="L12">
        <v>13.949494000000001</v>
      </c>
      <c r="M12">
        <v>3.9987843333333331</v>
      </c>
      <c r="N12">
        <v>65.643554749999993</v>
      </c>
      <c r="O12">
        <v>7.3876499999999998E-2</v>
      </c>
      <c r="P12">
        <v>0.59105700000000005</v>
      </c>
    </row>
    <row r="13" spans="1:16" x14ac:dyDescent="0.2">
      <c r="A13" t="s">
        <v>137</v>
      </c>
      <c r="B13">
        <v>67.042738666666665</v>
      </c>
      <c r="C13">
        <v>0.441859</v>
      </c>
      <c r="D13">
        <v>5.9591529999999997</v>
      </c>
      <c r="E13">
        <v>0.17766633333333334</v>
      </c>
      <c r="F13">
        <v>128.08155066666669</v>
      </c>
      <c r="G13">
        <v>1.9974324999999999</v>
      </c>
      <c r="H13">
        <v>0.24434900000000004</v>
      </c>
      <c r="I13">
        <v>7.8159559999999999</v>
      </c>
      <c r="J13">
        <v>2.850149</v>
      </c>
      <c r="K13">
        <v>1.1466450000000001</v>
      </c>
      <c r="L13">
        <v>6.3163410000000004</v>
      </c>
      <c r="M13">
        <v>2.0920116666666666</v>
      </c>
      <c r="N13">
        <v>37.115164999999998</v>
      </c>
      <c r="O13">
        <v>3.499625E-2</v>
      </c>
      <c r="P13">
        <v>0.31750133333333336</v>
      </c>
    </row>
    <row r="14" spans="1:16" x14ac:dyDescent="0.2">
      <c r="A14" t="s">
        <v>138</v>
      </c>
      <c r="B14">
        <v>72.813563000000002</v>
      </c>
      <c r="C14">
        <v>0.49701600000000007</v>
      </c>
      <c r="D14">
        <v>11.204703</v>
      </c>
      <c r="E14">
        <v>0.20065933333333333</v>
      </c>
      <c r="F14">
        <v>128.96473733333335</v>
      </c>
      <c r="G14">
        <v>2.1966505000000001</v>
      </c>
      <c r="H14">
        <v>0.24846000000000001</v>
      </c>
      <c r="I14">
        <v>10.814482249999999</v>
      </c>
      <c r="J14">
        <v>1.9684873333333333</v>
      </c>
      <c r="K14">
        <v>1.2503943333333334</v>
      </c>
      <c r="L14">
        <v>7.8001544999999997</v>
      </c>
      <c r="M14">
        <v>2.1277566666666665</v>
      </c>
      <c r="N14">
        <v>39.940559750000006</v>
      </c>
      <c r="O14">
        <v>3.9247749999999998E-2</v>
      </c>
      <c r="P14">
        <v>1.1728403333333333</v>
      </c>
    </row>
    <row r="15" spans="1:16" x14ac:dyDescent="0.2">
      <c r="A15" t="s">
        <v>139</v>
      </c>
      <c r="B15">
        <v>112.42789533333332</v>
      </c>
      <c r="C15">
        <v>0.85944066666666663</v>
      </c>
      <c r="D15">
        <v>20.397426400000001</v>
      </c>
      <c r="E15">
        <v>0.27481833333333333</v>
      </c>
      <c r="F15">
        <v>174.07006100000001</v>
      </c>
      <c r="G15">
        <v>3.2756720000000001</v>
      </c>
      <c r="H15">
        <v>0.37964199999999998</v>
      </c>
      <c r="I15">
        <v>18.26630025</v>
      </c>
      <c r="J15">
        <v>2.6453679999999999</v>
      </c>
      <c r="K15">
        <v>1.8963680000000001</v>
      </c>
      <c r="L15">
        <v>12.3836765</v>
      </c>
      <c r="M15">
        <v>3.4400340000000003</v>
      </c>
      <c r="N15">
        <v>54.198514750000001</v>
      </c>
      <c r="O15">
        <v>6.691925E-2</v>
      </c>
      <c r="P15">
        <v>0.5995233333333333</v>
      </c>
    </row>
    <row r="16" spans="1:16" x14ac:dyDescent="0.2">
      <c r="A16" t="s">
        <v>140</v>
      </c>
      <c r="B16">
        <v>131.39668300000002</v>
      </c>
      <c r="C16">
        <v>1.2168236666666667</v>
      </c>
      <c r="D16">
        <v>13.2890792</v>
      </c>
      <c r="E16">
        <v>0.29885866666666666</v>
      </c>
      <c r="F16">
        <v>189.525308</v>
      </c>
      <c r="G16">
        <v>3.8165149999999999</v>
      </c>
      <c r="H16">
        <v>0.43693333333333334</v>
      </c>
      <c r="I16">
        <v>26.24390275</v>
      </c>
      <c r="J16">
        <v>2.5220926666666665</v>
      </c>
      <c r="K16">
        <v>2.1818863333333334</v>
      </c>
      <c r="L16">
        <v>13.410133500000001</v>
      </c>
      <c r="M16">
        <v>3.9418929999999999</v>
      </c>
      <c r="N16">
        <v>70.308564500000003</v>
      </c>
      <c r="O16">
        <v>8.2452999999999999E-2</v>
      </c>
      <c r="P16">
        <v>0.67774666666666672</v>
      </c>
    </row>
    <row r="17" spans="1:16" x14ac:dyDescent="0.2">
      <c r="A17" s="3" t="s">
        <v>19</v>
      </c>
      <c r="B17" s="3">
        <v>1.6253333333333331E-2</v>
      </c>
      <c r="C17" s="3">
        <v>2.3933333333333334E-4</v>
      </c>
      <c r="D17" s="3" t="s">
        <v>16</v>
      </c>
      <c r="E17" s="3" t="s">
        <v>16</v>
      </c>
      <c r="F17" s="3">
        <v>4.3677999999999995E-2</v>
      </c>
      <c r="G17" s="3">
        <v>1.2045499999999999E-2</v>
      </c>
      <c r="H17" s="3" t="s">
        <v>16</v>
      </c>
      <c r="I17" s="3">
        <v>1.1362750000000001E-2</v>
      </c>
      <c r="J17" s="3">
        <v>5.0766666666666668E-4</v>
      </c>
      <c r="K17" s="3" t="s">
        <v>16</v>
      </c>
      <c r="L17" s="3">
        <v>1.12175E-2</v>
      </c>
      <c r="M17" s="3" t="s">
        <v>16</v>
      </c>
      <c r="N17" s="3">
        <v>9.5762499999999997E-3</v>
      </c>
      <c r="O17" s="3" t="s">
        <v>16</v>
      </c>
      <c r="P17" s="3" t="s">
        <v>16</v>
      </c>
    </row>
    <row r="18" spans="1:16" x14ac:dyDescent="0.2">
      <c r="A18" s="2" t="s">
        <v>18</v>
      </c>
      <c r="B18" s="2">
        <v>4.9949803333333334</v>
      </c>
      <c r="C18" s="2">
        <v>0.98389899999999997</v>
      </c>
      <c r="D18" s="2">
        <v>10.225632600000001</v>
      </c>
      <c r="E18" s="2">
        <v>1.0075239999999999</v>
      </c>
      <c r="F18" s="2">
        <v>10.881904666666665</v>
      </c>
      <c r="G18" s="2">
        <v>4.7542500000000008</v>
      </c>
      <c r="H18" s="2">
        <v>2.2881180000000003</v>
      </c>
      <c r="I18" s="2">
        <v>5.2549264999999998</v>
      </c>
      <c r="J18" s="2">
        <v>1.0407546666666667</v>
      </c>
      <c r="K18" s="2">
        <v>1.5490493333333333</v>
      </c>
      <c r="L18" s="2">
        <v>1.0128664999999999</v>
      </c>
      <c r="M18" s="2">
        <v>5.1957326666666672</v>
      </c>
      <c r="N18" s="2">
        <v>1.0022610000000001</v>
      </c>
      <c r="O18" s="2">
        <v>1.0044300000000002</v>
      </c>
      <c r="P18" s="2">
        <v>1.0857263333333333</v>
      </c>
    </row>
    <row r="19" spans="1:16" x14ac:dyDescent="0.2">
      <c r="A19" s="5" t="s">
        <v>141</v>
      </c>
      <c r="B19" s="5">
        <v>133.19491233333335</v>
      </c>
      <c r="C19" s="5">
        <v>0.97619166666666668</v>
      </c>
      <c r="D19" s="5">
        <v>17.043574800000002</v>
      </c>
      <c r="E19" s="5">
        <v>0.328795</v>
      </c>
      <c r="F19" s="5">
        <v>197.76155600000001</v>
      </c>
      <c r="G19" s="5">
        <v>19.465315</v>
      </c>
      <c r="H19" s="5">
        <v>0.44709599999999999</v>
      </c>
      <c r="I19" s="5">
        <v>28.899115250000001</v>
      </c>
      <c r="J19" s="5">
        <v>6.3623509999999994</v>
      </c>
      <c r="K19" s="5">
        <v>16.785256666666669</v>
      </c>
      <c r="L19" s="5">
        <v>14.4689435</v>
      </c>
      <c r="M19" s="5">
        <v>3.0948509999999998</v>
      </c>
      <c r="N19" s="5">
        <v>69.649304000000001</v>
      </c>
      <c r="O19" s="5">
        <v>0.29757699999999998</v>
      </c>
      <c r="P19" s="5">
        <v>1.0969866666666668</v>
      </c>
    </row>
    <row r="20" spans="1:16" x14ac:dyDescent="0.2">
      <c r="A20" t="s">
        <v>142</v>
      </c>
      <c r="B20">
        <v>165.23189333333335</v>
      </c>
      <c r="C20">
        <v>1.2433860000000001</v>
      </c>
      <c r="D20">
        <v>24.411164400000001</v>
      </c>
      <c r="E20">
        <v>0.37175566666666665</v>
      </c>
      <c r="F20">
        <v>207.74500833333332</v>
      </c>
      <c r="G20">
        <v>20.626421499999999</v>
      </c>
      <c r="H20">
        <v>0.48816333333333334</v>
      </c>
      <c r="I20">
        <v>37.736137999999997</v>
      </c>
      <c r="J20">
        <v>3.3275016666666666</v>
      </c>
      <c r="K20">
        <v>28.621558333333336</v>
      </c>
      <c r="L20">
        <v>18.173621500000003</v>
      </c>
      <c r="M20">
        <v>2.9784633333333335</v>
      </c>
      <c r="N20">
        <v>84.666750749999991</v>
      </c>
      <c r="O20">
        <v>0.43384700000000004</v>
      </c>
      <c r="P20">
        <v>0.72877766666666677</v>
      </c>
    </row>
    <row r="21" spans="1:16" x14ac:dyDescent="0.2">
      <c r="A21" t="s">
        <v>143</v>
      </c>
      <c r="B21">
        <v>109.27580633333332</v>
      </c>
      <c r="C21">
        <v>0.79119933333333325</v>
      </c>
      <c r="D21">
        <v>10.806658000000002</v>
      </c>
      <c r="E21">
        <v>0.265789</v>
      </c>
      <c r="F21">
        <v>162.35527333333332</v>
      </c>
      <c r="G21">
        <v>3.689063</v>
      </c>
      <c r="H21">
        <v>0.34332233333333334</v>
      </c>
      <c r="I21">
        <v>12.7818235</v>
      </c>
      <c r="J21">
        <v>1.6104149999999999</v>
      </c>
      <c r="K21">
        <v>2.2176930000000001</v>
      </c>
      <c r="L21">
        <v>10.437618499999999</v>
      </c>
      <c r="M21">
        <v>3.1091643333333336</v>
      </c>
      <c r="N21">
        <v>54.413407499999998</v>
      </c>
      <c r="O21">
        <v>8.3310750000000003E-2</v>
      </c>
      <c r="P21">
        <v>0.56748466666666664</v>
      </c>
    </row>
    <row r="22" spans="1:16" x14ac:dyDescent="0.2">
      <c r="A22" t="s">
        <v>144</v>
      </c>
      <c r="B22">
        <v>150.44049933333335</v>
      </c>
      <c r="C22">
        <v>1.1169576666666667</v>
      </c>
      <c r="D22">
        <v>18.881951200000003</v>
      </c>
      <c r="E22">
        <v>0.35921666666666668</v>
      </c>
      <c r="F22">
        <v>219.40195733333334</v>
      </c>
      <c r="G22">
        <v>20.795506500000002</v>
      </c>
      <c r="H22">
        <v>0.52687566666666663</v>
      </c>
      <c r="I22">
        <v>38.02669075</v>
      </c>
      <c r="J22">
        <v>7.1857019999999991</v>
      </c>
      <c r="K22">
        <v>16.067188999999999</v>
      </c>
      <c r="L22">
        <v>15.26412</v>
      </c>
      <c r="M22">
        <v>4.4919750000000001</v>
      </c>
      <c r="N22">
        <v>85.336763749999989</v>
      </c>
      <c r="O22">
        <v>0.34872775</v>
      </c>
      <c r="P22">
        <v>1.132849</v>
      </c>
    </row>
    <row r="23" spans="1:16" x14ac:dyDescent="0.2">
      <c r="A23" t="s">
        <v>145</v>
      </c>
      <c r="B23">
        <v>162.83471966666664</v>
      </c>
      <c r="C23">
        <v>1.396795</v>
      </c>
      <c r="D23">
        <v>21.888368</v>
      </c>
      <c r="E23">
        <v>0.43872700000000003</v>
      </c>
      <c r="F23">
        <v>240.23288500000001</v>
      </c>
      <c r="G23">
        <v>20.811890500000001</v>
      </c>
      <c r="H23">
        <v>0.58415466666666671</v>
      </c>
      <c r="I23">
        <v>35.07348425</v>
      </c>
      <c r="J23">
        <v>8.9374483333333341</v>
      </c>
      <c r="K23">
        <v>20.106638333333333</v>
      </c>
      <c r="L23">
        <v>17.7674345</v>
      </c>
      <c r="M23">
        <v>4.0391020000000006</v>
      </c>
      <c r="N23">
        <v>81.472650750000014</v>
      </c>
      <c r="O23">
        <v>0.38498225000000003</v>
      </c>
      <c r="P23">
        <v>0.69328900000000004</v>
      </c>
    </row>
    <row r="24" spans="1:16" x14ac:dyDescent="0.2">
      <c r="A24" t="s">
        <v>146</v>
      </c>
      <c r="B24">
        <v>103.35846833333333</v>
      </c>
      <c r="C24">
        <v>0.78225333333333325</v>
      </c>
      <c r="D24">
        <v>10.916634200000001</v>
      </c>
      <c r="E24">
        <v>0.29034666666666664</v>
      </c>
      <c r="F24">
        <v>195.39436699999999</v>
      </c>
      <c r="G24">
        <v>2.9768755000000002</v>
      </c>
      <c r="H24">
        <v>0.42158799999999991</v>
      </c>
      <c r="I24">
        <v>12.802208500000001</v>
      </c>
      <c r="J24">
        <v>5.0295666666666667</v>
      </c>
      <c r="K24">
        <v>1.87751</v>
      </c>
      <c r="L24">
        <v>12.201482</v>
      </c>
      <c r="M24">
        <v>2.9687553333333336</v>
      </c>
      <c r="N24">
        <v>50.403887249999997</v>
      </c>
      <c r="O24">
        <v>6.6184000000000007E-2</v>
      </c>
      <c r="P24">
        <v>0.50204766666666678</v>
      </c>
    </row>
    <row r="25" spans="1:16" x14ac:dyDescent="0.2">
      <c r="A25" t="s">
        <v>147</v>
      </c>
      <c r="B25">
        <v>116.49451233333333</v>
      </c>
      <c r="C25">
        <v>1.0230673333333333</v>
      </c>
      <c r="D25">
        <v>16.847872200000001</v>
      </c>
      <c r="E25">
        <v>0.38568033333333335</v>
      </c>
      <c r="F25">
        <v>232.39336133333333</v>
      </c>
      <c r="G25">
        <v>3.0418205</v>
      </c>
      <c r="H25">
        <v>0.55357533333333331</v>
      </c>
      <c r="I25">
        <v>115.7924115</v>
      </c>
      <c r="J25">
        <v>8.3731503333333333</v>
      </c>
      <c r="K25">
        <v>1.8737316666666668</v>
      </c>
      <c r="L25">
        <v>14.9988285</v>
      </c>
      <c r="M25">
        <v>3.2811179999999998</v>
      </c>
      <c r="N25">
        <v>87.558419249999986</v>
      </c>
      <c r="O25">
        <v>8.0114499999999991E-2</v>
      </c>
      <c r="P25">
        <v>1.2195850000000001</v>
      </c>
    </row>
    <row r="26" spans="1:16" x14ac:dyDescent="0.2">
      <c r="A26" t="s">
        <v>148</v>
      </c>
      <c r="B26">
        <v>102.21759999999999</v>
      </c>
      <c r="C26">
        <v>0.77371733333333337</v>
      </c>
      <c r="D26">
        <v>9.1915156000000007</v>
      </c>
      <c r="E26">
        <v>0.30263533333333331</v>
      </c>
      <c r="F26">
        <v>192.69118</v>
      </c>
      <c r="G26">
        <v>2.7248250000000001</v>
      </c>
      <c r="H26">
        <v>0.42878600000000006</v>
      </c>
      <c r="I26">
        <v>87.915839750000004</v>
      </c>
      <c r="J26">
        <v>4.7322196666666665</v>
      </c>
      <c r="K26">
        <v>1.6070146666666669</v>
      </c>
      <c r="L26">
        <v>12.2154285</v>
      </c>
      <c r="M26">
        <v>2.6150426666666671</v>
      </c>
      <c r="N26">
        <v>76.054273499999994</v>
      </c>
      <c r="O26">
        <v>6.9684250000000003E-2</v>
      </c>
      <c r="P26">
        <v>0.55579600000000007</v>
      </c>
    </row>
    <row r="27" spans="1:16" x14ac:dyDescent="0.2">
      <c r="A27" t="s">
        <v>149</v>
      </c>
      <c r="B27">
        <v>117.31075066666666</v>
      </c>
      <c r="C27">
        <v>0.83029933333333339</v>
      </c>
      <c r="D27">
        <v>10.174208799999999</v>
      </c>
      <c r="E27">
        <v>0.29295899999999997</v>
      </c>
      <c r="F27">
        <v>162.001758</v>
      </c>
      <c r="G27">
        <v>4.1480164999999998</v>
      </c>
      <c r="H27">
        <v>0.35408166666666668</v>
      </c>
      <c r="I27">
        <v>15.531879999999999</v>
      </c>
      <c r="J27">
        <v>1.6501466666666669</v>
      </c>
      <c r="K27">
        <v>2.2693509999999999</v>
      </c>
      <c r="L27">
        <v>9.9241290000000006</v>
      </c>
      <c r="M27">
        <v>4.0008790000000003</v>
      </c>
      <c r="N27">
        <v>66.143312000000009</v>
      </c>
      <c r="O27">
        <v>7.6324000000000003E-2</v>
      </c>
      <c r="P27">
        <v>0.63216866666666671</v>
      </c>
    </row>
    <row r="28" spans="1:16" x14ac:dyDescent="0.2">
      <c r="A28" t="s">
        <v>150</v>
      </c>
      <c r="B28">
        <v>126.54971266666666</v>
      </c>
      <c r="C28">
        <v>1.135192</v>
      </c>
      <c r="D28">
        <v>13.0234682</v>
      </c>
      <c r="E28">
        <v>0.37211799999999995</v>
      </c>
      <c r="F28">
        <v>241.97063600000001</v>
      </c>
      <c r="G28">
        <v>3.4051074999999997</v>
      </c>
      <c r="H28">
        <v>0.60136800000000001</v>
      </c>
      <c r="I28">
        <v>112.33316425000001</v>
      </c>
      <c r="J28">
        <v>8.4127903333333336</v>
      </c>
      <c r="K28">
        <v>2.0810100000000005</v>
      </c>
      <c r="L28">
        <v>14.542588</v>
      </c>
      <c r="M28">
        <v>4.0251813333333333</v>
      </c>
      <c r="N28">
        <v>87.395694500000005</v>
      </c>
      <c r="O28">
        <v>8.2168499999999992E-2</v>
      </c>
      <c r="P28">
        <v>1.4697469999999999</v>
      </c>
    </row>
    <row r="29" spans="1:16" x14ac:dyDescent="0.2">
      <c r="A29" t="s">
        <v>151</v>
      </c>
      <c r="B29">
        <v>94.516215333333321</v>
      </c>
      <c r="C29">
        <v>0.75082300000000002</v>
      </c>
      <c r="D29">
        <v>8.0505177999999997</v>
      </c>
      <c r="E29">
        <v>0.26652733333333334</v>
      </c>
      <c r="F29">
        <v>192.632981</v>
      </c>
      <c r="G29">
        <v>2.4925449999999998</v>
      </c>
      <c r="H29">
        <v>0.41663866666666666</v>
      </c>
      <c r="I29">
        <v>70.507163000000006</v>
      </c>
      <c r="J29">
        <v>6.6568503333333338</v>
      </c>
      <c r="K29">
        <v>1.3831986666666667</v>
      </c>
      <c r="L29">
        <v>10.564024</v>
      </c>
      <c r="M29">
        <v>2.8370786666666667</v>
      </c>
      <c r="N29">
        <v>64.557652500000003</v>
      </c>
      <c r="O29">
        <v>6.3472000000000001E-2</v>
      </c>
      <c r="P29">
        <v>0.53627733333333338</v>
      </c>
    </row>
    <row r="30" spans="1:16" x14ac:dyDescent="0.2">
      <c r="A30" t="s">
        <v>152</v>
      </c>
      <c r="B30">
        <v>102.21911933333332</v>
      </c>
      <c r="C30">
        <v>0.78671200000000008</v>
      </c>
      <c r="D30">
        <v>9.9047275999999975</v>
      </c>
      <c r="E30">
        <v>0.31898566666666661</v>
      </c>
      <c r="F30">
        <v>192.44639933333335</v>
      </c>
      <c r="G30">
        <v>2.9370959999999999</v>
      </c>
      <c r="H30">
        <v>0.41709033333333334</v>
      </c>
      <c r="I30">
        <v>15.811534999999999</v>
      </c>
      <c r="J30">
        <v>5.6838553333333337</v>
      </c>
      <c r="K30">
        <v>1.9104650000000001</v>
      </c>
      <c r="L30">
        <v>11.357195000000001</v>
      </c>
      <c r="M30">
        <v>3.0804050000000003</v>
      </c>
      <c r="N30">
        <v>54.145903749999995</v>
      </c>
      <c r="O30">
        <v>5.9469499999999995E-2</v>
      </c>
      <c r="P30">
        <v>0.49844866666666671</v>
      </c>
    </row>
    <row r="31" spans="1:16" x14ac:dyDescent="0.2">
      <c r="A31" s="3" t="s">
        <v>19</v>
      </c>
      <c r="B31" s="3">
        <v>1.0172333333333334E-2</v>
      </c>
      <c r="C31" s="3">
        <v>2.9033333333333336E-4</v>
      </c>
      <c r="D31" s="3" t="s">
        <v>16</v>
      </c>
      <c r="E31" s="3" t="s">
        <v>16</v>
      </c>
      <c r="F31" s="3">
        <v>6.1762000000000004E-2</v>
      </c>
      <c r="G31" s="3" t="s">
        <v>16</v>
      </c>
      <c r="H31" s="3" t="s">
        <v>16</v>
      </c>
      <c r="I31" s="3">
        <v>1.2649000000000001E-2</v>
      </c>
      <c r="J31" s="3">
        <v>9.0866666666666667E-4</v>
      </c>
      <c r="K31" s="3" t="s">
        <v>16</v>
      </c>
      <c r="L31" s="3" t="s">
        <v>16</v>
      </c>
      <c r="M31" s="3" t="s">
        <v>16</v>
      </c>
      <c r="N31" s="3">
        <v>1.21785E-2</v>
      </c>
      <c r="O31" s="3" t="s">
        <v>16</v>
      </c>
      <c r="P31" s="3" t="s">
        <v>16</v>
      </c>
    </row>
    <row r="32" spans="1:16" x14ac:dyDescent="0.2">
      <c r="A32" s="2" t="s">
        <v>18</v>
      </c>
      <c r="B32" s="2">
        <v>5.0786316666666664</v>
      </c>
      <c r="C32" s="2">
        <v>1.0019816666666665</v>
      </c>
      <c r="D32" s="2">
        <v>10.398441399999999</v>
      </c>
      <c r="E32" s="2">
        <v>1.025752</v>
      </c>
      <c r="F32" s="2">
        <v>11.058774</v>
      </c>
      <c r="G32" s="2">
        <v>4.8221189999999998</v>
      </c>
      <c r="H32" s="2">
        <v>2.3265356666666666</v>
      </c>
      <c r="I32" s="2">
        <v>5.3603819999999995</v>
      </c>
      <c r="J32" s="2">
        <v>1.0572253333333335</v>
      </c>
      <c r="K32" s="2">
        <v>1.5585456666666666</v>
      </c>
      <c r="L32" s="2">
        <v>1.0664915000000001</v>
      </c>
      <c r="M32" s="2">
        <v>5.2786113333333331</v>
      </c>
      <c r="N32" s="2">
        <v>1.0233462499999999</v>
      </c>
      <c r="O32" s="2">
        <v>1.0209325</v>
      </c>
      <c r="P32" s="2">
        <v>1.0996613333333334</v>
      </c>
    </row>
    <row r="33" spans="1:16" x14ac:dyDescent="0.2">
      <c r="A33" t="s">
        <v>153</v>
      </c>
      <c r="B33">
        <v>65.367432666666673</v>
      </c>
      <c r="C33">
        <v>0.60350233333333325</v>
      </c>
      <c r="D33">
        <v>70.676731799999999</v>
      </c>
      <c r="E33">
        <v>0.36549266666666669</v>
      </c>
      <c r="F33">
        <v>171.16575166666667</v>
      </c>
      <c r="G33">
        <v>3.5142484999999999</v>
      </c>
      <c r="H33">
        <v>0.5421975</v>
      </c>
      <c r="I33">
        <v>20.243483250000001</v>
      </c>
      <c r="J33">
        <v>6.6011286666666678</v>
      </c>
      <c r="K33">
        <v>18.431723000000002</v>
      </c>
      <c r="L33">
        <v>9.7512425</v>
      </c>
      <c r="M33">
        <v>13.546267666666665</v>
      </c>
      <c r="N33">
        <v>40.899223499999998</v>
      </c>
      <c r="O33">
        <v>0.16627399999999998</v>
      </c>
      <c r="P33">
        <v>0.88564100000000001</v>
      </c>
    </row>
    <row r="34" spans="1:16" x14ac:dyDescent="0.2">
      <c r="A34" t="s">
        <v>154</v>
      </c>
      <c r="B34">
        <v>213.31674599999999</v>
      </c>
      <c r="C34">
        <v>1.877124</v>
      </c>
      <c r="D34">
        <v>68.712680399999996</v>
      </c>
      <c r="E34">
        <v>0.44011266666666665</v>
      </c>
      <c r="F34">
        <v>339.37613699999997</v>
      </c>
      <c r="G34">
        <v>7.0854675</v>
      </c>
      <c r="H34">
        <v>1.0873443333333335</v>
      </c>
      <c r="I34">
        <v>44.914077499999998</v>
      </c>
      <c r="J34">
        <v>13.792243666666666</v>
      </c>
      <c r="K34">
        <v>3.4801553333333337</v>
      </c>
      <c r="L34">
        <v>25.633672500000003</v>
      </c>
      <c r="M34">
        <v>7.4826280000000009</v>
      </c>
      <c r="N34">
        <v>125.31771749999999</v>
      </c>
      <c r="O34">
        <v>0.15221224999999999</v>
      </c>
      <c r="P34">
        <v>1.0526009999999999</v>
      </c>
    </row>
    <row r="35" spans="1:16" x14ac:dyDescent="0.2">
      <c r="A35" t="s">
        <v>155</v>
      </c>
      <c r="B35">
        <v>152.14495833333334</v>
      </c>
      <c r="C35">
        <v>1.0740486666666667</v>
      </c>
      <c r="D35">
        <v>13.503296799999998</v>
      </c>
      <c r="E35">
        <v>0.31048600000000004</v>
      </c>
      <c r="F35">
        <v>200.24297899999999</v>
      </c>
      <c r="G35">
        <v>5.6054955</v>
      </c>
      <c r="H35">
        <v>0.49968833333333335</v>
      </c>
      <c r="I35">
        <v>20.533521</v>
      </c>
      <c r="J35">
        <v>2.6155296666666668</v>
      </c>
      <c r="K35">
        <v>2.6562830000000002</v>
      </c>
      <c r="L35">
        <v>12.8497485</v>
      </c>
      <c r="M35">
        <v>5.5581576666666663</v>
      </c>
      <c r="N35">
        <v>93.482383249999998</v>
      </c>
      <c r="O35">
        <v>9.2349249999999994E-2</v>
      </c>
      <c r="P35">
        <v>0.80044166666666661</v>
      </c>
    </row>
    <row r="36" spans="1:16" x14ac:dyDescent="0.2">
      <c r="A36" t="s">
        <v>156</v>
      </c>
      <c r="B36">
        <v>119.65921633333333</v>
      </c>
      <c r="C36">
        <v>0.85681166666666675</v>
      </c>
      <c r="D36">
        <v>46.0654416</v>
      </c>
      <c r="E36">
        <v>0.263706</v>
      </c>
      <c r="F36">
        <v>248.70726266666668</v>
      </c>
      <c r="G36">
        <v>4.3213189999999999</v>
      </c>
      <c r="H36">
        <v>0.62964799999999999</v>
      </c>
      <c r="I36">
        <v>32.183245999999997</v>
      </c>
      <c r="J36">
        <v>11.308598333333334</v>
      </c>
      <c r="K36">
        <v>2.3198676666666667</v>
      </c>
      <c r="L36">
        <v>14.1680625</v>
      </c>
      <c r="M36">
        <v>4.4792589999999999</v>
      </c>
      <c r="N36">
        <v>81.981156999999996</v>
      </c>
      <c r="O36">
        <v>9.0534249999999997E-2</v>
      </c>
      <c r="P36">
        <v>0.90322933333333333</v>
      </c>
    </row>
    <row r="37" spans="1:16" x14ac:dyDescent="0.2">
      <c r="A37" t="s">
        <v>157</v>
      </c>
      <c r="B37">
        <v>158.52174166666666</v>
      </c>
      <c r="C37">
        <v>1.2107963333333334</v>
      </c>
      <c r="D37">
        <v>59.711891200000004</v>
      </c>
      <c r="E37">
        <v>0.35383066666666663</v>
      </c>
      <c r="F37">
        <v>290.21526266666666</v>
      </c>
      <c r="G37">
        <v>5.4380679999999995</v>
      </c>
      <c r="H37">
        <v>0.8245256666666666</v>
      </c>
      <c r="I37">
        <v>39.321861249999998</v>
      </c>
      <c r="J37">
        <v>13.145951999999999</v>
      </c>
      <c r="K37">
        <v>3.0784853333333331</v>
      </c>
      <c r="L37">
        <v>18.290800500000003</v>
      </c>
      <c r="M37">
        <v>5.7964419999999999</v>
      </c>
      <c r="N37">
        <v>96.341451500000005</v>
      </c>
      <c r="O37">
        <v>0.1147725</v>
      </c>
      <c r="P37">
        <v>0.74607733333333337</v>
      </c>
    </row>
    <row r="38" spans="1:16" x14ac:dyDescent="0.2">
      <c r="A38" t="s">
        <v>158</v>
      </c>
      <c r="B38">
        <v>207.92736666666667</v>
      </c>
      <c r="C38">
        <v>1.8090706666666667</v>
      </c>
      <c r="D38">
        <v>22.520543999999997</v>
      </c>
      <c r="E38">
        <v>0.44449633333333338</v>
      </c>
      <c r="F38">
        <v>269.91101399999997</v>
      </c>
      <c r="G38">
        <v>7.5448234999999997</v>
      </c>
      <c r="H38">
        <v>0.77102899999999996</v>
      </c>
      <c r="I38">
        <v>28.961701249999997</v>
      </c>
      <c r="J38">
        <v>6.1776406666666661</v>
      </c>
      <c r="K38">
        <v>3.6960173333333333</v>
      </c>
      <c r="L38">
        <v>19.124674499999998</v>
      </c>
      <c r="M38">
        <v>7.9862763333333335</v>
      </c>
      <c r="N38">
        <v>121.72742024999999</v>
      </c>
      <c r="O38">
        <v>0.13240625</v>
      </c>
      <c r="P38">
        <v>1.034038</v>
      </c>
    </row>
    <row r="39" spans="1:16" x14ac:dyDescent="0.2">
      <c r="A39" t="s">
        <v>159</v>
      </c>
      <c r="B39">
        <v>416.37959766666671</v>
      </c>
      <c r="C39">
        <v>2.7780520000000002</v>
      </c>
      <c r="D39">
        <v>111.05007974999999</v>
      </c>
      <c r="E39">
        <v>6.3376686666666666</v>
      </c>
      <c r="F39">
        <v>315.32502400000004</v>
      </c>
      <c r="G39">
        <v>38.854754999999997</v>
      </c>
      <c r="H39">
        <v>2.493865</v>
      </c>
      <c r="I39">
        <v>545.01281174999997</v>
      </c>
      <c r="J39">
        <v>12.172953666666666</v>
      </c>
      <c r="K39">
        <v>3.5907959999999997</v>
      </c>
      <c r="L39">
        <v>23.809401999999999</v>
      </c>
      <c r="M39">
        <v>3.4456096666666665</v>
      </c>
      <c r="N39">
        <v>169.43457325</v>
      </c>
      <c r="O39">
        <v>0.2281145</v>
      </c>
      <c r="P39">
        <v>4.2510783333333331</v>
      </c>
    </row>
    <row r="40" spans="1:16" x14ac:dyDescent="0.2">
      <c r="A40" t="s">
        <v>160</v>
      </c>
      <c r="B40">
        <v>443.08801166666672</v>
      </c>
      <c r="C40">
        <v>3.0891126666666664</v>
      </c>
      <c r="D40">
        <v>87.082289200000005</v>
      </c>
      <c r="E40">
        <v>5.8687303333333327</v>
      </c>
      <c r="F40">
        <v>329.56161566666668</v>
      </c>
      <c r="G40">
        <v>41.810950000000005</v>
      </c>
      <c r="H40">
        <v>2.6689479999999999</v>
      </c>
      <c r="I40">
        <v>660.60360125</v>
      </c>
      <c r="J40">
        <v>8.6007426666666671</v>
      </c>
      <c r="K40">
        <v>4.1542749999999993</v>
      </c>
      <c r="L40">
        <v>26.227024499999999</v>
      </c>
      <c r="M40">
        <v>3.8247549999999997</v>
      </c>
      <c r="N40">
        <v>214.28523724999999</v>
      </c>
      <c r="O40">
        <v>0.21956324999999999</v>
      </c>
      <c r="P40">
        <v>3.4837963333333328</v>
      </c>
    </row>
    <row r="41" spans="1:16" x14ac:dyDescent="0.2">
      <c r="A41" t="s">
        <v>161</v>
      </c>
      <c r="B41">
        <v>509.19839233333323</v>
      </c>
      <c r="C41">
        <v>4.0656699999999999</v>
      </c>
      <c r="D41">
        <v>208.5392295</v>
      </c>
      <c r="E41">
        <v>8.0217353333333339</v>
      </c>
      <c r="F41">
        <v>349.24991299999994</v>
      </c>
      <c r="G41">
        <v>46.340447499999996</v>
      </c>
      <c r="H41">
        <v>3.1269930000000001</v>
      </c>
      <c r="I41">
        <v>671.8235115</v>
      </c>
      <c r="J41">
        <v>12.010225666666665</v>
      </c>
      <c r="K41">
        <v>5.0281279999999997</v>
      </c>
      <c r="L41">
        <v>37.138769000000003</v>
      </c>
      <c r="M41">
        <v>5.2942150000000003</v>
      </c>
      <c r="N41">
        <v>201.61420475</v>
      </c>
      <c r="O41">
        <v>0.37033125</v>
      </c>
      <c r="P41">
        <v>4.178731</v>
      </c>
    </row>
    <row r="42" spans="1:16" x14ac:dyDescent="0.2">
      <c r="A42" t="s">
        <v>162</v>
      </c>
      <c r="B42">
        <v>582.53179166666666</v>
      </c>
      <c r="C42">
        <v>4.2127003333333333</v>
      </c>
      <c r="D42">
        <v>189.95759350000003</v>
      </c>
      <c r="E42">
        <v>9.0765449999999994</v>
      </c>
      <c r="F42">
        <v>373.70112399999999</v>
      </c>
      <c r="G42">
        <v>56.728243000000006</v>
      </c>
      <c r="H42">
        <v>3.5391356666666662</v>
      </c>
      <c r="I42">
        <v>739.56402400000002</v>
      </c>
      <c r="J42">
        <v>18.714327000000001</v>
      </c>
      <c r="K42">
        <v>5.518073666666667</v>
      </c>
      <c r="L42">
        <v>33.641368999999997</v>
      </c>
      <c r="M42">
        <v>5.2728289999999998</v>
      </c>
      <c r="N42">
        <v>261.45807050000002</v>
      </c>
      <c r="O42">
        <v>0.354657</v>
      </c>
      <c r="P42">
        <v>5.0629603333333328</v>
      </c>
    </row>
    <row r="43" spans="1:16" x14ac:dyDescent="0.2">
      <c r="A43" t="s">
        <v>163</v>
      </c>
      <c r="B43">
        <v>503.61023399999999</v>
      </c>
      <c r="C43">
        <v>3.8204213333333334</v>
      </c>
      <c r="D43">
        <v>181.19562400000001</v>
      </c>
      <c r="E43">
        <v>7.7361866666666659</v>
      </c>
      <c r="F43">
        <v>347.61271533333337</v>
      </c>
      <c r="G43">
        <v>45.865131500000004</v>
      </c>
      <c r="H43">
        <v>3.0529666666666664</v>
      </c>
      <c r="I43">
        <v>644.26089300000001</v>
      </c>
      <c r="J43">
        <v>12.249047666666664</v>
      </c>
      <c r="K43">
        <v>4.9385416666666666</v>
      </c>
      <c r="L43">
        <v>43.372372499999997</v>
      </c>
      <c r="M43">
        <v>5.3501403333333331</v>
      </c>
      <c r="N43">
        <v>199.40197424999999</v>
      </c>
      <c r="O43">
        <v>0.47217399999999998</v>
      </c>
      <c r="P43">
        <v>4.0585613333333335</v>
      </c>
    </row>
    <row r="44" spans="1:16" x14ac:dyDescent="0.2">
      <c r="A44" t="s">
        <v>164</v>
      </c>
      <c r="B44">
        <v>462.58373800000004</v>
      </c>
      <c r="C44">
        <v>3.0773156666666668</v>
      </c>
      <c r="D44">
        <v>90.661009199999995</v>
      </c>
      <c r="E44">
        <v>6.6041223333333336</v>
      </c>
      <c r="F44">
        <v>333.87001366666664</v>
      </c>
      <c r="G44">
        <v>43.429610499999995</v>
      </c>
      <c r="H44">
        <v>2.7691423333333334</v>
      </c>
      <c r="I44">
        <v>589.11523525000007</v>
      </c>
      <c r="J44">
        <v>10.308726</v>
      </c>
      <c r="K44">
        <v>3.7473460000000003</v>
      </c>
      <c r="L44">
        <v>26.817348500000001</v>
      </c>
      <c r="M44">
        <v>3.8682426666666667</v>
      </c>
      <c r="N44">
        <v>189.17789099999999</v>
      </c>
      <c r="O44">
        <v>0.22001575000000001</v>
      </c>
      <c r="P44">
        <v>3.5770113333333331</v>
      </c>
    </row>
    <row r="45" spans="1:16" x14ac:dyDescent="0.2">
      <c r="A45" s="3" t="s">
        <v>19</v>
      </c>
      <c r="B45" s="3" t="s">
        <v>16</v>
      </c>
      <c r="C45" s="3" t="s">
        <v>16</v>
      </c>
      <c r="D45" s="3" t="s">
        <v>16</v>
      </c>
      <c r="E45" s="3" t="s">
        <v>16</v>
      </c>
      <c r="F45" s="3" t="s">
        <v>16</v>
      </c>
      <c r="G45" s="3" t="s">
        <v>16</v>
      </c>
      <c r="H45" s="3" t="s">
        <v>16</v>
      </c>
      <c r="I45" s="3">
        <v>0.12243725</v>
      </c>
      <c r="J45" s="3" t="s">
        <v>16</v>
      </c>
      <c r="K45" s="3" t="s">
        <v>16</v>
      </c>
      <c r="L45" s="3" t="s">
        <v>16</v>
      </c>
      <c r="M45" s="3" t="s">
        <v>16</v>
      </c>
      <c r="N45" s="3">
        <v>1.5970499999999999E-2</v>
      </c>
      <c r="O45" s="3" t="s">
        <v>16</v>
      </c>
      <c r="P45" s="3" t="s">
        <v>16</v>
      </c>
    </row>
    <row r="46" spans="1:16" x14ac:dyDescent="0.2">
      <c r="A46" s="2" t="s">
        <v>18</v>
      </c>
      <c r="B46" s="2">
        <v>5.1008500000000003</v>
      </c>
      <c r="C46" s="2">
        <v>1.0020536666666666</v>
      </c>
      <c r="D46" s="2">
        <v>10.3866136</v>
      </c>
      <c r="E46" s="2">
        <v>1.0271753333333333</v>
      </c>
      <c r="F46" s="2">
        <v>11.119192</v>
      </c>
      <c r="G46" s="2">
        <v>4.7813175000000001</v>
      </c>
      <c r="H46" s="2">
        <v>2.3228949999999999</v>
      </c>
      <c r="I46" s="2">
        <v>5.3781844999999997</v>
      </c>
      <c r="J46" s="2">
        <v>1.0613463333333331</v>
      </c>
      <c r="K46" s="2">
        <v>1.5406093333333333</v>
      </c>
      <c r="L46" s="2">
        <v>1.0860210000000001</v>
      </c>
      <c r="M46" s="2">
        <v>5.2863030000000002</v>
      </c>
      <c r="N46" s="2">
        <v>1.0288472500000001</v>
      </c>
      <c r="O46" s="2">
        <v>1.0216830000000001</v>
      </c>
      <c r="P46" s="2">
        <v>1.1041336666666666</v>
      </c>
    </row>
    <row r="47" spans="1:16" x14ac:dyDescent="0.2">
      <c r="A47" t="s">
        <v>165</v>
      </c>
      <c r="B47">
        <v>530.52840033333325</v>
      </c>
      <c r="C47">
        <v>4.7326920000000001</v>
      </c>
      <c r="D47">
        <v>202.20476000000002</v>
      </c>
      <c r="E47">
        <v>8.7289313333333336</v>
      </c>
      <c r="F47">
        <v>346.83461033333333</v>
      </c>
      <c r="G47">
        <v>54.026637000000001</v>
      </c>
      <c r="H47">
        <v>2.998127666666667</v>
      </c>
      <c r="I47">
        <v>649.11360275000004</v>
      </c>
      <c r="J47">
        <v>18.746403666666666</v>
      </c>
      <c r="K47">
        <v>30.42171466666667</v>
      </c>
      <c r="L47">
        <v>42.583362000000001</v>
      </c>
      <c r="M47">
        <v>5.2929390000000005</v>
      </c>
      <c r="N47">
        <v>207.3110815</v>
      </c>
      <c r="O47">
        <v>0.6801275</v>
      </c>
      <c r="P47">
        <v>4.8439933333333336</v>
      </c>
    </row>
    <row r="48" spans="1:16" x14ac:dyDescent="0.2">
      <c r="A48" t="s">
        <v>166</v>
      </c>
      <c r="B48">
        <v>505.03520700000007</v>
      </c>
      <c r="C48">
        <v>3.7627833333333331</v>
      </c>
      <c r="D48">
        <v>146.94941775000001</v>
      </c>
      <c r="E48">
        <v>7.3363016666666665</v>
      </c>
      <c r="F48">
        <v>345.23730799999998</v>
      </c>
      <c r="G48">
        <v>51.108792000000001</v>
      </c>
      <c r="H48">
        <v>2.9831679999999996</v>
      </c>
      <c r="I48">
        <v>638.18769124999994</v>
      </c>
      <c r="J48">
        <v>11.975470999999999</v>
      </c>
      <c r="K48">
        <v>15.175676333333334</v>
      </c>
      <c r="L48">
        <v>32.478766</v>
      </c>
      <c r="M48">
        <v>4.2714003333333332</v>
      </c>
      <c r="N48">
        <v>191.62881074999999</v>
      </c>
      <c r="O48">
        <v>0.44291825000000007</v>
      </c>
      <c r="P48">
        <v>3.9422703333333331</v>
      </c>
    </row>
    <row r="49" spans="1:16" x14ac:dyDescent="0.2">
      <c r="A49" t="s">
        <v>167</v>
      </c>
      <c r="B49">
        <v>459.30102466666671</v>
      </c>
      <c r="C49">
        <v>2.9497686666666669</v>
      </c>
      <c r="D49">
        <v>89.794950800000009</v>
      </c>
      <c r="E49">
        <v>5.9168393333333329</v>
      </c>
      <c r="F49">
        <v>327.58371799999998</v>
      </c>
      <c r="G49">
        <v>44.552416000000001</v>
      </c>
      <c r="H49">
        <v>2.70499</v>
      </c>
      <c r="I49">
        <v>588.49054100000001</v>
      </c>
      <c r="J49">
        <v>9.8762736666666679</v>
      </c>
      <c r="K49">
        <v>3.6975250000000002</v>
      </c>
      <c r="L49">
        <v>26.978226999999997</v>
      </c>
      <c r="M49">
        <v>3.754707666666667</v>
      </c>
      <c r="N49">
        <v>195.58086450000002</v>
      </c>
      <c r="O49">
        <v>0.213667</v>
      </c>
      <c r="P49">
        <v>3.5325276666666667</v>
      </c>
    </row>
    <row r="50" spans="1:16" x14ac:dyDescent="0.2">
      <c r="A50" t="s">
        <v>168</v>
      </c>
      <c r="B50">
        <v>589.1333800000001</v>
      </c>
      <c r="C50">
        <v>5.492154666666667</v>
      </c>
      <c r="D50">
        <v>237.57231625</v>
      </c>
      <c r="E50">
        <v>10.571806666666665</v>
      </c>
      <c r="F50">
        <v>385.12573866666662</v>
      </c>
      <c r="G50">
        <v>50.548662</v>
      </c>
      <c r="H50">
        <v>3.7862033333333329</v>
      </c>
      <c r="I50">
        <v>871.06895574999999</v>
      </c>
      <c r="J50">
        <v>21.741982666666669</v>
      </c>
      <c r="K50">
        <v>6.2538323333333325</v>
      </c>
      <c r="L50">
        <v>42.368223</v>
      </c>
      <c r="M50">
        <v>5.9804213333333331</v>
      </c>
      <c r="N50">
        <v>249.21935925</v>
      </c>
      <c r="O50">
        <v>0.44963450000000005</v>
      </c>
      <c r="P50">
        <v>5.7960929999999999</v>
      </c>
    </row>
    <row r="51" spans="1:16" x14ac:dyDescent="0.2">
      <c r="A51" t="s">
        <v>169</v>
      </c>
      <c r="B51">
        <v>548.58129999999994</v>
      </c>
      <c r="C51">
        <v>4.5625006666666668</v>
      </c>
      <c r="D51">
        <v>160.92377299999998</v>
      </c>
      <c r="E51">
        <v>8.3416069999999998</v>
      </c>
      <c r="F51">
        <v>367.53585833333335</v>
      </c>
      <c r="G51">
        <v>48.926088499999999</v>
      </c>
      <c r="H51">
        <v>3.4263646666666667</v>
      </c>
      <c r="I51">
        <v>763.21868825000001</v>
      </c>
      <c r="J51">
        <v>11.804558333333333</v>
      </c>
      <c r="K51">
        <v>5.0554879999999995</v>
      </c>
      <c r="L51">
        <v>35.622790500000001</v>
      </c>
      <c r="M51">
        <v>4.8528436666666677</v>
      </c>
      <c r="N51">
        <v>221.59559225000001</v>
      </c>
      <c r="O51">
        <v>0.32761325000000002</v>
      </c>
      <c r="P51">
        <v>4.4690156666666674</v>
      </c>
    </row>
    <row r="52" spans="1:16" x14ac:dyDescent="0.2">
      <c r="A52" t="s">
        <v>170</v>
      </c>
      <c r="B52">
        <v>499.89877766666672</v>
      </c>
      <c r="C52">
        <v>3.7121073333333334</v>
      </c>
      <c r="D52">
        <v>132.61647875</v>
      </c>
      <c r="E52">
        <v>7.0650716666666673</v>
      </c>
      <c r="F52">
        <v>345.52015</v>
      </c>
      <c r="G52">
        <v>46.707026499999998</v>
      </c>
      <c r="H52">
        <v>3.0096603333333332</v>
      </c>
      <c r="I52">
        <v>630.12581475000002</v>
      </c>
      <c r="J52">
        <v>10.701981666666667</v>
      </c>
      <c r="K52">
        <v>4.2990279999999998</v>
      </c>
      <c r="L52">
        <v>31.317271999999999</v>
      </c>
      <c r="M52">
        <v>4.4045200000000007</v>
      </c>
      <c r="N52">
        <v>202.89345250000002</v>
      </c>
      <c r="O52">
        <v>0.29083575</v>
      </c>
      <c r="P52">
        <v>3.9473310000000001</v>
      </c>
    </row>
    <row r="53" spans="1:16" x14ac:dyDescent="0.2">
      <c r="A53" t="s">
        <v>171</v>
      </c>
      <c r="B53">
        <v>542.08541699999989</v>
      </c>
      <c r="C53">
        <v>5.5335799999999997</v>
      </c>
      <c r="D53">
        <v>264.94180325000002</v>
      </c>
      <c r="E53">
        <v>9.3359456666666674</v>
      </c>
      <c r="F53">
        <v>385.06817600000005</v>
      </c>
      <c r="G53">
        <v>46.461129</v>
      </c>
      <c r="H53">
        <v>3.4822846666666667</v>
      </c>
      <c r="I53">
        <v>697.18142525000007</v>
      </c>
      <c r="J53">
        <v>23.268708</v>
      </c>
      <c r="K53">
        <v>5.4329133333333344</v>
      </c>
      <c r="L53">
        <v>39.807868499999998</v>
      </c>
      <c r="M53">
        <v>5.4339640000000005</v>
      </c>
      <c r="N53">
        <v>210.05838575000001</v>
      </c>
      <c r="O53">
        <v>0.39596149999999997</v>
      </c>
      <c r="P53">
        <v>4.7480183333333335</v>
      </c>
    </row>
    <row r="54" spans="1:16" x14ac:dyDescent="0.2">
      <c r="A54" t="s">
        <v>172</v>
      </c>
      <c r="B54">
        <v>466.84034300000002</v>
      </c>
      <c r="C54">
        <v>3.4391599999999998</v>
      </c>
      <c r="D54">
        <v>148.34667249999998</v>
      </c>
      <c r="E54">
        <v>6.7162963333333332</v>
      </c>
      <c r="F54">
        <v>348.07923399999999</v>
      </c>
      <c r="G54">
        <v>43.483363499999996</v>
      </c>
      <c r="H54">
        <v>2.8670196666666672</v>
      </c>
      <c r="I54">
        <v>589.23836674999995</v>
      </c>
      <c r="J54">
        <v>13.774874333333335</v>
      </c>
      <c r="K54">
        <v>10.539181666666666</v>
      </c>
      <c r="L54">
        <v>34.896207500000003</v>
      </c>
      <c r="M54">
        <v>4.2693716666666672</v>
      </c>
      <c r="N54">
        <v>192.36104525000002</v>
      </c>
      <c r="O54">
        <v>0.42780174999999998</v>
      </c>
      <c r="P54">
        <v>3.706383666666667</v>
      </c>
    </row>
    <row r="55" spans="1:16" x14ac:dyDescent="0.2">
      <c r="A55" t="s">
        <v>173</v>
      </c>
      <c r="B55">
        <v>493.9266576666667</v>
      </c>
      <c r="C55">
        <v>3.9321170000000003</v>
      </c>
      <c r="D55">
        <v>165.63879624999998</v>
      </c>
      <c r="E55">
        <v>7.3503420000000004</v>
      </c>
      <c r="F55">
        <v>344.94882166666667</v>
      </c>
      <c r="G55">
        <v>44.068864500000004</v>
      </c>
      <c r="H55">
        <v>3.0117600000000002</v>
      </c>
      <c r="I55">
        <v>635.59512175000009</v>
      </c>
      <c r="J55">
        <v>11.855543333333335</v>
      </c>
      <c r="K55">
        <v>4.726395666666666</v>
      </c>
      <c r="L55">
        <v>32.608947499999999</v>
      </c>
      <c r="M55">
        <v>4.5212750000000002</v>
      </c>
      <c r="N55">
        <v>191.48012875000001</v>
      </c>
      <c r="O55">
        <v>0.31586875000000003</v>
      </c>
      <c r="P55">
        <v>4.0542393333333333</v>
      </c>
    </row>
    <row r="56" spans="1:16" x14ac:dyDescent="0.2">
      <c r="A56" s="5" t="s">
        <v>174</v>
      </c>
      <c r="B56" s="5">
        <v>160.13472300000001</v>
      </c>
      <c r="C56" s="5">
        <v>1.1830126666666667</v>
      </c>
      <c r="D56" s="5">
        <v>19.424819000000003</v>
      </c>
      <c r="E56" s="5">
        <v>0.32623066666666661</v>
      </c>
      <c r="F56" s="5">
        <v>217.69389833333332</v>
      </c>
      <c r="G56" s="5">
        <v>19.739808500000002</v>
      </c>
      <c r="H56" s="5">
        <v>0.54547666666666672</v>
      </c>
      <c r="I56" s="5">
        <v>39.868530249999999</v>
      </c>
      <c r="J56" s="5">
        <v>6.7590463333333339</v>
      </c>
      <c r="K56" s="5">
        <v>13.053632</v>
      </c>
      <c r="L56" s="5">
        <v>15.904346500000001</v>
      </c>
      <c r="M56" s="5">
        <v>5.3449236666666664</v>
      </c>
      <c r="N56" s="5">
        <v>102.76785724999999</v>
      </c>
      <c r="O56" s="5">
        <v>0.36633250000000001</v>
      </c>
      <c r="P56" s="5">
        <v>1.2963603333333333</v>
      </c>
    </row>
    <row r="57" spans="1:16" x14ac:dyDescent="0.2">
      <c r="A57" s="5" t="s">
        <v>175</v>
      </c>
      <c r="B57" s="5">
        <v>132.91960566666668</v>
      </c>
      <c r="C57" s="5">
        <v>0.90243266666666655</v>
      </c>
      <c r="D57" s="5">
        <v>15.0110276</v>
      </c>
      <c r="E57" s="5">
        <v>0.29058899999999999</v>
      </c>
      <c r="F57" s="5">
        <v>188.15326300000001</v>
      </c>
      <c r="G57" s="5">
        <v>15.9111385</v>
      </c>
      <c r="H57" s="5">
        <v>0.4486006666666667</v>
      </c>
      <c r="I57" s="5">
        <v>30.669140500000001</v>
      </c>
      <c r="J57" s="5">
        <v>5.4344080000000003</v>
      </c>
      <c r="K57" s="5">
        <v>8.0578753333333335</v>
      </c>
      <c r="L57" s="5">
        <v>13.201622</v>
      </c>
      <c r="M57" s="5">
        <v>4.7984713333333326</v>
      </c>
      <c r="N57" s="5">
        <v>92.270558749999992</v>
      </c>
      <c r="O57" s="5">
        <v>0.26619375000000001</v>
      </c>
      <c r="P57" s="5">
        <v>1.0798826666666665</v>
      </c>
    </row>
    <row r="58" spans="1:16" x14ac:dyDescent="0.2">
      <c r="A58" s="3" t="s">
        <v>19</v>
      </c>
      <c r="B58" s="3" t="s">
        <v>16</v>
      </c>
      <c r="C58" s="3" t="s">
        <v>16</v>
      </c>
      <c r="D58" s="3" t="s">
        <v>16</v>
      </c>
      <c r="E58" s="3" t="s">
        <v>16</v>
      </c>
      <c r="F58" s="3" t="s">
        <v>16</v>
      </c>
      <c r="G58" s="3" t="s">
        <v>16</v>
      </c>
      <c r="H58" s="3">
        <v>8.6173333333333327E-3</v>
      </c>
      <c r="I58" s="3" t="s">
        <v>16</v>
      </c>
      <c r="J58" s="3" t="s">
        <v>16</v>
      </c>
      <c r="K58" s="3" t="s">
        <v>16</v>
      </c>
      <c r="L58" s="3" t="s">
        <v>16</v>
      </c>
      <c r="M58" s="3" t="s">
        <v>16</v>
      </c>
      <c r="N58" s="3" t="s">
        <v>16</v>
      </c>
      <c r="O58" s="3" t="s">
        <v>16</v>
      </c>
      <c r="P58" s="3" t="s">
        <v>16</v>
      </c>
    </row>
    <row r="59" spans="1:16" x14ac:dyDescent="0.2">
      <c r="A59" s="2" t="s">
        <v>18</v>
      </c>
      <c r="B59" s="2">
        <v>5.0069956666666657</v>
      </c>
      <c r="C59" s="2">
        <v>0.98243599999999998</v>
      </c>
      <c r="D59" s="2">
        <v>10.227371399999999</v>
      </c>
      <c r="E59" s="2">
        <v>1.0061793333333333</v>
      </c>
      <c r="F59" s="2">
        <v>10.913285</v>
      </c>
      <c r="G59" s="2">
        <v>4.6687215000000002</v>
      </c>
      <c r="H59" s="2">
        <v>2.2769883333333332</v>
      </c>
      <c r="I59" s="2">
        <v>5.2721052500000001</v>
      </c>
      <c r="J59" s="2">
        <v>1.0437113333333332</v>
      </c>
      <c r="K59" s="2">
        <v>1.5660276666666668</v>
      </c>
      <c r="L59" s="2">
        <v>1.0708340000000001</v>
      </c>
      <c r="M59" s="2">
        <v>5.2078769999999999</v>
      </c>
      <c r="N59" s="2">
        <v>1.0096564999999997</v>
      </c>
      <c r="O59" s="2">
        <v>1.0024452500000001</v>
      </c>
      <c r="P59" s="2">
        <v>1.0853936666666666</v>
      </c>
    </row>
    <row r="60" spans="1:16" x14ac:dyDescent="0.2">
      <c r="A60" s="3" t="s">
        <v>20</v>
      </c>
      <c r="B60" s="3" t="s">
        <v>16</v>
      </c>
      <c r="C60" s="3" t="s">
        <v>16</v>
      </c>
      <c r="D60" s="3" t="s">
        <v>16</v>
      </c>
      <c r="E60" s="3" t="s">
        <v>16</v>
      </c>
      <c r="F60" s="3" t="s">
        <v>16</v>
      </c>
      <c r="G60" s="3" t="s">
        <v>16</v>
      </c>
      <c r="H60" s="3" t="e">
        <v>#DIV/0!</v>
      </c>
      <c r="I60" s="3" t="s">
        <v>16</v>
      </c>
      <c r="J60" s="3" t="s">
        <v>16</v>
      </c>
      <c r="K60" s="3" t="s">
        <v>16</v>
      </c>
      <c r="L60" s="3" t="e">
        <v>#DIV/0!</v>
      </c>
      <c r="M60" s="3" t="s">
        <v>16</v>
      </c>
      <c r="N60" s="3" t="s">
        <v>16</v>
      </c>
      <c r="O60" s="3" t="s">
        <v>16</v>
      </c>
      <c r="P60" s="3" t="s">
        <v>16</v>
      </c>
    </row>
    <row r="62" spans="1:16" x14ac:dyDescent="0.2">
      <c r="A62" t="s">
        <v>21</v>
      </c>
      <c r="B62">
        <v>6.1266666666666665E-3</v>
      </c>
      <c r="C62">
        <v>6.9599999999999998E-5</v>
      </c>
      <c r="D62">
        <v>1.0853E-2</v>
      </c>
      <c r="E62">
        <v>7.7716666666666678E-4</v>
      </c>
      <c r="F62">
        <v>1.8900000000000002E-3</v>
      </c>
      <c r="G62">
        <v>1.1679999999999999E-2</v>
      </c>
      <c r="H62">
        <v>7.3663333333333332E-3</v>
      </c>
      <c r="I62">
        <v>1.067475E-2</v>
      </c>
      <c r="J62">
        <v>1.6980000000000001E-4</v>
      </c>
      <c r="K62">
        <v>5.8000000000000003E-2</v>
      </c>
      <c r="L62">
        <v>9.7199999999999995E-3</v>
      </c>
      <c r="M62">
        <v>8.6533333333333341E-3</v>
      </c>
      <c r="N62">
        <v>3.0524999999999997E-3</v>
      </c>
      <c r="O62">
        <v>7.22345E-4</v>
      </c>
      <c r="P62">
        <v>2.7593333333333334E-4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List</vt:lpstr>
      <vt:lpstr>Fractions</vt:lpstr>
      <vt:lpstr>Summary of standards and errors</vt:lpstr>
      <vt:lpstr>F1</vt:lpstr>
      <vt:lpstr>F2</vt:lpstr>
      <vt:lpstr>F3</vt:lpstr>
      <vt:lpstr>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Reershemius Matras, Tom</dc:creator>
  <cp:lastModifiedBy>Reershemius Matras, Tom</cp:lastModifiedBy>
  <dcterms:created xsi:type="dcterms:W3CDTF">2025-01-09T09:40:53Z</dcterms:created>
  <dcterms:modified xsi:type="dcterms:W3CDTF">2025-04-28T15:44:14Z</dcterms:modified>
</cp:coreProperties>
</file>