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sH\Downloads\"/>
    </mc:Choice>
  </mc:AlternateContent>
  <xr:revisionPtr revIDLastSave="0" documentId="13_ncr:1_{EC8EF987-9D58-4BB5-A832-69CBF73598C4}" xr6:coauthVersionLast="47" xr6:coauthVersionMax="47" xr10:uidLastSave="{00000000-0000-0000-0000-000000000000}"/>
  <bookViews>
    <workbookView xWindow="-108" yWindow="-108" windowWidth="23256" windowHeight="12456" xr2:uid="{A33B32A4-F99C-0241-8774-6A7A5F6F93A3}"/>
  </bookViews>
  <sheets>
    <sheet name="Sample List" sheetId="1" r:id="rId1"/>
    <sheet name="Fractions" sheetId="6" r:id="rId2"/>
    <sheet name="Summary of standards and errors" sheetId="7" r:id="rId3"/>
    <sheet name="F1" sheetId="2" r:id="rId4"/>
    <sheet name="F2" sheetId="3" r:id="rId5"/>
    <sheet name="F3" sheetId="4" r:id="rId6"/>
    <sheet name="F4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7" l="1"/>
  <c r="C52" i="7" s="1"/>
  <c r="D51" i="7"/>
  <c r="D52" i="7" s="1"/>
  <c r="E51" i="7"/>
  <c r="E52" i="7" s="1"/>
  <c r="F51" i="7"/>
  <c r="F52" i="7" s="1"/>
  <c r="G51" i="7"/>
  <c r="G52" i="7" s="1"/>
  <c r="H51" i="7"/>
  <c r="H52" i="7" s="1"/>
  <c r="I51" i="7"/>
  <c r="I52" i="7" s="1"/>
  <c r="J51" i="7"/>
  <c r="J52" i="7" s="1"/>
  <c r="K51" i="7"/>
  <c r="K52" i="7" s="1"/>
  <c r="L51" i="7"/>
  <c r="L52" i="7" s="1"/>
  <c r="M51" i="7"/>
  <c r="M52" i="7" s="1"/>
  <c r="N51" i="7"/>
  <c r="N52" i="7" s="1"/>
  <c r="O51" i="7"/>
  <c r="O52" i="7" s="1"/>
  <c r="P51" i="7"/>
  <c r="P52" i="7" s="1"/>
  <c r="B51" i="7"/>
  <c r="B52" i="7" s="1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B50" i="7"/>
  <c r="C46" i="7"/>
  <c r="D46" i="7"/>
  <c r="E46" i="7"/>
  <c r="F46" i="7"/>
  <c r="G46" i="7"/>
  <c r="I46" i="7"/>
  <c r="J46" i="7"/>
  <c r="K46" i="7"/>
  <c r="L46" i="7"/>
  <c r="M46" i="7"/>
  <c r="N46" i="7"/>
  <c r="O46" i="7"/>
  <c r="P46" i="7"/>
  <c r="C47" i="7"/>
  <c r="C48" i="7" s="1"/>
  <c r="D47" i="7"/>
  <c r="D48" i="7" s="1"/>
  <c r="E47" i="7"/>
  <c r="E48" i="7" s="1"/>
  <c r="F47" i="7"/>
  <c r="F48" i="7" s="1"/>
  <c r="G47" i="7"/>
  <c r="G48" i="7" s="1"/>
  <c r="I47" i="7"/>
  <c r="I48" i="7" s="1"/>
  <c r="J47" i="7"/>
  <c r="J48" i="7" s="1"/>
  <c r="K47" i="7"/>
  <c r="K48" i="7" s="1"/>
  <c r="L47" i="7"/>
  <c r="L48" i="7" s="1"/>
  <c r="M47" i="7"/>
  <c r="M48" i="7" s="1"/>
  <c r="N47" i="7"/>
  <c r="N48" i="7" s="1"/>
  <c r="O47" i="7"/>
  <c r="O48" i="7" s="1"/>
  <c r="P47" i="7"/>
  <c r="P48" i="7" s="1"/>
  <c r="B47" i="7"/>
  <c r="B48" i="7" s="1"/>
  <c r="B46" i="7"/>
  <c r="C42" i="7"/>
  <c r="D42" i="7"/>
  <c r="E42" i="7"/>
  <c r="F42" i="7"/>
  <c r="G42" i="7"/>
  <c r="I42" i="7"/>
  <c r="J42" i="7"/>
  <c r="K42" i="7"/>
  <c r="M42" i="7"/>
  <c r="N42" i="7"/>
  <c r="O42" i="7"/>
  <c r="P42" i="7"/>
  <c r="C43" i="7"/>
  <c r="C44" i="7" s="1"/>
  <c r="D43" i="7"/>
  <c r="D44" i="7" s="1"/>
  <c r="E43" i="7"/>
  <c r="E44" i="7" s="1"/>
  <c r="F43" i="7"/>
  <c r="F44" i="7" s="1"/>
  <c r="G43" i="7"/>
  <c r="G44" i="7" s="1"/>
  <c r="I43" i="7"/>
  <c r="I44" i="7" s="1"/>
  <c r="J43" i="7"/>
  <c r="J44" i="7" s="1"/>
  <c r="K43" i="7"/>
  <c r="K44" i="7" s="1"/>
  <c r="M43" i="7"/>
  <c r="M44" i="7" s="1"/>
  <c r="N43" i="7"/>
  <c r="N44" i="7" s="1"/>
  <c r="O43" i="7"/>
  <c r="O44" i="7" s="1"/>
  <c r="P43" i="7"/>
  <c r="P44" i="7" s="1"/>
  <c r="C38" i="7"/>
  <c r="D38" i="7"/>
  <c r="E38" i="7"/>
  <c r="F38" i="7"/>
  <c r="G38" i="7"/>
  <c r="I38" i="7"/>
  <c r="J38" i="7"/>
  <c r="K38" i="7"/>
  <c r="L38" i="7"/>
  <c r="M38" i="7"/>
  <c r="N38" i="7"/>
  <c r="O38" i="7"/>
  <c r="P38" i="7"/>
  <c r="C39" i="7"/>
  <c r="C40" i="7" s="1"/>
  <c r="D39" i="7"/>
  <c r="D40" i="7" s="1"/>
  <c r="E39" i="7"/>
  <c r="E40" i="7" s="1"/>
  <c r="F39" i="7"/>
  <c r="F40" i="7" s="1"/>
  <c r="G39" i="7"/>
  <c r="G40" i="7" s="1"/>
  <c r="I39" i="7"/>
  <c r="I40" i="7" s="1"/>
  <c r="J39" i="7"/>
  <c r="J40" i="7" s="1"/>
  <c r="K39" i="7"/>
  <c r="K40" i="7" s="1"/>
  <c r="L39" i="7"/>
  <c r="L40" i="7" s="1"/>
  <c r="M39" i="7"/>
  <c r="M40" i="7" s="1"/>
  <c r="N39" i="7"/>
  <c r="N40" i="7" s="1"/>
  <c r="O39" i="7"/>
  <c r="O40" i="7" s="1"/>
  <c r="P39" i="7"/>
  <c r="P40" i="7" s="1"/>
  <c r="B43" i="7"/>
  <c r="B44" i="7" s="1"/>
  <c r="B42" i="7"/>
  <c r="B39" i="7"/>
  <c r="B40" i="7" s="1"/>
  <c r="B38" i="7"/>
  <c r="C32" i="7"/>
  <c r="C33" i="7" s="1"/>
  <c r="D32" i="7"/>
  <c r="F32" i="7"/>
  <c r="G32" i="7"/>
  <c r="G33" i="7" s="1"/>
  <c r="I32" i="7"/>
  <c r="I33" i="7" s="1"/>
  <c r="J32" i="7"/>
  <c r="K32" i="7"/>
  <c r="M32" i="7"/>
  <c r="N32" i="7"/>
  <c r="N33" i="7" s="1"/>
  <c r="O32" i="7"/>
  <c r="O33" i="7" s="1"/>
  <c r="C31" i="7"/>
  <c r="D31" i="7"/>
  <c r="F31" i="7"/>
  <c r="G31" i="7"/>
  <c r="I31" i="7"/>
  <c r="J31" i="7"/>
  <c r="J33" i="7" s="1"/>
  <c r="K31" i="7"/>
  <c r="M31" i="7"/>
  <c r="N31" i="7"/>
  <c r="O31" i="7"/>
  <c r="B31" i="7"/>
  <c r="C23" i="7"/>
  <c r="D23" i="7"/>
  <c r="D26" i="7" s="1"/>
  <c r="D27" i="7" s="1"/>
  <c r="E23" i="7"/>
  <c r="E26" i="7" s="1"/>
  <c r="E27" i="7" s="1"/>
  <c r="F23" i="7"/>
  <c r="F26" i="7" s="1"/>
  <c r="F27" i="7" s="1"/>
  <c r="G23" i="7"/>
  <c r="H23" i="7"/>
  <c r="H26" i="7" s="1"/>
  <c r="H27" i="7" s="1"/>
  <c r="I23" i="7"/>
  <c r="I26" i="7" s="1"/>
  <c r="I27" i="7" s="1"/>
  <c r="J23" i="7"/>
  <c r="J26" i="7" s="1"/>
  <c r="J27" i="7" s="1"/>
  <c r="K23" i="7"/>
  <c r="L23" i="7"/>
  <c r="L26" i="7" s="1"/>
  <c r="L27" i="7" s="1"/>
  <c r="M23" i="7"/>
  <c r="M26" i="7" s="1"/>
  <c r="M27" i="7" s="1"/>
  <c r="N23" i="7"/>
  <c r="O23" i="7"/>
  <c r="O26" i="7" s="1"/>
  <c r="O27" i="7" s="1"/>
  <c r="P23" i="7"/>
  <c r="P26" i="7" s="1"/>
  <c r="P27" i="7" s="1"/>
  <c r="C24" i="7"/>
  <c r="C25" i="7" s="1"/>
  <c r="D24" i="7"/>
  <c r="E24" i="7"/>
  <c r="F24" i="7"/>
  <c r="G24" i="7"/>
  <c r="H24" i="7"/>
  <c r="I24" i="7"/>
  <c r="J24" i="7"/>
  <c r="K24" i="7"/>
  <c r="K25" i="7" s="1"/>
  <c r="L24" i="7"/>
  <c r="L25" i="7" s="1"/>
  <c r="M24" i="7"/>
  <c r="M25" i="7" s="1"/>
  <c r="N24" i="7"/>
  <c r="O24" i="7"/>
  <c r="P24" i="7"/>
  <c r="C26" i="7"/>
  <c r="C27" i="7" s="1"/>
  <c r="K26" i="7"/>
  <c r="K27" i="7" s="1"/>
  <c r="N26" i="7"/>
  <c r="N27" i="7" s="1"/>
  <c r="B24" i="7"/>
  <c r="B23" i="7"/>
  <c r="B26" i="7" s="1"/>
  <c r="B27" i="7" s="1"/>
  <c r="C17" i="7"/>
  <c r="C20" i="7" s="1"/>
  <c r="C21" i="7" s="1"/>
  <c r="D17" i="7"/>
  <c r="E17" i="7"/>
  <c r="F17" i="7"/>
  <c r="F19" i="7" s="1"/>
  <c r="G17" i="7"/>
  <c r="H17" i="7"/>
  <c r="H20" i="7" s="1"/>
  <c r="H21" i="7" s="1"/>
  <c r="I17" i="7"/>
  <c r="I19" i="7" s="1"/>
  <c r="J17" i="7"/>
  <c r="J20" i="7" s="1"/>
  <c r="J21" i="7" s="1"/>
  <c r="K17" i="7"/>
  <c r="K20" i="7" s="1"/>
  <c r="K21" i="7" s="1"/>
  <c r="L17" i="7"/>
  <c r="M17" i="7"/>
  <c r="N17" i="7"/>
  <c r="N20" i="7" s="1"/>
  <c r="N21" i="7" s="1"/>
  <c r="O17" i="7"/>
  <c r="O20" i="7" s="1"/>
  <c r="O21" i="7" s="1"/>
  <c r="P17" i="7"/>
  <c r="C18" i="7"/>
  <c r="D18" i="7"/>
  <c r="D19" i="7" s="1"/>
  <c r="E18" i="7"/>
  <c r="F18" i="7"/>
  <c r="G18" i="7"/>
  <c r="G19" i="7" s="1"/>
  <c r="H18" i="7"/>
  <c r="I18" i="7"/>
  <c r="J18" i="7"/>
  <c r="K18" i="7"/>
  <c r="L18" i="7"/>
  <c r="L19" i="7" s="1"/>
  <c r="M18" i="7"/>
  <c r="M19" i="7" s="1"/>
  <c r="N18" i="7"/>
  <c r="O18" i="7"/>
  <c r="O19" i="7" s="1"/>
  <c r="P18" i="7"/>
  <c r="D20" i="7"/>
  <c r="D21" i="7" s="1"/>
  <c r="E20" i="7"/>
  <c r="E21" i="7" s="1"/>
  <c r="G20" i="7"/>
  <c r="G21" i="7" s="1"/>
  <c r="L20" i="7"/>
  <c r="L21" i="7" s="1"/>
  <c r="M20" i="7"/>
  <c r="P20" i="7"/>
  <c r="P21" i="7" s="1"/>
  <c r="M21" i="7"/>
  <c r="B18" i="7"/>
  <c r="B17" i="7"/>
  <c r="B20" i="7" s="1"/>
  <c r="B21" i="7" s="1"/>
  <c r="C11" i="7"/>
  <c r="C14" i="7" s="1"/>
  <c r="C15" i="7" s="1"/>
  <c r="D11" i="7"/>
  <c r="E11" i="7"/>
  <c r="E14" i="7" s="1"/>
  <c r="E15" i="7" s="1"/>
  <c r="F11" i="7"/>
  <c r="F13" i="7" s="1"/>
  <c r="G11" i="7"/>
  <c r="H11" i="7"/>
  <c r="H14" i="7" s="1"/>
  <c r="H15" i="7" s="1"/>
  <c r="I11" i="7"/>
  <c r="I14" i="7" s="1"/>
  <c r="I15" i="7" s="1"/>
  <c r="J11" i="7"/>
  <c r="K11" i="7"/>
  <c r="K14" i="7" s="1"/>
  <c r="K15" i="7" s="1"/>
  <c r="M11" i="7"/>
  <c r="M14" i="7" s="1"/>
  <c r="M15" i="7" s="1"/>
  <c r="N11" i="7"/>
  <c r="N14" i="7" s="1"/>
  <c r="N15" i="7" s="1"/>
  <c r="O11" i="7"/>
  <c r="O13" i="7" s="1"/>
  <c r="P11" i="7"/>
  <c r="P14" i="7" s="1"/>
  <c r="P15" i="7" s="1"/>
  <c r="C12" i="7"/>
  <c r="D12" i="7"/>
  <c r="D13" i="7" s="1"/>
  <c r="E12" i="7"/>
  <c r="F12" i="7"/>
  <c r="G12" i="7"/>
  <c r="H12" i="7"/>
  <c r="H13" i="7" s="1"/>
  <c r="I12" i="7"/>
  <c r="I13" i="7" s="1"/>
  <c r="J12" i="7"/>
  <c r="K12" i="7"/>
  <c r="M12" i="7"/>
  <c r="M13" i="7" s="1"/>
  <c r="N12" i="7"/>
  <c r="O12" i="7"/>
  <c r="P12" i="7"/>
  <c r="P13" i="7" s="1"/>
  <c r="D14" i="7"/>
  <c r="D15" i="7" s="1"/>
  <c r="J14" i="7"/>
  <c r="J15" i="7" s="1"/>
  <c r="B12" i="7"/>
  <c r="B13" i="7" s="1"/>
  <c r="B11" i="7"/>
  <c r="B14" i="7" s="1"/>
  <c r="B15" i="7" s="1"/>
  <c r="D8" i="7"/>
  <c r="D9" i="7" s="1"/>
  <c r="E8" i="7"/>
  <c r="E9" i="7" s="1"/>
  <c r="M8" i="7"/>
  <c r="M9" i="7" s="1"/>
  <c r="P8" i="7"/>
  <c r="P9" i="7" s="1"/>
  <c r="C5" i="7"/>
  <c r="C8" i="7" s="1"/>
  <c r="C9" i="7" s="1"/>
  <c r="D5" i="7"/>
  <c r="E5" i="7"/>
  <c r="F5" i="7"/>
  <c r="F8" i="7" s="1"/>
  <c r="F9" i="7" s="1"/>
  <c r="G5" i="7"/>
  <c r="G8" i="7" s="1"/>
  <c r="G9" i="7" s="1"/>
  <c r="H5" i="7"/>
  <c r="H8" i="7" s="1"/>
  <c r="H9" i="7" s="1"/>
  <c r="I5" i="7"/>
  <c r="I8" i="7" s="1"/>
  <c r="I9" i="7" s="1"/>
  <c r="J5" i="7"/>
  <c r="J8" i="7" s="1"/>
  <c r="J9" i="7" s="1"/>
  <c r="K5" i="7"/>
  <c r="K8" i="7" s="1"/>
  <c r="K9" i="7" s="1"/>
  <c r="L5" i="7"/>
  <c r="L8" i="7" s="1"/>
  <c r="L9" i="7" s="1"/>
  <c r="M5" i="7"/>
  <c r="N5" i="7"/>
  <c r="N8" i="7" s="1"/>
  <c r="N9" i="7" s="1"/>
  <c r="O5" i="7"/>
  <c r="O8" i="7" s="1"/>
  <c r="O9" i="7" s="1"/>
  <c r="P5" i="7"/>
  <c r="B5" i="7"/>
  <c r="B8" i="7" s="1"/>
  <c r="B9" i="7" s="1"/>
  <c r="M33" i="7" l="1"/>
  <c r="K33" i="7"/>
  <c r="O25" i="7"/>
  <c r="F33" i="7"/>
  <c r="E19" i="7"/>
  <c r="E25" i="7"/>
  <c r="G25" i="7"/>
  <c r="D33" i="7"/>
  <c r="N13" i="7"/>
  <c r="B19" i="7"/>
  <c r="H19" i="7"/>
  <c r="O14" i="7"/>
  <c r="O15" i="7" s="1"/>
  <c r="J13" i="7"/>
  <c r="G13" i="7"/>
  <c r="K19" i="7"/>
  <c r="C19" i="7"/>
  <c r="J25" i="7"/>
  <c r="E13" i="7"/>
  <c r="B25" i="7"/>
  <c r="I25" i="7"/>
  <c r="P19" i="7"/>
  <c r="G26" i="7"/>
  <c r="G27" i="7" s="1"/>
  <c r="K13" i="7"/>
  <c r="C13" i="7"/>
  <c r="N25" i="7"/>
  <c r="F25" i="7"/>
  <c r="P25" i="7"/>
  <c r="H25" i="7"/>
  <c r="D25" i="7"/>
  <c r="F20" i="7"/>
  <c r="F21" i="7" s="1"/>
  <c r="N19" i="7"/>
  <c r="I20" i="7"/>
  <c r="I21" i="7" s="1"/>
  <c r="J19" i="7"/>
  <c r="F14" i="7"/>
  <c r="F15" i="7" s="1"/>
  <c r="G14" i="7"/>
  <c r="G1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47E79F1-0F69-6B44-B9B7-C325948BBA9F}">
      <text>
        <r>
          <rPr>
            <sz val="10"/>
            <color rgb="FF000000"/>
            <rFont val="Arial"/>
            <family val="2"/>
          </rPr>
          <t xml:space="preserve">*
</t>
        </r>
        <r>
          <rPr>
            <sz val="10"/>
            <color rgb="FF000000"/>
            <rFont val="Arial"/>
            <family val="2"/>
          </rPr>
          <t xml:space="preserve">a top
</t>
        </r>
        <r>
          <rPr>
            <sz val="10"/>
            <color rgb="FF000000"/>
            <rFont val="Arial"/>
            <family val="2"/>
          </rPr>
          <t xml:space="preserve">b middle
</t>
        </r>
        <r>
          <rPr>
            <sz val="10"/>
            <color rgb="FF000000"/>
            <rFont val="Arial"/>
            <family val="2"/>
          </rPr>
          <t xml:space="preserve">c bottom above
</t>
        </r>
        <r>
          <rPr>
            <sz val="10"/>
            <color rgb="FF000000"/>
            <rFont val="Arial"/>
            <family val="2"/>
          </rPr>
          <t xml:space="preserve">the filtersand
</t>
        </r>
        <r>
          <rPr>
            <sz val="10"/>
            <color rgb="FF000000"/>
            <rFont val="Arial"/>
            <family val="2"/>
          </rPr>
          <t xml:space="preserve">	-Jens Hammes</t>
        </r>
      </text>
    </comment>
  </commentList>
</comments>
</file>

<file path=xl/sharedStrings.xml><?xml version="1.0" encoding="utf-8"?>
<sst xmlns="http://schemas.openxmlformats.org/spreadsheetml/2006/main" count="931" uniqueCount="141">
  <si>
    <t>Al (ppm)</t>
  </si>
  <si>
    <t>Ba (ppm)</t>
  </si>
  <si>
    <t>Ca (ppm)</t>
  </si>
  <si>
    <t>Cu (ppm)</t>
  </si>
  <si>
    <t>Fe (ppm)</t>
  </si>
  <si>
    <t>K (ppm)</t>
  </si>
  <si>
    <t>Li (ppm)</t>
  </si>
  <si>
    <t>Mg (ppm)</t>
  </si>
  <si>
    <t>Mn (ppm)</t>
  </si>
  <si>
    <t>Na (ppm)</t>
  </si>
  <si>
    <t>P (ppm)</t>
  </si>
  <si>
    <t>S (ppm)</t>
  </si>
  <si>
    <t>Si (ppm)</t>
  </si>
  <si>
    <t>Sr (ppm)</t>
  </si>
  <si>
    <t>Zn (ppm)</t>
  </si>
  <si>
    <t>Name</t>
  </si>
  <si>
    <t>Below LOD</t>
  </si>
  <si>
    <t>Evian water</t>
  </si>
  <si>
    <t>F1-JH1</t>
  </si>
  <si>
    <t>F1-JH2</t>
  </si>
  <si>
    <t>F1-JH3</t>
  </si>
  <si>
    <t>F1-JH4</t>
  </si>
  <si>
    <t>F1-JH5</t>
  </si>
  <si>
    <t>F1-JH6</t>
  </si>
  <si>
    <t>F1-JH7</t>
  </si>
  <si>
    <t>F1-JH8</t>
  </si>
  <si>
    <t>F1-JH9</t>
  </si>
  <si>
    <t>F1-JH10</t>
  </si>
  <si>
    <t>F1-JH11</t>
  </si>
  <si>
    <t>F1-JH12</t>
  </si>
  <si>
    <t>F1-JH13</t>
  </si>
  <si>
    <t>F1-JH14</t>
  </si>
  <si>
    <t>F1-JH15</t>
  </si>
  <si>
    <t>F1-JH16</t>
  </si>
  <si>
    <t>F1-JH17</t>
  </si>
  <si>
    <t>F1-JH18</t>
  </si>
  <si>
    <t>F1-JH19</t>
  </si>
  <si>
    <t>F1-JH20</t>
  </si>
  <si>
    <t>F1-JH21</t>
  </si>
  <si>
    <t>F1-JH22</t>
  </si>
  <si>
    <t>F1-JH23</t>
  </si>
  <si>
    <t>F1-JH24</t>
  </si>
  <si>
    <t>F1-JH25</t>
  </si>
  <si>
    <t>F1-JH26</t>
  </si>
  <si>
    <t>F1-JH27</t>
  </si>
  <si>
    <t>F1-JH28</t>
  </si>
  <si>
    <t>F1-JH29</t>
  </si>
  <si>
    <t>F1-JH30</t>
  </si>
  <si>
    <t>F1-JH31</t>
  </si>
  <si>
    <t>F1-JH32</t>
  </si>
  <si>
    <t>Standard 5 QC</t>
  </si>
  <si>
    <t>Blank 1</t>
  </si>
  <si>
    <t>Blank 2</t>
  </si>
  <si>
    <t>LOD</t>
  </si>
  <si>
    <t>Unresolved calibration</t>
  </si>
  <si>
    <t>layer*</t>
  </si>
  <si>
    <t>Column/Pot</t>
  </si>
  <si>
    <t>Rock t/ha</t>
  </si>
  <si>
    <t>type of rock</t>
  </si>
  <si>
    <t>type of soil</t>
  </si>
  <si>
    <t>Lab name</t>
  </si>
  <si>
    <t>a</t>
  </si>
  <si>
    <t>0.0.E</t>
  </si>
  <si>
    <t>no</t>
  </si>
  <si>
    <t>JH1</t>
  </si>
  <si>
    <t>b</t>
  </si>
  <si>
    <t>JH2</t>
  </si>
  <si>
    <t>c</t>
  </si>
  <si>
    <t>JH3</t>
  </si>
  <si>
    <t>0.1.F</t>
  </si>
  <si>
    <t>JH4</t>
  </si>
  <si>
    <t>JH5</t>
  </si>
  <si>
    <t>JH6</t>
  </si>
  <si>
    <t>0.2.G</t>
  </si>
  <si>
    <t>Eifelgold</t>
  </si>
  <si>
    <t>JH7</t>
  </si>
  <si>
    <t>JH8</t>
  </si>
  <si>
    <t>JH9</t>
  </si>
  <si>
    <t>0.7.G</t>
  </si>
  <si>
    <t>JH10</t>
  </si>
  <si>
    <t>JH11</t>
  </si>
  <si>
    <t>JH12</t>
  </si>
  <si>
    <t>0.8.G</t>
  </si>
  <si>
    <t>Steel Slag</t>
  </si>
  <si>
    <t>JH13</t>
  </si>
  <si>
    <t>JH14</t>
  </si>
  <si>
    <t>JH15</t>
  </si>
  <si>
    <t>1.0.G</t>
  </si>
  <si>
    <t>JH16</t>
  </si>
  <si>
    <t>JH17</t>
  </si>
  <si>
    <t>JH18</t>
  </si>
  <si>
    <t>1.1.G</t>
  </si>
  <si>
    <t>JH19</t>
  </si>
  <si>
    <t>JH20</t>
  </si>
  <si>
    <t>JH21</t>
  </si>
  <si>
    <t>1.2.F</t>
  </si>
  <si>
    <t>JH22</t>
  </si>
  <si>
    <t>JH23</t>
  </si>
  <si>
    <t>JH24</t>
  </si>
  <si>
    <t>1.7.F</t>
  </si>
  <si>
    <t>JH25</t>
  </si>
  <si>
    <t>JH26</t>
  </si>
  <si>
    <t>JH27</t>
  </si>
  <si>
    <t>1.8.E</t>
  </si>
  <si>
    <t>JH28</t>
  </si>
  <si>
    <t>JH29</t>
  </si>
  <si>
    <t>JH30</t>
  </si>
  <si>
    <t>REPLICATES</t>
  </si>
  <si>
    <t>JH31</t>
  </si>
  <si>
    <t>JH32</t>
  </si>
  <si>
    <t>Fraction</t>
  </si>
  <si>
    <t>Total solution volume (mL)</t>
  </si>
  <si>
    <t>Solution composition</t>
  </si>
  <si>
    <t>F1</t>
  </si>
  <si>
    <t>F2</t>
  </si>
  <si>
    <t>F3</t>
  </si>
  <si>
    <t>F4</t>
  </si>
  <si>
    <t>0.04M NH2OH.HCl in 25% (v/v) acetic acid  </t>
  </si>
  <si>
    <t>0.6M HCl</t>
  </si>
  <si>
    <t>1M ammonium acetate</t>
  </si>
  <si>
    <t>1M acetic acid (5mL) + H2O (4mL) + 3M ammonium acetate (1mL)</t>
  </si>
  <si>
    <t>Calibration Standards</t>
  </si>
  <si>
    <t>Standard 5 QC Target</t>
  </si>
  <si>
    <t>Standard 5 QC Mean</t>
  </si>
  <si>
    <t>Standard 5 QC STD</t>
  </si>
  <si>
    <t>Standard 5 QC STD as % of Mean</t>
  </si>
  <si>
    <t>Error of Standard 5 Mean from Target</t>
  </si>
  <si>
    <t>Error of Standard 5 Mean from Target (%)</t>
  </si>
  <si>
    <t>Evian water standard</t>
  </si>
  <si>
    <t>Mean of all fractions</t>
  </si>
  <si>
    <t>STD of all fractions</t>
  </si>
  <si>
    <t>STD of all fractions as % of Mean</t>
  </si>
  <si>
    <t>Triplicate samples</t>
  </si>
  <si>
    <t>Triplicate Mean</t>
  </si>
  <si>
    <t>Triplicate STD</t>
  </si>
  <si>
    <t>Triplicate STD as % of Mean</t>
  </si>
  <si>
    <t>Limestone</t>
  </si>
  <si>
    <t>Basanite</t>
  </si>
  <si>
    <t>Peridotite</t>
  </si>
  <si>
    <t>LUFA 2.2 B</t>
  </si>
  <si>
    <t>LUFA 6S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</si>
</sst>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000"/>
    <numFmt numFmtId="167" formatCode="0.0%"/>
    <numFmt numFmtId="168" formatCode="0.000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</font>
    <font>
      <sz val="12"/>
      <color rgb="FF000000"/>
      <name val="Aptos Narrow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212121"/>
      <name val="Calibri Light"/>
      <family val="2"/>
    </font>
    <font>
      <sz val="12"/>
      <color rgb="FF212121"/>
      <name val="Aptos Narrow"/>
      <scheme val="minor"/>
    </font>
    <font>
      <b/>
      <sz val="12"/>
      <color theme="1"/>
      <name val="Aptos Narrow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E06666"/>
        <bgColor rgb="FFE06666"/>
      </patternFill>
    </fill>
    <fill>
      <patternFill patternType="solid">
        <fgColor rgb="FFF3F3F3"/>
        <bgColor rgb="FFF3F3F3"/>
      </patternFill>
    </fill>
    <fill>
      <patternFill patternType="solid">
        <fgColor rgb="FFE06666"/>
        <bgColor indexed="64"/>
      </patternFill>
    </fill>
    <fill>
      <patternFill patternType="solid">
        <fgColor rgb="FFF3F3F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164" fontId="3" fillId="6" borderId="0" xfId="0" applyNumberFormat="1" applyFont="1" applyFill="1"/>
    <xf numFmtId="164" fontId="3" fillId="0" borderId="0" xfId="0" applyNumberFormat="1" applyFont="1"/>
    <xf numFmtId="164" fontId="3" fillId="7" borderId="0" xfId="0" applyNumberFormat="1" applyFont="1" applyFill="1"/>
    <xf numFmtId="164" fontId="4" fillId="7" borderId="0" xfId="0" applyNumberFormat="1" applyFont="1" applyFill="1"/>
    <xf numFmtId="164" fontId="3" fillId="8" borderId="0" xfId="0" applyNumberFormat="1" applyFont="1" applyFill="1"/>
    <xf numFmtId="164" fontId="3" fillId="9" borderId="0" xfId="0" applyNumberFormat="1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6" fontId="3" fillId="6" borderId="0" xfId="0" applyNumberFormat="1" applyFont="1" applyFill="1"/>
    <xf numFmtId="166" fontId="3" fillId="0" borderId="0" xfId="0" applyNumberFormat="1" applyFont="1"/>
    <xf numFmtId="166" fontId="3" fillId="7" borderId="0" xfId="0" applyNumberFormat="1" applyFont="1" applyFill="1"/>
    <xf numFmtId="166" fontId="3" fillId="8" borderId="0" xfId="0" applyNumberFormat="1" applyFont="1" applyFill="1"/>
    <xf numFmtId="166" fontId="3" fillId="9" borderId="0" xfId="0" applyNumberFormat="1" applyFont="1" applyFill="1"/>
    <xf numFmtId="165" fontId="3" fillId="6" borderId="0" xfId="0" applyNumberFormat="1" applyFont="1" applyFill="1"/>
    <xf numFmtId="165" fontId="3" fillId="0" borderId="0" xfId="0" applyNumberFormat="1" applyFont="1"/>
    <xf numFmtId="165" fontId="3" fillId="7" borderId="0" xfId="0" applyNumberFormat="1" applyFont="1" applyFill="1"/>
    <xf numFmtId="165" fontId="3" fillId="8" borderId="0" xfId="0" applyNumberFormat="1" applyFont="1" applyFill="1"/>
    <xf numFmtId="165" fontId="3" fillId="9" borderId="0" xfId="0" applyNumberFormat="1" applyFont="1" applyFill="1"/>
    <xf numFmtId="2" fontId="5" fillId="10" borderId="0" xfId="0" applyNumberFormat="1" applyFont="1" applyFill="1" applyAlignment="1">
      <alignment horizontal="center" wrapText="1"/>
    </xf>
    <xf numFmtId="0" fontId="6" fillId="11" borderId="0" xfId="0" applyFont="1" applyFill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2" fontId="6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2" borderId="0" xfId="0" applyFont="1" applyFill="1"/>
    <xf numFmtId="167" fontId="0" fillId="0" borderId="0" xfId="1" applyNumberFormat="1" applyFont="1"/>
    <xf numFmtId="0" fontId="10" fillId="4" borderId="0" xfId="0" applyFont="1" applyFill="1"/>
    <xf numFmtId="0" fontId="10" fillId="5" borderId="0" xfId="0" applyFont="1" applyFill="1"/>
    <xf numFmtId="168" fontId="0" fillId="0" borderId="0" xfId="0" applyNumberFormat="1"/>
    <xf numFmtId="164" fontId="2" fillId="0" borderId="0" xfId="0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5" fillId="12" borderId="4" xfId="0" applyFont="1" applyFill="1" applyBorder="1" applyAlignment="1">
      <alignment horizontal="center" wrapText="1"/>
    </xf>
    <xf numFmtId="0" fontId="6" fillId="13" borderId="4" xfId="0" applyFont="1" applyFill="1" applyBorder="1" applyAlignment="1">
      <alignment horizontal="center" wrapText="1"/>
    </xf>
    <xf numFmtId="0" fontId="0" fillId="0" borderId="4" xfId="0" applyBorder="1" applyAlignment="1">
      <alignment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FF285-0924-E347-BC69-9E900ACD8E81}">
  <dimension ref="A1:F35"/>
  <sheetViews>
    <sheetView tabSelected="1" workbookViewId="0">
      <selection activeCell="I6" sqref="I6"/>
    </sheetView>
  </sheetViews>
  <sheetFormatPr baseColWidth="10" defaultRowHeight="15.6" x14ac:dyDescent="0.3"/>
  <sheetData>
    <row r="1" spans="1:6" ht="16.2" thickBot="1" x14ac:dyDescent="0.35">
      <c r="A1" s="22" t="s">
        <v>55</v>
      </c>
      <c r="B1" s="22" t="s">
        <v>56</v>
      </c>
      <c r="C1" s="22" t="s">
        <v>57</v>
      </c>
      <c r="D1" s="22" t="s">
        <v>58</v>
      </c>
      <c r="E1" s="22" t="s">
        <v>59</v>
      </c>
      <c r="F1" s="40" t="s">
        <v>60</v>
      </c>
    </row>
    <row r="2" spans="1:6" ht="16.2" thickBot="1" x14ac:dyDescent="0.35">
      <c r="A2" s="23" t="s">
        <v>61</v>
      </c>
      <c r="B2" s="23" t="s">
        <v>62</v>
      </c>
      <c r="C2" s="23" t="s">
        <v>63</v>
      </c>
      <c r="D2" s="23" t="s">
        <v>63</v>
      </c>
      <c r="E2" s="24" t="s">
        <v>139</v>
      </c>
      <c r="F2" s="41" t="s">
        <v>64</v>
      </c>
    </row>
    <row r="3" spans="1:6" ht="16.2" thickBot="1" x14ac:dyDescent="0.35">
      <c r="A3" s="23" t="s">
        <v>65</v>
      </c>
      <c r="B3" s="23" t="s">
        <v>62</v>
      </c>
      <c r="C3" s="23" t="s">
        <v>63</v>
      </c>
      <c r="D3" s="23" t="s">
        <v>63</v>
      </c>
      <c r="E3" s="24" t="s">
        <v>139</v>
      </c>
      <c r="F3" s="41" t="s">
        <v>66</v>
      </c>
    </row>
    <row r="4" spans="1:6" ht="16.2" thickBot="1" x14ac:dyDescent="0.35">
      <c r="A4" s="23" t="s">
        <v>67</v>
      </c>
      <c r="B4" s="23" t="s">
        <v>62</v>
      </c>
      <c r="C4" s="23" t="s">
        <v>63</v>
      </c>
      <c r="D4" s="23" t="s">
        <v>63</v>
      </c>
      <c r="E4" s="24" t="s">
        <v>139</v>
      </c>
      <c r="F4" s="41" t="s">
        <v>68</v>
      </c>
    </row>
    <row r="5" spans="1:6" ht="16.2" thickBot="1" x14ac:dyDescent="0.35">
      <c r="A5" s="25" t="s">
        <v>61</v>
      </c>
      <c r="B5" s="25" t="s">
        <v>69</v>
      </c>
      <c r="C5" s="25">
        <v>10</v>
      </c>
      <c r="D5" s="26" t="s">
        <v>136</v>
      </c>
      <c r="E5" s="24" t="s">
        <v>139</v>
      </c>
      <c r="F5" s="41" t="s">
        <v>70</v>
      </c>
    </row>
    <row r="6" spans="1:6" ht="16.2" thickBot="1" x14ac:dyDescent="0.35">
      <c r="A6" s="25" t="s">
        <v>65</v>
      </c>
      <c r="B6" s="25" t="s">
        <v>69</v>
      </c>
      <c r="C6" s="25">
        <v>10</v>
      </c>
      <c r="D6" s="26" t="s">
        <v>136</v>
      </c>
      <c r="E6" s="24" t="s">
        <v>139</v>
      </c>
      <c r="F6" s="41" t="s">
        <v>71</v>
      </c>
    </row>
    <row r="7" spans="1:6" ht="16.2" thickBot="1" x14ac:dyDescent="0.35">
      <c r="A7" s="25" t="s">
        <v>67</v>
      </c>
      <c r="B7" s="25" t="s">
        <v>69</v>
      </c>
      <c r="C7" s="25">
        <v>10</v>
      </c>
      <c r="D7" s="26" t="s">
        <v>136</v>
      </c>
      <c r="E7" s="24" t="s">
        <v>139</v>
      </c>
      <c r="F7" s="41" t="s">
        <v>72</v>
      </c>
    </row>
    <row r="8" spans="1:6" ht="16.2" thickBot="1" x14ac:dyDescent="0.35">
      <c r="A8" s="23" t="s">
        <v>61</v>
      </c>
      <c r="B8" s="23" t="s">
        <v>73</v>
      </c>
      <c r="C8" s="23">
        <v>40</v>
      </c>
      <c r="D8" s="23" t="s">
        <v>137</v>
      </c>
      <c r="E8" s="24" t="s">
        <v>139</v>
      </c>
      <c r="F8" s="41" t="s">
        <v>75</v>
      </c>
    </row>
    <row r="9" spans="1:6" ht="16.2" thickBot="1" x14ac:dyDescent="0.35">
      <c r="A9" s="23" t="s">
        <v>65</v>
      </c>
      <c r="B9" s="23" t="s">
        <v>73</v>
      </c>
      <c r="C9" s="23">
        <v>40</v>
      </c>
      <c r="D9" s="23" t="s">
        <v>137</v>
      </c>
      <c r="E9" s="24" t="s">
        <v>139</v>
      </c>
      <c r="F9" s="41" t="s">
        <v>76</v>
      </c>
    </row>
    <row r="10" spans="1:6" ht="16.2" thickBot="1" x14ac:dyDescent="0.35">
      <c r="A10" s="23" t="s">
        <v>67</v>
      </c>
      <c r="B10" s="23" t="s">
        <v>73</v>
      </c>
      <c r="C10" s="23">
        <v>40</v>
      </c>
      <c r="D10" s="23" t="s">
        <v>137</v>
      </c>
      <c r="E10" s="24" t="s">
        <v>139</v>
      </c>
      <c r="F10" s="41" t="s">
        <v>77</v>
      </c>
    </row>
    <row r="11" spans="1:6" ht="16.2" thickBot="1" x14ac:dyDescent="0.35">
      <c r="A11" s="25" t="s">
        <v>61</v>
      </c>
      <c r="B11" s="25" t="s">
        <v>78</v>
      </c>
      <c r="C11" s="25">
        <v>40</v>
      </c>
      <c r="D11" s="25" t="s">
        <v>138</v>
      </c>
      <c r="E11" s="24" t="s">
        <v>139</v>
      </c>
      <c r="F11" s="41" t="s">
        <v>79</v>
      </c>
    </row>
    <row r="12" spans="1:6" ht="16.2" thickBot="1" x14ac:dyDescent="0.35">
      <c r="A12" s="25" t="s">
        <v>65</v>
      </c>
      <c r="B12" s="25" t="s">
        <v>78</v>
      </c>
      <c r="C12" s="25">
        <v>40</v>
      </c>
      <c r="D12" s="25" t="s">
        <v>138</v>
      </c>
      <c r="E12" s="24" t="s">
        <v>139</v>
      </c>
      <c r="F12" s="41" t="s">
        <v>80</v>
      </c>
    </row>
    <row r="13" spans="1:6" ht="16.2" thickBot="1" x14ac:dyDescent="0.35">
      <c r="A13" s="25" t="s">
        <v>67</v>
      </c>
      <c r="B13" s="25" t="s">
        <v>78</v>
      </c>
      <c r="C13" s="25">
        <v>40</v>
      </c>
      <c r="D13" s="25" t="s">
        <v>138</v>
      </c>
      <c r="E13" s="24" t="s">
        <v>139</v>
      </c>
      <c r="F13" s="41" t="s">
        <v>81</v>
      </c>
    </row>
    <row r="14" spans="1:6" ht="16.2" thickBot="1" x14ac:dyDescent="0.35">
      <c r="A14" s="23" t="s">
        <v>61</v>
      </c>
      <c r="B14" s="23" t="s">
        <v>82</v>
      </c>
      <c r="C14" s="23">
        <v>40</v>
      </c>
      <c r="D14" s="23" t="s">
        <v>83</v>
      </c>
      <c r="E14" s="24" t="s">
        <v>139</v>
      </c>
      <c r="F14" s="41" t="s">
        <v>84</v>
      </c>
    </row>
    <row r="15" spans="1:6" ht="16.2" thickBot="1" x14ac:dyDescent="0.35">
      <c r="A15" s="23" t="s">
        <v>65</v>
      </c>
      <c r="B15" s="23" t="s">
        <v>82</v>
      </c>
      <c r="C15" s="23">
        <v>40</v>
      </c>
      <c r="D15" s="23" t="s">
        <v>83</v>
      </c>
      <c r="E15" s="24" t="s">
        <v>139</v>
      </c>
      <c r="F15" s="41" t="s">
        <v>85</v>
      </c>
    </row>
    <row r="16" spans="1:6" ht="16.2" thickBot="1" x14ac:dyDescent="0.35">
      <c r="A16" s="23" t="s">
        <v>67</v>
      </c>
      <c r="B16" s="23" t="s">
        <v>82</v>
      </c>
      <c r="C16" s="23">
        <v>40</v>
      </c>
      <c r="D16" s="23" t="s">
        <v>83</v>
      </c>
      <c r="E16" s="24" t="s">
        <v>139</v>
      </c>
      <c r="F16" s="41" t="s">
        <v>86</v>
      </c>
    </row>
    <row r="17" spans="1:6" ht="16.2" thickBot="1" x14ac:dyDescent="0.35">
      <c r="A17" s="25" t="s">
        <v>61</v>
      </c>
      <c r="B17" s="25" t="s">
        <v>87</v>
      </c>
      <c r="C17" s="25" t="s">
        <v>63</v>
      </c>
      <c r="D17" s="25" t="s">
        <v>63</v>
      </c>
      <c r="E17" s="24" t="s">
        <v>140</v>
      </c>
      <c r="F17" s="41" t="s">
        <v>88</v>
      </c>
    </row>
    <row r="18" spans="1:6" ht="16.2" thickBot="1" x14ac:dyDescent="0.35">
      <c r="A18" s="25" t="s">
        <v>65</v>
      </c>
      <c r="B18" s="25" t="s">
        <v>87</v>
      </c>
      <c r="C18" s="25" t="s">
        <v>63</v>
      </c>
      <c r="D18" s="25" t="s">
        <v>63</v>
      </c>
      <c r="E18" s="24" t="s">
        <v>140</v>
      </c>
      <c r="F18" s="41" t="s">
        <v>89</v>
      </c>
    </row>
    <row r="19" spans="1:6" ht="16.2" thickBot="1" x14ac:dyDescent="0.35">
      <c r="A19" s="25" t="s">
        <v>67</v>
      </c>
      <c r="B19" s="25" t="s">
        <v>87</v>
      </c>
      <c r="C19" s="25" t="s">
        <v>63</v>
      </c>
      <c r="D19" s="25" t="s">
        <v>63</v>
      </c>
      <c r="E19" s="24" t="s">
        <v>140</v>
      </c>
      <c r="F19" s="41" t="s">
        <v>90</v>
      </c>
    </row>
    <row r="20" spans="1:6" ht="16.2" thickBot="1" x14ac:dyDescent="0.35">
      <c r="A20" s="23" t="s">
        <v>61</v>
      </c>
      <c r="B20" s="23" t="s">
        <v>91</v>
      </c>
      <c r="C20" s="23">
        <v>10</v>
      </c>
      <c r="D20" s="26" t="s">
        <v>136</v>
      </c>
      <c r="E20" s="24" t="s">
        <v>140</v>
      </c>
      <c r="F20" s="41" t="s">
        <v>92</v>
      </c>
    </row>
    <row r="21" spans="1:6" ht="16.2" thickBot="1" x14ac:dyDescent="0.35">
      <c r="A21" s="23" t="s">
        <v>65</v>
      </c>
      <c r="B21" s="23" t="s">
        <v>91</v>
      </c>
      <c r="C21" s="23">
        <v>10</v>
      </c>
      <c r="D21" s="26" t="s">
        <v>136</v>
      </c>
      <c r="E21" s="24" t="s">
        <v>140</v>
      </c>
      <c r="F21" s="41" t="s">
        <v>93</v>
      </c>
    </row>
    <row r="22" spans="1:6" ht="16.2" thickBot="1" x14ac:dyDescent="0.35">
      <c r="A22" s="23" t="s">
        <v>67</v>
      </c>
      <c r="B22" s="23" t="s">
        <v>91</v>
      </c>
      <c r="C22" s="23">
        <v>10</v>
      </c>
      <c r="D22" s="26" t="s">
        <v>136</v>
      </c>
      <c r="E22" s="24" t="s">
        <v>140</v>
      </c>
      <c r="F22" s="41" t="s">
        <v>94</v>
      </c>
    </row>
    <row r="23" spans="1:6" ht="16.2" thickBot="1" x14ac:dyDescent="0.35">
      <c r="A23" s="25" t="s">
        <v>61</v>
      </c>
      <c r="B23" s="25" t="s">
        <v>95</v>
      </c>
      <c r="C23" s="25">
        <v>40</v>
      </c>
      <c r="D23" s="23" t="s">
        <v>137</v>
      </c>
      <c r="E23" s="24" t="s">
        <v>140</v>
      </c>
      <c r="F23" s="41" t="s">
        <v>96</v>
      </c>
    </row>
    <row r="24" spans="1:6" ht="16.2" thickBot="1" x14ac:dyDescent="0.35">
      <c r="A24" s="25" t="s">
        <v>65</v>
      </c>
      <c r="B24" s="25" t="s">
        <v>95</v>
      </c>
      <c r="C24" s="25">
        <v>40</v>
      </c>
      <c r="D24" s="23" t="s">
        <v>137</v>
      </c>
      <c r="E24" s="24" t="s">
        <v>140</v>
      </c>
      <c r="F24" s="41" t="s">
        <v>97</v>
      </c>
    </row>
    <row r="25" spans="1:6" ht="16.2" thickBot="1" x14ac:dyDescent="0.35">
      <c r="A25" s="25" t="s">
        <v>67</v>
      </c>
      <c r="B25" s="25" t="s">
        <v>95</v>
      </c>
      <c r="C25" s="25">
        <v>40</v>
      </c>
      <c r="D25" s="23" t="s">
        <v>137</v>
      </c>
      <c r="E25" s="24" t="s">
        <v>140</v>
      </c>
      <c r="F25" s="41" t="s">
        <v>98</v>
      </c>
    </row>
    <row r="26" spans="1:6" ht="16.2" thickBot="1" x14ac:dyDescent="0.35">
      <c r="A26" s="23" t="s">
        <v>61</v>
      </c>
      <c r="B26" s="23" t="s">
        <v>99</v>
      </c>
      <c r="C26" s="23">
        <v>40</v>
      </c>
      <c r="D26" s="25" t="s">
        <v>138</v>
      </c>
      <c r="E26" s="24" t="s">
        <v>140</v>
      </c>
      <c r="F26" s="41" t="s">
        <v>100</v>
      </c>
    </row>
    <row r="27" spans="1:6" ht="16.2" thickBot="1" x14ac:dyDescent="0.35">
      <c r="A27" s="23" t="s">
        <v>65</v>
      </c>
      <c r="B27" s="23" t="s">
        <v>99</v>
      </c>
      <c r="C27" s="23">
        <v>40</v>
      </c>
      <c r="D27" s="25" t="s">
        <v>138</v>
      </c>
      <c r="E27" s="24" t="s">
        <v>140</v>
      </c>
      <c r="F27" s="41" t="s">
        <v>101</v>
      </c>
    </row>
    <row r="28" spans="1:6" ht="16.2" thickBot="1" x14ac:dyDescent="0.35">
      <c r="A28" s="23" t="s">
        <v>67</v>
      </c>
      <c r="B28" s="23" t="s">
        <v>99</v>
      </c>
      <c r="C28" s="23">
        <v>40</v>
      </c>
      <c r="D28" s="25" t="s">
        <v>138</v>
      </c>
      <c r="E28" s="24" t="s">
        <v>140</v>
      </c>
      <c r="F28" s="41" t="s">
        <v>102</v>
      </c>
    </row>
    <row r="29" spans="1:6" ht="16.2" thickBot="1" x14ac:dyDescent="0.35">
      <c r="A29" s="25" t="s">
        <v>61</v>
      </c>
      <c r="B29" s="25" t="s">
        <v>103</v>
      </c>
      <c r="C29" s="25">
        <v>40</v>
      </c>
      <c r="D29" s="25" t="s">
        <v>83</v>
      </c>
      <c r="E29" s="24" t="s">
        <v>140</v>
      </c>
      <c r="F29" s="41" t="s">
        <v>104</v>
      </c>
    </row>
    <row r="30" spans="1:6" ht="16.2" thickBot="1" x14ac:dyDescent="0.35">
      <c r="A30" s="25" t="s">
        <v>65</v>
      </c>
      <c r="B30" s="25" t="s">
        <v>103</v>
      </c>
      <c r="C30" s="25">
        <v>40</v>
      </c>
      <c r="D30" s="25" t="s">
        <v>83</v>
      </c>
      <c r="E30" s="24" t="s">
        <v>140</v>
      </c>
      <c r="F30" s="41" t="s">
        <v>105</v>
      </c>
    </row>
    <row r="31" spans="1:6" ht="16.2" thickBot="1" x14ac:dyDescent="0.35">
      <c r="A31" s="25" t="s">
        <v>67</v>
      </c>
      <c r="B31" s="25" t="s">
        <v>103</v>
      </c>
      <c r="C31" s="25">
        <v>40</v>
      </c>
      <c r="D31" s="25" t="s">
        <v>83</v>
      </c>
      <c r="E31" s="24" t="s">
        <v>140</v>
      </c>
      <c r="F31" s="41" t="s">
        <v>106</v>
      </c>
    </row>
    <row r="32" spans="1:6" ht="16.2" thickBot="1" x14ac:dyDescent="0.35">
      <c r="F32" s="42"/>
    </row>
    <row r="33" spans="1:6" ht="16.2" thickBot="1" x14ac:dyDescent="0.35">
      <c r="A33" s="25" t="s">
        <v>107</v>
      </c>
      <c r="F33" s="42"/>
    </row>
    <row r="34" spans="1:6" ht="16.2" thickBot="1" x14ac:dyDescent="0.35">
      <c r="A34" s="39" t="s">
        <v>61</v>
      </c>
      <c r="B34" t="s">
        <v>73</v>
      </c>
      <c r="C34">
        <v>40</v>
      </c>
      <c r="D34" t="s">
        <v>74</v>
      </c>
      <c r="E34" t="s">
        <v>139</v>
      </c>
      <c r="F34" s="41" t="s">
        <v>108</v>
      </c>
    </row>
    <row r="35" spans="1:6" ht="16.2" thickBot="1" x14ac:dyDescent="0.35">
      <c r="A35" s="23" t="s">
        <v>61</v>
      </c>
      <c r="B35" s="23" t="s">
        <v>73</v>
      </c>
      <c r="C35" s="23">
        <v>40</v>
      </c>
      <c r="D35" s="23" t="s">
        <v>74</v>
      </c>
      <c r="E35" t="s">
        <v>139</v>
      </c>
      <c r="F35" s="41" t="s">
        <v>109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7E822-AF7A-2E44-BDFE-F1EEF71A50F6}">
  <dimension ref="A1:D13"/>
  <sheetViews>
    <sheetView workbookViewId="0">
      <selection activeCell="C8" sqref="C8"/>
    </sheetView>
  </sheetViews>
  <sheetFormatPr baseColWidth="10" defaultRowHeight="15.6" x14ac:dyDescent="0.3"/>
  <cols>
    <col min="2" max="2" width="23.5" customWidth="1"/>
    <col min="3" max="3" width="23.19921875" customWidth="1"/>
    <col min="4" max="4" width="23" customWidth="1"/>
  </cols>
  <sheetData>
    <row r="1" spans="1:4" x14ac:dyDescent="0.3">
      <c r="A1" t="s">
        <v>110</v>
      </c>
      <c r="B1" t="s">
        <v>111</v>
      </c>
      <c r="C1" t="s">
        <v>112</v>
      </c>
    </row>
    <row r="2" spans="1:4" x14ac:dyDescent="0.3">
      <c r="A2" t="s">
        <v>113</v>
      </c>
      <c r="B2">
        <v>10</v>
      </c>
      <c r="C2" t="s">
        <v>119</v>
      </c>
    </row>
    <row r="3" spans="1:4" x14ac:dyDescent="0.3">
      <c r="A3" t="s">
        <v>114</v>
      </c>
      <c r="B3">
        <v>10</v>
      </c>
      <c r="C3" s="28" t="s">
        <v>120</v>
      </c>
    </row>
    <row r="4" spans="1:4" x14ac:dyDescent="0.3">
      <c r="A4" t="s">
        <v>115</v>
      </c>
      <c r="B4">
        <v>20</v>
      </c>
      <c r="C4" t="s">
        <v>117</v>
      </c>
    </row>
    <row r="5" spans="1:4" x14ac:dyDescent="0.3">
      <c r="A5" t="s">
        <v>116</v>
      </c>
      <c r="B5">
        <v>10</v>
      </c>
      <c r="C5" t="s">
        <v>118</v>
      </c>
    </row>
    <row r="11" spans="1:4" x14ac:dyDescent="0.3">
      <c r="D11" s="27"/>
    </row>
    <row r="12" spans="1:4" x14ac:dyDescent="0.3">
      <c r="D12" s="27"/>
    </row>
    <row r="13" spans="1:4" x14ac:dyDescent="0.3">
      <c r="D13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E627-2C23-6046-80AE-65FF49EE4B22}">
  <dimension ref="A1:P52"/>
  <sheetViews>
    <sheetView topLeftCell="A30" workbookViewId="0">
      <selection activeCell="M56" sqref="M56"/>
    </sheetView>
  </sheetViews>
  <sheetFormatPr baseColWidth="10" defaultRowHeight="15.6" x14ac:dyDescent="0.3"/>
  <cols>
    <col min="1" max="1" width="33.69921875" customWidth="1"/>
  </cols>
  <sheetData>
    <row r="1" spans="1:16" x14ac:dyDescent="0.3">
      <c r="A1" s="30" t="s">
        <v>121</v>
      </c>
    </row>
    <row r="2" spans="1:16" x14ac:dyDescent="0.3">
      <c r="B2" s="29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H2" s="29" t="s">
        <v>6</v>
      </c>
      <c r="I2" s="29" t="s">
        <v>7</v>
      </c>
      <c r="J2" s="29" t="s">
        <v>8</v>
      </c>
      <c r="K2" s="29" t="s">
        <v>9</v>
      </c>
      <c r="L2" s="29" t="s">
        <v>10</v>
      </c>
      <c r="M2" s="29" t="s">
        <v>11</v>
      </c>
      <c r="N2" s="29" t="s">
        <v>12</v>
      </c>
      <c r="O2" s="29" t="s">
        <v>13</v>
      </c>
      <c r="P2" s="29" t="s">
        <v>14</v>
      </c>
    </row>
    <row r="3" spans="1:16" ht="16.2" thickBot="1" x14ac:dyDescent="0.35">
      <c r="A3" s="8" t="s">
        <v>122</v>
      </c>
      <c r="B3">
        <v>5</v>
      </c>
      <c r="C3">
        <v>1</v>
      </c>
      <c r="D3">
        <v>10</v>
      </c>
      <c r="E3">
        <v>1</v>
      </c>
      <c r="F3">
        <v>10</v>
      </c>
      <c r="G3">
        <v>5</v>
      </c>
      <c r="H3">
        <v>5</v>
      </c>
      <c r="I3">
        <v>5</v>
      </c>
      <c r="J3">
        <v>1</v>
      </c>
      <c r="K3">
        <v>1</v>
      </c>
      <c r="L3">
        <v>1</v>
      </c>
      <c r="M3">
        <v>5</v>
      </c>
      <c r="N3">
        <v>1</v>
      </c>
      <c r="O3">
        <v>1</v>
      </c>
      <c r="P3">
        <v>1</v>
      </c>
    </row>
    <row r="4" spans="1:16" ht="16.2" thickBot="1" x14ac:dyDescent="0.35">
      <c r="A4" s="36" t="s">
        <v>113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8"/>
    </row>
    <row r="5" spans="1:16" x14ac:dyDescent="0.3">
      <c r="A5" t="s">
        <v>123</v>
      </c>
      <c r="B5" s="1">
        <f>AVERAGE('F1'!B2,'F1'!B40)</f>
        <v>4.6302046666666667</v>
      </c>
      <c r="C5" s="1">
        <f>AVERAGE('F1'!C2,'F1'!C40)</f>
        <v>1.0753718333333333</v>
      </c>
      <c r="D5" s="1">
        <f>AVERAGE('F1'!D2,'F1'!D40)</f>
        <v>10.4780707</v>
      </c>
      <c r="E5" s="1">
        <f>AVERAGE('F1'!E2,'F1'!E40)</f>
        <v>0.97646999999999995</v>
      </c>
      <c r="F5" s="1">
        <f>AVERAGE('F1'!F2,'F1'!F40)</f>
        <v>10.314127333333333</v>
      </c>
      <c r="G5" s="1">
        <f>AVERAGE('F1'!G2,'F1'!G40)</f>
        <v>4.2135282500000004</v>
      </c>
      <c r="H5" s="1">
        <f>AVERAGE('F1'!H2,'F1'!H40)</f>
        <v>2.6857565000000001</v>
      </c>
      <c r="I5" s="1">
        <f>AVERAGE('F1'!I2,'F1'!I40)</f>
        <v>5.1889506250000004</v>
      </c>
      <c r="J5" s="1">
        <f>AVERAGE('F1'!J2,'F1'!J40)</f>
        <v>0.99799066666666669</v>
      </c>
      <c r="K5" s="1">
        <f>AVERAGE('F1'!K2,'F1'!K40)</f>
        <v>0.97066833333333324</v>
      </c>
      <c r="L5" s="1">
        <f>AVERAGE('F1'!L2,'F1'!L40)</f>
        <v>1.8292295000000001</v>
      </c>
      <c r="M5" s="1">
        <f>AVERAGE('F1'!M2,'F1'!M40)</f>
        <v>6.0920498333333324</v>
      </c>
      <c r="N5" s="1">
        <f>AVERAGE('F1'!N2,'F1'!N40)</f>
        <v>0.99875387500000001</v>
      </c>
      <c r="O5" s="1">
        <f>AVERAGE('F1'!O2,'F1'!O40)</f>
        <v>1.0419274999999999</v>
      </c>
      <c r="P5" s="1">
        <f>AVERAGE('F1'!P2,'F1'!P40)</f>
        <v>1.1190641666666665</v>
      </c>
    </row>
    <row r="6" spans="1:16" x14ac:dyDescent="0.3">
      <c r="A6" t="s">
        <v>124</v>
      </c>
    </row>
    <row r="7" spans="1:16" x14ac:dyDescent="0.3">
      <c r="A7" t="s">
        <v>125</v>
      </c>
    </row>
    <row r="8" spans="1:16" x14ac:dyDescent="0.3">
      <c r="A8" t="s">
        <v>126</v>
      </c>
      <c r="B8" s="1">
        <f>ABS(B5-B3)</f>
        <v>0.36979533333333325</v>
      </c>
      <c r="C8" s="1">
        <f t="shared" ref="C8:P8" si="0">ABS(C5-C3)</f>
        <v>7.5371833333333305E-2</v>
      </c>
      <c r="D8" s="1">
        <f t="shared" si="0"/>
        <v>0.47807069999999996</v>
      </c>
      <c r="E8" s="1">
        <f t="shared" si="0"/>
        <v>2.3530000000000051E-2</v>
      </c>
      <c r="F8" s="1">
        <f t="shared" si="0"/>
        <v>0.31412733333333343</v>
      </c>
      <c r="G8" s="1">
        <f t="shared" si="0"/>
        <v>0.78647174999999958</v>
      </c>
      <c r="H8" s="1">
        <f t="shared" si="0"/>
        <v>2.3142434999999999</v>
      </c>
      <c r="I8" s="1">
        <f t="shared" si="0"/>
        <v>0.18895062500000037</v>
      </c>
      <c r="J8" s="1">
        <f t="shared" si="0"/>
        <v>2.0093333333333074E-3</v>
      </c>
      <c r="K8" s="1">
        <f t="shared" si="0"/>
        <v>2.9331666666666756E-2</v>
      </c>
      <c r="L8" s="1">
        <f t="shared" si="0"/>
        <v>0.82922950000000006</v>
      </c>
      <c r="M8" s="1">
        <f t="shared" si="0"/>
        <v>1.0920498333333324</v>
      </c>
      <c r="N8" s="1">
        <f t="shared" si="0"/>
        <v>1.2461249999999868E-3</v>
      </c>
      <c r="O8" s="1">
        <f t="shared" si="0"/>
        <v>4.1927499999999895E-2</v>
      </c>
      <c r="P8" s="1">
        <f t="shared" si="0"/>
        <v>0.11906416666666653</v>
      </c>
    </row>
    <row r="9" spans="1:16" ht="16.2" thickBot="1" x14ac:dyDescent="0.35">
      <c r="A9" t="s">
        <v>127</v>
      </c>
      <c r="B9" s="31">
        <f>B8/B3</f>
        <v>7.3959066666666656E-2</v>
      </c>
      <c r="C9" s="31">
        <f t="shared" ref="C9:P9" si="1">C8/C3</f>
        <v>7.5371833333333305E-2</v>
      </c>
      <c r="D9" s="31">
        <f t="shared" si="1"/>
        <v>4.7807069999999993E-2</v>
      </c>
      <c r="E9" s="31">
        <f t="shared" si="1"/>
        <v>2.3530000000000051E-2</v>
      </c>
      <c r="F9" s="31">
        <f t="shared" si="1"/>
        <v>3.1412733333333345E-2</v>
      </c>
      <c r="G9" s="31">
        <f t="shared" si="1"/>
        <v>0.15729434999999992</v>
      </c>
      <c r="H9" s="31">
        <f t="shared" si="1"/>
        <v>0.4628487</v>
      </c>
      <c r="I9" s="31">
        <f t="shared" si="1"/>
        <v>3.7790125000000077E-2</v>
      </c>
      <c r="J9" s="31">
        <f t="shared" si="1"/>
        <v>2.0093333333333074E-3</v>
      </c>
      <c r="K9" s="31">
        <f t="shared" si="1"/>
        <v>2.9331666666666756E-2</v>
      </c>
      <c r="L9" s="31">
        <f t="shared" si="1"/>
        <v>0.82922950000000006</v>
      </c>
      <c r="M9" s="31">
        <f t="shared" si="1"/>
        <v>0.21840996666666648</v>
      </c>
      <c r="N9" s="31">
        <f t="shared" si="1"/>
        <v>1.2461249999999868E-3</v>
      </c>
      <c r="O9" s="31">
        <f t="shared" si="1"/>
        <v>4.1927499999999895E-2</v>
      </c>
      <c r="P9" s="31">
        <f t="shared" si="1"/>
        <v>0.11906416666666653</v>
      </c>
    </row>
    <row r="10" spans="1:16" ht="16.2" thickBot="1" x14ac:dyDescent="0.35">
      <c r="A10" s="36" t="s">
        <v>114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8"/>
    </row>
    <row r="11" spans="1:16" x14ac:dyDescent="0.3">
      <c r="A11" t="s">
        <v>123</v>
      </c>
      <c r="B11" s="1">
        <f>AVERAGE('F2'!B2,'F2'!B18,'F2'!B32,'F2'!B42)</f>
        <v>4.9441754999999992</v>
      </c>
      <c r="C11" s="1">
        <f>AVERAGE('F2'!C2,'F2'!C18,'F2'!C32,'F2'!C42)</f>
        <v>1.2514658499999998</v>
      </c>
      <c r="D11" s="1">
        <f>AVERAGE('F2'!D2,'F2'!D18,'F2'!D32,'F2'!D42)</f>
        <v>10.211625</v>
      </c>
      <c r="E11" s="1">
        <f>AVERAGE('F2'!E2,'F2'!E18,'F2'!E32,'F2'!E42)</f>
        <v>1.0168690833333334</v>
      </c>
      <c r="F11" s="1">
        <f>AVERAGE('F2'!F2,'F2'!F18,'F2'!F32,'F2'!F42)</f>
        <v>11.21597525</v>
      </c>
      <c r="G11" s="1">
        <f>AVERAGE('F2'!G2,'F2'!G18,'F2'!G32,'F2'!G42)</f>
        <v>4.1127556249999992</v>
      </c>
      <c r="H11" s="1">
        <f>AVERAGE('F2'!H2,'F2'!H18,'F2'!H32,'F2'!H42)</f>
        <v>2.0725000000000002</v>
      </c>
      <c r="I11" s="1">
        <f>AVERAGE('F2'!I2,'F2'!I18,'F2'!I32,'F2'!I42)</f>
        <v>5.3039726250000001</v>
      </c>
      <c r="J11" s="1">
        <f>AVERAGE('F2'!J2,'F2'!J18,'F2'!J32,'F2'!J42)</f>
        <v>1.0592366666666668</v>
      </c>
      <c r="K11" s="1">
        <f>AVERAGE('F2'!K2,'F2'!K18,'F2'!K32,'F2'!K42)</f>
        <v>1.0009304999999999</v>
      </c>
      <c r="L11" s="18" t="s">
        <v>54</v>
      </c>
      <c r="M11" s="1">
        <f>AVERAGE('F2'!M2,'F2'!M18,'F2'!M32,'F2'!M42)</f>
        <v>5.0440155833333327</v>
      </c>
      <c r="N11" s="1">
        <f>AVERAGE('F2'!N2,'F2'!N18,'F2'!N32,'F2'!N42)</f>
        <v>1.01536</v>
      </c>
      <c r="O11" s="1">
        <f>AVERAGE('F2'!O2,'F2'!O18,'F2'!O32,'F2'!O42)</f>
        <v>0.95791231249999997</v>
      </c>
      <c r="P11" s="1">
        <f>AVERAGE('F2'!P2,'F2'!P18,'F2'!P32,'F2'!P42)</f>
        <v>1.1226969166666667</v>
      </c>
    </row>
    <row r="12" spans="1:16" x14ac:dyDescent="0.3">
      <c r="A12" t="s">
        <v>124</v>
      </c>
      <c r="B12" s="1">
        <f>STDEV('F2'!B2,'F2'!B18,'F2'!B32,'F2'!B42)</f>
        <v>9.694852966241143E-3</v>
      </c>
      <c r="C12" s="1">
        <f>STDEV('F2'!C2,'F2'!C18,'F2'!C32,'F2'!C42)</f>
        <v>2.2391698305398791E-3</v>
      </c>
      <c r="D12" s="1">
        <f>STDEV('F2'!D2,'F2'!D18,'F2'!D32,'F2'!D42)</f>
        <v>1.743938005090806E-2</v>
      </c>
      <c r="E12" s="1">
        <f>STDEV('F2'!E2,'F2'!E18,'F2'!E32,'F2'!E42)</f>
        <v>1.242022435981626E-3</v>
      </c>
      <c r="F12" s="1">
        <f>STDEV('F2'!F2,'F2'!F18,'F2'!F32,'F2'!F42)</f>
        <v>7.763011635791065E-3</v>
      </c>
      <c r="G12" s="1">
        <f>STDEV('F2'!G2,'F2'!G18,'F2'!G32,'F2'!G42)</f>
        <v>4.6551485424518618E-2</v>
      </c>
      <c r="H12" s="1">
        <f>STDEV('F2'!H2,'F2'!H18,'F2'!H32,'F2'!H42)</f>
        <v>5.0000000000001155E-3</v>
      </c>
      <c r="I12" s="1">
        <f>STDEV('F2'!I2,'F2'!I18,'F2'!I32,'F2'!I42)</f>
        <v>1.3740229829622247E-2</v>
      </c>
      <c r="J12" s="1">
        <f>STDEV('F2'!J2,'F2'!J18,'F2'!J32,'F2'!J42)</f>
        <v>2.2103754164126553E-3</v>
      </c>
      <c r="K12" s="1">
        <f>STDEV('F2'!K2,'F2'!K18,'F2'!K32,'F2'!K42)</f>
        <v>9.2139166029798075E-3</v>
      </c>
      <c r="L12" s="18" t="s">
        <v>54</v>
      </c>
      <c r="M12" s="1">
        <f>STDEV('F2'!M2,'F2'!M18,'F2'!M32,'F2'!M42)</f>
        <v>3.3011394055829618E-2</v>
      </c>
      <c r="N12" s="1">
        <f>STDEV('F2'!N2,'F2'!N18,'F2'!N32,'F2'!N42)</f>
        <v>4.6348466803120651E-3</v>
      </c>
      <c r="O12" s="1">
        <f>STDEV('F2'!O2,'F2'!O18,'F2'!O32,'F2'!O42)</f>
        <v>1.249960655630773E-3</v>
      </c>
      <c r="P12" s="1">
        <f>STDEV('F2'!P2,'F2'!P18,'F2'!P32,'F2'!P42)</f>
        <v>1.6423996530596577E-3</v>
      </c>
    </row>
    <row r="13" spans="1:16" x14ac:dyDescent="0.3">
      <c r="A13" t="s">
        <v>125</v>
      </c>
      <c r="B13" s="31">
        <f>B12/B11</f>
        <v>1.9608634374409131E-3</v>
      </c>
      <c r="C13" s="31">
        <f t="shared" ref="C13:P13" si="2">C12/C11</f>
        <v>1.7892376612113543E-3</v>
      </c>
      <c r="D13" s="31">
        <f t="shared" si="2"/>
        <v>1.7077967562369417E-3</v>
      </c>
      <c r="E13" s="31">
        <f t="shared" si="2"/>
        <v>1.2214182300736608E-3</v>
      </c>
      <c r="F13" s="31">
        <f t="shared" si="2"/>
        <v>6.9213879870063592E-4</v>
      </c>
      <c r="G13" s="31">
        <f t="shared" si="2"/>
        <v>1.131880657862297E-2</v>
      </c>
      <c r="H13" s="31">
        <f t="shared" si="2"/>
        <v>2.4125452352232158E-3</v>
      </c>
      <c r="I13" s="31">
        <f t="shared" si="2"/>
        <v>2.5905544393005323E-3</v>
      </c>
      <c r="J13" s="31">
        <f t="shared" si="2"/>
        <v>2.086762558332247E-3</v>
      </c>
      <c r="K13" s="31">
        <f t="shared" si="2"/>
        <v>9.2053510238521135E-3</v>
      </c>
      <c r="L13" s="18" t="s">
        <v>54</v>
      </c>
      <c r="M13" s="31">
        <f t="shared" si="2"/>
        <v>6.5446653584710123E-3</v>
      </c>
      <c r="N13" s="31">
        <f t="shared" si="2"/>
        <v>4.564732390789538E-3</v>
      </c>
      <c r="O13" s="31">
        <f t="shared" si="2"/>
        <v>1.3048800389344334E-3</v>
      </c>
      <c r="P13" s="31">
        <f t="shared" si="2"/>
        <v>1.4629056414762497E-3</v>
      </c>
    </row>
    <row r="14" spans="1:16" x14ac:dyDescent="0.3">
      <c r="A14" t="s">
        <v>126</v>
      </c>
      <c r="B14" s="1">
        <f>ABS(B11-B3)</f>
        <v>5.5824500000000832E-2</v>
      </c>
      <c r="C14" s="1">
        <f t="shared" ref="C14:P14" si="3">ABS(C11-C3)</f>
        <v>0.25146584999999977</v>
      </c>
      <c r="D14" s="1">
        <f t="shared" si="3"/>
        <v>0.21162499999999973</v>
      </c>
      <c r="E14" s="1">
        <f t="shared" si="3"/>
        <v>1.6869083333333368E-2</v>
      </c>
      <c r="F14" s="1">
        <f t="shared" si="3"/>
        <v>1.2159752499999996</v>
      </c>
      <c r="G14" s="1">
        <f t="shared" si="3"/>
        <v>0.88724437500000075</v>
      </c>
      <c r="H14" s="1">
        <f t="shared" si="3"/>
        <v>2.9274999999999998</v>
      </c>
      <c r="I14" s="1">
        <f t="shared" si="3"/>
        <v>0.30397262500000011</v>
      </c>
      <c r="J14" s="1">
        <f t="shared" si="3"/>
        <v>5.9236666666666826E-2</v>
      </c>
      <c r="K14" s="1">
        <f t="shared" si="3"/>
        <v>9.3049999999994526E-4</v>
      </c>
      <c r="L14" s="18" t="s">
        <v>54</v>
      </c>
      <c r="M14" s="1">
        <f t="shared" si="3"/>
        <v>4.4015583333332664E-2</v>
      </c>
      <c r="N14" s="1">
        <f t="shared" si="3"/>
        <v>1.536000000000004E-2</v>
      </c>
      <c r="O14" s="1">
        <f t="shared" si="3"/>
        <v>4.2087687500000026E-2</v>
      </c>
      <c r="P14" s="1">
        <f t="shared" si="3"/>
        <v>0.12269691666666671</v>
      </c>
    </row>
    <row r="15" spans="1:16" ht="16.2" thickBot="1" x14ac:dyDescent="0.35">
      <c r="A15" t="s">
        <v>127</v>
      </c>
      <c r="B15" s="31">
        <f>B14/B3</f>
        <v>1.1164900000000167E-2</v>
      </c>
      <c r="C15" s="31">
        <f t="shared" ref="C15:P15" si="4">C14/C3</f>
        <v>0.25146584999999977</v>
      </c>
      <c r="D15" s="31">
        <f t="shared" si="4"/>
        <v>2.1162499999999973E-2</v>
      </c>
      <c r="E15" s="31">
        <f t="shared" si="4"/>
        <v>1.6869083333333368E-2</v>
      </c>
      <c r="F15" s="31">
        <f t="shared" si="4"/>
        <v>0.12159752499999996</v>
      </c>
      <c r="G15" s="31">
        <f t="shared" si="4"/>
        <v>0.17744887500000014</v>
      </c>
      <c r="H15" s="31">
        <f t="shared" si="4"/>
        <v>0.58549999999999991</v>
      </c>
      <c r="I15" s="31">
        <f t="shared" si="4"/>
        <v>6.0794525000000023E-2</v>
      </c>
      <c r="J15" s="31">
        <f t="shared" si="4"/>
        <v>5.9236666666666826E-2</v>
      </c>
      <c r="K15" s="31">
        <f t="shared" si="4"/>
        <v>9.3049999999994526E-4</v>
      </c>
      <c r="L15" s="18" t="s">
        <v>54</v>
      </c>
      <c r="M15" s="31">
        <f t="shared" si="4"/>
        <v>8.8031166666665325E-3</v>
      </c>
      <c r="N15" s="31">
        <f t="shared" si="4"/>
        <v>1.536000000000004E-2</v>
      </c>
      <c r="O15" s="31">
        <f t="shared" si="4"/>
        <v>4.2087687500000026E-2</v>
      </c>
      <c r="P15" s="31">
        <f t="shared" si="4"/>
        <v>0.12269691666666671</v>
      </c>
    </row>
    <row r="16" spans="1:16" ht="16.2" thickBot="1" x14ac:dyDescent="0.35">
      <c r="A16" s="36" t="s">
        <v>115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</row>
    <row r="17" spans="1:16" x14ac:dyDescent="0.3">
      <c r="A17" t="s">
        <v>123</v>
      </c>
      <c r="B17" s="1">
        <f>AVERAGE('F3'!B2,'F3'!B18,'F3'!B32,'F3'!B42)</f>
        <v>4.9860864999999999</v>
      </c>
      <c r="C17" s="1">
        <f>AVERAGE('F3'!C2,'F3'!C18,'F3'!C32,'F3'!C42)</f>
        <v>1.2867045833333335</v>
      </c>
      <c r="D17" s="1">
        <f>AVERAGE('F3'!D2,'F3'!D18,'F3'!D32,'F3'!D42)</f>
        <v>10.458807849999999</v>
      </c>
      <c r="E17" s="1">
        <f>AVERAGE('F3'!E2,'F3'!E18,'F3'!E32,'F3'!E42)</f>
        <v>1.0060320833333334</v>
      </c>
      <c r="F17" s="1">
        <f>AVERAGE('F3'!F2,'F3'!F18,'F3'!F32,'F3'!F42)</f>
        <v>10.826196833333334</v>
      </c>
      <c r="G17" s="1">
        <f>AVERAGE('F3'!G2,'F3'!G18,'F3'!G32,'F3'!G42)</f>
        <v>4.1773658749999996</v>
      </c>
      <c r="H17" s="1">
        <f>AVERAGE('F3'!H2,'F3'!H18,'F3'!H32,'F3'!H42)</f>
        <v>1.94</v>
      </c>
      <c r="I17" s="1">
        <f>AVERAGE('F3'!I2,'F3'!I18,'F3'!I32,'F3'!I42)</f>
        <v>5.2750400000000006</v>
      </c>
      <c r="J17" s="1">
        <f>AVERAGE('F3'!J2,'F3'!J18,'F3'!J32,'F3'!J42)</f>
        <v>0.98941100000000004</v>
      </c>
      <c r="K17" s="1">
        <f>AVERAGE('F3'!K2,'F3'!K18,'F3'!K32,'F3'!K42)</f>
        <v>1.07765925</v>
      </c>
      <c r="L17" s="1">
        <f>AVERAGE('F3'!L2,'F3'!L18,'F3'!L32,'F3'!L42)</f>
        <v>1.1080712500000001</v>
      </c>
      <c r="M17" s="1">
        <f>AVERAGE('F3'!M2,'F3'!M18,'F3'!M32,'F3'!M42)</f>
        <v>5.355790916666666</v>
      </c>
      <c r="N17" s="1">
        <f>AVERAGE('F3'!N2,'F3'!N18,'F3'!N32,'F3'!N42)</f>
        <v>1.0257358750000001</v>
      </c>
      <c r="O17" s="1">
        <f>AVERAGE('F3'!O2,'F3'!O18,'F3'!O32,'F3'!O42)</f>
        <v>0.94431012499999989</v>
      </c>
      <c r="P17" s="1">
        <f>AVERAGE('F3'!P2,'F3'!P18,'F3'!P32,'F3'!P42)</f>
        <v>1.0790114166666667</v>
      </c>
    </row>
    <row r="18" spans="1:16" x14ac:dyDescent="0.3">
      <c r="A18" t="s">
        <v>124</v>
      </c>
      <c r="B18" s="1">
        <f>STDEV('F3'!B2,'F3'!B18,'F3'!B32,'F3'!B42)</f>
        <v>5.9773516649031808E-3</v>
      </c>
      <c r="C18" s="1">
        <f>STDEV('F3'!C2,'F3'!C18,'F3'!C32,'F3'!C42)</f>
        <v>4.2429866970225744E-4</v>
      </c>
      <c r="D18" s="1">
        <f>STDEV('F3'!D2,'F3'!D18,'F3'!D32,'F3'!D42)</f>
        <v>4.6189194247825645E-2</v>
      </c>
      <c r="E18" s="1">
        <f>STDEV('F3'!E2,'F3'!E18,'F3'!E32,'F3'!E42)</f>
        <v>7.7856251087073548E-4</v>
      </c>
      <c r="F18" s="1">
        <f>STDEV('F3'!F2,'F3'!F18,'F3'!F32,'F3'!F42)</f>
        <v>3.2383728340360574E-2</v>
      </c>
      <c r="G18" s="1">
        <f>STDEV('F3'!G2,'F3'!G18,'F3'!G32,'F3'!G42)</f>
        <v>7.6824355419115115E-2</v>
      </c>
      <c r="H18" s="1">
        <f>STDEV('F3'!H2,'F3'!H18,'F3'!H32,'F3'!H42)</f>
        <v>8.1649658092772682E-3</v>
      </c>
      <c r="I18" s="1">
        <f>STDEV('F3'!I2,'F3'!I18,'F3'!I32,'F3'!I42)</f>
        <v>4.4100888210065102E-2</v>
      </c>
      <c r="J18" s="1">
        <f>STDEV('F3'!J2,'F3'!J18,'F3'!J32,'F3'!J42)</f>
        <v>1.4517280379934075E-3</v>
      </c>
      <c r="K18" s="1">
        <f>STDEV('F3'!K2,'F3'!K18,'F3'!K32,'F3'!K42)</f>
        <v>1.333853250680842E-2</v>
      </c>
      <c r="L18" s="1">
        <f>STDEV('F3'!L2,'F3'!L18,'F3'!L32,'F3'!L42)</f>
        <v>1.9967009951834737E-2</v>
      </c>
      <c r="M18" s="1">
        <f>STDEV('F3'!M2,'F3'!M18,'F3'!M32,'F3'!M42)</f>
        <v>5.4664901223101553E-2</v>
      </c>
      <c r="N18" s="1">
        <f>STDEV('F3'!N2,'F3'!N18,'F3'!N32,'F3'!N42)</f>
        <v>5.3924399026941067E-3</v>
      </c>
      <c r="O18" s="1">
        <f>STDEV('F3'!O2,'F3'!O18,'F3'!O32,'F3'!O42)</f>
        <v>1.0689376638357674E-3</v>
      </c>
      <c r="P18" s="1">
        <f>STDEV('F3'!P2,'F3'!P18,'F3'!P32,'F3'!P42)</f>
        <v>7.4254231572897806E-3</v>
      </c>
    </row>
    <row r="19" spans="1:16" x14ac:dyDescent="0.3">
      <c r="A19" t="s">
        <v>125</v>
      </c>
      <c r="B19" s="31">
        <f>B18/B17</f>
        <v>1.1988062511356715E-3</v>
      </c>
      <c r="C19" s="31">
        <f t="shared" ref="C19:P19" si="5">C18/C17</f>
        <v>3.2975608791496682E-4</v>
      </c>
      <c r="D19" s="31">
        <f t="shared" si="5"/>
        <v>4.4162962844590025E-3</v>
      </c>
      <c r="E19" s="31">
        <f t="shared" si="5"/>
        <v>7.7389431586623726E-4</v>
      </c>
      <c r="F19" s="31">
        <f t="shared" si="5"/>
        <v>2.9912377207712173E-3</v>
      </c>
      <c r="G19" s="31">
        <f t="shared" si="5"/>
        <v>1.8390621678335783E-2</v>
      </c>
      <c r="H19" s="31">
        <f t="shared" si="5"/>
        <v>4.2087452625140555E-3</v>
      </c>
      <c r="I19" s="31">
        <f t="shared" si="5"/>
        <v>8.3602945589161589E-3</v>
      </c>
      <c r="J19" s="31">
        <f t="shared" si="5"/>
        <v>1.4672649060839301E-3</v>
      </c>
      <c r="K19" s="31">
        <f t="shared" si="5"/>
        <v>1.2377319182114774E-2</v>
      </c>
      <c r="L19" s="31">
        <f t="shared" si="5"/>
        <v>1.8019608352653076E-2</v>
      </c>
      <c r="M19" s="31">
        <f t="shared" si="5"/>
        <v>1.0206690678120023E-2</v>
      </c>
      <c r="N19" s="31">
        <f t="shared" si="5"/>
        <v>5.2571427344238171E-3</v>
      </c>
      <c r="O19" s="31">
        <f t="shared" si="5"/>
        <v>1.1319773404269784E-3</v>
      </c>
      <c r="P19" s="31">
        <f t="shared" si="5"/>
        <v>6.8816910021478276E-3</v>
      </c>
    </row>
    <row r="20" spans="1:16" x14ac:dyDescent="0.3">
      <c r="A20" t="s">
        <v>126</v>
      </c>
      <c r="B20" s="1">
        <f>ABS(B17-B3)</f>
        <v>1.3913500000000134E-2</v>
      </c>
      <c r="C20" s="1">
        <f t="shared" ref="C20:P20" si="6">ABS(C17-C3)</f>
        <v>0.28670458333333348</v>
      </c>
      <c r="D20" s="1">
        <f t="shared" si="6"/>
        <v>0.45880784999999946</v>
      </c>
      <c r="E20" s="1">
        <f t="shared" si="6"/>
        <v>6.0320833333333823E-3</v>
      </c>
      <c r="F20" s="1">
        <f t="shared" si="6"/>
        <v>0.82619683333333427</v>
      </c>
      <c r="G20" s="1">
        <f t="shared" si="6"/>
        <v>0.82263412500000044</v>
      </c>
      <c r="H20" s="1">
        <f t="shared" si="6"/>
        <v>3.06</v>
      </c>
      <c r="I20" s="1">
        <f t="shared" si="6"/>
        <v>0.27504000000000062</v>
      </c>
      <c r="J20" s="1">
        <f t="shared" si="6"/>
        <v>1.058899999999996E-2</v>
      </c>
      <c r="K20" s="1">
        <f t="shared" si="6"/>
        <v>7.7659249999999957E-2</v>
      </c>
      <c r="L20" s="1">
        <f t="shared" si="6"/>
        <v>0.10807125000000006</v>
      </c>
      <c r="M20" s="1">
        <f t="shared" si="6"/>
        <v>0.35579091666666596</v>
      </c>
      <c r="N20" s="1">
        <f t="shared" si="6"/>
        <v>2.5735875000000075E-2</v>
      </c>
      <c r="O20" s="1">
        <f t="shared" si="6"/>
        <v>5.5689875000000111E-2</v>
      </c>
      <c r="P20" s="1">
        <f t="shared" si="6"/>
        <v>7.9011416666666667E-2</v>
      </c>
    </row>
    <row r="21" spans="1:16" ht="16.2" thickBot="1" x14ac:dyDescent="0.35">
      <c r="A21" t="s">
        <v>127</v>
      </c>
      <c r="B21" s="31">
        <f>B20/B3</f>
        <v>2.7827000000000268E-3</v>
      </c>
      <c r="C21" s="31">
        <f t="shared" ref="C21:P21" si="7">C20/C3</f>
        <v>0.28670458333333348</v>
      </c>
      <c r="D21" s="31">
        <f t="shared" si="7"/>
        <v>4.5880784999999945E-2</v>
      </c>
      <c r="E21" s="31">
        <f t="shared" si="7"/>
        <v>6.0320833333333823E-3</v>
      </c>
      <c r="F21" s="31">
        <f t="shared" si="7"/>
        <v>8.261968333333343E-2</v>
      </c>
      <c r="G21" s="31">
        <f t="shared" si="7"/>
        <v>0.1645268250000001</v>
      </c>
      <c r="H21" s="31">
        <f t="shared" si="7"/>
        <v>0.61199999999999999</v>
      </c>
      <c r="I21" s="31">
        <f t="shared" si="7"/>
        <v>5.5008000000000126E-2</v>
      </c>
      <c r="J21" s="31">
        <f t="shared" si="7"/>
        <v>1.058899999999996E-2</v>
      </c>
      <c r="K21" s="31">
        <f t="shared" si="7"/>
        <v>7.7659249999999957E-2</v>
      </c>
      <c r="L21" s="31">
        <f t="shared" si="7"/>
        <v>0.10807125000000006</v>
      </c>
      <c r="M21" s="31">
        <f t="shared" si="7"/>
        <v>7.1158183333333194E-2</v>
      </c>
      <c r="N21" s="31">
        <f t="shared" si="7"/>
        <v>2.5735875000000075E-2</v>
      </c>
      <c r="O21" s="31">
        <f t="shared" si="7"/>
        <v>5.5689875000000111E-2</v>
      </c>
      <c r="P21" s="31">
        <f t="shared" si="7"/>
        <v>7.9011416666666667E-2</v>
      </c>
    </row>
    <row r="22" spans="1:16" ht="16.2" thickBot="1" x14ac:dyDescent="0.35">
      <c r="A22" s="36" t="s">
        <v>116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8"/>
    </row>
    <row r="23" spans="1:16" x14ac:dyDescent="0.3">
      <c r="A23" t="s">
        <v>123</v>
      </c>
      <c r="B23" s="1">
        <f>AVERAGE('F4'!B2,'F4'!B18,'F4'!B32)</f>
        <v>5.126298888888889</v>
      </c>
      <c r="C23" s="1">
        <f>AVERAGE('F4'!C2,'F4'!C18,'F4'!C32)</f>
        <v>1.1683437777777776</v>
      </c>
      <c r="D23" s="1">
        <f>AVERAGE('F4'!D2,'F4'!D18,'F4'!D32)</f>
        <v>10.496224266666667</v>
      </c>
      <c r="E23" s="1">
        <f>AVERAGE('F4'!E2,'F4'!E18,'F4'!E32)</f>
        <v>1.0496546666666668</v>
      </c>
      <c r="F23" s="1">
        <f>AVERAGE('F4'!F2,'F4'!F18,'F4'!F32)</f>
        <v>11.399950333333331</v>
      </c>
      <c r="G23" s="1">
        <f>AVERAGE('F4'!G2,'F4'!G18,'F4'!G32)</f>
        <v>4.0104486666666661</v>
      </c>
      <c r="H23" s="1">
        <f>AVERAGE('F4'!H2,'F4'!H18,'F4'!H32)</f>
        <v>2.3859947777777779</v>
      </c>
      <c r="I23" s="1">
        <f>AVERAGE('F4'!I2,'F4'!I18,'F4'!I32)</f>
        <v>5.4242939999999997</v>
      </c>
      <c r="J23" s="1">
        <f>AVERAGE('F4'!J2,'F4'!J18,'F4'!J32)</f>
        <v>1.0606936666666666</v>
      </c>
      <c r="K23" s="1">
        <f>AVERAGE('F4'!K2,'F4'!K18,'F4'!K32)</f>
        <v>1.0222282222222221</v>
      </c>
      <c r="L23" s="1">
        <f>AVERAGE('F4'!L2,'F4'!L18,'F4'!L32)</f>
        <v>1.0337063333333334</v>
      </c>
      <c r="M23" s="1">
        <f>AVERAGE('F4'!M2,'F4'!M18,'F4'!M32)</f>
        <v>5.5113194444444433</v>
      </c>
      <c r="N23" s="1">
        <f>AVERAGE('F4'!N2,'F4'!N18,'F4'!N32)</f>
        <v>1.0393625</v>
      </c>
      <c r="O23" s="1">
        <f>AVERAGE('F4'!O2,'F4'!O18,'F4'!O32)</f>
        <v>0.97507833333333327</v>
      </c>
      <c r="P23" s="1">
        <f>AVERAGE('F4'!P2,'F4'!P18,'F4'!P32)</f>
        <v>1.1637911111111112</v>
      </c>
    </row>
    <row r="24" spans="1:16" x14ac:dyDescent="0.3">
      <c r="A24" t="s">
        <v>124</v>
      </c>
      <c r="B24" s="1">
        <f>STDEV('F4'!B2,'F4'!B18,'F4'!B32)</f>
        <v>5.0971192771926939E-3</v>
      </c>
      <c r="C24" s="1">
        <f>STDEV('F4'!C2,'F4'!C18,'F4'!C32)</f>
        <v>1.3943162535145349E-3</v>
      </c>
      <c r="D24" s="1">
        <f>STDEV('F4'!D2,'F4'!D18,'F4'!D32)</f>
        <v>1.6577201296157251E-2</v>
      </c>
      <c r="E24" s="1">
        <f>STDEV('F4'!E2,'F4'!E18,'F4'!E32)</f>
        <v>1.0633504178355921E-3</v>
      </c>
      <c r="F24" s="1">
        <f>STDEV('F4'!F2,'F4'!F18,'F4'!F32)</f>
        <v>9.213209773652524E-3</v>
      </c>
      <c r="G24" s="1">
        <f>STDEV('F4'!G2,'F4'!G18,'F4'!G32)</f>
        <v>5.9316391588525537E-2</v>
      </c>
      <c r="H24" s="1">
        <f>STDEV('F4'!H2,'F4'!H18,'F4'!H32)</f>
        <v>1.1787511811391942E-2</v>
      </c>
      <c r="I24" s="1">
        <f>STDEV('F4'!I2,'F4'!I18,'F4'!I32)</f>
        <v>1.182631435877258E-2</v>
      </c>
      <c r="J24" s="1">
        <f>STDEV('F4'!J2,'F4'!J18,'F4'!J32)</f>
        <v>7.957746749761858E-4</v>
      </c>
      <c r="K24" s="1">
        <f>STDEV('F4'!K2,'F4'!K18,'F4'!K32)</f>
        <v>1.8760419576963318E-2</v>
      </c>
      <c r="L24" s="1">
        <f>STDEV('F4'!L2,'F4'!L18,'F4'!L32)</f>
        <v>2.2295379097098413E-2</v>
      </c>
      <c r="M24" s="1">
        <f>STDEV('F4'!M2,'F4'!M18,'F4'!M32)</f>
        <v>8.7366679914364295E-3</v>
      </c>
      <c r="N24" s="1">
        <f>STDEV('F4'!N2,'F4'!N18,'F4'!N32)</f>
        <v>7.9749329934496931E-4</v>
      </c>
      <c r="O24" s="1">
        <f>STDEV('F4'!O2,'F4'!O18,'F4'!O32)</f>
        <v>4.4991112548288428E-4</v>
      </c>
      <c r="P24" s="1">
        <f>STDEV('F4'!P2,'F4'!P18,'F4'!P32)</f>
        <v>1.5636553447090867E-3</v>
      </c>
    </row>
    <row r="25" spans="1:16" x14ac:dyDescent="0.3">
      <c r="A25" t="s">
        <v>125</v>
      </c>
      <c r="B25" s="31">
        <f>B24/B23</f>
        <v>9.9430785985588142E-4</v>
      </c>
      <c r="C25" s="31">
        <f t="shared" ref="C25:P25" si="8">C24/C23</f>
        <v>1.1934126581874414E-3</v>
      </c>
      <c r="D25" s="31">
        <f t="shared" si="8"/>
        <v>1.5793489996971785E-3</v>
      </c>
      <c r="E25" s="31">
        <f t="shared" si="8"/>
        <v>1.013047863839274E-3</v>
      </c>
      <c r="F25" s="31">
        <f t="shared" si="8"/>
        <v>8.081798169517632E-4</v>
      </c>
      <c r="G25" s="31">
        <f t="shared" si="8"/>
        <v>1.4790462743368584E-2</v>
      </c>
      <c r="H25" s="31">
        <f t="shared" si="8"/>
        <v>4.9402923766540549E-3</v>
      </c>
      <c r="I25" s="31">
        <f t="shared" si="8"/>
        <v>2.1802495142727481E-3</v>
      </c>
      <c r="J25" s="31">
        <f t="shared" si="8"/>
        <v>7.5023986659313751E-4</v>
      </c>
      <c r="K25" s="31">
        <f t="shared" si="8"/>
        <v>1.8352476647709882E-2</v>
      </c>
      <c r="L25" s="31">
        <f t="shared" si="8"/>
        <v>2.1568387827521369E-2</v>
      </c>
      <c r="M25" s="31">
        <f t="shared" si="8"/>
        <v>1.5852225731976439E-3</v>
      </c>
      <c r="N25" s="31">
        <f t="shared" si="8"/>
        <v>7.6729081465318335E-4</v>
      </c>
      <c r="O25" s="31">
        <f t="shared" si="8"/>
        <v>4.6141023762147414E-4</v>
      </c>
      <c r="P25" s="31">
        <f t="shared" si="8"/>
        <v>1.3435876333650731E-3</v>
      </c>
    </row>
    <row r="26" spans="1:16" x14ac:dyDescent="0.3">
      <c r="A26" t="s">
        <v>126</v>
      </c>
      <c r="B26" s="1">
        <f>ABS(B23-B3)</f>
        <v>0.12629888888888896</v>
      </c>
      <c r="C26" s="1">
        <f t="shared" ref="C26:P26" si="9">ABS(C23-C3)</f>
        <v>0.16834377777777765</v>
      </c>
      <c r="D26" s="1">
        <f t="shared" si="9"/>
        <v>0.49622426666666719</v>
      </c>
      <c r="E26" s="1">
        <f t="shared" si="9"/>
        <v>4.9654666666666847E-2</v>
      </c>
      <c r="F26" s="1">
        <f t="shared" si="9"/>
        <v>1.3999503333333312</v>
      </c>
      <c r="G26" s="1">
        <f t="shared" si="9"/>
        <v>0.98955133333333389</v>
      </c>
      <c r="H26" s="1">
        <f t="shared" si="9"/>
        <v>2.6140052222222221</v>
      </c>
      <c r="I26" s="1">
        <f t="shared" si="9"/>
        <v>0.42429399999999973</v>
      </c>
      <c r="J26" s="1">
        <f t="shared" si="9"/>
        <v>6.0693666666666646E-2</v>
      </c>
      <c r="K26" s="1">
        <f t="shared" si="9"/>
        <v>2.2228222222222094E-2</v>
      </c>
      <c r="L26" s="1">
        <f t="shared" si="9"/>
        <v>3.3706333333333394E-2</v>
      </c>
      <c r="M26" s="1">
        <f t="shared" si="9"/>
        <v>0.51131944444444333</v>
      </c>
      <c r="N26" s="1">
        <f t="shared" si="9"/>
        <v>3.9362499999999967E-2</v>
      </c>
      <c r="O26" s="1">
        <f t="shared" si="9"/>
        <v>2.4921666666666731E-2</v>
      </c>
      <c r="P26" s="1">
        <f t="shared" si="9"/>
        <v>0.16379111111111122</v>
      </c>
    </row>
    <row r="27" spans="1:16" x14ac:dyDescent="0.3">
      <c r="A27" t="s">
        <v>127</v>
      </c>
      <c r="B27" s="31">
        <f>B26/B3</f>
        <v>2.5259777777777791E-2</v>
      </c>
      <c r="C27" s="31">
        <f t="shared" ref="C27:P27" si="10">C26/C3</f>
        <v>0.16834377777777765</v>
      </c>
      <c r="D27" s="31">
        <f t="shared" si="10"/>
        <v>4.9622426666666719E-2</v>
      </c>
      <c r="E27" s="31">
        <f t="shared" si="10"/>
        <v>4.9654666666666847E-2</v>
      </c>
      <c r="F27" s="31">
        <f t="shared" si="10"/>
        <v>0.13999503333333313</v>
      </c>
      <c r="G27" s="31">
        <f t="shared" si="10"/>
        <v>0.19791026666666678</v>
      </c>
      <c r="H27" s="31">
        <f t="shared" si="10"/>
        <v>0.52280104444444442</v>
      </c>
      <c r="I27" s="31">
        <f t="shared" si="10"/>
        <v>8.4858799999999943E-2</v>
      </c>
      <c r="J27" s="31">
        <f t="shared" si="10"/>
        <v>6.0693666666666646E-2</v>
      </c>
      <c r="K27" s="31">
        <f t="shared" si="10"/>
        <v>2.2228222222222094E-2</v>
      </c>
      <c r="L27" s="31">
        <f t="shared" si="10"/>
        <v>3.3706333333333394E-2</v>
      </c>
      <c r="M27" s="31">
        <f t="shared" si="10"/>
        <v>0.10226388888888867</v>
      </c>
      <c r="N27" s="31">
        <f t="shared" si="10"/>
        <v>3.9362499999999967E-2</v>
      </c>
      <c r="O27" s="31">
        <f t="shared" si="10"/>
        <v>2.4921666666666731E-2</v>
      </c>
      <c r="P27" s="31">
        <f t="shared" si="10"/>
        <v>0.16379111111111122</v>
      </c>
    </row>
    <row r="29" spans="1:16" x14ac:dyDescent="0.3">
      <c r="A29" s="32" t="s">
        <v>128</v>
      </c>
    </row>
    <row r="30" spans="1:16" x14ac:dyDescent="0.3">
      <c r="A30" s="29"/>
      <c r="B30" s="29" t="s">
        <v>0</v>
      </c>
      <c r="C30" s="29" t="s">
        <v>1</v>
      </c>
      <c r="D30" s="29" t="s">
        <v>2</v>
      </c>
      <c r="E30" s="29" t="s">
        <v>3</v>
      </c>
      <c r="F30" s="29" t="s">
        <v>4</v>
      </c>
      <c r="G30" s="29" t="s">
        <v>5</v>
      </c>
      <c r="H30" s="29" t="s">
        <v>6</v>
      </c>
      <c r="I30" s="29" t="s">
        <v>7</v>
      </c>
      <c r="J30" s="29" t="s">
        <v>8</v>
      </c>
      <c r="K30" s="29" t="s">
        <v>9</v>
      </c>
      <c r="L30" s="29" t="s">
        <v>10</v>
      </c>
      <c r="M30" s="29" t="s">
        <v>11</v>
      </c>
      <c r="N30" s="29" t="s">
        <v>12</v>
      </c>
      <c r="O30" s="29" t="s">
        <v>13</v>
      </c>
      <c r="P30" s="29" t="s">
        <v>14</v>
      </c>
    </row>
    <row r="31" spans="1:16" x14ac:dyDescent="0.3">
      <c r="A31" t="s">
        <v>129</v>
      </c>
      <c r="B31" s="1">
        <f>AVERAGE('F1'!B4,'F2'!B4,'F3'!B4,'F4'!B4)</f>
        <v>6.0410000000000004E-3</v>
      </c>
      <c r="C31" s="1">
        <f>AVERAGE('F1'!C4,'F2'!C4,'F3'!C4,'F4'!C4)</f>
        <v>0.13155636666666667</v>
      </c>
      <c r="D31" s="1">
        <f>AVERAGE('F1'!D4,'F2'!D4,'F3'!D4,'F4'!D4)</f>
        <v>51.401471999999998</v>
      </c>
      <c r="E31" s="1"/>
      <c r="F31" s="1">
        <f>AVERAGE('F1'!F4,'F2'!F4,'F3'!F4,'F4'!F4)</f>
        <v>1.8214333333333332E-2</v>
      </c>
      <c r="G31" s="1">
        <f>AVERAGE('F1'!G4,'F2'!G4,'F3'!G4,'F4'!G4)</f>
        <v>0.94936274999999992</v>
      </c>
      <c r="H31" s="1"/>
      <c r="I31" s="1">
        <f>AVERAGE('F1'!I4,'F2'!I4,'F3'!I4,'F4'!I4)</f>
        <v>28.537845812500002</v>
      </c>
      <c r="J31" s="1">
        <f>AVERAGE('F1'!J4,'F2'!J4,'F3'!J4,'F4'!J4)</f>
        <v>1.8365E-3</v>
      </c>
      <c r="K31" s="1">
        <f>AVERAGE('F1'!K4,'F2'!K4,'F3'!K4,'F4'!K4)</f>
        <v>5.6055951249999998</v>
      </c>
      <c r="L31" s="1"/>
      <c r="M31" s="1">
        <f>AVERAGE('F1'!M4,'F2'!M4,'F3'!M4,'F4'!M4)</f>
        <v>4.5370791666666666</v>
      </c>
      <c r="N31" s="1">
        <f>AVERAGE('F1'!N4,'F2'!N4,'F3'!N4,'F4'!N4)</f>
        <v>7.1131094999999993</v>
      </c>
      <c r="O31" s="1">
        <f>AVERAGE('F1'!O4,'F2'!O4,'F3'!O4,'F4'!O4)</f>
        <v>0.380843125</v>
      </c>
      <c r="P31" s="1"/>
    </row>
    <row r="32" spans="1:16" x14ac:dyDescent="0.3">
      <c r="A32" t="s">
        <v>130</v>
      </c>
      <c r="B32" s="1"/>
      <c r="C32" s="1">
        <f>STDEV('F1'!C4,'F2'!C4,'F3'!C4,'F4'!C4)</f>
        <v>1.6477742224566383E-2</v>
      </c>
      <c r="D32" s="1">
        <f>STDEV('F1'!D4,'F2'!D4,'F3'!D4,'F4'!D4)</f>
        <v>0.99766137054593007</v>
      </c>
      <c r="E32" s="1"/>
      <c r="F32" s="1">
        <f>STDEV('F1'!F4,'F2'!F4,'F3'!F4,'F4'!F4)</f>
        <v>5.8925565098878849E-4</v>
      </c>
      <c r="G32" s="1">
        <f>STDEV('F1'!G4,'F2'!G4,'F3'!G4,'F4'!G4)</f>
        <v>4.4437347191485961E-2</v>
      </c>
      <c r="H32" s="1"/>
      <c r="I32" s="1">
        <f>STDEV('F1'!I4,'F2'!I4,'F3'!I4,'F4'!I4)</f>
        <v>0.73245855075507493</v>
      </c>
      <c r="J32" s="1">
        <f>STDEV('F1'!J4,'F2'!J4,'F3'!J4,'F4'!J4)</f>
        <v>1.1101576464628799E-4</v>
      </c>
      <c r="K32" s="1">
        <f>STDEV('F1'!K4,'F2'!K4,'F3'!K4,'F4'!K4)</f>
        <v>1.0708439983686044</v>
      </c>
      <c r="L32" s="1"/>
      <c r="M32" s="1">
        <f>STDEV('F1'!M4,'F2'!M4,'F3'!M4,'F4'!M4)</f>
        <v>0.70655816290722717</v>
      </c>
      <c r="N32" s="1">
        <f>STDEV('F1'!N4,'F2'!N4,'F3'!N4,'F4'!N4)</f>
        <v>0.10554387269072345</v>
      </c>
      <c r="O32" s="1">
        <f>STDEV('F1'!O4,'F2'!O4,'F3'!O4,'F4'!O4)</f>
        <v>3.1860014706590556E-2</v>
      </c>
      <c r="P32" s="1"/>
    </row>
    <row r="33" spans="1:16" x14ac:dyDescent="0.3">
      <c r="A33" t="s">
        <v>131</v>
      </c>
      <c r="C33" s="31">
        <f>C32/C31</f>
        <v>0.12525233587757223</v>
      </c>
      <c r="D33" s="31">
        <f>D32/D31</f>
        <v>1.9409198447583955E-2</v>
      </c>
      <c r="E33" s="31"/>
      <c r="F33" s="31">
        <f t="shared" ref="F33:O33" si="11">F32/F31</f>
        <v>3.2351206064205218E-2</v>
      </c>
      <c r="G33" s="31">
        <f t="shared" si="11"/>
        <v>4.6807552952215538E-2</v>
      </c>
      <c r="H33" s="31"/>
      <c r="I33" s="31">
        <f t="shared" si="11"/>
        <v>2.5666217259967365E-2</v>
      </c>
      <c r="J33" s="31">
        <f t="shared" si="11"/>
        <v>6.0449640428144831E-2</v>
      </c>
      <c r="K33" s="31">
        <f t="shared" si="11"/>
        <v>0.19103127758778413</v>
      </c>
      <c r="L33" s="31"/>
      <c r="M33" s="31">
        <f t="shared" si="11"/>
        <v>0.15572974086461144</v>
      </c>
      <c r="N33" s="31">
        <f t="shared" si="11"/>
        <v>1.4837937288990626E-2</v>
      </c>
      <c r="O33" s="31">
        <f t="shared" si="11"/>
        <v>8.3656531036474815E-2</v>
      </c>
      <c r="P33" s="31"/>
    </row>
    <row r="35" spans="1:16" x14ac:dyDescent="0.3">
      <c r="A35" s="33" t="s">
        <v>132</v>
      </c>
    </row>
    <row r="36" spans="1:16" ht="16.2" thickBot="1" x14ac:dyDescent="0.35">
      <c r="B36" s="29" t="s">
        <v>0</v>
      </c>
      <c r="C36" s="29" t="s">
        <v>1</v>
      </c>
      <c r="D36" s="29" t="s">
        <v>2</v>
      </c>
      <c r="E36" s="29" t="s">
        <v>3</v>
      </c>
      <c r="F36" s="29" t="s">
        <v>4</v>
      </c>
      <c r="G36" s="29" t="s">
        <v>5</v>
      </c>
      <c r="H36" s="29" t="s">
        <v>6</v>
      </c>
      <c r="I36" s="29" t="s">
        <v>7</v>
      </c>
      <c r="J36" s="29" t="s">
        <v>8</v>
      </c>
      <c r="K36" s="29" t="s">
        <v>9</v>
      </c>
      <c r="L36" s="29" t="s">
        <v>10</v>
      </c>
      <c r="M36" s="29" t="s">
        <v>11</v>
      </c>
      <c r="N36" s="29" t="s">
        <v>12</v>
      </c>
      <c r="O36" s="29" t="s">
        <v>13</v>
      </c>
      <c r="P36" s="29" t="s">
        <v>14</v>
      </c>
    </row>
    <row r="37" spans="1:16" ht="16.2" thickBot="1" x14ac:dyDescent="0.35">
      <c r="A37" s="36" t="s">
        <v>113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8"/>
    </row>
    <row r="38" spans="1:16" x14ac:dyDescent="0.3">
      <c r="A38" t="s">
        <v>133</v>
      </c>
      <c r="B38" s="1">
        <f>AVERAGE('F1'!B5,'F1'!B37,'F1'!B38)</f>
        <v>2.8783333333333331E-2</v>
      </c>
      <c r="C38" s="1">
        <f>AVERAGE('F1'!C5,'F1'!C37,'F1'!C38)</f>
        <v>3.3964784444444445</v>
      </c>
      <c r="D38" s="1">
        <f>AVERAGE('F1'!D5,'F1'!D37,'F1'!D38)</f>
        <v>120.67849966666665</v>
      </c>
      <c r="E38" s="1">
        <f>AVERAGE('F1'!E5,'F1'!E37,'F1'!E38)</f>
        <v>4.9779999999999998E-3</v>
      </c>
      <c r="F38" s="1">
        <f>AVERAGE('F1'!F5,'F1'!F37,'F1'!F38)</f>
        <v>3.6631111111111107E-2</v>
      </c>
      <c r="G38" s="1">
        <f>AVERAGE('F1'!G5,'F1'!G37,'F1'!G38)</f>
        <v>2.2171743333333334</v>
      </c>
      <c r="H38" s="1" t="s">
        <v>16</v>
      </c>
      <c r="I38" s="1">
        <f>AVERAGE('F1'!I5,'F1'!I37,'F1'!I38)</f>
        <v>4.7128578333333335</v>
      </c>
      <c r="J38" s="1">
        <f>AVERAGE('F1'!J5,'F1'!J37,'F1'!J38)</f>
        <v>0.61420055555555553</v>
      </c>
      <c r="K38" s="1">
        <f>AVERAGE('F1'!K5,'F1'!K37,'F1'!K38)</f>
        <v>1.7575296111111112</v>
      </c>
      <c r="L38" s="1">
        <f>AVERAGE('F1'!L5,'F1'!L37,'F1'!L38)</f>
        <v>0.27790033333333336</v>
      </c>
      <c r="M38" s="1">
        <f>AVERAGE('F1'!M5,'F1'!M37,'F1'!M38)</f>
        <v>1.4038542222222221</v>
      </c>
      <c r="N38" s="1">
        <f>AVERAGE('F1'!N5,'F1'!N37,'F1'!N38)</f>
        <v>0.52315433333333339</v>
      </c>
      <c r="O38" s="1">
        <f>AVERAGE('F1'!O5,'F1'!O37,'F1'!O38)</f>
        <v>0.53552224999999998</v>
      </c>
      <c r="P38" s="1">
        <f>AVERAGE('F1'!P5,'F1'!P37,'F1'!P38)</f>
        <v>0.17593411111111112</v>
      </c>
    </row>
    <row r="39" spans="1:16" x14ac:dyDescent="0.3">
      <c r="A39" t="s">
        <v>134</v>
      </c>
      <c r="B39" s="1">
        <f>STDEV('F1'!B5,'F1'!B37,'F1'!B38)</f>
        <v>1.2889459949034989E-3</v>
      </c>
      <c r="C39" s="1">
        <f>STDEV('F1'!C5,'F1'!C37,'F1'!C38)</f>
        <v>4.4606472278674217E-2</v>
      </c>
      <c r="D39" s="1">
        <f>STDEV('F1'!D5,'F1'!D37,'F1'!D38)</f>
        <v>2.4355090619214854</v>
      </c>
      <c r="E39" s="1">
        <f>STDEV('F1'!E5,'F1'!E37,'F1'!E38)</f>
        <v>4.6756259236360818E-4</v>
      </c>
      <c r="F39" s="1">
        <f>STDEV('F1'!F5,'F1'!F37,'F1'!F38)</f>
        <v>6.968474600603701E-3</v>
      </c>
      <c r="G39" s="1">
        <f>STDEV('F1'!G5,'F1'!G37,'F1'!G38)</f>
        <v>0.13678454905464787</v>
      </c>
      <c r="H39" s="1" t="s">
        <v>16</v>
      </c>
      <c r="I39" s="1">
        <f>STDEV('F1'!I5,'F1'!I37,'F1'!I38)</f>
        <v>0.40202216389198736</v>
      </c>
      <c r="J39" s="1">
        <f>STDEV('F1'!J5,'F1'!J37,'F1'!J38)</f>
        <v>9.6233629093376225E-2</v>
      </c>
      <c r="K39" s="1">
        <f>STDEV('F1'!K5,'F1'!K37,'F1'!K38)</f>
        <v>0.15810674229968949</v>
      </c>
      <c r="L39" s="1">
        <f>STDEV('F1'!L5,'F1'!L37,'F1'!L38)</f>
        <v>5.9542154599353525E-2</v>
      </c>
      <c r="M39" s="1">
        <f>STDEV('F1'!M5,'F1'!M37,'F1'!M38)</f>
        <v>0.15162023551452974</v>
      </c>
      <c r="N39" s="1">
        <f>STDEV('F1'!N5,'F1'!N37,'F1'!N38)</f>
        <v>6.2763362334911074E-2</v>
      </c>
      <c r="O39" s="1">
        <f>STDEV('F1'!O5,'F1'!O37,'F1'!O38)</f>
        <v>1.5814759745645838E-2</v>
      </c>
      <c r="P39" s="1">
        <f>STDEV('F1'!P5,'F1'!P37,'F1'!P38)</f>
        <v>5.3411362108256068E-2</v>
      </c>
    </row>
    <row r="40" spans="1:16" ht="16.2" thickBot="1" x14ac:dyDescent="0.35">
      <c r="A40" t="s">
        <v>135</v>
      </c>
      <c r="B40" s="31">
        <f>B39/B38</f>
        <v>4.4780984188888213E-2</v>
      </c>
      <c r="C40" s="31">
        <f t="shared" ref="C40:P40" si="12">C39/C38</f>
        <v>1.3133153355245395E-2</v>
      </c>
      <c r="D40" s="31">
        <f t="shared" si="12"/>
        <v>2.0181797657816029E-2</v>
      </c>
      <c r="E40" s="31">
        <f t="shared" si="12"/>
        <v>9.3925791957333915E-2</v>
      </c>
      <c r="F40" s="31">
        <f t="shared" si="12"/>
        <v>0.19023377640570649</v>
      </c>
      <c r="G40" s="31">
        <f t="shared" si="12"/>
        <v>6.1693186231776331E-2</v>
      </c>
      <c r="H40" s="31"/>
      <c r="I40" s="31">
        <f t="shared" si="12"/>
        <v>8.5303265684898266E-2</v>
      </c>
      <c r="J40" s="31">
        <f t="shared" si="12"/>
        <v>0.15668111697868975</v>
      </c>
      <c r="K40" s="31">
        <f t="shared" si="12"/>
        <v>8.9959646369618951E-2</v>
      </c>
      <c r="L40" s="31">
        <f t="shared" si="12"/>
        <v>0.2142572262694426</v>
      </c>
      <c r="M40" s="31">
        <f t="shared" si="12"/>
        <v>0.10800283470638672</v>
      </c>
      <c r="N40" s="31">
        <f t="shared" si="12"/>
        <v>0.11997102639866834</v>
      </c>
      <c r="O40" s="31">
        <f t="shared" si="12"/>
        <v>2.9531470906476506E-2</v>
      </c>
      <c r="P40" s="31">
        <f t="shared" si="12"/>
        <v>0.3035873019219345</v>
      </c>
    </row>
    <row r="41" spans="1:16" ht="16.2" thickBot="1" x14ac:dyDescent="0.35">
      <c r="A41" s="36" t="s">
        <v>114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8"/>
    </row>
    <row r="42" spans="1:16" x14ac:dyDescent="0.3">
      <c r="A42" t="s">
        <v>133</v>
      </c>
      <c r="B42" s="1">
        <f>AVERAGE('F2'!B5,'F2'!B39,'F2'!B40)</f>
        <v>2.4400379999999999</v>
      </c>
      <c r="C42" s="1">
        <f>AVERAGE('F2'!C5,'F2'!C39,'F2'!C40)</f>
        <v>1.2208013999999998</v>
      </c>
      <c r="D42" s="1">
        <f>AVERAGE('F2'!D5,'F2'!D39,'F2'!D40)</f>
        <v>23.770500999999999</v>
      </c>
      <c r="E42" s="1">
        <f>AVERAGE('F2'!E5,'F2'!E39,'F2'!E40)</f>
        <v>1.2157444444444445E-2</v>
      </c>
      <c r="F42" s="1">
        <f>AVERAGE('F2'!F5,'F2'!F39,'F2'!F40)</f>
        <v>1.5974438888888889</v>
      </c>
      <c r="G42" s="1">
        <f>AVERAGE('F2'!G5,'F2'!G39,'F2'!G40)</f>
        <v>0.34409116666666667</v>
      </c>
      <c r="H42" s="1" t="s">
        <v>16</v>
      </c>
      <c r="I42" s="1">
        <f>AVERAGE('F2'!I5,'F2'!I39,'F2'!I40)</f>
        <v>0.70270716666666655</v>
      </c>
      <c r="J42" s="1">
        <f>AVERAGE('F2'!J5,'F2'!J39,'F2'!J40)</f>
        <v>1.153715888888889</v>
      </c>
      <c r="K42" s="1">
        <f>AVERAGE('F2'!K5,'F2'!K39,'F2'!K40)</f>
        <v>0.54739300000000002</v>
      </c>
      <c r="L42" s="35" t="s">
        <v>16</v>
      </c>
      <c r="M42" s="1">
        <f>AVERAGE('F2'!M5,'F2'!M39,'F2'!M40)</f>
        <v>0.40710244444444443</v>
      </c>
      <c r="N42" s="1">
        <f>AVERAGE('F2'!N5,'F2'!N39,'F2'!N40)</f>
        <v>1.5405643333333332</v>
      </c>
      <c r="O42" s="1">
        <f>AVERAGE('F2'!O5,'F2'!O39,'F2'!O40)</f>
        <v>0.1052535</v>
      </c>
      <c r="P42" s="1">
        <f>AVERAGE('F2'!P5,'F2'!P39,'F2'!P40)</f>
        <v>0.68743766666666672</v>
      </c>
    </row>
    <row r="43" spans="1:16" x14ac:dyDescent="0.3">
      <c r="A43" t="s">
        <v>134</v>
      </c>
      <c r="B43" s="1">
        <f>STDEV('F2'!B5,'F2'!B39,'F2'!B40)</f>
        <v>0.23912312916361739</v>
      </c>
      <c r="C43" s="1">
        <f>STDEV('F2'!C5,'F2'!C39,'F2'!C40)</f>
        <v>2.5741336450930432E-2</v>
      </c>
      <c r="D43" s="1">
        <f>STDEV('F2'!D5,'F2'!D39,'F2'!D40)</f>
        <v>1.2323933453318046</v>
      </c>
      <c r="E43" s="1">
        <f>STDEV('F2'!E5,'F2'!E39,'F2'!E40)</f>
        <v>1.2428308338150781E-3</v>
      </c>
      <c r="F43" s="1">
        <f>STDEV('F2'!F5,'F2'!F39,'F2'!F40)</f>
        <v>6.0612156050978333E-2</v>
      </c>
      <c r="G43" s="1">
        <f>STDEV('F2'!G5,'F2'!G39,'F2'!G40)</f>
        <v>1.964519682602685E-3</v>
      </c>
      <c r="H43" s="1" t="s">
        <v>16</v>
      </c>
      <c r="I43" s="1">
        <f>STDEV('F2'!I5,'F2'!I39,'F2'!I40)</f>
        <v>2.9086844330097616E-2</v>
      </c>
      <c r="J43" s="1">
        <f>STDEV('F2'!J5,'F2'!J39,'F2'!J40)</f>
        <v>8.7990587482306662E-2</v>
      </c>
      <c r="K43" s="1">
        <f>STDEV('F2'!K5,'F2'!K39,'F2'!K40)</f>
        <v>0.23902092444804918</v>
      </c>
      <c r="L43" s="35" t="s">
        <v>16</v>
      </c>
      <c r="M43" s="1">
        <f>STDEV('F2'!M5,'F2'!M39,'F2'!M40)</f>
        <v>9.1395585536680146E-2</v>
      </c>
      <c r="N43" s="1">
        <f>STDEV('F2'!N5,'F2'!N39,'F2'!N40)</f>
        <v>0.35431457534374855</v>
      </c>
      <c r="O43" s="1">
        <f>STDEV('F2'!O5,'F2'!O39,'F2'!O40)</f>
        <v>2.0503284645392661E-3</v>
      </c>
      <c r="P43" s="1">
        <f>STDEV('F2'!P5,'F2'!P39,'F2'!P40)</f>
        <v>0.34627799662955433</v>
      </c>
    </row>
    <row r="44" spans="1:16" ht="16.2" thickBot="1" x14ac:dyDescent="0.35">
      <c r="A44" t="s">
        <v>135</v>
      </c>
      <c r="B44" s="31">
        <f>B43/B42</f>
        <v>9.7999756218393894E-2</v>
      </c>
      <c r="C44" s="31">
        <f t="shared" ref="C44" si="13">C43/C42</f>
        <v>2.1085605284307862E-2</v>
      </c>
      <c r="D44" s="31">
        <f t="shared" ref="D44" si="14">D43/D42</f>
        <v>5.1845493089598939E-2</v>
      </c>
      <c r="E44" s="31">
        <f t="shared" ref="E44" si="15">E43/E42</f>
        <v>0.10222796735731836</v>
      </c>
      <c r="F44" s="31">
        <f t="shared" ref="F44" si="16">F43/F42</f>
        <v>3.794321445189381E-2</v>
      </c>
      <c r="G44" s="31">
        <f t="shared" ref="G44" si="17">G43/G42</f>
        <v>5.7092999556881529E-3</v>
      </c>
      <c r="H44" s="31"/>
      <c r="I44" s="31">
        <f t="shared" ref="I44" si="18">I43/I42</f>
        <v>4.1392553982440225E-2</v>
      </c>
      <c r="J44" s="31">
        <f t="shared" ref="J44" si="19">J43/J42</f>
        <v>7.6267119426644894E-2</v>
      </c>
      <c r="K44" s="31">
        <f t="shared" ref="K44" si="20">K43/K42</f>
        <v>0.43665323533192635</v>
      </c>
      <c r="L44" s="31"/>
      <c r="M44" s="31">
        <f t="shared" ref="M44" si="21">M43/M42</f>
        <v>0.22450266949736411</v>
      </c>
      <c r="N44" s="31">
        <f t="shared" ref="N44" si="22">N43/N42</f>
        <v>0.22999011964473748</v>
      </c>
      <c r="O44" s="31">
        <f t="shared" ref="O44" si="23">O43/O42</f>
        <v>1.9479907694654013E-2</v>
      </c>
      <c r="P44" s="31">
        <f t="shared" ref="P44" si="24">P43/P42</f>
        <v>0.50372275686991397</v>
      </c>
    </row>
    <row r="45" spans="1:16" ht="16.2" thickBot="1" x14ac:dyDescent="0.35">
      <c r="A45" s="36" t="s">
        <v>115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8"/>
    </row>
    <row r="46" spans="1:16" x14ac:dyDescent="0.3">
      <c r="A46" t="s">
        <v>133</v>
      </c>
      <c r="B46" s="1">
        <f>AVERAGE('F3'!B5,'F3'!B39,'F3'!B40)</f>
        <v>7.760419999999999</v>
      </c>
      <c r="C46" s="1">
        <f>AVERAGE('F3'!C5,'F3'!C39,'F3'!C40)</f>
        <v>0.54223944444444439</v>
      </c>
      <c r="D46" s="1">
        <f>AVERAGE('F3'!D5,'F3'!D39,'F3'!D40)</f>
        <v>6.4730207333333327</v>
      </c>
      <c r="E46" s="1">
        <f>AVERAGE('F3'!E5,'F3'!E39,'F3'!E40)</f>
        <v>1.8996888888888893E-2</v>
      </c>
      <c r="F46" s="1">
        <f>AVERAGE('F3'!F5,'F3'!F39,'F3'!F40)</f>
        <v>11.018876222222223</v>
      </c>
      <c r="G46" s="1">
        <f>AVERAGE('F3'!G5,'F3'!G39,'F3'!G40)</f>
        <v>0.26873983333333334</v>
      </c>
      <c r="H46" s="1" t="s">
        <v>16</v>
      </c>
      <c r="I46" s="1">
        <f>AVERAGE('F3'!I5,'F3'!I39,'F3'!I40)</f>
        <v>8.612033333333334E-2</v>
      </c>
      <c r="J46" s="1">
        <f>AVERAGE('F3'!J5,'F3'!J39,'F3'!J40)</f>
        <v>4.9813051111111122</v>
      </c>
      <c r="K46" s="1">
        <f>AVERAGE('F3'!K5,'F3'!K39,'F3'!K40)</f>
        <v>1.2788612222222222</v>
      </c>
      <c r="L46" s="1">
        <f>AVERAGE('F3'!L5,'F3'!L39,'F3'!L40)</f>
        <v>1.3993143333333331</v>
      </c>
      <c r="M46" s="1">
        <f>AVERAGE('F3'!M5,'F3'!M39,'F3'!M40)</f>
        <v>0.11845288888888889</v>
      </c>
      <c r="N46" s="1">
        <f>AVERAGE('F3'!N5,'F3'!N39,'F3'!N40)</f>
        <v>2.8426500833333335</v>
      </c>
      <c r="O46" s="1">
        <f>AVERAGE('F3'!O5,'F3'!O39,'F3'!O40)</f>
        <v>3.5395749999999997E-2</v>
      </c>
      <c r="P46" s="1">
        <f>AVERAGE('F3'!P5,'F3'!P39,'F3'!P40)</f>
        <v>0.22817855555555558</v>
      </c>
    </row>
    <row r="47" spans="1:16" x14ac:dyDescent="0.3">
      <c r="A47" t="s">
        <v>134</v>
      </c>
      <c r="B47" s="1">
        <f>STDEV('F3'!B5,'F3'!B39,'F3'!B40)</f>
        <v>1.2177731506155567</v>
      </c>
      <c r="C47" s="1">
        <f>STDEV('F3'!C5,'F3'!C39,'F3'!C40)</f>
        <v>3.4488770942846754E-2</v>
      </c>
      <c r="D47" s="1">
        <f>STDEV('F3'!D5,'F3'!D39,'F3'!D40)</f>
        <v>0.17451799261478321</v>
      </c>
      <c r="E47" s="1">
        <f>STDEV('F3'!E5,'F3'!E39,'F3'!E40)</f>
        <v>1.3258613273111415E-3</v>
      </c>
      <c r="F47" s="1">
        <f>STDEV('F3'!F5,'F3'!F39,'F3'!F40)</f>
        <v>0.55271594245973066</v>
      </c>
      <c r="G47" s="1">
        <f>STDEV('F3'!G5,'F3'!G39,'F3'!G40)</f>
        <v>0.19155896441457221</v>
      </c>
      <c r="H47" s="1" t="s">
        <v>16</v>
      </c>
      <c r="I47" s="1">
        <f>STDEV('F3'!I5,'F3'!I39,'F3'!I40)</f>
        <v>1.4611215256467636E-2</v>
      </c>
      <c r="J47" s="1">
        <f>STDEV('F3'!J5,'F3'!J39,'F3'!J40)</f>
        <v>0.11139489187587093</v>
      </c>
      <c r="K47" s="1">
        <f>STDEV('F3'!K5,'F3'!K39,'F3'!K40)</f>
        <v>0.95431150476283355</v>
      </c>
      <c r="L47" s="1">
        <f>STDEV('F3'!L5,'F3'!L39,'F3'!L40)</f>
        <v>0.14404260817925826</v>
      </c>
      <c r="M47" s="1">
        <f>STDEV('F3'!M5,'F3'!M39,'F3'!M40)</f>
        <v>2.467997846508461E-3</v>
      </c>
      <c r="N47" s="1">
        <f>STDEV('F3'!N5,'F3'!N39,'F3'!N40)</f>
        <v>1.9661288701815864</v>
      </c>
      <c r="O47" s="1">
        <f>STDEV('F3'!O5,'F3'!O39,'F3'!O40)</f>
        <v>7.8260449102659849E-3</v>
      </c>
      <c r="P47" s="1">
        <f>STDEV('F3'!P5,'F3'!P39,'F3'!P40)</f>
        <v>6.7370521001674288E-2</v>
      </c>
    </row>
    <row r="48" spans="1:16" ht="16.2" thickBot="1" x14ac:dyDescent="0.35">
      <c r="A48" t="s">
        <v>135</v>
      </c>
      <c r="B48" s="31">
        <f>B47/B46</f>
        <v>0.15692103656961309</v>
      </c>
      <c r="C48" s="31">
        <f t="shared" ref="C48" si="25">C47/C46</f>
        <v>6.3604319634442102E-2</v>
      </c>
      <c r="D48" s="31">
        <f t="shared" ref="D48" si="26">D47/D46</f>
        <v>2.6960827070441624E-2</v>
      </c>
      <c r="E48" s="31">
        <f t="shared" ref="E48" si="27">E47/E46</f>
        <v>6.9793603313994521E-2</v>
      </c>
      <c r="F48" s="31">
        <f t="shared" ref="F48" si="28">F47/F46</f>
        <v>5.0160826867720464E-2</v>
      </c>
      <c r="G48" s="31">
        <f t="shared" ref="G48" si="29">G47/G46</f>
        <v>0.71280450701541775</v>
      </c>
      <c r="H48" s="31"/>
      <c r="I48" s="31">
        <f t="shared" ref="I48" si="30">I47/I46</f>
        <v>0.16966045869695079</v>
      </c>
      <c r="J48" s="31">
        <f t="shared" ref="J48" si="31">J47/J46</f>
        <v>2.2362591608250951E-2</v>
      </c>
      <c r="K48" s="31">
        <f t="shared" ref="K48" si="32">K47/K46</f>
        <v>0.74621975252683592</v>
      </c>
      <c r="L48" s="31">
        <f t="shared" ref="L48" si="33">L47/L46</f>
        <v>0.10293799237811825</v>
      </c>
      <c r="M48" s="31">
        <f t="shared" ref="M48" si="34">M47/M46</f>
        <v>2.083526936032342E-2</v>
      </c>
      <c r="N48" s="31">
        <f t="shared" ref="N48" si="35">N47/N46</f>
        <v>0.69165349675260579</v>
      </c>
      <c r="O48" s="31">
        <f t="shared" ref="O48" si="36">O47/O46</f>
        <v>0.22110125962201635</v>
      </c>
      <c r="P48" s="31">
        <f t="shared" ref="P48" si="37">P47/P46</f>
        <v>0.29525351686815859</v>
      </c>
    </row>
    <row r="49" spans="1:16" ht="16.2" thickBot="1" x14ac:dyDescent="0.35">
      <c r="A49" s="36" t="s">
        <v>116</v>
      </c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8"/>
    </row>
    <row r="50" spans="1:16" x14ac:dyDescent="0.3">
      <c r="A50" t="s">
        <v>133</v>
      </c>
      <c r="B50" s="34">
        <f>AVERAGE('F4'!B5,'F4'!B39,'F4'!B40)</f>
        <v>145.59438477777778</v>
      </c>
      <c r="C50" s="34">
        <f>AVERAGE('F4'!C5,'F4'!C39,'F4'!C40)</f>
        <v>1.3049813333333333</v>
      </c>
      <c r="D50" s="34">
        <f>AVERAGE('F4'!D5,'F4'!D39,'F4'!D40)</f>
        <v>17.187395533333333</v>
      </c>
      <c r="E50" s="34">
        <f>AVERAGE('F4'!E5,'F4'!E39,'F4'!E40)</f>
        <v>0.35798133333333332</v>
      </c>
      <c r="F50" s="34">
        <f>AVERAGE('F4'!F5,'F4'!F39,'F4'!F40)</f>
        <v>231.17729450000002</v>
      </c>
      <c r="G50" s="34">
        <f>AVERAGE('F4'!G5,'F4'!G39,'F4'!G40)</f>
        <v>13.809262166666665</v>
      </c>
      <c r="H50" s="34">
        <f>AVERAGE('F4'!H5,'F4'!H39,'F4'!H40)</f>
        <v>0.54003299999999987</v>
      </c>
      <c r="I50" s="34">
        <f>AVERAGE('F4'!I5,'F4'!I39,'F4'!I40)</f>
        <v>32.991206499999997</v>
      </c>
      <c r="J50" s="34">
        <f>AVERAGE('F4'!J5,'F4'!J39,'F4'!J40)</f>
        <v>7.2335037777777771</v>
      </c>
      <c r="K50" s="34">
        <f>AVERAGE('F4'!K5,'F4'!K39,'F4'!K40)</f>
        <v>10.097828777777778</v>
      </c>
      <c r="L50" s="34">
        <f>AVERAGE('F4'!L5,'F4'!L39,'F4'!L40)</f>
        <v>13.800334333333332</v>
      </c>
      <c r="M50" s="34">
        <f>AVERAGE('F4'!M5,'F4'!M39,'F4'!M40)</f>
        <v>5.4188462222222222</v>
      </c>
      <c r="N50" s="34">
        <f>AVERAGE('F4'!N5,'F4'!N39,'F4'!N40)</f>
        <v>82.054512416666668</v>
      </c>
      <c r="O50" s="34">
        <f>AVERAGE('F4'!O5,'F4'!O39,'F4'!O40)</f>
        <v>0.26129391666666663</v>
      </c>
      <c r="P50" s="34">
        <f>AVERAGE('F4'!P5,'F4'!P39,'F4'!P40)</f>
        <v>0.97828344444444426</v>
      </c>
    </row>
    <row r="51" spans="1:16" x14ac:dyDescent="0.3">
      <c r="A51" t="s">
        <v>134</v>
      </c>
      <c r="B51" s="34">
        <f>STDEV('F4'!B5,'F4'!B39,'F4'!B40)</f>
        <v>25.623169166587058</v>
      </c>
      <c r="C51" s="34">
        <f>STDEV('F4'!C5,'F4'!C39,'F4'!C40)</f>
        <v>0.1948774123744918</v>
      </c>
      <c r="D51" s="34">
        <f>STDEV('F4'!D5,'F4'!D39,'F4'!D40)</f>
        <v>5.7535122186641843</v>
      </c>
      <c r="E51" s="34">
        <f>STDEV('F4'!E5,'F4'!E39,'F4'!E40)</f>
        <v>4.8422401724591731E-2</v>
      </c>
      <c r="F51" s="34">
        <f>STDEV('F4'!F5,'F4'!F39,'F4'!F40)</f>
        <v>9.7054330651240992</v>
      </c>
      <c r="G51" s="34">
        <f>STDEV('F4'!G5,'F4'!G39,'F4'!G40)</f>
        <v>9.3369515012545268</v>
      </c>
      <c r="H51" s="34">
        <f>STDEV('F4'!H5,'F4'!H39,'F4'!H40)</f>
        <v>4.0676049672995464E-2</v>
      </c>
      <c r="I51" s="34">
        <f>STDEV('F4'!I5,'F4'!I39,'F4'!I40)</f>
        <v>17.223147549512824</v>
      </c>
      <c r="J51" s="34">
        <f>STDEV('F4'!J5,'F4'!J39,'F4'!J40)</f>
        <v>0.17998464833928146</v>
      </c>
      <c r="K51" s="34">
        <f>STDEV('F4'!K5,'F4'!K39,'F4'!K40)</f>
        <v>7.881316110948088</v>
      </c>
      <c r="L51" s="34">
        <f>STDEV('F4'!L5,'F4'!L39,'F4'!L40)</f>
        <v>2.0710666191056313</v>
      </c>
      <c r="M51" s="34">
        <f>STDEV('F4'!M5,'F4'!M39,'F4'!M40)</f>
        <v>0.48395460904009152</v>
      </c>
      <c r="N51" s="34">
        <f>STDEV('F4'!N5,'F4'!N39,'F4'!N40)</f>
        <v>20.097709248298628</v>
      </c>
      <c r="O51" s="34">
        <f>STDEV('F4'!O5,'F4'!O39,'F4'!O40)</f>
        <v>0.17346909785721445</v>
      </c>
      <c r="P51" s="34">
        <f>STDEV('F4'!P5,'F4'!P39,'F4'!P40)</f>
        <v>1.0990410655219799E-2</v>
      </c>
    </row>
    <row r="52" spans="1:16" x14ac:dyDescent="0.3">
      <c r="A52" t="s">
        <v>135</v>
      </c>
      <c r="B52" s="31">
        <f>B51/B50</f>
        <v>0.17599009196471394</v>
      </c>
      <c r="C52" s="31">
        <f t="shared" ref="C52" si="38">C51/C50</f>
        <v>0.14933348653862619</v>
      </c>
      <c r="D52" s="31">
        <f t="shared" ref="D52" si="39">D51/D50</f>
        <v>0.33475183645513884</v>
      </c>
      <c r="E52" s="31">
        <f t="shared" ref="E52" si="40">E51/E50</f>
        <v>0.13526515830785887</v>
      </c>
      <c r="F52" s="31">
        <f t="shared" ref="F52" si="41">F51/F50</f>
        <v>4.1982639714317177E-2</v>
      </c>
      <c r="G52" s="31">
        <f t="shared" ref="G52" si="42">G51/G50</f>
        <v>0.67613688469123456</v>
      </c>
      <c r="H52" s="31">
        <f t="shared" ref="H52" si="43">H51/H50</f>
        <v>7.5321414937597281E-2</v>
      </c>
      <c r="I52" s="31">
        <f t="shared" ref="I52" si="44">I51/I50</f>
        <v>0.52205267332411209</v>
      </c>
      <c r="J52" s="31">
        <f t="shared" ref="J52" si="45">J51/J50</f>
        <v>2.4882083962161832E-2</v>
      </c>
      <c r="K52" s="31">
        <f t="shared" ref="K52" si="46">K51/K50</f>
        <v>0.78049611301515098</v>
      </c>
      <c r="L52" s="31">
        <f t="shared" ref="L52" si="47">L51/L50</f>
        <v>0.15007365539711429</v>
      </c>
      <c r="M52" s="31">
        <f t="shared" ref="M52" si="48">M51/M50</f>
        <v>8.9309529961458453E-2</v>
      </c>
      <c r="N52" s="31">
        <f t="shared" ref="N52" si="49">N51/N50</f>
        <v>0.2449311885036129</v>
      </c>
      <c r="O52" s="31">
        <f t="shared" ref="O52" si="50">O51/O50</f>
        <v>0.66388494638591022</v>
      </c>
      <c r="P52" s="31">
        <f t="shared" ref="P52" si="51">P51/P50</f>
        <v>1.1234382752394552E-2</v>
      </c>
    </row>
  </sheetData>
  <mergeCells count="8">
    <mergeCell ref="A45:P45"/>
    <mergeCell ref="A49:P49"/>
    <mergeCell ref="A4:P4"/>
    <mergeCell ref="A10:P10"/>
    <mergeCell ref="A16:P16"/>
    <mergeCell ref="A22:P22"/>
    <mergeCell ref="A37:P37"/>
    <mergeCell ref="A41:P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EA5B3-401D-3E47-91BD-67E81B9B4B2C}">
  <dimension ref="A1:P43"/>
  <sheetViews>
    <sheetView topLeftCell="A12" workbookViewId="0">
      <selection activeCell="A2" sqref="A2"/>
    </sheetView>
  </sheetViews>
  <sheetFormatPr baseColWidth="10" defaultRowHeight="15.6" x14ac:dyDescent="0.3"/>
  <cols>
    <col min="2" max="3" width="11" bestFit="1" customWidth="1"/>
    <col min="4" max="4" width="11.69921875" bestFit="1" customWidth="1"/>
    <col min="5" max="6" width="11" bestFit="1" customWidth="1"/>
    <col min="7" max="7" width="11.69921875" bestFit="1" customWidth="1"/>
    <col min="8" max="8" width="11" bestFit="1" customWidth="1"/>
    <col min="9" max="9" width="11.69921875" bestFit="1" customWidth="1"/>
    <col min="10" max="12" width="11" bestFit="1" customWidth="1"/>
    <col min="13" max="13" width="11.69921875" bestFit="1" customWidth="1"/>
    <col min="14" max="16" width="11" bestFit="1" customWidth="1"/>
  </cols>
  <sheetData>
    <row r="1" spans="1:16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s="8" t="s">
        <v>50</v>
      </c>
      <c r="B2" s="17">
        <v>4.4475233333333337</v>
      </c>
      <c r="C2" s="17">
        <v>1.0933706666666667</v>
      </c>
      <c r="D2" s="17">
        <v>10.031714400000002</v>
      </c>
      <c r="E2" s="17">
        <v>0.95395266666666656</v>
      </c>
      <c r="F2" s="17">
        <v>10.297437</v>
      </c>
      <c r="G2" s="17">
        <v>3.7696050000000003</v>
      </c>
      <c r="H2" s="17">
        <v>2.5100920000000002</v>
      </c>
      <c r="I2" s="17">
        <v>5.0477017499999999</v>
      </c>
      <c r="J2" s="17">
        <v>1.0176773333333333</v>
      </c>
      <c r="K2" s="17">
        <v>0.97374566666666651</v>
      </c>
      <c r="L2" s="17">
        <v>1.0080125</v>
      </c>
      <c r="M2" s="17">
        <v>4.7196413333333327</v>
      </c>
      <c r="N2" s="17">
        <v>0.97272975000000006</v>
      </c>
      <c r="O2" s="17">
        <v>1.037798</v>
      </c>
      <c r="P2" s="17">
        <v>1.0753616666666668</v>
      </c>
    </row>
    <row r="3" spans="1:16" x14ac:dyDescent="0.3">
      <c r="A3" s="9" t="s">
        <v>51</v>
      </c>
      <c r="B3" s="19" t="s">
        <v>16</v>
      </c>
      <c r="C3" s="19" t="s">
        <v>16</v>
      </c>
      <c r="D3" s="19" t="s">
        <v>16</v>
      </c>
      <c r="E3" s="19" t="s">
        <v>16</v>
      </c>
      <c r="F3" s="19" t="s">
        <v>16</v>
      </c>
      <c r="G3" s="19">
        <v>4.9660499999999996E-2</v>
      </c>
      <c r="H3" s="19" t="s">
        <v>16</v>
      </c>
      <c r="I3" s="19" t="s">
        <v>16</v>
      </c>
      <c r="J3" s="19" t="s">
        <v>16</v>
      </c>
      <c r="K3" s="19" t="s">
        <v>16</v>
      </c>
      <c r="L3" s="19" t="s">
        <v>16</v>
      </c>
      <c r="M3" s="19" t="s">
        <v>16</v>
      </c>
      <c r="N3" s="19" t="s">
        <v>16</v>
      </c>
      <c r="O3" s="19" t="s">
        <v>16</v>
      </c>
      <c r="P3" s="19" t="s">
        <v>16</v>
      </c>
    </row>
    <row r="4" spans="1:16" x14ac:dyDescent="0.3">
      <c r="A4" s="10" t="s">
        <v>17</v>
      </c>
      <c r="B4" s="20">
        <v>6.0410000000000004E-3</v>
      </c>
      <c r="C4" s="20">
        <v>0.11922133333333333</v>
      </c>
      <c r="D4" s="20">
        <v>52.783327249999999</v>
      </c>
      <c r="E4" s="20" t="s">
        <v>16</v>
      </c>
      <c r="F4" s="20">
        <v>1.8630999999999998E-2</v>
      </c>
      <c r="G4" s="20">
        <v>0.99973049999999997</v>
      </c>
      <c r="H4" s="20" t="s">
        <v>16</v>
      </c>
      <c r="I4" s="20">
        <v>28.82965475</v>
      </c>
      <c r="J4" s="20" t="s">
        <v>16</v>
      </c>
      <c r="K4" s="20">
        <v>4.5565455000000004</v>
      </c>
      <c r="L4" s="20" t="s">
        <v>16</v>
      </c>
      <c r="M4" s="20">
        <v>5.0361605000000003</v>
      </c>
      <c r="N4" s="20">
        <v>7.2567683333333335</v>
      </c>
      <c r="O4" s="20">
        <v>0.41948974999999999</v>
      </c>
      <c r="P4" s="20" t="s">
        <v>16</v>
      </c>
    </row>
    <row r="5" spans="1:16" x14ac:dyDescent="0.3">
      <c r="A5" s="11" t="s">
        <v>18</v>
      </c>
      <c r="B5" s="21">
        <v>2.7312000000000003E-2</v>
      </c>
      <c r="C5" s="21">
        <v>3.4180596666666667</v>
      </c>
      <c r="D5" s="21">
        <v>121.33859375</v>
      </c>
      <c r="E5" s="21">
        <v>4.4460000000000003E-3</v>
      </c>
      <c r="F5" s="21">
        <v>2.859666666666667E-2</v>
      </c>
      <c r="G5" s="21">
        <v>2.0610344999999999</v>
      </c>
      <c r="H5" s="21" t="s">
        <v>16</v>
      </c>
      <c r="I5" s="21">
        <v>4.2660817499999997</v>
      </c>
      <c r="J5" s="21">
        <v>0.72459933333333337</v>
      </c>
      <c r="K5" s="21">
        <v>1.5772323333333331</v>
      </c>
      <c r="L5" s="21">
        <v>0.209728</v>
      </c>
      <c r="M5" s="21">
        <v>1.234688</v>
      </c>
      <c r="N5" s="21">
        <v>0.59522900000000001</v>
      </c>
      <c r="O5" s="21">
        <v>0.52101949999999997</v>
      </c>
      <c r="P5" s="21">
        <v>0.23730500000000002</v>
      </c>
    </row>
    <row r="6" spans="1:16" x14ac:dyDescent="0.3">
      <c r="A6" t="s">
        <v>19</v>
      </c>
      <c r="B6" s="18">
        <v>2.4686E-2</v>
      </c>
      <c r="C6" s="18">
        <v>3.2988326666666663</v>
      </c>
      <c r="D6" s="18">
        <v>116.87389175</v>
      </c>
      <c r="E6" s="18">
        <v>3.6613333333333337E-3</v>
      </c>
      <c r="F6" s="18">
        <v>3.9340333333333331E-2</v>
      </c>
      <c r="G6" s="18">
        <v>1.8911815000000001</v>
      </c>
      <c r="H6" s="18" t="s">
        <v>16</v>
      </c>
      <c r="I6" s="18">
        <v>4.6491034999999998</v>
      </c>
      <c r="J6" s="18">
        <v>0.69323133333333331</v>
      </c>
      <c r="K6" s="18">
        <v>1.4029606666666667</v>
      </c>
      <c r="L6" s="18">
        <v>0.1807415</v>
      </c>
      <c r="M6" s="18">
        <v>1.1902576666666667</v>
      </c>
      <c r="N6" s="18">
        <v>0.37523024999999999</v>
      </c>
      <c r="O6" s="18">
        <v>0.48890325000000001</v>
      </c>
      <c r="P6" s="18">
        <v>2.2343000000000002E-2</v>
      </c>
    </row>
    <row r="7" spans="1:16" x14ac:dyDescent="0.3">
      <c r="A7" t="s">
        <v>20</v>
      </c>
      <c r="B7" s="18">
        <v>2.1553333333333331E-2</v>
      </c>
      <c r="C7" s="18">
        <v>3.2080073333333332</v>
      </c>
      <c r="D7" s="18">
        <v>105.71091874999999</v>
      </c>
      <c r="E7" s="18">
        <v>4.1180000000000001E-3</v>
      </c>
      <c r="F7" s="18">
        <v>4.7677999999999998E-2</v>
      </c>
      <c r="G7" s="18">
        <v>2.0819399999999999</v>
      </c>
      <c r="H7" s="18" t="s">
        <v>16</v>
      </c>
      <c r="I7" s="18">
        <v>4.2831935000000003</v>
      </c>
      <c r="J7" s="18">
        <v>2.1671650000000002</v>
      </c>
      <c r="K7" s="18">
        <v>1.3737446666666668</v>
      </c>
      <c r="L7" s="18">
        <v>0.107514</v>
      </c>
      <c r="M7" s="18">
        <v>2.0314426666666665</v>
      </c>
      <c r="N7" s="18">
        <v>0.35011025000000001</v>
      </c>
      <c r="O7" s="18">
        <v>0.43394450000000001</v>
      </c>
      <c r="P7" s="18">
        <v>9.0626666666666668E-3</v>
      </c>
    </row>
    <row r="8" spans="1:16" x14ac:dyDescent="0.3">
      <c r="A8" t="s">
        <v>21</v>
      </c>
      <c r="B8" s="18">
        <v>1.7815333333333332E-2</v>
      </c>
      <c r="C8" s="18">
        <v>2.7120876666666667</v>
      </c>
      <c r="D8" s="18">
        <v>194.17616974999999</v>
      </c>
      <c r="E8" s="18">
        <v>3.8063333333333334E-3</v>
      </c>
      <c r="F8" s="18">
        <v>3.3692333333333331E-2</v>
      </c>
      <c r="G8" s="18">
        <v>1.762181</v>
      </c>
      <c r="H8" s="18" t="s">
        <v>16</v>
      </c>
      <c r="I8" s="18">
        <v>4.4683725000000001</v>
      </c>
      <c r="J8" s="18">
        <v>0.14505433333333331</v>
      </c>
      <c r="K8" s="18">
        <v>2.637356</v>
      </c>
      <c r="L8" s="18">
        <v>0.42534050000000001</v>
      </c>
      <c r="M8" s="18">
        <v>1.7349586666666665</v>
      </c>
      <c r="N8" s="18">
        <v>1.3376620000000001</v>
      </c>
      <c r="O8" s="18">
        <v>0.52262450000000005</v>
      </c>
      <c r="P8" s="18">
        <v>4.1558999999999999E-2</v>
      </c>
    </row>
    <row r="9" spans="1:16" x14ac:dyDescent="0.3">
      <c r="A9" t="s">
        <v>22</v>
      </c>
      <c r="B9" s="18">
        <v>2.2595333333333332E-2</v>
      </c>
      <c r="C9" s="18">
        <v>2.6097796666666668</v>
      </c>
      <c r="D9" s="18">
        <v>177.14808649999998</v>
      </c>
      <c r="E9" s="18">
        <v>3.4199999999999999E-3</v>
      </c>
      <c r="F9" s="18">
        <v>3.5827666666666667E-2</v>
      </c>
      <c r="G9" s="18">
        <v>1.6384824999999998</v>
      </c>
      <c r="H9" s="18" t="s">
        <v>16</v>
      </c>
      <c r="I9" s="18">
        <v>3.8099419999999999</v>
      </c>
      <c r="J9" s="18">
        <v>0.12581733333333334</v>
      </c>
      <c r="K9" s="18">
        <v>1.1576536666666666</v>
      </c>
      <c r="L9" s="18">
        <v>0.38266</v>
      </c>
      <c r="M9" s="18">
        <v>1.4005536666666665</v>
      </c>
      <c r="N9" s="18">
        <v>0.90295999999999998</v>
      </c>
      <c r="O9" s="18">
        <v>0.47462024999999997</v>
      </c>
      <c r="P9" s="18">
        <v>2.065E-3</v>
      </c>
    </row>
    <row r="10" spans="1:16" x14ac:dyDescent="0.3">
      <c r="A10" t="s">
        <v>23</v>
      </c>
      <c r="B10" s="18">
        <v>2.2111333333333334E-2</v>
      </c>
      <c r="C10" s="18">
        <v>3.3594026666666665</v>
      </c>
      <c r="D10" s="18">
        <v>131.07254075</v>
      </c>
      <c r="E10" s="18">
        <v>3.401666666666667E-3</v>
      </c>
      <c r="F10" s="18">
        <v>3.3620999999999998E-2</v>
      </c>
      <c r="G10" s="18">
        <v>2.0196399999999999</v>
      </c>
      <c r="H10" s="18" t="s">
        <v>16</v>
      </c>
      <c r="I10" s="18">
        <v>4.8079145000000008</v>
      </c>
      <c r="J10" s="18">
        <v>0.47603766666666664</v>
      </c>
      <c r="K10" s="18">
        <v>1.4198756666666668</v>
      </c>
      <c r="L10" s="18">
        <v>0.16479949999999999</v>
      </c>
      <c r="M10" s="18">
        <v>2.1003026666666664</v>
      </c>
      <c r="N10" s="18">
        <v>0.78000349999999996</v>
      </c>
      <c r="O10" s="18">
        <v>0.48571824999999996</v>
      </c>
      <c r="P10" s="18">
        <v>4.5849999999999997E-3</v>
      </c>
    </row>
    <row r="11" spans="1:16" x14ac:dyDescent="0.3">
      <c r="A11" t="s">
        <v>24</v>
      </c>
      <c r="B11" s="18">
        <v>2.7702333333333332E-2</v>
      </c>
      <c r="C11" s="18">
        <v>3.186331333333333</v>
      </c>
      <c r="D11" s="18">
        <v>118.27528799999999</v>
      </c>
      <c r="E11" s="18">
        <v>4.6486666666666664E-3</v>
      </c>
      <c r="F11" s="18">
        <v>3.627933333333333E-2</v>
      </c>
      <c r="G11" s="18">
        <v>2.1682465</v>
      </c>
      <c r="H11" s="18" t="s">
        <v>16</v>
      </c>
      <c r="I11" s="18">
        <v>4.7785422500000001</v>
      </c>
      <c r="J11" s="18">
        <v>0.54855833333333326</v>
      </c>
      <c r="K11" s="18">
        <v>2.0061443333333333</v>
      </c>
      <c r="L11" s="18">
        <v>0.19755349999999999</v>
      </c>
      <c r="M11" s="18">
        <v>1.1905836666666667</v>
      </c>
      <c r="N11" s="18">
        <v>0.45451025</v>
      </c>
      <c r="O11" s="18">
        <v>0.52537449999999997</v>
      </c>
      <c r="P11" s="18">
        <v>0.12807266666666664</v>
      </c>
    </row>
    <row r="12" spans="1:16" x14ac:dyDescent="0.3">
      <c r="A12" t="s">
        <v>25</v>
      </c>
      <c r="B12" s="18">
        <v>3.0197000000000002E-2</v>
      </c>
      <c r="C12" s="18">
        <v>3.3772090000000001</v>
      </c>
      <c r="D12" s="18">
        <v>122.31230625000001</v>
      </c>
      <c r="E12" s="18">
        <v>4.0369999999999998E-3</v>
      </c>
      <c r="F12" s="18">
        <v>3.866066666666667E-2</v>
      </c>
      <c r="G12" s="18">
        <v>2.2597735000000001</v>
      </c>
      <c r="H12" s="18" t="s">
        <v>16</v>
      </c>
      <c r="I12" s="18">
        <v>5.2825397499999998</v>
      </c>
      <c r="J12" s="18">
        <v>0.66320033333333328</v>
      </c>
      <c r="K12" s="18">
        <v>1.8839563333333331</v>
      </c>
      <c r="L12" s="18">
        <v>0.19464900000000002</v>
      </c>
      <c r="M12" s="18">
        <v>1.105186</v>
      </c>
      <c r="N12" s="18">
        <v>0.44556425</v>
      </c>
      <c r="O12" s="18">
        <v>0.5320395</v>
      </c>
      <c r="P12" s="18">
        <v>2.5427000000000002E-2</v>
      </c>
    </row>
    <row r="13" spans="1:16" x14ac:dyDescent="0.3">
      <c r="A13" t="s">
        <v>26</v>
      </c>
      <c r="B13" s="18">
        <v>2.3251999999999998E-2</v>
      </c>
      <c r="C13" s="18">
        <v>3.2012143333333332</v>
      </c>
      <c r="D13" s="18">
        <v>109.1919535</v>
      </c>
      <c r="E13" s="18">
        <v>3.9823333333333334E-3</v>
      </c>
      <c r="F13" s="18">
        <v>4.6811999999999999E-2</v>
      </c>
      <c r="G13" s="18">
        <v>1.9319679999999999</v>
      </c>
      <c r="H13" s="18" t="s">
        <v>16</v>
      </c>
      <c r="I13" s="18">
        <v>4.7367717500000008</v>
      </c>
      <c r="J13" s="18">
        <v>0.87010433333333337</v>
      </c>
      <c r="K13" s="18">
        <v>1.591799</v>
      </c>
      <c r="L13" s="18">
        <v>0.1613965</v>
      </c>
      <c r="M13" s="18">
        <v>1.8444753333333335</v>
      </c>
      <c r="N13" s="18">
        <v>0.43421699999999996</v>
      </c>
      <c r="O13" s="18">
        <v>0.45540524999999998</v>
      </c>
      <c r="P13" s="18">
        <v>1.3211666666666665E-2</v>
      </c>
    </row>
    <row r="14" spans="1:16" x14ac:dyDescent="0.3">
      <c r="A14" t="s">
        <v>27</v>
      </c>
      <c r="B14" s="18">
        <v>7.4380000000000002E-3</v>
      </c>
      <c r="C14" s="18">
        <v>1.6128769999999999</v>
      </c>
      <c r="D14" s="18">
        <v>129.27355975</v>
      </c>
      <c r="E14" s="18" t="s">
        <v>16</v>
      </c>
      <c r="F14" s="18">
        <v>1.2963333333333334E-2</v>
      </c>
      <c r="G14" s="18">
        <v>1.4985189999999999</v>
      </c>
      <c r="H14" s="18" t="s">
        <v>16</v>
      </c>
      <c r="I14" s="18">
        <v>16.966962250000002</v>
      </c>
      <c r="J14" s="18">
        <v>0.18811066666666665</v>
      </c>
      <c r="K14" s="18">
        <v>1.4398039999999999</v>
      </c>
      <c r="L14" s="18">
        <v>9.6160999999999996E-2</v>
      </c>
      <c r="M14" s="18">
        <v>0.6679073333333333</v>
      </c>
      <c r="N14" s="18">
        <v>0.48191050000000002</v>
      </c>
      <c r="O14" s="18">
        <v>0.26803900000000003</v>
      </c>
      <c r="P14" s="18">
        <v>3.5605999999999999E-2</v>
      </c>
    </row>
    <row r="15" spans="1:16" x14ac:dyDescent="0.3">
      <c r="A15" t="s">
        <v>28</v>
      </c>
      <c r="B15" s="18">
        <v>2.0159E-2</v>
      </c>
      <c r="C15" s="18">
        <v>2.9959953333333331</v>
      </c>
      <c r="D15" s="18">
        <v>109.49129249999999</v>
      </c>
      <c r="E15" s="18">
        <v>3.2759999999999998E-3</v>
      </c>
      <c r="F15" s="18">
        <v>4.6529666666666664E-2</v>
      </c>
      <c r="G15" s="18">
        <v>1.7020569999999999</v>
      </c>
      <c r="H15" s="18" t="s">
        <v>16</v>
      </c>
      <c r="I15" s="18">
        <v>14.010745499999999</v>
      </c>
      <c r="J15" s="18">
        <v>0.36862</v>
      </c>
      <c r="K15" s="18">
        <v>1.260159</v>
      </c>
      <c r="L15" s="18">
        <v>0.21387600000000001</v>
      </c>
      <c r="M15" s="18">
        <v>1.1486626666666666</v>
      </c>
      <c r="N15" s="18">
        <v>0.55952075000000001</v>
      </c>
      <c r="O15" s="18">
        <v>0.47125875</v>
      </c>
      <c r="P15" s="18">
        <v>8.6806666666666664E-3</v>
      </c>
    </row>
    <row r="16" spans="1:16" x14ac:dyDescent="0.3">
      <c r="A16" t="s">
        <v>29</v>
      </c>
      <c r="B16" s="18">
        <v>1.9412666666666665E-2</v>
      </c>
      <c r="C16" s="18">
        <v>3.1050540000000004</v>
      </c>
      <c r="D16" s="18">
        <v>108.8646155</v>
      </c>
      <c r="E16" s="18">
        <v>4.3123333333333338E-3</v>
      </c>
      <c r="F16" s="18">
        <v>6.6342000000000012E-2</v>
      </c>
      <c r="G16" s="18">
        <v>1.982181</v>
      </c>
      <c r="H16" s="18" t="s">
        <v>16</v>
      </c>
      <c r="I16" s="18">
        <v>6.4110197499999995</v>
      </c>
      <c r="J16" s="18">
        <v>0.77780566666666662</v>
      </c>
      <c r="K16" s="18">
        <v>1.3639313333333334</v>
      </c>
      <c r="L16" s="18">
        <v>0.17508850000000001</v>
      </c>
      <c r="M16" s="18">
        <v>2.5004233333333334</v>
      </c>
      <c r="N16" s="18">
        <v>0.48154800000000003</v>
      </c>
      <c r="O16" s="18">
        <v>0.45237975000000002</v>
      </c>
      <c r="P16" s="18">
        <v>6.9596666666666661E-3</v>
      </c>
    </row>
    <row r="17" spans="1:16" x14ac:dyDescent="0.3">
      <c r="A17" s="9" t="s">
        <v>51</v>
      </c>
      <c r="B17" s="19" t="s">
        <v>16</v>
      </c>
      <c r="C17" s="19" t="s">
        <v>16</v>
      </c>
      <c r="D17" s="19" t="s">
        <v>16</v>
      </c>
      <c r="E17" s="19" t="s">
        <v>16</v>
      </c>
      <c r="F17" s="19" t="s">
        <v>16</v>
      </c>
      <c r="G17" s="19" t="s">
        <v>16</v>
      </c>
      <c r="H17" s="19" t="s">
        <v>16</v>
      </c>
      <c r="I17" s="19" t="s">
        <v>16</v>
      </c>
      <c r="J17" s="19" t="s">
        <v>16</v>
      </c>
      <c r="K17" s="19" t="s">
        <v>16</v>
      </c>
      <c r="L17" s="19" t="s">
        <v>16</v>
      </c>
      <c r="M17" s="19" t="s">
        <v>16</v>
      </c>
      <c r="N17" s="19" t="s">
        <v>16</v>
      </c>
      <c r="O17" s="19" t="s">
        <v>16</v>
      </c>
      <c r="P17" s="19" t="s">
        <v>16</v>
      </c>
    </row>
    <row r="18" spans="1:16" x14ac:dyDescent="0.3">
      <c r="A18" t="s">
        <v>30</v>
      </c>
      <c r="B18" s="18">
        <v>1.8230666666666666E-2</v>
      </c>
      <c r="C18" s="18">
        <v>2.322667333333333</v>
      </c>
      <c r="D18" s="18">
        <v>330.35418525</v>
      </c>
      <c r="E18" s="18">
        <v>4.9319999999999998E-3</v>
      </c>
      <c r="F18" s="18">
        <v>5.2012333333333327E-2</v>
      </c>
      <c r="G18" s="18">
        <v>1.9269004999999999</v>
      </c>
      <c r="H18" s="18" t="s">
        <v>16</v>
      </c>
      <c r="I18" s="18">
        <v>7.8739509999999999</v>
      </c>
      <c r="J18" s="18">
        <v>0.14124366666666668</v>
      </c>
      <c r="K18" s="18">
        <v>1.0441356666666668</v>
      </c>
      <c r="L18" s="18">
        <v>1.5057845000000001</v>
      </c>
      <c r="M18" s="18">
        <v>3.0074433333333332</v>
      </c>
      <c r="N18" s="18">
        <v>4.6757782500000005</v>
      </c>
      <c r="O18" s="18">
        <v>0.58201474999999991</v>
      </c>
      <c r="P18" s="18">
        <v>1.3426666666666668E-2</v>
      </c>
    </row>
    <row r="19" spans="1:16" x14ac:dyDescent="0.3">
      <c r="A19" t="s">
        <v>31</v>
      </c>
      <c r="B19" s="18">
        <v>1.6347333333333335E-2</v>
      </c>
      <c r="C19" s="18">
        <v>2.1211033333333331</v>
      </c>
      <c r="D19" s="18">
        <v>315.275801</v>
      </c>
      <c r="E19" s="18">
        <v>7.5983333333333328E-3</v>
      </c>
      <c r="F19" s="18">
        <v>5.8713666666666664E-2</v>
      </c>
      <c r="G19" s="18">
        <v>1.6364989999999999</v>
      </c>
      <c r="H19" s="18" t="s">
        <v>16</v>
      </c>
      <c r="I19" s="18">
        <v>7.4116615000000001</v>
      </c>
      <c r="J19" s="18">
        <v>0.14428699999999997</v>
      </c>
      <c r="K19" s="18">
        <v>0.95048533333333329</v>
      </c>
      <c r="L19" s="18">
        <v>1.4929325</v>
      </c>
      <c r="M19" s="18">
        <v>2.853755</v>
      </c>
      <c r="N19" s="18">
        <v>4.0977145000000004</v>
      </c>
      <c r="O19" s="18">
        <v>0.52100100000000005</v>
      </c>
      <c r="P19" s="18">
        <v>6.336666666666666E-4</v>
      </c>
    </row>
    <row r="20" spans="1:16" x14ac:dyDescent="0.3">
      <c r="A20" t="s">
        <v>32</v>
      </c>
      <c r="B20" s="18">
        <v>2.1631000000000001E-2</v>
      </c>
      <c r="C20" s="18">
        <v>2.781959333333333</v>
      </c>
      <c r="D20" s="18">
        <v>174.24604049999999</v>
      </c>
      <c r="E20" s="18">
        <v>5.6870000000000002E-3</v>
      </c>
      <c r="F20" s="18">
        <v>7.8684999999999991E-2</v>
      </c>
      <c r="G20" s="18">
        <v>1.811194</v>
      </c>
      <c r="H20" s="18" t="s">
        <v>16</v>
      </c>
      <c r="I20" s="18">
        <v>6.3867185000000006</v>
      </c>
      <c r="J20" s="18">
        <v>0.21857066666666669</v>
      </c>
      <c r="K20" s="18">
        <v>1.184815</v>
      </c>
      <c r="L20" s="18">
        <v>0.31884849999999998</v>
      </c>
      <c r="M20" s="18">
        <v>4.3862743333333336</v>
      </c>
      <c r="N20" s="18">
        <v>1.02183775</v>
      </c>
      <c r="O20" s="18">
        <v>0.49694750000000004</v>
      </c>
      <c r="P20" s="18">
        <v>1.1656666666666666E-3</v>
      </c>
    </row>
    <row r="21" spans="1:16" x14ac:dyDescent="0.3">
      <c r="A21" t="s">
        <v>33</v>
      </c>
      <c r="B21" s="18">
        <v>2.3862999999999999E-2</v>
      </c>
      <c r="C21" s="18">
        <v>7.4464593333333324</v>
      </c>
      <c r="D21" s="18">
        <v>409.39572924999999</v>
      </c>
      <c r="E21" s="18">
        <v>0.14104566666666665</v>
      </c>
      <c r="F21" s="18" t="s">
        <v>16</v>
      </c>
      <c r="G21" s="18">
        <v>29.799519500000002</v>
      </c>
      <c r="H21" s="18">
        <v>3.6395999999999998E-2</v>
      </c>
      <c r="I21" s="18">
        <v>38.592875250000006</v>
      </c>
      <c r="J21" s="18">
        <v>0.24166266666666666</v>
      </c>
      <c r="K21" s="18">
        <v>3.1281236666666672</v>
      </c>
      <c r="L21" s="18">
        <v>0.59837849999999992</v>
      </c>
      <c r="M21" s="18">
        <v>3.1393876666666665</v>
      </c>
      <c r="N21" s="18">
        <v>1.6220192500000001</v>
      </c>
      <c r="O21" s="18">
        <v>0.76189499999999999</v>
      </c>
      <c r="P21" s="18">
        <v>1.8630333333333332E-2</v>
      </c>
    </row>
    <row r="22" spans="1:16" x14ac:dyDescent="0.3">
      <c r="A22" t="s">
        <v>34</v>
      </c>
      <c r="B22" s="18">
        <v>2.5328666666666666E-2</v>
      </c>
      <c r="C22" s="18">
        <v>7.4887606666666668</v>
      </c>
      <c r="D22" s="18">
        <v>391.14310975000001</v>
      </c>
      <c r="E22" s="18">
        <v>0.22037633333333337</v>
      </c>
      <c r="F22" s="18">
        <v>5.0343333333333334E-3</v>
      </c>
      <c r="G22" s="18">
        <v>32.684249000000001</v>
      </c>
      <c r="H22" s="18">
        <v>4.3595000000000002E-2</v>
      </c>
      <c r="I22" s="18">
        <v>36.884827749999999</v>
      </c>
      <c r="J22" s="18">
        <v>0.4852636666666667</v>
      </c>
      <c r="K22" s="18">
        <v>3.1904813333333331</v>
      </c>
      <c r="L22" s="18">
        <v>0.50879249999999998</v>
      </c>
      <c r="M22" s="18">
        <v>3.5948136666666666</v>
      </c>
      <c r="N22" s="18">
        <v>1.5977504999999999</v>
      </c>
      <c r="O22" s="18">
        <v>0.70736425000000003</v>
      </c>
      <c r="P22" s="18">
        <v>9.8449999999999996E-3</v>
      </c>
    </row>
    <row r="23" spans="1:16" x14ac:dyDescent="0.3">
      <c r="A23" t="s">
        <v>35</v>
      </c>
      <c r="B23" s="18">
        <v>0.16338333333333332</v>
      </c>
      <c r="C23" s="18">
        <v>4.5932406666666665</v>
      </c>
      <c r="D23" s="18">
        <v>377.75022775000002</v>
      </c>
      <c r="E23" s="18">
        <v>0.15572</v>
      </c>
      <c r="F23" s="18">
        <v>0.11047533333333333</v>
      </c>
      <c r="G23" s="18">
        <v>27.013052999999999</v>
      </c>
      <c r="H23" s="18" t="s">
        <v>16</v>
      </c>
      <c r="I23" s="18">
        <v>35.288303749999997</v>
      </c>
      <c r="J23" s="18">
        <v>0.50456433333333328</v>
      </c>
      <c r="K23" s="18">
        <v>2.791382</v>
      </c>
      <c r="L23" s="18">
        <v>0.30698900000000001</v>
      </c>
      <c r="M23" s="18">
        <v>2.6999063333333333</v>
      </c>
      <c r="N23" s="18">
        <v>1.35198325</v>
      </c>
      <c r="O23" s="18">
        <v>0.43692025000000001</v>
      </c>
      <c r="P23" s="18">
        <v>4.3093333333333334E-3</v>
      </c>
    </row>
    <row r="24" spans="1:16" x14ac:dyDescent="0.3">
      <c r="A24" t="s">
        <v>36</v>
      </c>
      <c r="B24" s="18">
        <v>2.4812666666666667E-2</v>
      </c>
      <c r="C24" s="18">
        <v>7.5322466666666665</v>
      </c>
      <c r="D24" s="18">
        <v>403.82507399999997</v>
      </c>
      <c r="E24" s="18">
        <v>0.13961400000000002</v>
      </c>
      <c r="F24" s="18" t="s">
        <v>16</v>
      </c>
      <c r="G24" s="18">
        <v>28.942362500000002</v>
      </c>
      <c r="H24" s="18">
        <v>4.0953499999999997E-2</v>
      </c>
      <c r="I24" s="18">
        <v>35.133988250000002</v>
      </c>
      <c r="J24" s="18">
        <v>0.13870033333333334</v>
      </c>
      <c r="K24" s="18">
        <v>3.1068343333333335</v>
      </c>
      <c r="L24" s="18">
        <v>0.48152600000000001</v>
      </c>
      <c r="M24" s="18">
        <v>3.3474870000000005</v>
      </c>
      <c r="N24" s="18">
        <v>1.5144615000000001</v>
      </c>
      <c r="O24" s="18">
        <v>0.71930000000000005</v>
      </c>
      <c r="P24" s="18">
        <v>1.2501E-2</v>
      </c>
    </row>
    <row r="25" spans="1:16" x14ac:dyDescent="0.3">
      <c r="A25" t="s">
        <v>37</v>
      </c>
      <c r="B25" s="18">
        <v>2.3643000000000001E-2</v>
      </c>
      <c r="C25" s="18">
        <v>7.3732196666666665</v>
      </c>
      <c r="D25" s="18">
        <v>388.83190999999999</v>
      </c>
      <c r="E25" s="18">
        <v>0.151278</v>
      </c>
      <c r="F25" s="18">
        <v>2.6329999999999999E-3</v>
      </c>
      <c r="G25" s="18">
        <v>32.010306</v>
      </c>
      <c r="H25" s="18" t="s">
        <v>16</v>
      </c>
      <c r="I25" s="18">
        <v>35.7212155</v>
      </c>
      <c r="J25" s="18">
        <v>0.17635333333333336</v>
      </c>
      <c r="K25" s="18">
        <v>2.9328363333333329</v>
      </c>
      <c r="L25" s="18">
        <v>0.47343449999999998</v>
      </c>
      <c r="M25" s="18">
        <v>3.3560490000000001</v>
      </c>
      <c r="N25" s="18">
        <v>1.4626934999999999</v>
      </c>
      <c r="O25" s="18">
        <v>0.69304874999999999</v>
      </c>
      <c r="P25" s="18">
        <v>8.2383333333333336E-3</v>
      </c>
    </row>
    <row r="26" spans="1:16" x14ac:dyDescent="0.3">
      <c r="A26" t="s">
        <v>38</v>
      </c>
      <c r="B26" s="18">
        <v>2.5807333333333331E-2</v>
      </c>
      <c r="C26" s="18">
        <v>7.2226150000000002</v>
      </c>
      <c r="D26" s="18">
        <v>388.83812849999998</v>
      </c>
      <c r="E26" s="18">
        <v>0.16627033333333333</v>
      </c>
      <c r="F26" s="18">
        <v>3.7730000000000003E-3</v>
      </c>
      <c r="G26" s="18">
        <v>33.787730499999995</v>
      </c>
      <c r="H26" s="18" t="s">
        <v>16</v>
      </c>
      <c r="I26" s="18">
        <v>36.523998750000004</v>
      </c>
      <c r="J26" s="18">
        <v>0.24037699999999998</v>
      </c>
      <c r="K26" s="18">
        <v>2.9718899999999997</v>
      </c>
      <c r="L26" s="18">
        <v>0.37129699999999999</v>
      </c>
      <c r="M26" s="18">
        <v>3.8425309999999997</v>
      </c>
      <c r="N26" s="18">
        <v>1.4936022499999999</v>
      </c>
      <c r="O26" s="18">
        <v>0.70182325000000001</v>
      </c>
      <c r="P26" s="18">
        <v>7.0646666666666661E-3</v>
      </c>
    </row>
    <row r="27" spans="1:16" x14ac:dyDescent="0.3">
      <c r="A27" t="s">
        <v>39</v>
      </c>
      <c r="B27" s="18">
        <v>2.2806333333333335E-2</v>
      </c>
      <c r="C27" s="18">
        <v>6.7473253333333334</v>
      </c>
      <c r="D27" s="18">
        <v>377.82313425000001</v>
      </c>
      <c r="E27" s="18">
        <v>0.13942533333333332</v>
      </c>
      <c r="F27" s="18" t="s">
        <v>16</v>
      </c>
      <c r="G27" s="18">
        <v>27.361826000000001</v>
      </c>
      <c r="H27" s="18">
        <v>3.60795E-2</v>
      </c>
      <c r="I27" s="18">
        <v>35.058668749999995</v>
      </c>
      <c r="J27" s="18">
        <v>0.31956200000000007</v>
      </c>
      <c r="K27" s="18">
        <v>3.0403303333333334</v>
      </c>
      <c r="L27" s="18">
        <v>0.50615900000000003</v>
      </c>
      <c r="M27" s="18">
        <v>3.0244399999999998</v>
      </c>
      <c r="N27" s="18">
        <v>1.4463280000000003</v>
      </c>
      <c r="O27" s="18">
        <v>0.70947325000000006</v>
      </c>
      <c r="P27" s="18">
        <v>1.6112333333333336E-2</v>
      </c>
    </row>
    <row r="28" spans="1:16" x14ac:dyDescent="0.3">
      <c r="A28" t="s">
        <v>40</v>
      </c>
      <c r="B28" s="18">
        <v>2.477E-2</v>
      </c>
      <c r="C28" s="18">
        <v>7.2783196666666656</v>
      </c>
      <c r="D28" s="18">
        <v>396.19730049999998</v>
      </c>
      <c r="E28" s="18">
        <v>0.16143766666666667</v>
      </c>
      <c r="F28" s="18">
        <v>3.1120000000000002E-3</v>
      </c>
      <c r="G28" s="18">
        <v>32.177563999999997</v>
      </c>
      <c r="H28" s="18">
        <v>3.6101000000000001E-2</v>
      </c>
      <c r="I28" s="18">
        <v>36.395055250000006</v>
      </c>
      <c r="J28" s="18">
        <v>0.20998433333333333</v>
      </c>
      <c r="K28" s="18">
        <v>3.1537620000000004</v>
      </c>
      <c r="L28" s="18">
        <v>0.46580100000000002</v>
      </c>
      <c r="M28" s="18">
        <v>3.6937936666666666</v>
      </c>
      <c r="N28" s="18">
        <v>1.5149645</v>
      </c>
      <c r="O28" s="18">
        <v>0.72176275000000001</v>
      </c>
      <c r="P28" s="18">
        <v>8.9839999999999989E-3</v>
      </c>
    </row>
    <row r="29" spans="1:16" x14ac:dyDescent="0.3">
      <c r="A29" t="s">
        <v>41</v>
      </c>
      <c r="B29" s="18">
        <v>2.2659666666666672E-2</v>
      </c>
      <c r="C29" s="18">
        <v>6.5922386666666668</v>
      </c>
      <c r="D29" s="18">
        <v>363.43349875000001</v>
      </c>
      <c r="E29" s="18">
        <v>0.19676233333333334</v>
      </c>
      <c r="F29" s="18">
        <v>4.1863333333333327E-3</v>
      </c>
      <c r="G29" s="18">
        <v>29.842842000000001</v>
      </c>
      <c r="H29" s="18" t="s">
        <v>16</v>
      </c>
      <c r="I29" s="18">
        <v>33.301267250000002</v>
      </c>
      <c r="J29" s="18">
        <v>0.28028533333333333</v>
      </c>
      <c r="K29" s="18">
        <v>2.7596883333333331</v>
      </c>
      <c r="L29" s="18">
        <v>0.45585350000000002</v>
      </c>
      <c r="M29" s="18">
        <v>3.5493440000000001</v>
      </c>
      <c r="N29" s="18">
        <v>1.4576155</v>
      </c>
      <c r="O29" s="18">
        <v>0.65513700000000008</v>
      </c>
      <c r="P29" s="18">
        <v>8.2513333333333327E-3</v>
      </c>
    </row>
    <row r="30" spans="1:16" x14ac:dyDescent="0.3">
      <c r="A30" s="9" t="s">
        <v>51</v>
      </c>
      <c r="B30" s="19" t="s">
        <v>16</v>
      </c>
      <c r="C30" s="19" t="s">
        <v>16</v>
      </c>
      <c r="D30" s="19" t="s">
        <v>16</v>
      </c>
      <c r="E30" s="19" t="s">
        <v>16</v>
      </c>
      <c r="F30" s="19" t="s">
        <v>16</v>
      </c>
      <c r="G30" s="19" t="s">
        <v>16</v>
      </c>
      <c r="H30" s="19" t="s">
        <v>16</v>
      </c>
      <c r="I30" s="19" t="s">
        <v>16</v>
      </c>
      <c r="J30" s="19">
        <v>3.21E-4</v>
      </c>
      <c r="K30" s="19">
        <v>2.5894E-2</v>
      </c>
      <c r="L30" s="19">
        <v>5.7560500000000001E-2</v>
      </c>
      <c r="M30" s="19">
        <v>3.6984500000000003E-2</v>
      </c>
      <c r="N30" s="19" t="s">
        <v>16</v>
      </c>
      <c r="O30" s="19" t="s">
        <v>16</v>
      </c>
      <c r="P30" s="19">
        <v>5.53E-4</v>
      </c>
    </row>
    <row r="31" spans="1:16" x14ac:dyDescent="0.3">
      <c r="A31" t="s">
        <v>42</v>
      </c>
      <c r="B31" s="18">
        <v>2.674E-2</v>
      </c>
      <c r="C31" s="18">
        <v>7.7009316666666665</v>
      </c>
      <c r="D31" s="18">
        <v>408.92091349999998</v>
      </c>
      <c r="E31" s="18">
        <v>0.16238333333333332</v>
      </c>
      <c r="F31" s="18">
        <v>3.6343333333333336E-3</v>
      </c>
      <c r="G31" s="18">
        <v>30.631528500000002</v>
      </c>
      <c r="H31" s="18" t="s">
        <v>16</v>
      </c>
      <c r="I31" s="18">
        <v>41.982927000000004</v>
      </c>
      <c r="J31" s="18">
        <v>0.24566200000000002</v>
      </c>
      <c r="K31" s="18">
        <v>2.7005310000000002</v>
      </c>
      <c r="L31" s="18">
        <v>0.73008950000000006</v>
      </c>
      <c r="M31" s="18">
        <v>3.9437103333333337</v>
      </c>
      <c r="N31" s="18">
        <v>1.7268077499999999</v>
      </c>
      <c r="O31" s="18">
        <v>0.76675424999999997</v>
      </c>
      <c r="P31" s="18">
        <v>1.7136333333333333E-2</v>
      </c>
    </row>
    <row r="32" spans="1:16" x14ac:dyDescent="0.3">
      <c r="A32" t="s">
        <v>43</v>
      </c>
      <c r="B32" s="18">
        <v>2.5178333333333334E-2</v>
      </c>
      <c r="C32" s="18">
        <v>7.647603666666666</v>
      </c>
      <c r="D32" s="18">
        <v>411.92669749999999</v>
      </c>
      <c r="E32" s="18">
        <v>0.209568</v>
      </c>
      <c r="F32" s="18">
        <v>2.4929999999999991E-3</v>
      </c>
      <c r="G32" s="18">
        <v>34.353405500000001</v>
      </c>
      <c r="H32" s="18" t="s">
        <v>16</v>
      </c>
      <c r="I32" s="18">
        <v>42.708228249999998</v>
      </c>
      <c r="J32" s="18">
        <v>0.36656133333333329</v>
      </c>
      <c r="K32" s="18">
        <v>2.6857264999999999</v>
      </c>
      <c r="L32" s="18">
        <v>0.68129150000000005</v>
      </c>
      <c r="M32" s="18">
        <v>4.4944263333333332</v>
      </c>
      <c r="N32" s="18">
        <v>2.0616922499999997</v>
      </c>
      <c r="O32" s="18">
        <v>0.75446575000000005</v>
      </c>
      <c r="P32" s="18">
        <v>1.9770333333333334E-2</v>
      </c>
    </row>
    <row r="33" spans="1:16" x14ac:dyDescent="0.3">
      <c r="A33" t="s">
        <v>44</v>
      </c>
      <c r="B33" s="18">
        <v>2.3736666666666666E-2</v>
      </c>
      <c r="C33" s="18">
        <v>7.510673999999999</v>
      </c>
      <c r="D33" s="18">
        <v>411.73939174999998</v>
      </c>
      <c r="E33" s="18">
        <v>0.25129833333333335</v>
      </c>
      <c r="F33" s="18">
        <v>3.2776666666666666E-3</v>
      </c>
      <c r="G33" s="18">
        <v>36.770357000000004</v>
      </c>
      <c r="H33" s="18" t="s">
        <v>16</v>
      </c>
      <c r="I33" s="18">
        <v>40.835141</v>
      </c>
      <c r="J33" s="18">
        <v>0.6967983333333333</v>
      </c>
      <c r="K33" s="18">
        <v>2.6256205000000001</v>
      </c>
      <c r="L33" s="18">
        <v>0.75528949999999995</v>
      </c>
      <c r="M33" s="18">
        <v>4.7303436666666672</v>
      </c>
      <c r="N33" s="18">
        <v>1.5272320000000001</v>
      </c>
      <c r="O33" s="18">
        <v>0.75171024999999991</v>
      </c>
      <c r="P33" s="18">
        <v>5.3456000000000004E-2</v>
      </c>
    </row>
    <row r="34" spans="1:16" x14ac:dyDescent="0.3">
      <c r="A34" t="s">
        <v>45</v>
      </c>
      <c r="B34" s="18">
        <v>2.165333333333333E-2</v>
      </c>
      <c r="C34" s="18">
        <v>6.8060633333333334</v>
      </c>
      <c r="D34" s="18">
        <v>467.64971475000004</v>
      </c>
      <c r="E34" s="18">
        <v>0.11970633333333332</v>
      </c>
      <c r="F34" s="18" t="s">
        <v>16</v>
      </c>
      <c r="G34" s="18">
        <v>30.289178499999998</v>
      </c>
      <c r="H34" s="18" t="s">
        <v>16</v>
      </c>
      <c r="I34" s="18">
        <v>32.832811999999997</v>
      </c>
      <c r="J34" s="18">
        <v>0.14893100000000001</v>
      </c>
      <c r="K34" s="18">
        <v>2.4843525</v>
      </c>
      <c r="L34" s="18">
        <v>1.741835</v>
      </c>
      <c r="M34" s="18">
        <v>4.1318340000000005</v>
      </c>
      <c r="N34" s="18">
        <v>2.7683642500000003</v>
      </c>
      <c r="O34" s="18">
        <v>0.71809725000000002</v>
      </c>
      <c r="P34" s="18">
        <v>3.5633333333333329E-2</v>
      </c>
    </row>
    <row r="35" spans="1:16" x14ac:dyDescent="0.3">
      <c r="A35" t="s">
        <v>46</v>
      </c>
      <c r="B35" s="18">
        <v>2.0406333333333332E-2</v>
      </c>
      <c r="C35" s="18">
        <v>6.814597</v>
      </c>
      <c r="D35" s="18">
        <v>454.18341999999996</v>
      </c>
      <c r="E35" s="18">
        <v>0.21407633333333331</v>
      </c>
      <c r="F35" s="18" t="s">
        <v>16</v>
      </c>
      <c r="G35" s="18">
        <v>32.723530499999995</v>
      </c>
      <c r="H35" s="18" t="s">
        <v>16</v>
      </c>
      <c r="I35" s="18">
        <v>33.661170999999996</v>
      </c>
      <c r="J35" s="18">
        <v>0.64852366666666672</v>
      </c>
      <c r="K35" s="18">
        <v>2.3900359999999998</v>
      </c>
      <c r="L35" s="18">
        <v>0.97567850000000012</v>
      </c>
      <c r="M35" s="18">
        <v>5.2888640000000002</v>
      </c>
      <c r="N35" s="18">
        <v>2.0494237499999999</v>
      </c>
      <c r="O35" s="18">
        <v>0.66478274999999998</v>
      </c>
      <c r="P35" s="18">
        <v>9.0150000000000004E-3</v>
      </c>
    </row>
    <row r="36" spans="1:16" x14ac:dyDescent="0.3">
      <c r="A36" t="s">
        <v>47</v>
      </c>
      <c r="B36" s="18">
        <v>2.4061666666666665E-2</v>
      </c>
      <c r="C36" s="18">
        <v>7.5994059999999992</v>
      </c>
      <c r="D36" s="18">
        <v>416.07753324999999</v>
      </c>
      <c r="E36" s="18">
        <v>0.22580800000000001</v>
      </c>
      <c r="F36" s="18">
        <v>3.4053333333333331E-3</v>
      </c>
      <c r="G36" s="18">
        <v>35.9654825</v>
      </c>
      <c r="H36" s="18" t="s">
        <v>16</v>
      </c>
      <c r="I36" s="18">
        <v>35.770975</v>
      </c>
      <c r="J36" s="18">
        <v>0.43744100000000002</v>
      </c>
      <c r="K36" s="18">
        <v>2.676167</v>
      </c>
      <c r="L36" s="18">
        <v>0.70715900000000009</v>
      </c>
      <c r="M36" s="18">
        <v>5.4083709999999998</v>
      </c>
      <c r="N36" s="18">
        <v>1.5841952500000001</v>
      </c>
      <c r="O36" s="18">
        <v>0.72856975000000002</v>
      </c>
      <c r="P36" s="18">
        <v>1.5610333333333332E-2</v>
      </c>
    </row>
    <row r="37" spans="1:16" x14ac:dyDescent="0.3">
      <c r="A37" s="11" t="s">
        <v>48</v>
      </c>
      <c r="B37" s="21">
        <v>2.9324666666666666E-2</v>
      </c>
      <c r="C37" s="21">
        <v>3.3451856666666671</v>
      </c>
      <c r="D37" s="21">
        <v>117.98098324999999</v>
      </c>
      <c r="E37" s="21">
        <v>5.1643333333333333E-3</v>
      </c>
      <c r="F37" s="21">
        <v>4.1029666666666666E-2</v>
      </c>
      <c r="G37" s="21">
        <v>2.2746219999999999</v>
      </c>
      <c r="H37" s="21" t="s">
        <v>16</v>
      </c>
      <c r="I37" s="21">
        <v>4.8270892500000002</v>
      </c>
      <c r="J37" s="21">
        <v>0.54804699999999995</v>
      </c>
      <c r="K37" s="21">
        <v>1.8228305</v>
      </c>
      <c r="L37" s="21">
        <v>0.30426200000000003</v>
      </c>
      <c r="M37" s="21">
        <v>1.449376</v>
      </c>
      <c r="N37" s="21">
        <v>0.48054649999999999</v>
      </c>
      <c r="O37" s="21">
        <v>0.53316325000000009</v>
      </c>
      <c r="P37" s="21">
        <v>0.13995866666666668</v>
      </c>
    </row>
    <row r="38" spans="1:16" x14ac:dyDescent="0.3">
      <c r="A38" s="11" t="s">
        <v>49</v>
      </c>
      <c r="B38" s="21">
        <v>2.9713333333333331E-2</v>
      </c>
      <c r="C38" s="21">
        <v>3.4261900000000001</v>
      </c>
      <c r="D38" s="21">
        <v>122.71592200000001</v>
      </c>
      <c r="E38" s="21">
        <v>5.3236666666666667E-3</v>
      </c>
      <c r="F38" s="21">
        <v>4.0266999999999997E-2</v>
      </c>
      <c r="G38" s="21">
        <v>2.3158665000000003</v>
      </c>
      <c r="H38" s="21" t="s">
        <v>16</v>
      </c>
      <c r="I38" s="21">
        <v>5.0454024999999998</v>
      </c>
      <c r="J38" s="21">
        <v>0.56995533333333326</v>
      </c>
      <c r="K38" s="21">
        <v>1.8725260000000001</v>
      </c>
      <c r="L38" s="21">
        <v>0.31971099999999997</v>
      </c>
      <c r="M38" s="21">
        <v>1.5274986666666666</v>
      </c>
      <c r="N38" s="21">
        <v>0.4936875</v>
      </c>
      <c r="O38" s="21">
        <v>0.55238399999999999</v>
      </c>
      <c r="P38" s="21">
        <v>0.15053866666666668</v>
      </c>
    </row>
    <row r="39" spans="1:16" x14ac:dyDescent="0.3">
      <c r="A39" s="9" t="s">
        <v>51</v>
      </c>
      <c r="B39" s="19" t="s">
        <v>16</v>
      </c>
      <c r="C39" s="19" t="s">
        <v>16</v>
      </c>
      <c r="D39" s="19" t="s">
        <v>16</v>
      </c>
      <c r="E39" s="19" t="s">
        <v>16</v>
      </c>
      <c r="F39" s="19" t="s">
        <v>16</v>
      </c>
      <c r="G39" s="19" t="s">
        <v>16</v>
      </c>
      <c r="H39" s="19" t="s">
        <v>16</v>
      </c>
      <c r="I39" s="19" t="s">
        <v>16</v>
      </c>
      <c r="J39" s="19">
        <v>2.8833333333333331E-4</v>
      </c>
      <c r="K39" s="19">
        <v>4.1361500000000002E-2</v>
      </c>
      <c r="L39" s="19">
        <v>4.9096000000000001E-2</v>
      </c>
      <c r="M39" s="19" t="s">
        <v>16</v>
      </c>
      <c r="N39" s="19" t="s">
        <v>16</v>
      </c>
      <c r="O39" s="19" t="s">
        <v>16</v>
      </c>
      <c r="P39" s="19" t="s">
        <v>16</v>
      </c>
    </row>
    <row r="40" spans="1:16" x14ac:dyDescent="0.3">
      <c r="A40" s="8" t="s">
        <v>50</v>
      </c>
      <c r="B40" s="17">
        <v>4.8128859999999998</v>
      </c>
      <c r="C40" s="17">
        <v>1.0573729999999999</v>
      </c>
      <c r="D40" s="17">
        <v>10.924427</v>
      </c>
      <c r="E40" s="17">
        <v>0.99898733333333334</v>
      </c>
      <c r="F40" s="17">
        <v>10.330817666666666</v>
      </c>
      <c r="G40" s="17">
        <v>4.6574515000000005</v>
      </c>
      <c r="H40" s="17">
        <v>2.861421</v>
      </c>
      <c r="I40" s="17">
        <v>5.3301995</v>
      </c>
      <c r="J40" s="17">
        <v>0.97830399999999995</v>
      </c>
      <c r="K40" s="17">
        <v>0.96759100000000009</v>
      </c>
      <c r="L40" s="17">
        <v>2.6504465000000001</v>
      </c>
      <c r="M40" s="17">
        <v>7.464458333333333</v>
      </c>
      <c r="N40" s="17">
        <v>1.024778</v>
      </c>
      <c r="O40" s="17">
        <v>1.0460569999999998</v>
      </c>
      <c r="P40" s="17">
        <v>1.1627666666666665</v>
      </c>
    </row>
    <row r="41" spans="1:16" x14ac:dyDescent="0.3">
      <c r="A41" s="9" t="s">
        <v>52</v>
      </c>
      <c r="B41" s="19" t="s">
        <v>16</v>
      </c>
      <c r="C41" s="19" t="s">
        <v>16</v>
      </c>
      <c r="D41" s="19" t="s">
        <v>16</v>
      </c>
      <c r="E41" s="19" t="s">
        <v>16</v>
      </c>
      <c r="F41" s="19" t="s">
        <v>16</v>
      </c>
      <c r="G41" s="19">
        <v>9.4732499999999997E-2</v>
      </c>
      <c r="H41" s="19" t="s">
        <v>16</v>
      </c>
      <c r="I41" s="19" t="s">
        <v>16</v>
      </c>
      <c r="J41" s="19">
        <v>3.9733333333333331E-4</v>
      </c>
      <c r="K41" s="19">
        <v>8.9559E-2</v>
      </c>
      <c r="L41" s="19">
        <v>7.2862499999999997E-2</v>
      </c>
      <c r="M41" s="19">
        <v>6.108566666666667E-2</v>
      </c>
      <c r="N41" s="19" t="s">
        <v>16</v>
      </c>
      <c r="O41" s="19" t="s">
        <v>16</v>
      </c>
      <c r="P41" s="19">
        <v>6.8133333333333327E-4</v>
      </c>
    </row>
    <row r="43" spans="1:16" x14ac:dyDescent="0.3">
      <c r="A43" t="s">
        <v>53</v>
      </c>
      <c r="B43">
        <v>3.79E-3</v>
      </c>
      <c r="C43">
        <v>4.9200000000000003E-4</v>
      </c>
      <c r="D43">
        <v>1.6500000000000001E-2</v>
      </c>
      <c r="E43">
        <v>1.14E-3</v>
      </c>
      <c r="F43">
        <v>2.3800000000000002E-3</v>
      </c>
      <c r="G43">
        <v>3.4200000000000001E-2</v>
      </c>
      <c r="H43">
        <v>3.5200000000000002E-2</v>
      </c>
      <c r="I43">
        <v>2.0899999999999998E-2</v>
      </c>
      <c r="J43">
        <v>2.05E-4</v>
      </c>
      <c r="K43">
        <v>1.1900000000000001E-2</v>
      </c>
      <c r="L43">
        <v>2.0500000000000001E-2</v>
      </c>
      <c r="M43">
        <v>2.5399999999999999E-2</v>
      </c>
      <c r="N43">
        <v>3.8899999999999997E-2</v>
      </c>
      <c r="O43">
        <v>1.2800000000000001E-3</v>
      </c>
      <c r="P43">
        <v>5.2099999999999998E-4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E527-3B6E-A144-8E09-0041AB9F2F42}">
  <dimension ref="A1:P45"/>
  <sheetViews>
    <sheetView topLeftCell="A16" workbookViewId="0">
      <selection activeCell="L22" sqref="L22:L25"/>
    </sheetView>
  </sheetViews>
  <sheetFormatPr baseColWidth="10" defaultRowHeight="15.6" x14ac:dyDescent="0.3"/>
  <cols>
    <col min="2" max="3" width="11" bestFit="1" customWidth="1"/>
    <col min="4" max="4" width="11.69921875" bestFit="1" customWidth="1"/>
    <col min="5" max="11" width="11" bestFit="1" customWidth="1"/>
    <col min="13" max="16" width="11" bestFit="1" customWidth="1"/>
  </cols>
  <sheetData>
    <row r="1" spans="1:16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s="8" t="s">
        <v>50</v>
      </c>
      <c r="B2" s="17">
        <v>4.9390423333333331</v>
      </c>
      <c r="C2" s="17">
        <v>1.2517609999999999</v>
      </c>
      <c r="D2" s="17">
        <v>10.222423200000001</v>
      </c>
      <c r="E2" s="17">
        <v>1.0167126666666666</v>
      </c>
      <c r="F2" s="17">
        <v>11.224556000000002</v>
      </c>
      <c r="G2" s="17">
        <v>4.1800484999999998</v>
      </c>
      <c r="H2" s="17">
        <v>2.08</v>
      </c>
      <c r="I2" s="17">
        <v>5.3141892500000001</v>
      </c>
      <c r="J2" s="17">
        <v>1.060759</v>
      </c>
      <c r="K2" s="17">
        <v>1.011401</v>
      </c>
      <c r="L2" s="17" t="s">
        <v>54</v>
      </c>
      <c r="M2" s="17">
        <v>4.9968326666666663</v>
      </c>
      <c r="N2" s="17">
        <v>1.01957725</v>
      </c>
      <c r="O2" s="17">
        <v>0.95689600000000008</v>
      </c>
      <c r="P2" s="17">
        <v>1.12496</v>
      </c>
    </row>
    <row r="3" spans="1:16" x14ac:dyDescent="0.3">
      <c r="A3" s="9" t="s">
        <v>51</v>
      </c>
      <c r="B3" s="19" t="s">
        <v>16</v>
      </c>
      <c r="C3" s="19" t="s">
        <v>16</v>
      </c>
      <c r="D3" s="19" t="s">
        <v>16</v>
      </c>
      <c r="E3" s="19" t="s">
        <v>16</v>
      </c>
      <c r="F3" s="19">
        <v>7.1126666666666673E-3</v>
      </c>
      <c r="G3" s="19" t="s">
        <v>16</v>
      </c>
      <c r="H3" s="19" t="s">
        <v>16</v>
      </c>
      <c r="I3" s="19" t="s">
        <v>16</v>
      </c>
      <c r="J3" s="19" t="s">
        <v>16</v>
      </c>
      <c r="K3" s="19">
        <v>1.1939999999999999E-2</v>
      </c>
      <c r="L3" s="19" t="s">
        <v>54</v>
      </c>
      <c r="M3" s="19" t="s">
        <v>16</v>
      </c>
      <c r="N3" s="19" t="s">
        <v>16</v>
      </c>
      <c r="O3" s="19" t="s">
        <v>16</v>
      </c>
      <c r="P3" s="19" t="s">
        <v>16</v>
      </c>
    </row>
    <row r="4" spans="1:16" x14ac:dyDescent="0.3">
      <c r="A4" s="10" t="s">
        <v>17</v>
      </c>
      <c r="B4" s="20" t="s">
        <v>16</v>
      </c>
      <c r="C4" s="20">
        <v>0.13295479999999998</v>
      </c>
      <c r="D4" s="20">
        <v>50.516985249999998</v>
      </c>
      <c r="E4" s="20" t="s">
        <v>16</v>
      </c>
      <c r="F4" s="20">
        <v>1.7797666666666666E-2</v>
      </c>
      <c r="G4" s="20">
        <v>0.97224449999999996</v>
      </c>
      <c r="H4" s="20" t="s">
        <v>16</v>
      </c>
      <c r="I4" s="20">
        <v>27.883284500000002</v>
      </c>
      <c r="J4" s="20">
        <v>1.915E-3</v>
      </c>
      <c r="K4" s="20">
        <v>7.0982729999999998</v>
      </c>
      <c r="L4" s="20" t="s">
        <v>54</v>
      </c>
      <c r="M4" s="20">
        <v>4.7465764999999998</v>
      </c>
      <c r="N4" s="20">
        <v>7.0214033333333328</v>
      </c>
      <c r="O4" s="20">
        <v>0.35357424999999998</v>
      </c>
      <c r="P4" s="20" t="s">
        <v>16</v>
      </c>
    </row>
    <row r="5" spans="1:16" x14ac:dyDescent="0.3">
      <c r="A5" s="11" t="s">
        <v>18</v>
      </c>
      <c r="B5" s="21">
        <v>2.1640739999999998</v>
      </c>
      <c r="C5" s="21">
        <v>1.202515</v>
      </c>
      <c r="D5" s="21">
        <v>25.039292199999998</v>
      </c>
      <c r="E5" s="21">
        <v>1.0746666666666667E-2</v>
      </c>
      <c r="F5" s="21">
        <v>1.5279853333333333</v>
      </c>
      <c r="G5" s="21">
        <v>0.341945</v>
      </c>
      <c r="H5" s="21" t="s">
        <v>16</v>
      </c>
      <c r="I5" s="21">
        <v>0.71984899999999996</v>
      </c>
      <c r="J5" s="21">
        <v>1.2553103333333333</v>
      </c>
      <c r="K5" s="21">
        <v>0.279895</v>
      </c>
      <c r="L5" s="21" t="s">
        <v>54</v>
      </c>
      <c r="M5" s="21">
        <v>0.51224700000000001</v>
      </c>
      <c r="N5" s="21">
        <v>1.1392962499999999</v>
      </c>
      <c r="O5" s="21">
        <v>0.10552175</v>
      </c>
      <c r="P5" s="21">
        <v>1.087213</v>
      </c>
    </row>
    <row r="6" spans="1:16" x14ac:dyDescent="0.3">
      <c r="A6" t="s">
        <v>19</v>
      </c>
      <c r="B6" s="18">
        <v>2.1588080000000001</v>
      </c>
      <c r="C6" s="18">
        <v>1.120447</v>
      </c>
      <c r="D6" s="18">
        <v>23.175609599999998</v>
      </c>
      <c r="E6" s="18">
        <v>9.8513333333333317E-3</v>
      </c>
      <c r="F6" s="18">
        <v>2.0280526666666669</v>
      </c>
      <c r="G6" s="18">
        <v>0.27170450000000002</v>
      </c>
      <c r="H6" s="18" t="s">
        <v>16</v>
      </c>
      <c r="I6" s="18">
        <v>0.72151549999999998</v>
      </c>
      <c r="J6" s="18">
        <v>1.3776020000000002</v>
      </c>
      <c r="K6" s="18">
        <v>0.24509249999999999</v>
      </c>
      <c r="L6" s="18" t="s">
        <v>54</v>
      </c>
      <c r="M6" s="18">
        <v>0.35512000000000005</v>
      </c>
      <c r="N6" s="18">
        <v>1.0778165</v>
      </c>
      <c r="O6" s="18">
        <v>9.4812499999999994E-2</v>
      </c>
      <c r="P6" s="18">
        <v>0.13420299999999999</v>
      </c>
    </row>
    <row r="7" spans="1:16" x14ac:dyDescent="0.3">
      <c r="A7" t="s">
        <v>20</v>
      </c>
      <c r="B7" s="18">
        <v>2.3114446666666666</v>
      </c>
      <c r="C7" s="18">
        <v>1.106427</v>
      </c>
      <c r="D7" s="18">
        <v>20.9780546</v>
      </c>
      <c r="E7" s="18">
        <v>1.5429999999999999E-2</v>
      </c>
      <c r="F7" s="18">
        <v>13.304789</v>
      </c>
      <c r="G7" s="18">
        <v>0.24364999999999998</v>
      </c>
      <c r="H7" s="18" t="s">
        <v>16</v>
      </c>
      <c r="I7" s="18">
        <v>0.57601550000000001</v>
      </c>
      <c r="J7" s="18">
        <v>2.6374343333333337</v>
      </c>
      <c r="K7" s="18">
        <v>0.24854749999999998</v>
      </c>
      <c r="L7" s="18" t="s">
        <v>54</v>
      </c>
      <c r="M7" s="18">
        <v>0.44262099999999993</v>
      </c>
      <c r="N7" s="18">
        <v>1.4375945000000001</v>
      </c>
      <c r="O7" s="18">
        <v>8.5574750000000005E-2</v>
      </c>
      <c r="P7" s="18">
        <v>7.5051666666666669E-2</v>
      </c>
    </row>
    <row r="8" spans="1:16" x14ac:dyDescent="0.3">
      <c r="A8" t="s">
        <v>21</v>
      </c>
      <c r="B8" s="18">
        <v>1.0464583333333335</v>
      </c>
      <c r="C8" s="18">
        <v>1.4817372</v>
      </c>
      <c r="D8" s="18">
        <v>101.52158200000001</v>
      </c>
      <c r="E8" s="18">
        <v>9.1056666666666664E-3</v>
      </c>
      <c r="F8" s="18">
        <v>0.68236533333333327</v>
      </c>
      <c r="G8" s="18">
        <v>0.3177585</v>
      </c>
      <c r="H8" s="18" t="s">
        <v>16</v>
      </c>
      <c r="I8" s="18">
        <v>3.207071</v>
      </c>
      <c r="J8" s="18">
        <v>1.5145866666666665</v>
      </c>
      <c r="K8" s="18">
        <v>0.52622999999999998</v>
      </c>
      <c r="L8" s="18" t="s">
        <v>54</v>
      </c>
      <c r="M8" s="18">
        <v>0.70193433333333333</v>
      </c>
      <c r="N8" s="18">
        <v>3.3103992499999997</v>
      </c>
      <c r="O8" s="18">
        <v>0.15807850000000001</v>
      </c>
      <c r="P8" s="18">
        <v>0.64877966666666664</v>
      </c>
    </row>
    <row r="9" spans="1:16" x14ac:dyDescent="0.3">
      <c r="A9" t="s">
        <v>22</v>
      </c>
      <c r="B9" s="18">
        <v>1.2965120000000001</v>
      </c>
      <c r="C9" s="18">
        <v>1.299965</v>
      </c>
      <c r="D9" s="18">
        <v>87.522393749999992</v>
      </c>
      <c r="E9" s="18">
        <v>7.5489999999999993E-3</v>
      </c>
      <c r="F9" s="18">
        <v>0.71973100000000001</v>
      </c>
      <c r="G9" s="18">
        <v>0.26615900000000003</v>
      </c>
      <c r="H9" s="18" t="s">
        <v>16</v>
      </c>
      <c r="I9" s="18">
        <v>3.0822522500000002</v>
      </c>
      <c r="J9" s="18">
        <v>1.3984793333333332</v>
      </c>
      <c r="K9" s="18">
        <v>0.31075550000000002</v>
      </c>
      <c r="L9" s="18" t="s">
        <v>54</v>
      </c>
      <c r="M9" s="18">
        <v>0.59079266666666663</v>
      </c>
      <c r="N9" s="18">
        <v>2.9578782499999998</v>
      </c>
      <c r="O9" s="18">
        <v>0.13400699999999999</v>
      </c>
      <c r="P9" s="18">
        <v>0.10249033333333335</v>
      </c>
    </row>
    <row r="10" spans="1:16" x14ac:dyDescent="0.3">
      <c r="A10" t="s">
        <v>23</v>
      </c>
      <c r="B10" s="18">
        <v>2.1581586666666666</v>
      </c>
      <c r="C10" s="18">
        <v>1.1895224</v>
      </c>
      <c r="D10" s="18">
        <v>25.682546800000001</v>
      </c>
      <c r="E10" s="18">
        <v>1.1182666666666667E-2</v>
      </c>
      <c r="F10" s="18">
        <v>4.7379183333333339</v>
      </c>
      <c r="G10" s="18">
        <v>0.28287600000000002</v>
      </c>
      <c r="H10" s="18" t="s">
        <v>16</v>
      </c>
      <c r="I10" s="18">
        <v>0.74230024999999999</v>
      </c>
      <c r="J10" s="18">
        <v>1.8197353333333333</v>
      </c>
      <c r="K10" s="18">
        <v>0.24184800000000001</v>
      </c>
      <c r="L10" s="18" t="s">
        <v>54</v>
      </c>
      <c r="M10" s="18">
        <v>0.43396966666666664</v>
      </c>
      <c r="N10" s="18">
        <v>1.937508</v>
      </c>
      <c r="O10" s="18">
        <v>9.4671999999999992E-2</v>
      </c>
      <c r="P10" s="18">
        <v>6.9588666666666674E-2</v>
      </c>
    </row>
    <row r="11" spans="1:16" x14ac:dyDescent="0.3">
      <c r="A11" t="s">
        <v>24</v>
      </c>
      <c r="B11" s="18">
        <v>2.7400583333333337</v>
      </c>
      <c r="C11" s="18">
        <v>1.044994</v>
      </c>
      <c r="D11" s="18">
        <v>22.059344599999996</v>
      </c>
      <c r="E11" s="18">
        <v>1.1919666666666667E-2</v>
      </c>
      <c r="F11" s="18">
        <v>1.5573383333333333</v>
      </c>
      <c r="G11" s="18">
        <v>0.41399299999999994</v>
      </c>
      <c r="H11" s="18" t="s">
        <v>16</v>
      </c>
      <c r="I11" s="18">
        <v>0.66896050000000007</v>
      </c>
      <c r="J11" s="18">
        <v>1.1393089999999999</v>
      </c>
      <c r="K11" s="18">
        <v>0.94316800000000001</v>
      </c>
      <c r="L11" s="18" t="s">
        <v>54</v>
      </c>
      <c r="M11" s="18">
        <v>0.34506933333333328</v>
      </c>
      <c r="N11" s="18">
        <v>2.8199144999999999</v>
      </c>
      <c r="O11" s="18">
        <v>0.10129649999999998</v>
      </c>
      <c r="P11" s="18">
        <v>0.47951966666666673</v>
      </c>
    </row>
    <row r="12" spans="1:16" x14ac:dyDescent="0.3">
      <c r="A12" t="s">
        <v>25</v>
      </c>
      <c r="B12" s="18">
        <v>2.3830893333333334</v>
      </c>
      <c r="C12" s="18">
        <v>1.1419330000000003</v>
      </c>
      <c r="D12" s="18">
        <v>24.523187999999998</v>
      </c>
      <c r="E12" s="18">
        <v>1.1180666666666667E-2</v>
      </c>
      <c r="F12" s="18">
        <v>1.3817216666666667</v>
      </c>
      <c r="G12" s="18">
        <v>0.3822545</v>
      </c>
      <c r="H12" s="18" t="s">
        <v>16</v>
      </c>
      <c r="I12" s="18">
        <v>0.84270575000000003</v>
      </c>
      <c r="J12" s="18">
        <v>1.2185423333333334</v>
      </c>
      <c r="K12" s="18">
        <v>0.60428199999999999</v>
      </c>
      <c r="L12" s="18" t="s">
        <v>54</v>
      </c>
      <c r="M12" s="18">
        <v>0.37090800000000002</v>
      </c>
      <c r="N12" s="18">
        <v>1.6606764999999999</v>
      </c>
      <c r="O12" s="18">
        <v>0.10815225000000001</v>
      </c>
      <c r="P12" s="18">
        <v>0.14239866666666667</v>
      </c>
    </row>
    <row r="13" spans="1:16" x14ac:dyDescent="0.3">
      <c r="A13" t="s">
        <v>26</v>
      </c>
      <c r="B13" s="18">
        <v>2.062870666666667</v>
      </c>
      <c r="C13" s="18">
        <v>1.0210088000000002</v>
      </c>
      <c r="D13" s="18">
        <v>20.095815199999997</v>
      </c>
      <c r="E13" s="18">
        <v>1.2087333333333332E-2</v>
      </c>
      <c r="F13" s="18">
        <v>5.2531536666666669</v>
      </c>
      <c r="G13" s="18">
        <v>0.23973549999999999</v>
      </c>
      <c r="H13" s="18" t="s">
        <v>16</v>
      </c>
      <c r="I13" s="18">
        <v>0.63264350000000003</v>
      </c>
      <c r="J13" s="18">
        <v>1.5782143333333334</v>
      </c>
      <c r="K13" s="18">
        <v>0.27662799999999999</v>
      </c>
      <c r="L13" s="18" t="s">
        <v>54</v>
      </c>
      <c r="M13" s="18">
        <v>0.39372500000000005</v>
      </c>
      <c r="N13" s="18">
        <v>1.30847125</v>
      </c>
      <c r="O13" s="18">
        <v>8.1647999999999998E-2</v>
      </c>
      <c r="P13" s="18">
        <v>8.9586666666666662E-2</v>
      </c>
    </row>
    <row r="14" spans="1:16" x14ac:dyDescent="0.3">
      <c r="A14" t="s">
        <v>27</v>
      </c>
      <c r="B14" s="18">
        <v>1.5408669999999998</v>
      </c>
      <c r="C14" s="18">
        <v>1.1624264</v>
      </c>
      <c r="D14" s="18">
        <v>26.776039600000001</v>
      </c>
      <c r="E14" s="18">
        <v>9.8726666666666667E-3</v>
      </c>
      <c r="F14" s="18">
        <v>1.2367026666666667</v>
      </c>
      <c r="G14" s="18">
        <v>0.30282500000000001</v>
      </c>
      <c r="H14" s="18" t="s">
        <v>16</v>
      </c>
      <c r="I14" s="18">
        <v>2.8109157499999999</v>
      </c>
      <c r="J14" s="18">
        <v>1.3836873333333333</v>
      </c>
      <c r="K14" s="18">
        <v>0.275978</v>
      </c>
      <c r="L14" s="18" t="s">
        <v>54</v>
      </c>
      <c r="M14" s="18">
        <v>0.39229866666666674</v>
      </c>
      <c r="N14" s="18">
        <v>1.6616612499999999</v>
      </c>
      <c r="O14" s="18">
        <v>0.11559749999999999</v>
      </c>
      <c r="P14" s="18">
        <v>0.42822833333333338</v>
      </c>
    </row>
    <row r="15" spans="1:16" x14ac:dyDescent="0.3">
      <c r="A15" t="s">
        <v>28</v>
      </c>
      <c r="B15" s="18">
        <v>1.7494443333333332</v>
      </c>
      <c r="C15" s="18">
        <v>0.99905040000000001</v>
      </c>
      <c r="D15" s="18">
        <v>20.548003400000002</v>
      </c>
      <c r="E15" s="18">
        <v>9.917999999999998E-3</v>
      </c>
      <c r="F15" s="18">
        <v>1.9186030000000001</v>
      </c>
      <c r="G15" s="18">
        <v>0.22219450000000002</v>
      </c>
      <c r="H15" s="18" t="s">
        <v>16</v>
      </c>
      <c r="I15" s="18">
        <v>1.9165067499999999</v>
      </c>
      <c r="J15" s="18">
        <v>1.5052993333333333</v>
      </c>
      <c r="K15" s="18">
        <v>0.18338650000000001</v>
      </c>
      <c r="L15" s="18" t="s">
        <v>54</v>
      </c>
      <c r="M15" s="18">
        <v>0.43154666666666669</v>
      </c>
      <c r="N15" s="18">
        <v>1.516208</v>
      </c>
      <c r="O15" s="18">
        <v>8.6260500000000004E-2</v>
      </c>
      <c r="P15" s="18">
        <v>0.39724333333333334</v>
      </c>
    </row>
    <row r="16" spans="1:16" x14ac:dyDescent="0.3">
      <c r="A16" t="s">
        <v>29</v>
      </c>
      <c r="B16" s="18">
        <v>2.198394</v>
      </c>
      <c r="C16" s="18">
        <v>1.1247738</v>
      </c>
      <c r="D16" s="18">
        <v>21.227272799999998</v>
      </c>
      <c r="E16" s="18">
        <v>1.3457999999999999E-2</v>
      </c>
      <c r="F16" s="18">
        <v>9.960722333333333</v>
      </c>
      <c r="G16" s="18">
        <v>0.24778050000000001</v>
      </c>
      <c r="H16" s="18" t="s">
        <v>16</v>
      </c>
      <c r="I16" s="18">
        <v>0.90878749999999997</v>
      </c>
      <c r="J16" s="18">
        <v>2.4719739999999999</v>
      </c>
      <c r="K16" s="18">
        <v>0.28025500000000003</v>
      </c>
      <c r="L16" s="18" t="s">
        <v>54</v>
      </c>
      <c r="M16" s="18">
        <v>0.56899466666666665</v>
      </c>
      <c r="N16" s="18">
        <v>1.6381332499999999</v>
      </c>
      <c r="O16" s="18">
        <v>8.7072250000000004E-2</v>
      </c>
      <c r="P16" s="18">
        <v>0.294541</v>
      </c>
    </row>
    <row r="17" spans="1:16" x14ac:dyDescent="0.3">
      <c r="A17" s="9" t="s">
        <v>51</v>
      </c>
      <c r="B17" s="19" t="s">
        <v>16</v>
      </c>
      <c r="C17" s="19" t="s">
        <v>16</v>
      </c>
      <c r="D17" s="19" t="s">
        <v>16</v>
      </c>
      <c r="E17" s="19" t="s">
        <v>16</v>
      </c>
      <c r="F17" s="19">
        <v>1.0307E-2</v>
      </c>
      <c r="G17" s="19" t="s">
        <v>16</v>
      </c>
      <c r="H17" s="19" t="s">
        <v>16</v>
      </c>
      <c r="I17" s="19" t="s">
        <v>16</v>
      </c>
      <c r="J17" s="19" t="s">
        <v>16</v>
      </c>
      <c r="K17" s="19">
        <v>1.9515000000000001E-2</v>
      </c>
      <c r="L17" s="19" t="s">
        <v>54</v>
      </c>
      <c r="M17" s="19" t="s">
        <v>16</v>
      </c>
      <c r="N17" s="19" t="s">
        <v>16</v>
      </c>
      <c r="O17" s="19" t="s">
        <v>16</v>
      </c>
      <c r="P17" s="19" t="s">
        <v>16</v>
      </c>
    </row>
    <row r="18" spans="1:16" x14ac:dyDescent="0.3">
      <c r="A18" s="8" t="s">
        <v>50</v>
      </c>
      <c r="B18" s="17">
        <v>4.9442443333333337</v>
      </c>
      <c r="C18" s="17">
        <v>1.2505804</v>
      </c>
      <c r="D18" s="17">
        <v>10.229278799999999</v>
      </c>
      <c r="E18" s="17">
        <v>1.0166856666666666</v>
      </c>
      <c r="F18" s="17">
        <v>11.218400666666668</v>
      </c>
      <c r="G18" s="17">
        <v>4.1031049999999993</v>
      </c>
      <c r="H18" s="17">
        <v>2.0699999999999998</v>
      </c>
      <c r="I18" s="17">
        <v>5.3166820000000001</v>
      </c>
      <c r="J18" s="17">
        <v>1.0582633333333333</v>
      </c>
      <c r="K18" s="17">
        <v>1.005549</v>
      </c>
      <c r="L18" s="17" t="s">
        <v>54</v>
      </c>
      <c r="M18" s="17">
        <v>5.0457070000000002</v>
      </c>
      <c r="N18" s="17">
        <v>1.0191042499999998</v>
      </c>
      <c r="O18" s="17">
        <v>0.95755774999999999</v>
      </c>
      <c r="P18" s="17">
        <v>1.1219643333333333</v>
      </c>
    </row>
    <row r="19" spans="1:16" x14ac:dyDescent="0.3">
      <c r="A19" t="s">
        <v>30</v>
      </c>
      <c r="B19" s="18">
        <v>4.0077196666666666</v>
      </c>
      <c r="C19" s="18">
        <v>2.194817</v>
      </c>
      <c r="D19" s="18">
        <v>433.11486200000002</v>
      </c>
      <c r="E19" s="18">
        <v>1.0708000000000001E-2</v>
      </c>
      <c r="F19" s="18">
        <v>5.6268376666666668</v>
      </c>
      <c r="G19" s="18">
        <v>0.39958850000000001</v>
      </c>
      <c r="H19" s="18" t="s">
        <v>16</v>
      </c>
      <c r="I19" s="18">
        <v>12.80386725</v>
      </c>
      <c r="J19" s="18">
        <v>10.028482333333335</v>
      </c>
      <c r="K19" s="18">
        <v>0.50166949999999999</v>
      </c>
      <c r="L19" s="18" t="s">
        <v>54</v>
      </c>
      <c r="M19" s="18">
        <v>3.3681649999999999</v>
      </c>
      <c r="N19" s="18">
        <v>36.077121999999996</v>
      </c>
      <c r="O19" s="18">
        <v>0.35254975</v>
      </c>
      <c r="P19" s="18">
        <v>1.5050656666666669</v>
      </c>
    </row>
    <row r="20" spans="1:16" x14ac:dyDescent="0.3">
      <c r="A20" t="s">
        <v>31</v>
      </c>
      <c r="B20" s="18">
        <v>4.3125710000000002</v>
      </c>
      <c r="C20" s="18">
        <v>1.8338349999999999</v>
      </c>
      <c r="D20" s="18">
        <v>259.21489924999997</v>
      </c>
      <c r="E20" s="18">
        <v>9.5219999999999992E-3</v>
      </c>
      <c r="F20" s="18">
        <v>3.0162533333333332</v>
      </c>
      <c r="G20" s="18">
        <v>0.34552700000000003</v>
      </c>
      <c r="H20" s="18" t="s">
        <v>16</v>
      </c>
      <c r="I20" s="18">
        <v>10.7109095</v>
      </c>
      <c r="J20" s="18">
        <v>5.2279463333333327</v>
      </c>
      <c r="K20" s="18">
        <v>0.42964049999999998</v>
      </c>
      <c r="L20" s="18" t="s">
        <v>54</v>
      </c>
      <c r="M20" s="18">
        <v>2.3726726666666664</v>
      </c>
      <c r="N20" s="18">
        <v>26.367196749999998</v>
      </c>
      <c r="O20" s="18">
        <v>0.24130925</v>
      </c>
      <c r="P20" s="18">
        <v>0.69519999999999993</v>
      </c>
    </row>
    <row r="21" spans="1:16" x14ac:dyDescent="0.3">
      <c r="A21" t="s">
        <v>32</v>
      </c>
      <c r="B21" s="18">
        <v>1.6822146666666666</v>
      </c>
      <c r="C21" s="18">
        <v>1.4977670000000001</v>
      </c>
      <c r="D21" s="18">
        <v>47.112155749999999</v>
      </c>
      <c r="E21" s="18">
        <v>1.4888666666666666E-2</v>
      </c>
      <c r="F21" s="18">
        <v>5.826236999999999</v>
      </c>
      <c r="G21" s="18">
        <v>0.2739125</v>
      </c>
      <c r="H21" s="18" t="s">
        <v>16</v>
      </c>
      <c r="I21" s="18">
        <v>1.7440555</v>
      </c>
      <c r="J21" s="18">
        <v>3.0006299999999997</v>
      </c>
      <c r="K21" s="18">
        <v>0.3403175</v>
      </c>
      <c r="L21" s="18" t="s">
        <v>54</v>
      </c>
      <c r="M21" s="18">
        <v>0.90588000000000013</v>
      </c>
      <c r="N21" s="18">
        <v>3.8783147500000004</v>
      </c>
      <c r="O21" s="18">
        <v>0.12366200000000001</v>
      </c>
      <c r="P21" s="18">
        <v>0.26531733333333335</v>
      </c>
    </row>
    <row r="22" spans="1:16" x14ac:dyDescent="0.3">
      <c r="A22" t="s">
        <v>33</v>
      </c>
      <c r="B22" s="18">
        <v>2.6365293333333333</v>
      </c>
      <c r="C22" s="18">
        <v>4.5821893999999999</v>
      </c>
      <c r="D22" s="18">
        <v>526.56250275000002</v>
      </c>
      <c r="E22" s="18">
        <v>0.97448999999999997</v>
      </c>
      <c r="F22" s="18">
        <v>1.0213086666666669</v>
      </c>
      <c r="G22" s="18">
        <v>4.5979340000000004</v>
      </c>
      <c r="H22" s="18" t="s">
        <v>16</v>
      </c>
      <c r="I22" s="18">
        <v>89.043596000000008</v>
      </c>
      <c r="J22" s="18">
        <v>10.445994000000001</v>
      </c>
      <c r="K22" s="18">
        <v>1.0690709999999999</v>
      </c>
      <c r="L22" s="18" t="s">
        <v>54</v>
      </c>
      <c r="M22" s="18">
        <v>4.0269166666666667</v>
      </c>
      <c r="N22" s="18">
        <v>13.564976999999999</v>
      </c>
      <c r="O22" s="18">
        <v>0.67916874999999988</v>
      </c>
      <c r="P22" s="18">
        <v>0.86506566666666662</v>
      </c>
    </row>
    <row r="23" spans="1:16" x14ac:dyDescent="0.3">
      <c r="A23" t="s">
        <v>34</v>
      </c>
      <c r="B23" s="18">
        <v>3.4203813333333333</v>
      </c>
      <c r="C23" s="18">
        <v>4.824467799999999</v>
      </c>
      <c r="D23" s="18">
        <v>619.4833997500001</v>
      </c>
      <c r="E23" s="18">
        <v>1.3718130000000002</v>
      </c>
      <c r="F23" s="18">
        <v>3.9878439999999995</v>
      </c>
      <c r="G23" s="18">
        <v>5.0187115000000002</v>
      </c>
      <c r="H23" s="18" t="s">
        <v>16</v>
      </c>
      <c r="I23" s="18">
        <v>69.096351999999996</v>
      </c>
      <c r="J23" s="18">
        <v>14.863849</v>
      </c>
      <c r="K23" s="18">
        <v>1.018526</v>
      </c>
      <c r="L23" s="18" t="s">
        <v>54</v>
      </c>
      <c r="M23" s="18">
        <v>5.1315693333333332</v>
      </c>
      <c r="N23" s="18">
        <v>12.564308749999999</v>
      </c>
      <c r="O23" s="18">
        <v>0.92149225000000001</v>
      </c>
      <c r="P23" s="18">
        <v>0.54348200000000002</v>
      </c>
    </row>
    <row r="24" spans="1:16" x14ac:dyDescent="0.3">
      <c r="A24" t="s">
        <v>35</v>
      </c>
      <c r="B24" s="18">
        <v>3.430234</v>
      </c>
      <c r="C24" s="18">
        <v>4.8292891999999998</v>
      </c>
      <c r="D24" s="18">
        <v>734.57725549999998</v>
      </c>
      <c r="E24" s="18">
        <v>1.5211143333333335</v>
      </c>
      <c r="F24" s="18">
        <v>5.264215666666666</v>
      </c>
      <c r="G24" s="18">
        <v>5.0147875000000006</v>
      </c>
      <c r="H24" s="18">
        <v>0.04</v>
      </c>
      <c r="I24" s="18">
        <v>80.14424249999999</v>
      </c>
      <c r="J24" s="18">
        <v>16.756876000000002</v>
      </c>
      <c r="K24" s="18">
        <v>1.0166390000000001</v>
      </c>
      <c r="L24" s="18" t="s">
        <v>54</v>
      </c>
      <c r="M24" s="18">
        <v>5.4687533333333329</v>
      </c>
      <c r="N24" s="18">
        <v>11.74550925</v>
      </c>
      <c r="O24" s="18">
        <v>0.88235825000000001</v>
      </c>
      <c r="P24" s="18">
        <v>0.50195666666666672</v>
      </c>
    </row>
    <row r="25" spans="1:16" x14ac:dyDescent="0.3">
      <c r="A25" t="s">
        <v>36</v>
      </c>
      <c r="B25" s="18">
        <v>2.8351686666666667</v>
      </c>
      <c r="C25" s="18">
        <v>4.7406633999999999</v>
      </c>
      <c r="D25" s="18">
        <v>772.28073374999997</v>
      </c>
      <c r="E25" s="18">
        <v>1.0434416666666666</v>
      </c>
      <c r="F25" s="18">
        <v>1.8376870000000001</v>
      </c>
      <c r="G25" s="18">
        <v>5.4037614999999999</v>
      </c>
      <c r="H25" s="18" t="s">
        <v>16</v>
      </c>
      <c r="I25" s="18">
        <v>69.405162250000004</v>
      </c>
      <c r="J25" s="18">
        <v>8.7410186666666672</v>
      </c>
      <c r="K25" s="18">
        <v>0.96028399999999992</v>
      </c>
      <c r="L25" s="18" t="s">
        <v>54</v>
      </c>
      <c r="M25" s="18">
        <v>5.1535336666666662</v>
      </c>
      <c r="N25" s="18">
        <v>12.006956499999998</v>
      </c>
      <c r="O25" s="18">
        <v>0.85514875000000001</v>
      </c>
      <c r="P25" s="18">
        <v>0.40124466666666669</v>
      </c>
    </row>
    <row r="26" spans="1:16" x14ac:dyDescent="0.3">
      <c r="A26" t="s">
        <v>37</v>
      </c>
      <c r="B26" s="18">
        <v>3.0547236666666673</v>
      </c>
      <c r="C26" s="18">
        <v>4.5374350000000003</v>
      </c>
      <c r="D26" s="18">
        <v>564.12878524999996</v>
      </c>
      <c r="E26" s="18">
        <v>1.1188953333333334</v>
      </c>
      <c r="F26" s="18">
        <v>2.1429353333333334</v>
      </c>
      <c r="G26" s="18">
        <v>5.0195109999999996</v>
      </c>
      <c r="H26" s="18" t="s">
        <v>16</v>
      </c>
      <c r="I26" s="18">
        <v>69.359039500000009</v>
      </c>
      <c r="J26" s="18">
        <v>9.2329503333333331</v>
      </c>
      <c r="K26" s="18">
        <v>0.99374949999999995</v>
      </c>
      <c r="L26" s="18" t="s">
        <v>54</v>
      </c>
      <c r="M26" s="18">
        <v>4.045687</v>
      </c>
      <c r="N26" s="18">
        <v>12.808818499999999</v>
      </c>
      <c r="O26" s="18">
        <v>0.70578200000000002</v>
      </c>
      <c r="P26" s="18">
        <v>0.72773399999999999</v>
      </c>
    </row>
    <row r="27" spans="1:16" x14ac:dyDescent="0.3">
      <c r="A27" t="s">
        <v>38</v>
      </c>
      <c r="B27" s="18">
        <v>3.3229450000000003</v>
      </c>
      <c r="C27" s="18">
        <v>4.7700069999999997</v>
      </c>
      <c r="D27" s="18">
        <v>684.25139749999994</v>
      </c>
      <c r="E27" s="18">
        <v>1.2473859999999999</v>
      </c>
      <c r="F27" s="18">
        <v>3.5515673333333333</v>
      </c>
      <c r="G27" s="18">
        <v>5.3651344999999999</v>
      </c>
      <c r="H27" s="18" t="s">
        <v>16</v>
      </c>
      <c r="I27" s="18">
        <v>90.733666749999998</v>
      </c>
      <c r="J27" s="18">
        <v>11.283149</v>
      </c>
      <c r="K27" s="18">
        <v>1.0891665000000001</v>
      </c>
      <c r="L27" s="18" t="s">
        <v>54</v>
      </c>
      <c r="M27" s="18">
        <v>4.8693593333333327</v>
      </c>
      <c r="N27" s="18">
        <v>13.10131625</v>
      </c>
      <c r="O27" s="18">
        <v>0.78053775000000003</v>
      </c>
      <c r="P27" s="18">
        <v>0.73782466666666668</v>
      </c>
    </row>
    <row r="28" spans="1:16" x14ac:dyDescent="0.3">
      <c r="A28" t="s">
        <v>39</v>
      </c>
      <c r="B28" s="18">
        <v>2.8208063333333335</v>
      </c>
      <c r="C28" s="18">
        <v>4.5847883999999999</v>
      </c>
      <c r="D28" s="18">
        <v>734.86835299999996</v>
      </c>
      <c r="E28" s="18">
        <v>1.026573</v>
      </c>
      <c r="F28" s="18">
        <v>1.4416473333333333</v>
      </c>
      <c r="G28" s="18">
        <v>5.2655149999999997</v>
      </c>
      <c r="H28" s="18" t="s">
        <v>16</v>
      </c>
      <c r="I28" s="18">
        <v>66.532859500000001</v>
      </c>
      <c r="J28" s="18">
        <v>9.8034030000000012</v>
      </c>
      <c r="K28" s="18">
        <v>1.7825805000000001</v>
      </c>
      <c r="L28" s="18" t="s">
        <v>54</v>
      </c>
      <c r="M28" s="18">
        <v>5.743688333333334</v>
      </c>
      <c r="N28" s="18">
        <v>12.845002500000001</v>
      </c>
      <c r="O28" s="18">
        <v>1.02265775</v>
      </c>
      <c r="P28" s="18">
        <v>0.83762966666666661</v>
      </c>
    </row>
    <row r="29" spans="1:16" x14ac:dyDescent="0.3">
      <c r="A29" t="s">
        <v>40</v>
      </c>
      <c r="B29" s="18">
        <v>2.8894723333333334</v>
      </c>
      <c r="C29" s="18">
        <v>4.6723357999999999</v>
      </c>
      <c r="D29" s="18">
        <v>525.40108175</v>
      </c>
      <c r="E29" s="18">
        <v>1.1290726666666666</v>
      </c>
      <c r="F29" s="18">
        <v>2.5834583333333332</v>
      </c>
      <c r="G29" s="18">
        <v>5.8696920000000006</v>
      </c>
      <c r="H29" s="18" t="s">
        <v>16</v>
      </c>
      <c r="I29" s="18">
        <v>60.308103000000003</v>
      </c>
      <c r="J29" s="18">
        <v>10.124338</v>
      </c>
      <c r="K29" s="18">
        <v>1.402164</v>
      </c>
      <c r="L29" s="18" t="s">
        <v>54</v>
      </c>
      <c r="M29" s="18">
        <v>4.101566</v>
      </c>
      <c r="N29" s="18">
        <v>12.6384145</v>
      </c>
      <c r="O29" s="18">
        <v>0.76428974999999999</v>
      </c>
      <c r="P29" s="18">
        <v>0.47577399999999997</v>
      </c>
    </row>
    <row r="30" spans="1:16" x14ac:dyDescent="0.3">
      <c r="A30" t="s">
        <v>41</v>
      </c>
      <c r="B30" s="18">
        <v>2.9581726666666666</v>
      </c>
      <c r="C30" s="18">
        <v>4.2971728000000002</v>
      </c>
      <c r="D30" s="18">
        <v>500.85429199999999</v>
      </c>
      <c r="E30" s="18">
        <v>1.1982863333333331</v>
      </c>
      <c r="F30" s="18">
        <v>3.6511863333333334</v>
      </c>
      <c r="G30" s="18">
        <v>5.0266260000000003</v>
      </c>
      <c r="H30" s="18" t="s">
        <v>16</v>
      </c>
      <c r="I30" s="18">
        <v>70.265642749999998</v>
      </c>
      <c r="J30" s="18">
        <v>10.893836666666667</v>
      </c>
      <c r="K30" s="18">
        <v>0.97201249999999995</v>
      </c>
      <c r="L30" s="18" t="s">
        <v>54</v>
      </c>
      <c r="M30" s="18">
        <v>4.0988866666666661</v>
      </c>
      <c r="N30" s="18">
        <v>11.147508749999998</v>
      </c>
      <c r="O30" s="18">
        <v>0.69759474999999993</v>
      </c>
      <c r="P30" s="18">
        <v>0.55176833333333331</v>
      </c>
    </row>
    <row r="31" spans="1:16" x14ac:dyDescent="0.3">
      <c r="A31" s="9" t="s">
        <v>51</v>
      </c>
      <c r="B31" s="19">
        <v>4.3530000000000001E-3</v>
      </c>
      <c r="C31" s="19" t="s">
        <v>16</v>
      </c>
      <c r="D31" s="19" t="s">
        <v>16</v>
      </c>
      <c r="E31" s="19" t="s">
        <v>16</v>
      </c>
      <c r="F31" s="19">
        <v>7.8580000000000004E-3</v>
      </c>
      <c r="G31" s="19" t="s">
        <v>16</v>
      </c>
      <c r="H31" s="19" t="s">
        <v>16</v>
      </c>
      <c r="I31" s="19" t="s">
        <v>16</v>
      </c>
      <c r="J31" s="19" t="s">
        <v>16</v>
      </c>
      <c r="K31" s="19">
        <v>2.0060000000000001E-2</v>
      </c>
      <c r="L31" s="19" t="s">
        <v>54</v>
      </c>
      <c r="M31" s="19" t="s">
        <v>16</v>
      </c>
      <c r="N31" s="19" t="s">
        <v>16</v>
      </c>
      <c r="O31" s="19" t="s">
        <v>16</v>
      </c>
      <c r="P31" s="19" t="s">
        <v>16</v>
      </c>
    </row>
    <row r="32" spans="1:16" x14ac:dyDescent="0.3">
      <c r="A32" s="8" t="s">
        <v>50</v>
      </c>
      <c r="B32" s="17">
        <v>4.9577256666666658</v>
      </c>
      <c r="C32" s="17">
        <v>1.2544063999999999</v>
      </c>
      <c r="D32" s="17">
        <v>10.203699</v>
      </c>
      <c r="E32" s="17">
        <v>1.0185410000000001</v>
      </c>
      <c r="F32" s="17">
        <v>11.205960333333332</v>
      </c>
      <c r="G32" s="17">
        <v>4.0943829999999997</v>
      </c>
      <c r="H32" s="17">
        <v>2.0699999999999998</v>
      </c>
      <c r="I32" s="17">
        <v>5.2968497499999998</v>
      </c>
      <c r="J32" s="17">
        <v>1.0613330000000001</v>
      </c>
      <c r="K32" s="17">
        <v>0.99560950000000004</v>
      </c>
      <c r="L32" s="17" t="s">
        <v>54</v>
      </c>
      <c r="M32" s="17">
        <v>5.0651136666666661</v>
      </c>
      <c r="N32" s="17">
        <v>1.0120677499999999</v>
      </c>
      <c r="O32" s="17">
        <v>0.95973549999999996</v>
      </c>
      <c r="P32" s="17">
        <v>1.1227263333333333</v>
      </c>
    </row>
    <row r="33" spans="1:16" x14ac:dyDescent="0.3">
      <c r="A33" t="s">
        <v>42</v>
      </c>
      <c r="B33" s="18">
        <v>2.5214236666666667</v>
      </c>
      <c r="C33" s="18">
        <v>4.7954197999999995</v>
      </c>
      <c r="D33" s="18">
        <v>544.30345050000005</v>
      </c>
      <c r="E33" s="18">
        <v>1.0755710000000001</v>
      </c>
      <c r="F33" s="18">
        <v>1.6269126666666667</v>
      </c>
      <c r="G33" s="18">
        <v>5.3596180000000002</v>
      </c>
      <c r="H33" s="18" t="s">
        <v>16</v>
      </c>
      <c r="I33" s="18">
        <v>75.802281499999992</v>
      </c>
      <c r="J33" s="18">
        <v>10.243358666666667</v>
      </c>
      <c r="K33" s="18">
        <v>0.970912</v>
      </c>
      <c r="L33" s="18" t="s">
        <v>54</v>
      </c>
      <c r="M33" s="18">
        <v>4.0485433333333338</v>
      </c>
      <c r="N33" s="18">
        <v>12.7957945</v>
      </c>
      <c r="O33" s="18">
        <v>0.74257450000000003</v>
      </c>
      <c r="P33" s="18">
        <v>0.45083600000000001</v>
      </c>
    </row>
    <row r="34" spans="1:16" x14ac:dyDescent="0.3">
      <c r="A34" t="s">
        <v>43</v>
      </c>
      <c r="B34" s="18">
        <v>2.633964666666667</v>
      </c>
      <c r="C34" s="18">
        <v>4.981460199999999</v>
      </c>
      <c r="D34" s="18">
        <v>539.56396749999999</v>
      </c>
      <c r="E34" s="18">
        <v>1.292395</v>
      </c>
      <c r="F34" s="18">
        <v>3.1111683333333331</v>
      </c>
      <c r="G34" s="18">
        <v>6.0050055000000002</v>
      </c>
      <c r="H34" s="18" t="s">
        <v>16</v>
      </c>
      <c r="I34" s="18">
        <v>71.876259750000003</v>
      </c>
      <c r="J34" s="18">
        <v>12.130146333333334</v>
      </c>
      <c r="K34" s="18">
        <v>0.86198549999999996</v>
      </c>
      <c r="L34" s="18" t="s">
        <v>54</v>
      </c>
      <c r="M34" s="18">
        <v>4.0367310000000005</v>
      </c>
      <c r="N34" s="18">
        <v>12.62433525</v>
      </c>
      <c r="O34" s="18">
        <v>0.77067724999999998</v>
      </c>
      <c r="P34" s="18">
        <v>0.31915533333333335</v>
      </c>
    </row>
    <row r="35" spans="1:16" x14ac:dyDescent="0.3">
      <c r="A35" t="s">
        <v>44</v>
      </c>
      <c r="B35" s="18">
        <v>2.5191870000000001</v>
      </c>
      <c r="C35" s="18">
        <v>5.0071318000000007</v>
      </c>
      <c r="D35" s="18">
        <v>649.96480049999991</v>
      </c>
      <c r="E35" s="18">
        <v>1.3441526666666668</v>
      </c>
      <c r="F35" s="18">
        <v>3.0627886666666666</v>
      </c>
      <c r="G35" s="18">
        <v>6.5609564999999996</v>
      </c>
      <c r="H35" s="18" t="s">
        <v>16</v>
      </c>
      <c r="I35" s="18">
        <v>66.803654249999994</v>
      </c>
      <c r="J35" s="18">
        <v>13.989030999999999</v>
      </c>
      <c r="K35" s="18">
        <v>1.0087405</v>
      </c>
      <c r="L35" s="18" t="s">
        <v>54</v>
      </c>
      <c r="M35" s="18">
        <v>4.7425376666666663</v>
      </c>
      <c r="N35" s="18">
        <v>11.472004999999999</v>
      </c>
      <c r="O35" s="18">
        <v>0.94899050000000007</v>
      </c>
      <c r="P35" s="18">
        <v>0.38521866666666665</v>
      </c>
    </row>
    <row r="36" spans="1:16" x14ac:dyDescent="0.3">
      <c r="A36" t="s">
        <v>45</v>
      </c>
      <c r="B36" s="18">
        <v>2.2736593333333333</v>
      </c>
      <c r="C36" s="18">
        <v>4.7076867999999994</v>
      </c>
      <c r="D36" s="18">
        <v>683.87431724999999</v>
      </c>
      <c r="E36" s="18">
        <v>0.78292600000000012</v>
      </c>
      <c r="F36" s="18">
        <v>0.763185</v>
      </c>
      <c r="G36" s="18">
        <v>9.6843225000000004</v>
      </c>
      <c r="H36" s="18" t="s">
        <v>16</v>
      </c>
      <c r="I36" s="18">
        <v>68.862009499999999</v>
      </c>
      <c r="J36" s="18">
        <v>10.163404666666667</v>
      </c>
      <c r="K36" s="18">
        <v>0.96160950000000001</v>
      </c>
      <c r="L36" s="18" t="s">
        <v>54</v>
      </c>
      <c r="M36" s="18">
        <v>4.9381510000000004</v>
      </c>
      <c r="N36" s="18">
        <v>20.575608249999998</v>
      </c>
      <c r="O36" s="18">
        <v>0.76764725</v>
      </c>
      <c r="P36" s="18">
        <v>0.58589599999999997</v>
      </c>
    </row>
    <row r="37" spans="1:16" x14ac:dyDescent="0.3">
      <c r="A37" t="s">
        <v>46</v>
      </c>
      <c r="B37" s="18">
        <v>3.794959</v>
      </c>
      <c r="C37" s="18">
        <v>4.8757538</v>
      </c>
      <c r="D37" s="18">
        <v>718.32434349999994</v>
      </c>
      <c r="E37" s="18">
        <v>1.2372920000000001</v>
      </c>
      <c r="F37" s="18">
        <v>5.9805493333333333</v>
      </c>
      <c r="G37" s="18">
        <v>5.4230479999999996</v>
      </c>
      <c r="H37" s="18">
        <v>0.04</v>
      </c>
      <c r="I37" s="18">
        <v>91.107448750000003</v>
      </c>
      <c r="J37" s="18">
        <v>18.956119333333334</v>
      </c>
      <c r="K37" s="18">
        <v>1.0308495</v>
      </c>
      <c r="L37" s="18" t="s">
        <v>54</v>
      </c>
      <c r="M37" s="18">
        <v>5.5432820000000005</v>
      </c>
      <c r="N37" s="18">
        <v>20.169374000000001</v>
      </c>
      <c r="O37" s="18">
        <v>0.80323175000000002</v>
      </c>
      <c r="P37" s="18">
        <v>0.43640100000000004</v>
      </c>
    </row>
    <row r="38" spans="1:16" x14ac:dyDescent="0.3">
      <c r="A38" t="s">
        <v>47</v>
      </c>
      <c r="B38" s="18">
        <v>2.9524263333333334</v>
      </c>
      <c r="C38" s="18">
        <v>4.9944166000000001</v>
      </c>
      <c r="D38" s="18">
        <v>608.88064799999995</v>
      </c>
      <c r="E38" s="18">
        <v>1.2940213333333332</v>
      </c>
      <c r="F38" s="18">
        <v>4.2961243333333341</v>
      </c>
      <c r="G38" s="18">
        <v>5.6482410000000005</v>
      </c>
      <c r="H38" s="18" t="s">
        <v>16</v>
      </c>
      <c r="I38" s="18">
        <v>70.225357000000002</v>
      </c>
      <c r="J38" s="18">
        <v>14.365117666666668</v>
      </c>
      <c r="K38" s="18">
        <v>0.997089</v>
      </c>
      <c r="L38" s="18" t="s">
        <v>54</v>
      </c>
      <c r="M38" s="18">
        <v>4.6956429999999996</v>
      </c>
      <c r="N38" s="18">
        <v>12.42509175</v>
      </c>
      <c r="O38" s="18">
        <v>0.83333950000000001</v>
      </c>
      <c r="P38" s="18">
        <v>0.39552599999999999</v>
      </c>
    </row>
    <row r="39" spans="1:16" x14ac:dyDescent="0.3">
      <c r="A39" s="11" t="s">
        <v>48</v>
      </c>
      <c r="B39" s="21">
        <v>2.5859429999999999</v>
      </c>
      <c r="C39" s="21">
        <v>1.2096511999999999</v>
      </c>
      <c r="D39" s="21">
        <v>22.578055200000001</v>
      </c>
      <c r="E39" s="21">
        <v>1.3090666666666667E-2</v>
      </c>
      <c r="F39" s="21">
        <v>1.6247256666666667</v>
      </c>
      <c r="G39" s="21">
        <v>0.34580050000000001</v>
      </c>
      <c r="H39" s="21" t="s">
        <v>16</v>
      </c>
      <c r="I39" s="21">
        <v>0.66912300000000002</v>
      </c>
      <c r="J39" s="21">
        <v>1.1040456666666667</v>
      </c>
      <c r="K39" s="21">
        <v>0.74000299999999997</v>
      </c>
      <c r="L39" s="21" t="s">
        <v>54</v>
      </c>
      <c r="M39" s="21">
        <v>0.34668033333333331</v>
      </c>
      <c r="N39" s="21">
        <v>1.8103125</v>
      </c>
      <c r="O39" s="21">
        <v>0.10308225000000001</v>
      </c>
      <c r="P39" s="21">
        <v>0.48097633333333328</v>
      </c>
    </row>
    <row r="40" spans="1:16" x14ac:dyDescent="0.3">
      <c r="A40" s="11" t="s">
        <v>49</v>
      </c>
      <c r="B40" s="21">
        <v>2.5700970000000001</v>
      </c>
      <c r="C40" s="21">
        <v>1.250238</v>
      </c>
      <c r="D40" s="21">
        <v>23.694155599999998</v>
      </c>
      <c r="E40" s="21">
        <v>1.2635E-2</v>
      </c>
      <c r="F40" s="21">
        <v>1.6396206666666666</v>
      </c>
      <c r="G40" s="21">
        <v>0.344528</v>
      </c>
      <c r="H40" s="21" t="s">
        <v>16</v>
      </c>
      <c r="I40" s="21">
        <v>0.7191495</v>
      </c>
      <c r="J40" s="21">
        <v>1.1017916666666669</v>
      </c>
      <c r="K40" s="21">
        <v>0.62228100000000008</v>
      </c>
      <c r="L40" s="21" t="s">
        <v>54</v>
      </c>
      <c r="M40" s="21">
        <v>0.36237999999999998</v>
      </c>
      <c r="N40" s="21">
        <v>1.6720842499999999</v>
      </c>
      <c r="O40" s="21">
        <v>0.10715649999999999</v>
      </c>
      <c r="P40" s="21">
        <v>0.49412366666666668</v>
      </c>
    </row>
    <row r="41" spans="1:16" x14ac:dyDescent="0.3">
      <c r="A41" s="9" t="s">
        <v>51</v>
      </c>
      <c r="B41" s="19">
        <v>4.214333333333333E-3</v>
      </c>
      <c r="C41" s="19" t="s">
        <v>16</v>
      </c>
      <c r="D41" s="19" t="s">
        <v>16</v>
      </c>
      <c r="E41" s="19" t="s">
        <v>16</v>
      </c>
      <c r="F41" s="19">
        <v>7.0686666666666667E-3</v>
      </c>
      <c r="G41" s="19" t="s">
        <v>16</v>
      </c>
      <c r="H41" s="19" t="s">
        <v>16</v>
      </c>
      <c r="I41" s="19" t="s">
        <v>16</v>
      </c>
      <c r="J41" s="19" t="s">
        <v>16</v>
      </c>
      <c r="K41" s="19">
        <v>2.538E-2</v>
      </c>
      <c r="L41" s="19" t="s">
        <v>54</v>
      </c>
      <c r="M41" s="19" t="s">
        <v>16</v>
      </c>
      <c r="N41" s="19" t="s">
        <v>16</v>
      </c>
      <c r="O41" s="19" t="s">
        <v>16</v>
      </c>
      <c r="P41" s="19" t="s">
        <v>16</v>
      </c>
    </row>
    <row r="42" spans="1:16" x14ac:dyDescent="0.3">
      <c r="A42" s="8" t="s">
        <v>50</v>
      </c>
      <c r="B42" s="17">
        <v>4.9356896666666659</v>
      </c>
      <c r="C42" s="17">
        <v>1.2491155999999999</v>
      </c>
      <c r="D42" s="17">
        <v>10.191098999999999</v>
      </c>
      <c r="E42" s="17">
        <v>1.0155369999999999</v>
      </c>
      <c r="F42" s="17">
        <v>11.214984000000001</v>
      </c>
      <c r="G42" s="17">
        <v>4.0734859999999999</v>
      </c>
      <c r="H42" s="17">
        <v>2.0699999999999998</v>
      </c>
      <c r="I42" s="17">
        <v>5.2881694999999995</v>
      </c>
      <c r="J42" s="17">
        <v>1.0565913333333334</v>
      </c>
      <c r="K42" s="17">
        <v>0.99116249999999995</v>
      </c>
      <c r="L42" s="17" t="s">
        <v>54</v>
      </c>
      <c r="M42" s="17">
        <v>5.0684089999999999</v>
      </c>
      <c r="N42" s="17">
        <v>1.01069075</v>
      </c>
      <c r="O42" s="17">
        <v>0.95745999999999998</v>
      </c>
      <c r="P42" s="17">
        <v>1.1211369999999998</v>
      </c>
    </row>
    <row r="43" spans="1:16" x14ac:dyDescent="0.3">
      <c r="A43" s="9" t="s">
        <v>52</v>
      </c>
      <c r="B43" s="19">
        <v>4.2896666666666665E-3</v>
      </c>
      <c r="C43" s="19" t="s">
        <v>16</v>
      </c>
      <c r="D43" s="19" t="s">
        <v>16</v>
      </c>
      <c r="E43" s="19" t="s">
        <v>16</v>
      </c>
      <c r="F43" s="19">
        <v>1.0718999999999999E-2</v>
      </c>
      <c r="G43" s="19" t="s">
        <v>16</v>
      </c>
      <c r="H43" s="19" t="s">
        <v>16</v>
      </c>
      <c r="I43" s="19" t="s">
        <v>16</v>
      </c>
      <c r="J43" s="19" t="s">
        <v>16</v>
      </c>
      <c r="K43" s="19">
        <v>2.1221E-2</v>
      </c>
      <c r="L43" s="19" t="s">
        <v>54</v>
      </c>
      <c r="M43" s="19" t="s">
        <v>16</v>
      </c>
      <c r="N43" s="19" t="s">
        <v>16</v>
      </c>
      <c r="O43" s="19" t="s">
        <v>16</v>
      </c>
      <c r="P43" s="19" t="s">
        <v>16</v>
      </c>
    </row>
    <row r="45" spans="1:16" x14ac:dyDescent="0.3">
      <c r="A45" t="s">
        <v>53</v>
      </c>
      <c r="B45">
        <v>3.79E-3</v>
      </c>
      <c r="C45">
        <v>4.9200000000000003E-4</v>
      </c>
      <c r="D45">
        <v>1.6500000000000001E-2</v>
      </c>
      <c r="E45">
        <v>1.14E-3</v>
      </c>
      <c r="F45">
        <v>2.3800000000000002E-3</v>
      </c>
      <c r="G45">
        <v>3.4200000000000001E-2</v>
      </c>
      <c r="H45">
        <v>3.5200000000000002E-2</v>
      </c>
      <c r="I45">
        <v>2.0899999999999998E-2</v>
      </c>
      <c r="J45">
        <v>2.05E-4</v>
      </c>
      <c r="K45">
        <v>1.1900000000000001E-2</v>
      </c>
      <c r="L45">
        <v>2.0500000000000001E-2</v>
      </c>
      <c r="M45">
        <v>2.5399999999999999E-2</v>
      </c>
      <c r="N45">
        <v>3.8899999999999997E-2</v>
      </c>
      <c r="O45">
        <v>1.2800000000000001E-3</v>
      </c>
      <c r="P45">
        <v>5.2099999999999998E-4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FC98-7B2C-4B46-ABB6-4E0BB1BAD669}">
  <dimension ref="A1:P45"/>
  <sheetViews>
    <sheetView topLeftCell="A18" workbookViewId="0">
      <selection activeCell="F52" sqref="F52"/>
    </sheetView>
  </sheetViews>
  <sheetFormatPr baseColWidth="10" defaultRowHeight="15.6" x14ac:dyDescent="0.3"/>
  <cols>
    <col min="2" max="3" width="11" bestFit="1" customWidth="1"/>
    <col min="4" max="4" width="11.69921875" bestFit="1" customWidth="1"/>
    <col min="5" max="16" width="11" bestFit="1" customWidth="1"/>
  </cols>
  <sheetData>
    <row r="1" spans="1:16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s="8" t="s">
        <v>50</v>
      </c>
      <c r="B2" s="12">
        <v>4.9831516666666671</v>
      </c>
      <c r="C2" s="12">
        <v>1.2861640000000001</v>
      </c>
      <c r="D2" s="12">
        <v>10.413345</v>
      </c>
      <c r="E2" s="12">
        <v>1.0052546666666666</v>
      </c>
      <c r="F2" s="12">
        <v>10.808151666666667</v>
      </c>
      <c r="G2" s="12">
        <v>4.2901864999999999</v>
      </c>
      <c r="H2" s="12">
        <v>1.94</v>
      </c>
      <c r="I2" s="12">
        <v>5.2365327500000003</v>
      </c>
      <c r="J2" s="12">
        <v>0.98855799999999994</v>
      </c>
      <c r="K2" s="12">
        <v>1.0955796666666666</v>
      </c>
      <c r="L2" s="12">
        <v>1.1054944999999998</v>
      </c>
      <c r="M2" s="12">
        <v>5.280689333333334</v>
      </c>
      <c r="N2" s="12">
        <v>1.0181429999999998</v>
      </c>
      <c r="O2" s="12">
        <v>0.94380624999999996</v>
      </c>
      <c r="P2" s="12">
        <v>1.0757413333333334</v>
      </c>
    </row>
    <row r="3" spans="1:16" x14ac:dyDescent="0.3">
      <c r="A3" s="9" t="s">
        <v>51</v>
      </c>
      <c r="B3" s="14" t="s">
        <v>16</v>
      </c>
      <c r="C3" s="14" t="s">
        <v>16</v>
      </c>
      <c r="D3" s="14" t="s">
        <v>16</v>
      </c>
      <c r="E3" s="14" t="s">
        <v>16</v>
      </c>
      <c r="F3" s="14" t="s">
        <v>16</v>
      </c>
      <c r="G3" s="14" t="s">
        <v>16</v>
      </c>
      <c r="H3" s="14" t="s">
        <v>16</v>
      </c>
      <c r="I3" s="14" t="s">
        <v>16</v>
      </c>
      <c r="J3" s="14" t="s">
        <v>16</v>
      </c>
      <c r="K3" s="14" t="s">
        <v>16</v>
      </c>
      <c r="L3" s="14" t="s">
        <v>16</v>
      </c>
      <c r="M3" s="14">
        <v>2.7122E-2</v>
      </c>
      <c r="N3" s="14" t="s">
        <v>16</v>
      </c>
      <c r="O3" s="14" t="s">
        <v>16</v>
      </c>
      <c r="P3" s="14" t="s">
        <v>16</v>
      </c>
    </row>
    <row r="4" spans="1:16" x14ac:dyDescent="0.3">
      <c r="A4" s="10" t="s">
        <v>17</v>
      </c>
      <c r="B4" s="15" t="s">
        <v>16</v>
      </c>
      <c r="C4" s="15">
        <v>0.15435433333333334</v>
      </c>
      <c r="D4" s="15">
        <v>50.860849250000001</v>
      </c>
      <c r="E4" s="15" t="s">
        <v>16</v>
      </c>
      <c r="F4" s="15" t="s">
        <v>16</v>
      </c>
      <c r="G4" s="15">
        <v>0.92224600000000001</v>
      </c>
      <c r="H4" s="15" t="s">
        <v>16</v>
      </c>
      <c r="I4" s="15">
        <v>29.436888000000003</v>
      </c>
      <c r="J4" s="15">
        <v>1.758E-3</v>
      </c>
      <c r="K4" s="15">
        <v>5.3027709999999999</v>
      </c>
      <c r="L4" s="15" t="s">
        <v>16</v>
      </c>
      <c r="M4" s="15">
        <v>3.4922610000000001</v>
      </c>
      <c r="N4" s="15">
        <v>7.0482673333333326</v>
      </c>
      <c r="O4" s="15">
        <v>0.39443250000000002</v>
      </c>
      <c r="P4" s="15" t="s">
        <v>16</v>
      </c>
    </row>
    <row r="5" spans="1:16" x14ac:dyDescent="0.3">
      <c r="A5" s="11" t="s">
        <v>18</v>
      </c>
      <c r="B5" s="16">
        <v>6.438593</v>
      </c>
      <c r="C5" s="16">
        <v>0.58137866666666671</v>
      </c>
      <c r="D5" s="16">
        <v>6.663855400000001</v>
      </c>
      <c r="E5" s="16">
        <v>1.8409333333333333E-2</v>
      </c>
      <c r="F5" s="16">
        <v>11.517305666666667</v>
      </c>
      <c r="G5" s="16">
        <v>5.5173E-2</v>
      </c>
      <c r="H5" s="16" t="s">
        <v>16</v>
      </c>
      <c r="I5" s="16">
        <v>7.052725E-2</v>
      </c>
      <c r="J5" s="16">
        <v>5.073601</v>
      </c>
      <c r="K5" s="16">
        <v>0.18053733333333333</v>
      </c>
      <c r="L5" s="16">
        <v>1.234486</v>
      </c>
      <c r="M5" s="16">
        <v>0.12120700000000001</v>
      </c>
      <c r="N5" s="16">
        <v>0.58889550000000002</v>
      </c>
      <c r="O5" s="16">
        <v>2.6363500000000002E-2</v>
      </c>
      <c r="P5" s="16">
        <v>0.30572233333333337</v>
      </c>
    </row>
    <row r="6" spans="1:16" x14ac:dyDescent="0.3">
      <c r="A6" t="s">
        <v>19</v>
      </c>
      <c r="B6" s="13">
        <v>5.3437086666666671</v>
      </c>
      <c r="C6" s="13">
        <v>0.52201533333333339</v>
      </c>
      <c r="D6" s="13">
        <v>6.2919896</v>
      </c>
      <c r="E6" s="13">
        <v>1.4681999999999999E-2</v>
      </c>
      <c r="F6" s="13">
        <v>11.018734666666665</v>
      </c>
      <c r="G6" s="13">
        <v>5.9539500000000002E-2</v>
      </c>
      <c r="H6" s="13" t="s">
        <v>16</v>
      </c>
      <c r="I6" s="13">
        <v>7.3237250000000004E-2</v>
      </c>
      <c r="J6" s="13">
        <v>4.9798846666666661</v>
      </c>
      <c r="K6" s="13">
        <v>0.17170200000000002</v>
      </c>
      <c r="L6" s="13">
        <v>1.2339595000000001</v>
      </c>
      <c r="M6" s="13">
        <v>0.110167</v>
      </c>
      <c r="N6" s="13">
        <v>0.55038849999999995</v>
      </c>
      <c r="O6" s="13">
        <v>2.3851000000000001E-2</v>
      </c>
      <c r="P6" s="13">
        <v>6.5486666666666679E-2</v>
      </c>
    </row>
    <row r="7" spans="1:16" x14ac:dyDescent="0.3">
      <c r="A7" t="s">
        <v>20</v>
      </c>
      <c r="B7" s="13">
        <v>5.0964339999999995</v>
      </c>
      <c r="C7" s="13">
        <v>0.57114399999999999</v>
      </c>
      <c r="D7" s="13">
        <v>5.9628101999999998</v>
      </c>
      <c r="E7" s="13">
        <v>2.1200333333333335E-2</v>
      </c>
      <c r="F7" s="13">
        <v>28.630248333333338</v>
      </c>
      <c r="G7" s="13">
        <v>5.8882999999999998E-2</v>
      </c>
      <c r="H7" s="13" t="s">
        <v>16</v>
      </c>
      <c r="I7" s="13">
        <v>6.8443500000000004E-2</v>
      </c>
      <c r="J7" s="13">
        <v>4.4254493333333329</v>
      </c>
      <c r="K7" s="13">
        <v>0.19257299999999999</v>
      </c>
      <c r="L7" s="13">
        <v>1.9401785</v>
      </c>
      <c r="M7" s="13">
        <v>0.14396099999999998</v>
      </c>
      <c r="N7" s="13">
        <v>0.88609175000000007</v>
      </c>
      <c r="O7" s="13">
        <v>2.2963499999999998E-2</v>
      </c>
      <c r="P7" s="13">
        <v>4.0296000000000005E-2</v>
      </c>
    </row>
    <row r="8" spans="1:16" x14ac:dyDescent="0.3">
      <c r="A8" t="s">
        <v>21</v>
      </c>
      <c r="B8" s="13">
        <v>5.8990433333333341</v>
      </c>
      <c r="C8" s="13">
        <v>0.64075300000000002</v>
      </c>
      <c r="D8" s="13">
        <v>15.7179308</v>
      </c>
      <c r="E8" s="13">
        <v>1.4224666666666665E-2</v>
      </c>
      <c r="F8" s="13">
        <v>9.3428186666666679</v>
      </c>
      <c r="G8" s="13">
        <v>5.4252499999999995E-2</v>
      </c>
      <c r="H8" s="13" t="s">
        <v>16</v>
      </c>
      <c r="I8" s="13">
        <v>1.0316687499999999</v>
      </c>
      <c r="J8" s="13">
        <v>5.050193666666666</v>
      </c>
      <c r="K8" s="13">
        <v>0.20504599999999998</v>
      </c>
      <c r="L8" s="13">
        <v>1.354932</v>
      </c>
      <c r="M8" s="13">
        <v>0.1730413333333333</v>
      </c>
      <c r="N8" s="13">
        <v>1.327491</v>
      </c>
      <c r="O8" s="13">
        <v>2.7958249999999997E-2</v>
      </c>
      <c r="P8" s="13">
        <v>0.37280133333333332</v>
      </c>
    </row>
    <row r="9" spans="1:16" x14ac:dyDescent="0.3">
      <c r="A9" t="s">
        <v>22</v>
      </c>
      <c r="B9" s="13">
        <v>5.558809666666666</v>
      </c>
      <c r="C9" s="13">
        <v>0.5792963333333333</v>
      </c>
      <c r="D9" s="13">
        <v>14.095769600000001</v>
      </c>
      <c r="E9" s="13">
        <v>1.2563666666666667E-2</v>
      </c>
      <c r="F9" s="13">
        <v>9.2739253333333327</v>
      </c>
      <c r="G9" s="13">
        <v>5.2464999999999998E-2</v>
      </c>
      <c r="H9" s="13" t="s">
        <v>16</v>
      </c>
      <c r="I9" s="13">
        <v>1.04045575</v>
      </c>
      <c r="J9" s="13">
        <v>4.4974230000000004</v>
      </c>
      <c r="K9" s="13">
        <v>0.184589</v>
      </c>
      <c r="L9" s="13">
        <v>1.2346695000000001</v>
      </c>
      <c r="M9" s="13">
        <v>0.12895833333333334</v>
      </c>
      <c r="N9" s="13">
        <v>1.1712259999999999</v>
      </c>
      <c r="O9" s="13">
        <v>2.4375249999999998E-2</v>
      </c>
      <c r="P9" s="13">
        <v>6.3596E-2</v>
      </c>
    </row>
    <row r="10" spans="1:16" x14ac:dyDescent="0.3">
      <c r="A10" t="s">
        <v>23</v>
      </c>
      <c r="B10" s="13">
        <v>5.7494976666666666</v>
      </c>
      <c r="C10" s="13">
        <v>0.61788366666666672</v>
      </c>
      <c r="D10" s="13">
        <v>6.9631883999999999</v>
      </c>
      <c r="E10" s="13">
        <v>2.0192333333333336E-2</v>
      </c>
      <c r="F10" s="13">
        <v>21.271606333333335</v>
      </c>
      <c r="G10" s="13">
        <v>4.4246499999999994E-2</v>
      </c>
      <c r="H10" s="13" t="s">
        <v>16</v>
      </c>
      <c r="I10" s="13">
        <v>9.0521500000000005E-2</v>
      </c>
      <c r="J10" s="13">
        <v>4.9864906666666675</v>
      </c>
      <c r="K10" s="13">
        <v>0.18457699999999999</v>
      </c>
      <c r="L10" s="13">
        <v>1.5636625</v>
      </c>
      <c r="M10" s="13">
        <v>0.15508199999999997</v>
      </c>
      <c r="N10" s="13">
        <v>0.94195049999999991</v>
      </c>
      <c r="O10" s="13">
        <v>2.4826250000000001E-2</v>
      </c>
      <c r="P10" s="13">
        <v>4.1914666666666663E-2</v>
      </c>
    </row>
    <row r="11" spans="1:16" x14ac:dyDescent="0.3">
      <c r="A11" t="s">
        <v>24</v>
      </c>
      <c r="B11" s="13">
        <v>9.5811226666666656</v>
      </c>
      <c r="C11" s="13">
        <v>0.6182899999999999</v>
      </c>
      <c r="D11" s="13">
        <v>6.9831637999999998</v>
      </c>
      <c r="E11" s="13">
        <v>1.9172333333333333E-2</v>
      </c>
      <c r="F11" s="13">
        <v>11.392150333333333</v>
      </c>
      <c r="G11" s="13">
        <v>0.50749299999999997</v>
      </c>
      <c r="H11" s="13" t="s">
        <v>16</v>
      </c>
      <c r="I11" s="13">
        <v>8.8441499999999992E-2</v>
      </c>
      <c r="J11" s="13">
        <v>5.0438763333333334</v>
      </c>
      <c r="K11" s="13">
        <v>2.3265579999999999</v>
      </c>
      <c r="L11" s="13">
        <v>1.4353915000000002</v>
      </c>
      <c r="M11" s="13">
        <v>0.13330733333333333</v>
      </c>
      <c r="N11" s="13">
        <v>4.9318330000000001</v>
      </c>
      <c r="O11" s="13">
        <v>4.7479500000000001E-2</v>
      </c>
      <c r="P11" s="13">
        <v>0.21162733333333331</v>
      </c>
    </row>
    <row r="12" spans="1:16" x14ac:dyDescent="0.3">
      <c r="A12" t="s">
        <v>25</v>
      </c>
      <c r="B12" s="13">
        <v>8.3827889999999989</v>
      </c>
      <c r="C12" s="13">
        <v>0.64247233333333331</v>
      </c>
      <c r="D12" s="13">
        <v>7.7151692000000001</v>
      </c>
      <c r="E12" s="13">
        <v>1.8450333333333336E-2</v>
      </c>
      <c r="F12" s="13">
        <v>10.832730333333332</v>
      </c>
      <c r="G12" s="13">
        <v>0.3208375</v>
      </c>
      <c r="H12" s="13" t="s">
        <v>16</v>
      </c>
      <c r="I12" s="13">
        <v>9.7199999999999981E-2</v>
      </c>
      <c r="J12" s="13">
        <v>5.3390139999999997</v>
      </c>
      <c r="K12" s="13">
        <v>1.5082826666666669</v>
      </c>
      <c r="L12" s="13">
        <v>1.4635514999999999</v>
      </c>
      <c r="M12" s="13">
        <v>0.15329499999999999</v>
      </c>
      <c r="N12" s="13">
        <v>3.2015017499999998</v>
      </c>
      <c r="O12" s="13">
        <v>4.0305750000000001E-2</v>
      </c>
      <c r="P12" s="13">
        <v>8.0642666666666668E-2</v>
      </c>
    </row>
    <row r="13" spans="1:16" x14ac:dyDescent="0.3">
      <c r="A13" t="s">
        <v>26</v>
      </c>
      <c r="B13" s="13">
        <v>5.6582239999999997</v>
      </c>
      <c r="C13" s="13">
        <v>0.54441766666666658</v>
      </c>
      <c r="D13" s="13">
        <v>5.5929106000000006</v>
      </c>
      <c r="E13" s="13">
        <v>2.1603333333333335E-2</v>
      </c>
      <c r="F13" s="13">
        <v>20.724854666666669</v>
      </c>
      <c r="G13" s="13" t="s">
        <v>16</v>
      </c>
      <c r="H13" s="13" t="s">
        <v>16</v>
      </c>
      <c r="I13" s="13">
        <v>6.8021499999999999E-2</v>
      </c>
      <c r="J13" s="13">
        <v>4.5100419999999994</v>
      </c>
      <c r="K13" s="13">
        <v>0.18446233333333331</v>
      </c>
      <c r="L13" s="13">
        <v>1.5465945000000001</v>
      </c>
      <c r="M13" s="13">
        <v>0.13270300000000002</v>
      </c>
      <c r="N13" s="13">
        <v>0.87609524999999999</v>
      </c>
      <c r="O13" s="13">
        <v>2.2089749999999998E-2</v>
      </c>
      <c r="P13" s="13">
        <v>4.6969000000000004E-2</v>
      </c>
    </row>
    <row r="14" spans="1:16" x14ac:dyDescent="0.3">
      <c r="A14" t="s">
        <v>27</v>
      </c>
      <c r="B14" s="13">
        <v>6.4309976666666673</v>
      </c>
      <c r="C14" s="13">
        <v>0.75630466666666674</v>
      </c>
      <c r="D14" s="13">
        <v>8.4992400000000004</v>
      </c>
      <c r="E14" s="13">
        <v>1.8636E-2</v>
      </c>
      <c r="F14" s="13">
        <v>13.404507666666667</v>
      </c>
      <c r="G14" s="13">
        <v>5.67275E-2</v>
      </c>
      <c r="H14" s="13" t="s">
        <v>16</v>
      </c>
      <c r="I14" s="13">
        <v>0.48899925</v>
      </c>
      <c r="J14" s="13">
        <v>6.0376483333333333</v>
      </c>
      <c r="K14" s="13">
        <v>0.21679400000000001</v>
      </c>
      <c r="L14" s="13">
        <v>1.298432</v>
      </c>
      <c r="M14" s="13">
        <v>0.15556733333333334</v>
      </c>
      <c r="N14" s="13">
        <v>0.91910524999999998</v>
      </c>
      <c r="O14" s="13">
        <v>3.6163999999999995E-2</v>
      </c>
      <c r="P14" s="13">
        <v>0.25965966666666668</v>
      </c>
    </row>
    <row r="15" spans="1:16" x14ac:dyDescent="0.3">
      <c r="A15" t="s">
        <v>28</v>
      </c>
      <c r="B15" s="13">
        <v>5.7407716666666673</v>
      </c>
      <c r="C15" s="13">
        <v>0.59934666666666658</v>
      </c>
      <c r="D15" s="13">
        <v>5.8363028000000003</v>
      </c>
      <c r="E15" s="13">
        <v>1.8478333333333336E-2</v>
      </c>
      <c r="F15" s="13">
        <v>14.010705666666667</v>
      </c>
      <c r="G15" s="13" t="s">
        <v>16</v>
      </c>
      <c r="H15" s="13" t="s">
        <v>16</v>
      </c>
      <c r="I15" s="13">
        <v>0.32228699999999999</v>
      </c>
      <c r="J15" s="13">
        <v>5.067854333333333</v>
      </c>
      <c r="K15" s="13">
        <v>0.19421199999999997</v>
      </c>
      <c r="L15" s="13">
        <v>1.2495370000000001</v>
      </c>
      <c r="M15" s="13">
        <v>0.14112633333333333</v>
      </c>
      <c r="N15" s="13">
        <v>0.88881100000000002</v>
      </c>
      <c r="O15" s="13">
        <v>2.3439999999999999E-2</v>
      </c>
      <c r="P15" s="13">
        <v>5.8838666666666671E-2</v>
      </c>
    </row>
    <row r="16" spans="1:16" x14ac:dyDescent="0.3">
      <c r="A16" t="s">
        <v>29</v>
      </c>
      <c r="B16" s="13">
        <v>5.5542013333333324</v>
      </c>
      <c r="C16" s="13">
        <v>0.57848600000000006</v>
      </c>
      <c r="D16" s="13">
        <v>5.6677681999999994</v>
      </c>
      <c r="E16" s="13">
        <v>2.3459333333333332E-2</v>
      </c>
      <c r="F16" s="13">
        <v>26.505844999999997</v>
      </c>
      <c r="G16" s="13" t="s">
        <v>16</v>
      </c>
      <c r="H16" s="13" t="s">
        <v>16</v>
      </c>
      <c r="I16" s="13">
        <v>9.551599999999999E-2</v>
      </c>
      <c r="J16" s="13">
        <v>5.0017006666666672</v>
      </c>
      <c r="K16" s="13">
        <v>0.18649400000000002</v>
      </c>
      <c r="L16" s="13">
        <v>1.8335845</v>
      </c>
      <c r="M16" s="13">
        <v>0.22574833333333336</v>
      </c>
      <c r="N16" s="13">
        <v>0.98407249999999991</v>
      </c>
      <c r="O16" s="13">
        <v>2.2746249999999999E-2</v>
      </c>
      <c r="P16" s="13">
        <v>3.9795333333333328E-2</v>
      </c>
    </row>
    <row r="17" spans="1:16" x14ac:dyDescent="0.3">
      <c r="A17" s="9" t="s">
        <v>51</v>
      </c>
      <c r="B17" s="14" t="s">
        <v>16</v>
      </c>
      <c r="C17" s="14" t="s">
        <v>16</v>
      </c>
      <c r="D17" s="14" t="s">
        <v>16</v>
      </c>
      <c r="E17" s="14" t="s">
        <v>16</v>
      </c>
      <c r="F17" s="14">
        <v>1.5362333333333334E-2</v>
      </c>
      <c r="G17" s="14" t="s">
        <v>16</v>
      </c>
      <c r="H17" s="14" t="s">
        <v>16</v>
      </c>
      <c r="I17" s="14" t="s">
        <v>16</v>
      </c>
      <c r="J17" s="14" t="s">
        <v>16</v>
      </c>
      <c r="K17" s="14" t="s">
        <v>16</v>
      </c>
      <c r="L17" s="14" t="s">
        <v>16</v>
      </c>
      <c r="M17" s="14">
        <v>3.7436499999999998E-2</v>
      </c>
      <c r="N17" s="14" t="s">
        <v>16</v>
      </c>
      <c r="O17" s="14" t="s">
        <v>16</v>
      </c>
      <c r="P17" s="14" t="s">
        <v>16</v>
      </c>
    </row>
    <row r="18" spans="1:16" x14ac:dyDescent="0.3">
      <c r="A18" s="8" t="s">
        <v>50</v>
      </c>
      <c r="B18" s="12">
        <v>4.9813133333333335</v>
      </c>
      <c r="C18" s="12">
        <v>1.2865683333333333</v>
      </c>
      <c r="D18" s="12">
        <v>10.508679600000001</v>
      </c>
      <c r="E18" s="12">
        <v>1.0071086666666667</v>
      </c>
      <c r="F18" s="12">
        <v>10.872899333333335</v>
      </c>
      <c r="G18" s="12">
        <v>4.1616815000000003</v>
      </c>
      <c r="H18" s="12">
        <v>1.93</v>
      </c>
      <c r="I18" s="12">
        <v>5.3297097500000001</v>
      </c>
      <c r="J18" s="12">
        <v>0.99151433333333328</v>
      </c>
      <c r="K18" s="12">
        <v>1.0800483333333333</v>
      </c>
      <c r="L18" s="12">
        <v>1.0915300000000001</v>
      </c>
      <c r="M18" s="12">
        <v>5.371331333333333</v>
      </c>
      <c r="N18" s="12">
        <v>1.03074625</v>
      </c>
      <c r="O18" s="12">
        <v>0.94329124999999991</v>
      </c>
      <c r="P18" s="12">
        <v>1.0883303333333334</v>
      </c>
    </row>
    <row r="19" spans="1:16" x14ac:dyDescent="0.3">
      <c r="A19" t="s">
        <v>30</v>
      </c>
      <c r="B19" s="13">
        <v>10.618087666666668</v>
      </c>
      <c r="C19" s="13">
        <v>0.78561566666666671</v>
      </c>
      <c r="D19" s="13">
        <v>69.555349250000006</v>
      </c>
      <c r="E19" s="13">
        <v>2.1591666666666665E-2</v>
      </c>
      <c r="F19" s="13">
        <v>30.359960333333333</v>
      </c>
      <c r="G19" s="13">
        <v>0.121658</v>
      </c>
      <c r="H19" s="13" t="s">
        <v>16</v>
      </c>
      <c r="I19" s="13">
        <v>4.1299520000000003</v>
      </c>
      <c r="J19" s="13">
        <v>9.701177666666668</v>
      </c>
      <c r="K19" s="13">
        <v>0.31658333333333333</v>
      </c>
      <c r="L19" s="13">
        <v>4.4039000000000001</v>
      </c>
      <c r="M19" s="13">
        <v>0.55209166666666665</v>
      </c>
      <c r="N19" s="13">
        <v>7.6114914999999996</v>
      </c>
      <c r="O19" s="13">
        <v>5.7874750000000003E-2</v>
      </c>
      <c r="P19" s="13">
        <v>0.26883666666666667</v>
      </c>
    </row>
    <row r="20" spans="1:16" x14ac:dyDescent="0.3">
      <c r="A20" t="s">
        <v>31</v>
      </c>
      <c r="B20" s="13">
        <v>11.474681333333335</v>
      </c>
      <c r="C20" s="13">
        <v>0.69323633333333345</v>
      </c>
      <c r="D20" s="13">
        <v>31.587703999999995</v>
      </c>
      <c r="E20" s="13">
        <v>1.9189666666666671E-2</v>
      </c>
      <c r="F20" s="13">
        <v>21.770073666666665</v>
      </c>
      <c r="G20" s="13">
        <v>7.7533500000000005E-2</v>
      </c>
      <c r="H20" s="13" t="s">
        <v>16</v>
      </c>
      <c r="I20" s="13">
        <v>3.40122875</v>
      </c>
      <c r="J20" s="13">
        <v>7.8356816666666669</v>
      </c>
      <c r="K20" s="13">
        <v>0.21602866666666665</v>
      </c>
      <c r="L20" s="13">
        <v>3.3772310000000001</v>
      </c>
      <c r="M20" s="13">
        <v>0.37679000000000001</v>
      </c>
      <c r="N20" s="13">
        <v>5.8048085</v>
      </c>
      <c r="O20" s="13">
        <v>3.566225E-2</v>
      </c>
      <c r="P20" s="13">
        <v>0.28609133333333331</v>
      </c>
    </row>
    <row r="21" spans="1:16" x14ac:dyDescent="0.3">
      <c r="A21" t="s">
        <v>32</v>
      </c>
      <c r="B21" s="13">
        <v>5.7361903333333331</v>
      </c>
      <c r="C21" s="13">
        <v>0.71693966666666664</v>
      </c>
      <c r="D21" s="13">
        <v>9.7989356000000001</v>
      </c>
      <c r="E21" s="13">
        <v>2.1478666666666663E-2</v>
      </c>
      <c r="F21" s="13">
        <v>25.526296666666667</v>
      </c>
      <c r="G21" s="13" t="s">
        <v>16</v>
      </c>
      <c r="H21" s="13" t="s">
        <v>16</v>
      </c>
      <c r="I21" s="13">
        <v>0.24749825</v>
      </c>
      <c r="J21" s="13">
        <v>4.9916306666666665</v>
      </c>
      <c r="K21" s="13">
        <v>0.20591866666666667</v>
      </c>
      <c r="L21" s="13">
        <v>2.2896869999999998</v>
      </c>
      <c r="M21" s="13">
        <v>0.201654</v>
      </c>
      <c r="N21" s="13">
        <v>1.8189614999999999</v>
      </c>
      <c r="O21" s="13">
        <v>2.8414749999999999E-2</v>
      </c>
      <c r="P21" s="13">
        <v>4.8776999999999994E-2</v>
      </c>
    </row>
    <row r="22" spans="1:16" x14ac:dyDescent="0.3">
      <c r="A22" t="s">
        <v>33</v>
      </c>
      <c r="B22" s="13">
        <v>9.2741729999999993</v>
      </c>
      <c r="C22" s="13">
        <v>1.3833070000000001</v>
      </c>
      <c r="D22" s="13">
        <v>82.031535000000005</v>
      </c>
      <c r="E22" s="13">
        <v>0.81540599999999996</v>
      </c>
      <c r="F22" s="13">
        <v>13.006467333333333</v>
      </c>
      <c r="G22" s="13">
        <v>0.790045</v>
      </c>
      <c r="H22" s="13" t="s">
        <v>16</v>
      </c>
      <c r="I22" s="13">
        <v>21.200309000000001</v>
      </c>
      <c r="J22" s="13">
        <v>19.424910666666666</v>
      </c>
      <c r="K22" s="13">
        <v>0.77906666666666669</v>
      </c>
      <c r="L22" s="13">
        <v>10.116296</v>
      </c>
      <c r="M22" s="13">
        <v>1.0480006666666666</v>
      </c>
      <c r="N22" s="13">
        <v>5.5988454999999995</v>
      </c>
      <c r="O22" s="13">
        <v>0.10782349999999999</v>
      </c>
      <c r="P22" s="13">
        <v>0.55002833333333345</v>
      </c>
    </row>
    <row r="23" spans="1:16" x14ac:dyDescent="0.3">
      <c r="A23" t="s">
        <v>34</v>
      </c>
      <c r="B23" s="13">
        <v>8.2539803333333328</v>
      </c>
      <c r="C23" s="13">
        <v>1.2383793333333335</v>
      </c>
      <c r="D23" s="13">
        <v>84.553425500000003</v>
      </c>
      <c r="E23" s="13">
        <v>0.89272566666666664</v>
      </c>
      <c r="F23" s="13">
        <v>19.844821333333332</v>
      </c>
      <c r="G23" s="13">
        <v>0.76287949999999993</v>
      </c>
      <c r="H23" s="13" t="s">
        <v>16</v>
      </c>
      <c r="I23" s="13">
        <v>15.128880250000002</v>
      </c>
      <c r="J23" s="13">
        <v>17.216918333333332</v>
      </c>
      <c r="K23" s="13">
        <v>0.72644399999999998</v>
      </c>
      <c r="L23" s="13">
        <v>9.7833280000000009</v>
      </c>
      <c r="M23" s="13">
        <v>1.1027093333333333</v>
      </c>
      <c r="N23" s="13">
        <v>4.9629562499999995</v>
      </c>
      <c r="O23" s="13">
        <v>0.12874525000000001</v>
      </c>
      <c r="P23" s="13">
        <v>0.3024176666666667</v>
      </c>
    </row>
    <row r="24" spans="1:16" x14ac:dyDescent="0.3">
      <c r="A24" t="s">
        <v>35</v>
      </c>
      <c r="B24" s="13">
        <v>8.129427999999999</v>
      </c>
      <c r="C24" s="13">
        <v>1.1294583333333332</v>
      </c>
      <c r="D24" s="13">
        <v>94.417212500000005</v>
      </c>
      <c r="E24" s="13">
        <v>0.93643566666666667</v>
      </c>
      <c r="F24" s="13">
        <v>21.484765333333332</v>
      </c>
      <c r="G24" s="13">
        <v>0.76667050000000003</v>
      </c>
      <c r="H24" s="13" t="s">
        <v>16</v>
      </c>
      <c r="I24" s="13">
        <v>18.279985499999999</v>
      </c>
      <c r="J24" s="13">
        <v>15.373052333333334</v>
      </c>
      <c r="K24" s="13">
        <v>0.69888466666666671</v>
      </c>
      <c r="L24" s="13">
        <v>9.7894684999999999</v>
      </c>
      <c r="M24" s="13">
        <v>1.1477386666666665</v>
      </c>
      <c r="N24" s="13">
        <v>4.7042372500000003</v>
      </c>
      <c r="O24" s="13">
        <v>0.122715</v>
      </c>
      <c r="P24" s="13">
        <v>0.26155</v>
      </c>
    </row>
    <row r="25" spans="1:16" x14ac:dyDescent="0.3">
      <c r="A25" t="s">
        <v>36</v>
      </c>
      <c r="B25" s="13">
        <v>8.3128536666666673</v>
      </c>
      <c r="C25" s="13">
        <v>1.2717653333333334</v>
      </c>
      <c r="D25" s="13">
        <v>100.52726025</v>
      </c>
      <c r="E25" s="13">
        <v>0.79018566666666656</v>
      </c>
      <c r="F25" s="13">
        <v>14.146242666666666</v>
      </c>
      <c r="G25" s="13">
        <v>0.75572349999999999</v>
      </c>
      <c r="H25" s="13" t="s">
        <v>16</v>
      </c>
      <c r="I25" s="13">
        <v>17.872800999999999</v>
      </c>
      <c r="J25" s="13">
        <v>18.174371000000001</v>
      </c>
      <c r="K25" s="13">
        <v>0.753911</v>
      </c>
      <c r="L25" s="13">
        <v>9.5091640000000002</v>
      </c>
      <c r="M25" s="13">
        <v>1.1388326666666666</v>
      </c>
      <c r="N25" s="13">
        <v>5.0052064999999999</v>
      </c>
      <c r="O25" s="13">
        <v>0.12342450000000001</v>
      </c>
      <c r="P25" s="13">
        <v>0.40023900000000001</v>
      </c>
    </row>
    <row r="26" spans="1:16" x14ac:dyDescent="0.3">
      <c r="A26" t="s">
        <v>37</v>
      </c>
      <c r="B26" s="13">
        <v>7.870304</v>
      </c>
      <c r="C26" s="13">
        <v>1.1971516666666666</v>
      </c>
      <c r="D26" s="13">
        <v>78.142502250000007</v>
      </c>
      <c r="E26" s="13">
        <v>0.83445333333333327</v>
      </c>
      <c r="F26" s="13">
        <v>15.283541333333332</v>
      </c>
      <c r="G26" s="13">
        <v>0.74660700000000002</v>
      </c>
      <c r="H26" s="13" t="s">
        <v>16</v>
      </c>
      <c r="I26" s="13">
        <v>14.6300355</v>
      </c>
      <c r="J26" s="13">
        <v>17.965876333333334</v>
      </c>
      <c r="K26" s="13">
        <v>0.70250166666666658</v>
      </c>
      <c r="L26" s="13">
        <v>9.1331300000000013</v>
      </c>
      <c r="M26" s="13">
        <v>1.0514383333333335</v>
      </c>
      <c r="N26" s="13">
        <v>4.8917192499999995</v>
      </c>
      <c r="O26" s="13">
        <v>0.10517124999999999</v>
      </c>
      <c r="P26" s="13">
        <v>0.32246933333333333</v>
      </c>
    </row>
    <row r="27" spans="1:16" x14ac:dyDescent="0.3">
      <c r="A27" t="s">
        <v>38</v>
      </c>
      <c r="B27" s="13">
        <v>7.7991429999999999</v>
      </c>
      <c r="C27" s="13">
        <v>1.2310726666666667</v>
      </c>
      <c r="D27" s="13">
        <v>103.84229225</v>
      </c>
      <c r="E27" s="13">
        <v>0.83681933333333325</v>
      </c>
      <c r="F27" s="13">
        <v>18.813589333333329</v>
      </c>
      <c r="G27" s="13">
        <v>0.77288699999999999</v>
      </c>
      <c r="H27" s="13" t="s">
        <v>16</v>
      </c>
      <c r="I27" s="13">
        <v>21.519747250000002</v>
      </c>
      <c r="J27" s="13">
        <v>18.074361333333332</v>
      </c>
      <c r="K27" s="13">
        <v>0.72592800000000002</v>
      </c>
      <c r="L27" s="13">
        <v>9.335566</v>
      </c>
      <c r="M27" s="13">
        <v>1.1183743333333334</v>
      </c>
      <c r="N27" s="13">
        <v>4.887791</v>
      </c>
      <c r="O27" s="13">
        <v>0.12610125</v>
      </c>
      <c r="P27" s="13">
        <v>0.28537466666666667</v>
      </c>
    </row>
    <row r="28" spans="1:16" x14ac:dyDescent="0.3">
      <c r="A28" t="s">
        <v>39</v>
      </c>
      <c r="B28" s="13">
        <v>9.4434856666666658</v>
      </c>
      <c r="C28" s="13">
        <v>1.2719500000000001</v>
      </c>
      <c r="D28" s="13">
        <v>92.623771499999989</v>
      </c>
      <c r="E28" s="13">
        <v>0.77711866666666662</v>
      </c>
      <c r="F28" s="13">
        <v>12.339172</v>
      </c>
      <c r="G28" s="13">
        <v>1.0019499999999999</v>
      </c>
      <c r="H28" s="13" t="s">
        <v>16</v>
      </c>
      <c r="I28" s="13">
        <v>16.138382749999998</v>
      </c>
      <c r="J28" s="13">
        <v>17.989399666666667</v>
      </c>
      <c r="K28" s="13">
        <v>2.0346176666666667</v>
      </c>
      <c r="L28" s="13">
        <v>9.5291005000000002</v>
      </c>
      <c r="M28" s="13">
        <v>1.110493</v>
      </c>
      <c r="N28" s="13">
        <v>7.7805792500000006</v>
      </c>
      <c r="O28" s="13">
        <v>0.14561225</v>
      </c>
      <c r="P28" s="13">
        <v>0.44997799999999999</v>
      </c>
    </row>
    <row r="29" spans="1:16" x14ac:dyDescent="0.3">
      <c r="A29" t="s">
        <v>40</v>
      </c>
      <c r="B29" s="13">
        <v>8.4947583333333352</v>
      </c>
      <c r="C29" s="13">
        <v>1.2590276666666667</v>
      </c>
      <c r="D29" s="13">
        <v>74.967260750000008</v>
      </c>
      <c r="E29" s="13">
        <v>0.82800033333333334</v>
      </c>
      <c r="F29" s="13">
        <v>16.592314333333334</v>
      </c>
      <c r="G29" s="13">
        <v>0.93290249999999997</v>
      </c>
      <c r="H29" s="13" t="s">
        <v>16</v>
      </c>
      <c r="I29" s="13">
        <v>12.981758000000001</v>
      </c>
      <c r="J29" s="13">
        <v>18.694239666666668</v>
      </c>
      <c r="K29" s="13">
        <v>1.3982676666666667</v>
      </c>
      <c r="L29" s="13">
        <v>9.1396669999999993</v>
      </c>
      <c r="M29" s="13">
        <v>1.001188</v>
      </c>
      <c r="N29" s="13">
        <v>6.3896414999999998</v>
      </c>
      <c r="O29" s="13">
        <v>0.119284</v>
      </c>
      <c r="P29" s="13">
        <v>0.31634466666666672</v>
      </c>
    </row>
    <row r="30" spans="1:16" x14ac:dyDescent="0.3">
      <c r="A30" t="s">
        <v>41</v>
      </c>
      <c r="B30" s="13">
        <v>7.3393873333333337</v>
      </c>
      <c r="C30" s="13">
        <v>1.1084876666666668</v>
      </c>
      <c r="D30" s="13">
        <v>70.985377999999997</v>
      </c>
      <c r="E30" s="13">
        <v>0.82406500000000005</v>
      </c>
      <c r="F30" s="13">
        <v>18.811142</v>
      </c>
      <c r="G30" s="13">
        <v>0.70433049999999997</v>
      </c>
      <c r="H30" s="13" t="s">
        <v>16</v>
      </c>
      <c r="I30" s="13">
        <v>14.358245</v>
      </c>
      <c r="J30" s="13">
        <v>16.662232666666668</v>
      </c>
      <c r="K30" s="13">
        <v>0.65529166666666672</v>
      </c>
      <c r="L30" s="13">
        <v>8.5225974999999998</v>
      </c>
      <c r="M30" s="13">
        <v>1.013609</v>
      </c>
      <c r="N30" s="13">
        <v>4.4638002500000002</v>
      </c>
      <c r="O30" s="13">
        <v>0.10418775000000001</v>
      </c>
      <c r="P30" s="13">
        <v>0.27132066666666671</v>
      </c>
    </row>
    <row r="31" spans="1:16" x14ac:dyDescent="0.3">
      <c r="A31" s="9" t="s">
        <v>51</v>
      </c>
      <c r="B31" s="14" t="s">
        <v>16</v>
      </c>
      <c r="C31" s="14" t="s">
        <v>16</v>
      </c>
      <c r="D31" s="14" t="s">
        <v>16</v>
      </c>
      <c r="E31" s="14" t="s">
        <v>16</v>
      </c>
      <c r="F31" s="14">
        <v>3.4293333333333333E-3</v>
      </c>
      <c r="G31" s="14" t="s">
        <v>16</v>
      </c>
      <c r="H31" s="14" t="s">
        <v>16</v>
      </c>
      <c r="I31" s="14" t="s">
        <v>16</v>
      </c>
      <c r="J31" s="14">
        <v>3.5799999999999997E-4</v>
      </c>
      <c r="K31" s="14" t="s">
        <v>16</v>
      </c>
      <c r="L31" s="14" t="s">
        <v>16</v>
      </c>
      <c r="M31" s="14" t="s">
        <v>16</v>
      </c>
      <c r="N31" s="14" t="s">
        <v>16</v>
      </c>
      <c r="O31" s="14" t="s">
        <v>16</v>
      </c>
      <c r="P31" s="14" t="s">
        <v>16</v>
      </c>
    </row>
    <row r="32" spans="1:16" x14ac:dyDescent="0.3">
      <c r="A32" s="8" t="s">
        <v>50</v>
      </c>
      <c r="B32" s="12">
        <v>4.9947406666666661</v>
      </c>
      <c r="C32" s="12">
        <v>1.2870540000000001</v>
      </c>
      <c r="D32" s="12">
        <v>10.426300399999999</v>
      </c>
      <c r="E32" s="12">
        <v>1.0058106666666666</v>
      </c>
      <c r="F32" s="12">
        <v>10.801173666666665</v>
      </c>
      <c r="G32" s="12">
        <v>4.1261779999999995</v>
      </c>
      <c r="H32" s="12">
        <v>1.95</v>
      </c>
      <c r="I32" s="12">
        <v>5.24213475</v>
      </c>
      <c r="J32" s="12">
        <v>0.98834466666666676</v>
      </c>
      <c r="K32" s="12">
        <v>1.066929</v>
      </c>
      <c r="L32" s="12">
        <v>1.0984855</v>
      </c>
      <c r="M32" s="12">
        <v>5.3599859999999993</v>
      </c>
      <c r="N32" s="12">
        <v>1.0262705000000001</v>
      </c>
      <c r="O32" s="12">
        <v>0.94577024999999992</v>
      </c>
      <c r="P32" s="12">
        <v>1.071008</v>
      </c>
    </row>
    <row r="33" spans="1:16" x14ac:dyDescent="0.3">
      <c r="A33" t="s">
        <v>42</v>
      </c>
      <c r="B33" s="13">
        <v>5.9152886666666662</v>
      </c>
      <c r="C33" s="13">
        <v>1.095845</v>
      </c>
      <c r="D33" s="13">
        <v>66.951517500000008</v>
      </c>
      <c r="E33" s="13">
        <v>0.62029566666666669</v>
      </c>
      <c r="F33" s="13">
        <v>10.839053</v>
      </c>
      <c r="G33" s="13">
        <v>0.59404100000000004</v>
      </c>
      <c r="H33" s="13" t="s">
        <v>16</v>
      </c>
      <c r="I33" s="13">
        <v>12.525354250000001</v>
      </c>
      <c r="J33" s="13">
        <v>17.812359666666666</v>
      </c>
      <c r="K33" s="13">
        <v>0.61984766666666669</v>
      </c>
      <c r="L33" s="13">
        <v>6.8621844999999997</v>
      </c>
      <c r="M33" s="13">
        <v>0.88755766666666658</v>
      </c>
      <c r="N33" s="13">
        <v>4.3746132500000003</v>
      </c>
      <c r="O33" s="13">
        <v>9.4844750000000005E-2</v>
      </c>
      <c r="P33" s="13">
        <v>0.32968766666666666</v>
      </c>
    </row>
    <row r="34" spans="1:16" x14ac:dyDescent="0.3">
      <c r="A34" t="s">
        <v>43</v>
      </c>
      <c r="B34" s="13">
        <v>8.5383316666666662</v>
      </c>
      <c r="C34" s="13">
        <v>1.2761866666666668</v>
      </c>
      <c r="D34" s="13">
        <v>72.588271500000005</v>
      </c>
      <c r="E34" s="13">
        <v>0.9453773333333334</v>
      </c>
      <c r="F34" s="13">
        <v>21.287565666666666</v>
      </c>
      <c r="G34" s="13">
        <v>0.82793399999999995</v>
      </c>
      <c r="H34" s="13" t="s">
        <v>16</v>
      </c>
      <c r="I34" s="13">
        <v>14.1934535</v>
      </c>
      <c r="J34" s="13">
        <v>19.721398333333333</v>
      </c>
      <c r="K34" s="13">
        <v>0.74155433333333332</v>
      </c>
      <c r="L34" s="13">
        <v>9.704561</v>
      </c>
      <c r="M34" s="13">
        <v>1.0865873333333333</v>
      </c>
      <c r="N34" s="13">
        <v>5.5676430000000003</v>
      </c>
      <c r="O34" s="13">
        <v>0.11038875000000001</v>
      </c>
      <c r="P34" s="13">
        <v>0.32385533333333333</v>
      </c>
    </row>
    <row r="35" spans="1:16" x14ac:dyDescent="0.3">
      <c r="A35" t="s">
        <v>44</v>
      </c>
      <c r="B35" s="13">
        <v>8.3276213333333331</v>
      </c>
      <c r="C35" s="13">
        <v>1.2841316666666667</v>
      </c>
      <c r="D35" s="13">
        <v>95.37602425</v>
      </c>
      <c r="E35" s="13">
        <v>0.87886066666666673</v>
      </c>
      <c r="F35" s="13">
        <v>20.731474333333335</v>
      </c>
      <c r="G35" s="13">
        <v>0.92485449999999991</v>
      </c>
      <c r="H35" s="13" t="s">
        <v>16</v>
      </c>
      <c r="I35" s="13">
        <v>16.394269749999999</v>
      </c>
      <c r="J35" s="13">
        <v>16.685041333333331</v>
      </c>
      <c r="K35" s="13">
        <v>0.7446206666666666</v>
      </c>
      <c r="L35" s="13">
        <v>10.606047</v>
      </c>
      <c r="M35" s="13">
        <v>1.1520813333333333</v>
      </c>
      <c r="N35" s="13">
        <v>5.2480972499999998</v>
      </c>
      <c r="O35" s="13">
        <v>0.142008</v>
      </c>
      <c r="P35" s="13">
        <v>0.28423666666666664</v>
      </c>
    </row>
    <row r="36" spans="1:16" x14ac:dyDescent="0.3">
      <c r="A36" t="s">
        <v>45</v>
      </c>
      <c r="B36" s="13">
        <v>9.809918333333334</v>
      </c>
      <c r="C36" s="13">
        <v>1.4190036666666668</v>
      </c>
      <c r="D36" s="13">
        <v>91.814409999999995</v>
      </c>
      <c r="E36" s="13">
        <v>0.71609533333333342</v>
      </c>
      <c r="F36" s="13">
        <v>12.773332999999999</v>
      </c>
      <c r="G36" s="13">
        <v>1.0156285</v>
      </c>
      <c r="H36" s="13" t="s">
        <v>16</v>
      </c>
      <c r="I36" s="13">
        <v>19.21419225</v>
      </c>
      <c r="J36" s="13">
        <v>20.978431666666665</v>
      </c>
      <c r="K36" s="13">
        <v>0.77254933333333342</v>
      </c>
      <c r="L36" s="13">
        <v>11.158857999999999</v>
      </c>
      <c r="M36" s="13">
        <v>1.1480953333333332</v>
      </c>
      <c r="N36" s="13">
        <v>7.4255117500000001</v>
      </c>
      <c r="O36" s="13">
        <v>0.1147155</v>
      </c>
      <c r="P36" s="13">
        <v>0.53302466666666659</v>
      </c>
    </row>
    <row r="37" spans="1:16" x14ac:dyDescent="0.3">
      <c r="A37" t="s">
        <v>46</v>
      </c>
      <c r="B37" s="13">
        <v>10.230754333333335</v>
      </c>
      <c r="C37" s="13">
        <v>1.2174510000000001</v>
      </c>
      <c r="D37" s="13">
        <v>93.649012499999998</v>
      </c>
      <c r="E37" s="13">
        <v>0.90339666666666663</v>
      </c>
      <c r="F37" s="13">
        <v>29.482215666666665</v>
      </c>
      <c r="G37" s="13">
        <v>0.83438450000000008</v>
      </c>
      <c r="H37" s="13" t="s">
        <v>16</v>
      </c>
      <c r="I37" s="13">
        <v>21.603518999999999</v>
      </c>
      <c r="J37" s="13">
        <v>16.739489666666667</v>
      </c>
      <c r="K37" s="13">
        <v>0.72870166666666669</v>
      </c>
      <c r="L37" s="13">
        <v>10.055312499999999</v>
      </c>
      <c r="M37" s="13">
        <v>1.1672546666666668</v>
      </c>
      <c r="N37" s="13">
        <v>7.6667627499999993</v>
      </c>
      <c r="O37" s="13">
        <v>0.11632875000000001</v>
      </c>
      <c r="P37" s="13">
        <v>0.28848866666666667</v>
      </c>
    </row>
    <row r="38" spans="1:16" x14ac:dyDescent="0.3">
      <c r="A38" t="s">
        <v>47</v>
      </c>
      <c r="B38" s="13">
        <v>8.5599303333333339</v>
      </c>
      <c r="C38" s="13">
        <v>1.2310736666666668</v>
      </c>
      <c r="D38" s="13">
        <v>84.097454249999998</v>
      </c>
      <c r="E38" s="13">
        <v>0.90107566666666672</v>
      </c>
      <c r="F38" s="13">
        <v>23.118290333333334</v>
      </c>
      <c r="G38" s="13">
        <v>0.80980600000000003</v>
      </c>
      <c r="H38" s="13" t="s">
        <v>16</v>
      </c>
      <c r="I38" s="13">
        <v>15.748094999999999</v>
      </c>
      <c r="J38" s="13">
        <v>16.076222999999999</v>
      </c>
      <c r="K38" s="13">
        <v>0.70603300000000002</v>
      </c>
      <c r="L38" s="13">
        <v>9.5571795000000002</v>
      </c>
      <c r="M38" s="13">
        <v>1.0735653333333333</v>
      </c>
      <c r="N38" s="13">
        <v>5.3663604999999999</v>
      </c>
      <c r="O38" s="13">
        <v>0.11852949999999998</v>
      </c>
      <c r="P38" s="13">
        <v>0.28903066666666666</v>
      </c>
    </row>
    <row r="39" spans="1:16" x14ac:dyDescent="0.3">
      <c r="A39" s="11" t="s">
        <v>48</v>
      </c>
      <c r="B39" s="16">
        <v>8.0059403333333332</v>
      </c>
      <c r="C39" s="16">
        <v>0.51630066666666663</v>
      </c>
      <c r="D39" s="16">
        <v>6.3215398</v>
      </c>
      <c r="E39" s="16">
        <v>1.8066333333333334E-2</v>
      </c>
      <c r="F39" s="16">
        <v>10.42445</v>
      </c>
      <c r="G39" s="16">
        <v>0.325656</v>
      </c>
      <c r="H39" s="16" t="s">
        <v>16</v>
      </c>
      <c r="I39" s="16">
        <v>8.8337499999999999E-2</v>
      </c>
      <c r="J39" s="16">
        <v>4.8575690000000007</v>
      </c>
      <c r="K39" s="16">
        <v>1.7507320000000002</v>
      </c>
      <c r="L39" s="16">
        <v>1.5010154999999998</v>
      </c>
      <c r="M39" s="16">
        <v>0.11644166666666667</v>
      </c>
      <c r="N39" s="16">
        <v>3.7326614999999999</v>
      </c>
      <c r="O39" s="16">
        <v>3.9665249999999999E-2</v>
      </c>
      <c r="P39" s="16">
        <v>0.18402066666666664</v>
      </c>
    </row>
    <row r="40" spans="1:16" x14ac:dyDescent="0.3">
      <c r="A40" s="11" t="s">
        <v>49</v>
      </c>
      <c r="B40" s="16">
        <v>8.8367266666666655</v>
      </c>
      <c r="C40" s="16">
        <v>0.52903900000000004</v>
      </c>
      <c r="D40" s="16">
        <v>6.4336669999999998</v>
      </c>
      <c r="E40" s="16">
        <v>2.0515000000000002E-2</v>
      </c>
      <c r="F40" s="16">
        <v>11.114873000000001</v>
      </c>
      <c r="G40" s="16">
        <v>0.4253905</v>
      </c>
      <c r="H40" s="16" t="s">
        <v>16</v>
      </c>
      <c r="I40" s="16">
        <v>9.9496249999999994E-2</v>
      </c>
      <c r="J40" s="16">
        <v>5.0127453333333341</v>
      </c>
      <c r="K40" s="16">
        <v>1.9053143333333333</v>
      </c>
      <c r="L40" s="16">
        <v>1.4624414999999999</v>
      </c>
      <c r="M40" s="16">
        <v>0.11771</v>
      </c>
      <c r="N40" s="16">
        <v>4.2063932500000005</v>
      </c>
      <c r="O40" s="16">
        <v>4.01585E-2</v>
      </c>
      <c r="P40" s="16">
        <v>0.1947926666666667</v>
      </c>
    </row>
    <row r="41" spans="1:16" x14ac:dyDescent="0.3">
      <c r="A41" s="9" t="s">
        <v>51</v>
      </c>
      <c r="B41" s="14">
        <v>3.797E-3</v>
      </c>
      <c r="C41" s="14" t="s">
        <v>16</v>
      </c>
      <c r="D41" s="14" t="s">
        <v>16</v>
      </c>
      <c r="E41" s="14" t="s">
        <v>16</v>
      </c>
      <c r="F41" s="14">
        <v>7.038E-3</v>
      </c>
      <c r="G41" s="14" t="s">
        <v>16</v>
      </c>
      <c r="H41" s="14" t="s">
        <v>16</v>
      </c>
      <c r="I41" s="14" t="s">
        <v>16</v>
      </c>
      <c r="J41" s="14">
        <v>2.1733333333333335E-4</v>
      </c>
      <c r="K41" s="14" t="s">
        <v>16</v>
      </c>
      <c r="L41" s="14" t="s">
        <v>16</v>
      </c>
      <c r="M41" s="14" t="s">
        <v>16</v>
      </c>
      <c r="N41" s="14" t="s">
        <v>16</v>
      </c>
      <c r="O41" s="14" t="s">
        <v>16</v>
      </c>
      <c r="P41" s="14" t="s">
        <v>16</v>
      </c>
    </row>
    <row r="42" spans="1:16" x14ac:dyDescent="0.3">
      <c r="A42" s="8" t="s">
        <v>50</v>
      </c>
      <c r="B42" s="12">
        <v>4.9851403333333337</v>
      </c>
      <c r="C42" s="12">
        <v>1.287032</v>
      </c>
      <c r="D42" s="12">
        <v>10.486906399999999</v>
      </c>
      <c r="E42" s="12">
        <v>1.0059543333333334</v>
      </c>
      <c r="F42" s="12">
        <v>10.822562666666668</v>
      </c>
      <c r="G42" s="12">
        <v>4.1314174999999995</v>
      </c>
      <c r="H42" s="12">
        <v>1.94</v>
      </c>
      <c r="I42" s="12">
        <v>5.2917827499999994</v>
      </c>
      <c r="J42" s="12">
        <v>0.98922699999999997</v>
      </c>
      <c r="K42" s="12">
        <v>1.0680799999999999</v>
      </c>
      <c r="L42" s="12">
        <v>1.1367750000000001</v>
      </c>
      <c r="M42" s="12">
        <v>5.4111570000000002</v>
      </c>
      <c r="N42" s="12">
        <v>1.02778375</v>
      </c>
      <c r="O42" s="12">
        <v>0.94437275000000009</v>
      </c>
      <c r="P42" s="12">
        <v>1.0809660000000001</v>
      </c>
    </row>
    <row r="43" spans="1:16" x14ac:dyDescent="0.3">
      <c r="A43" s="9" t="s">
        <v>52</v>
      </c>
      <c r="B43" s="14" t="s">
        <v>16</v>
      </c>
      <c r="C43" s="14" t="s">
        <v>16</v>
      </c>
      <c r="D43" s="14" t="s">
        <v>16</v>
      </c>
      <c r="E43" s="14" t="s">
        <v>16</v>
      </c>
      <c r="F43" s="14" t="s">
        <v>16</v>
      </c>
      <c r="G43" s="14" t="s">
        <v>16</v>
      </c>
      <c r="H43" s="14" t="s">
        <v>16</v>
      </c>
      <c r="I43" s="14" t="s">
        <v>16</v>
      </c>
      <c r="J43" s="14">
        <v>2.5066666666666667E-4</v>
      </c>
      <c r="K43" s="14" t="s">
        <v>16</v>
      </c>
      <c r="L43" s="14">
        <v>2.19595E-2</v>
      </c>
      <c r="M43" s="14">
        <v>4.5231333333333339E-2</v>
      </c>
      <c r="N43" s="14" t="s">
        <v>16</v>
      </c>
      <c r="O43" s="14" t="s">
        <v>16</v>
      </c>
      <c r="P43" s="14" t="s">
        <v>16</v>
      </c>
    </row>
    <row r="45" spans="1:16" x14ac:dyDescent="0.3">
      <c r="A45" t="s">
        <v>53</v>
      </c>
      <c r="B45">
        <v>3.79E-3</v>
      </c>
      <c r="C45">
        <v>4.9200000000000003E-4</v>
      </c>
      <c r="D45">
        <v>1.6500000000000001E-2</v>
      </c>
      <c r="E45">
        <v>1.14E-3</v>
      </c>
      <c r="F45">
        <v>2.3800000000000002E-3</v>
      </c>
      <c r="G45">
        <v>3.4200000000000001E-2</v>
      </c>
      <c r="H45">
        <v>3.5200000000000002E-2</v>
      </c>
      <c r="I45">
        <v>2.0899999999999998E-2</v>
      </c>
      <c r="J45">
        <v>2.05E-4</v>
      </c>
      <c r="K45">
        <v>1.1900000000000001E-2</v>
      </c>
      <c r="L45">
        <v>2.0500000000000001E-2</v>
      </c>
      <c r="M45">
        <v>2.5399999999999999E-2</v>
      </c>
      <c r="N45">
        <v>3.8899999999999997E-2</v>
      </c>
      <c r="O45">
        <v>1.2800000000000001E-3</v>
      </c>
      <c r="P45">
        <v>5.2099999999999998E-4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51E9-31AC-8141-9EF9-5E3A5E71D6B9}">
  <dimension ref="A1:P44"/>
  <sheetViews>
    <sheetView topLeftCell="A20" workbookViewId="0">
      <selection activeCell="C48" sqref="C48"/>
    </sheetView>
  </sheetViews>
  <sheetFormatPr baseColWidth="10" defaultRowHeight="15.6" x14ac:dyDescent="0.3"/>
  <sheetData>
    <row r="1" spans="1:16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s="8" t="s">
        <v>50</v>
      </c>
      <c r="B2" s="2">
        <v>5.1290750000000003</v>
      </c>
      <c r="C2" s="2">
        <v>1.169592</v>
      </c>
      <c r="D2" s="2">
        <v>10.5151784</v>
      </c>
      <c r="E2" s="2">
        <v>1.0508483333333334</v>
      </c>
      <c r="F2" s="2">
        <v>11.410437</v>
      </c>
      <c r="G2" s="2">
        <v>4.0789014999999997</v>
      </c>
      <c r="H2" s="2">
        <v>2.3987686666666668</v>
      </c>
      <c r="I2" s="2">
        <v>5.4377352500000002</v>
      </c>
      <c r="J2" s="2">
        <v>1.0615183333333333</v>
      </c>
      <c r="K2" s="2">
        <v>1.0408710000000001</v>
      </c>
      <c r="L2" s="2">
        <v>1.0451915000000001</v>
      </c>
      <c r="M2" s="2">
        <v>5.5093583333333322</v>
      </c>
      <c r="N2" s="2">
        <v>1.0393137499999998</v>
      </c>
      <c r="O2" s="2">
        <v>0.97493074999999985</v>
      </c>
      <c r="P2" s="2">
        <v>1.1642440000000001</v>
      </c>
    </row>
    <row r="3" spans="1:16" x14ac:dyDescent="0.3">
      <c r="A3" s="9" t="s">
        <v>51</v>
      </c>
      <c r="B3" s="4" t="s">
        <v>16</v>
      </c>
      <c r="C3" s="4" t="s">
        <v>16</v>
      </c>
      <c r="D3" s="4" t="s">
        <v>16</v>
      </c>
      <c r="E3" s="4" t="s">
        <v>16</v>
      </c>
      <c r="F3" s="4" t="s">
        <v>16</v>
      </c>
      <c r="G3" s="4" t="s">
        <v>16</v>
      </c>
      <c r="H3" s="5" t="s">
        <v>16</v>
      </c>
      <c r="I3" s="4" t="s">
        <v>16</v>
      </c>
      <c r="J3" s="4" t="s">
        <v>16</v>
      </c>
      <c r="K3" s="4">
        <v>1.5988000000000002E-2</v>
      </c>
      <c r="L3" s="4" t="s">
        <v>16</v>
      </c>
      <c r="M3" s="4" t="s">
        <v>16</v>
      </c>
      <c r="N3" s="4" t="s">
        <v>16</v>
      </c>
      <c r="O3" s="4" t="s">
        <v>16</v>
      </c>
      <c r="P3" s="4" t="s">
        <v>16</v>
      </c>
    </row>
    <row r="4" spans="1:16" x14ac:dyDescent="0.3">
      <c r="A4" s="10" t="s">
        <v>17</v>
      </c>
      <c r="B4" s="6" t="s">
        <v>16</v>
      </c>
      <c r="C4" s="6">
        <v>0.119695</v>
      </c>
      <c r="D4" s="6">
        <v>51.444726249999995</v>
      </c>
      <c r="E4" s="6" t="s">
        <v>16</v>
      </c>
      <c r="F4" s="6" t="s">
        <v>16</v>
      </c>
      <c r="G4" s="6">
        <v>0.90322999999999998</v>
      </c>
      <c r="H4" s="6" t="s">
        <v>16</v>
      </c>
      <c r="I4" s="6">
        <v>28.001556000000001</v>
      </c>
      <c r="J4" s="6" t="s">
        <v>16</v>
      </c>
      <c r="K4" s="6">
        <v>5.4647909999999991</v>
      </c>
      <c r="L4" s="6" t="s">
        <v>16</v>
      </c>
      <c r="M4" s="6">
        <v>4.873318666666667</v>
      </c>
      <c r="N4" s="6">
        <v>7.1259990000000002</v>
      </c>
      <c r="O4" s="6">
        <v>0.35587600000000003</v>
      </c>
      <c r="P4" s="6" t="s">
        <v>16</v>
      </c>
    </row>
    <row r="5" spans="1:16" x14ac:dyDescent="0.3">
      <c r="A5" s="11" t="s">
        <v>18</v>
      </c>
      <c r="B5" s="7">
        <v>116.73212233333334</v>
      </c>
      <c r="C5" s="7">
        <v>1.0811740000000001</v>
      </c>
      <c r="D5" s="7">
        <v>10.842557399999999</v>
      </c>
      <c r="E5" s="7">
        <v>0.30471966666666667</v>
      </c>
      <c r="F5" s="7">
        <v>221.2511825</v>
      </c>
      <c r="G5" s="7">
        <v>3.0653259999999998</v>
      </c>
      <c r="H5" s="7">
        <v>0.49712400000000007</v>
      </c>
      <c r="I5" s="7">
        <v>13.882988749999999</v>
      </c>
      <c r="J5" s="7">
        <v>7.0388769999999994</v>
      </c>
      <c r="K5" s="7">
        <v>1.2086476666666668</v>
      </c>
      <c r="L5" s="7">
        <v>11.795638500000001</v>
      </c>
      <c r="M5" s="7">
        <v>4.9159180000000005</v>
      </c>
      <c r="N5" s="7">
        <v>59.719769499999998</v>
      </c>
      <c r="O5" s="7">
        <v>6.4828500000000011E-2</v>
      </c>
      <c r="P5" s="7">
        <v>0.97122566666666665</v>
      </c>
    </row>
    <row r="6" spans="1:16" x14ac:dyDescent="0.3">
      <c r="A6" t="s">
        <v>19</v>
      </c>
      <c r="B6" s="3">
        <v>116.07656966666666</v>
      </c>
      <c r="C6" s="3">
        <v>1.1132903333333333</v>
      </c>
      <c r="D6" s="3">
        <v>13.0491072</v>
      </c>
      <c r="E6" s="3">
        <v>0.27440899999999996</v>
      </c>
      <c r="F6" s="3">
        <v>215.8739865</v>
      </c>
      <c r="G6" s="3">
        <v>3.2895149999999997</v>
      </c>
      <c r="H6" s="3">
        <v>0.49300433333333332</v>
      </c>
      <c r="I6" s="3">
        <v>13.86601525</v>
      </c>
      <c r="J6" s="3">
        <v>6.5399770000000004</v>
      </c>
      <c r="K6" s="3">
        <v>1.2341279999999999</v>
      </c>
      <c r="L6" s="3">
        <v>12.228111</v>
      </c>
      <c r="M6" s="3">
        <v>4.7837423333333335</v>
      </c>
      <c r="N6" s="3">
        <v>60.527971999999998</v>
      </c>
      <c r="O6" s="3">
        <v>7.5463749999999996E-2</v>
      </c>
      <c r="P6" s="3">
        <v>0.60569833333333334</v>
      </c>
    </row>
    <row r="7" spans="1:16" x14ac:dyDescent="0.3">
      <c r="A7" t="s">
        <v>20</v>
      </c>
      <c r="B7" s="3">
        <v>124.09594666666668</v>
      </c>
      <c r="C7" s="3">
        <v>1.3221583333333333</v>
      </c>
      <c r="D7" s="3">
        <v>12.8460362</v>
      </c>
      <c r="E7" s="3">
        <v>0.27283133333333326</v>
      </c>
      <c r="F7" s="3">
        <v>193.71217949999999</v>
      </c>
      <c r="G7" s="3">
        <v>3.3792070000000001</v>
      </c>
      <c r="H7" s="3">
        <v>0.44240233333333329</v>
      </c>
      <c r="I7" s="3">
        <v>15.828489249999999</v>
      </c>
      <c r="J7" s="3">
        <v>2.7558349999999998</v>
      </c>
      <c r="K7" s="3">
        <v>1.3387666666666667</v>
      </c>
      <c r="L7" s="3">
        <v>11.5762705</v>
      </c>
      <c r="M7" s="3">
        <v>4.7033449999999997</v>
      </c>
      <c r="N7" s="3">
        <v>62.387581249999997</v>
      </c>
      <c r="O7" s="3">
        <v>8.7524749999999998E-2</v>
      </c>
      <c r="P7" s="3">
        <v>0.69463200000000003</v>
      </c>
    </row>
    <row r="8" spans="1:16" x14ac:dyDescent="0.3">
      <c r="A8" t="s">
        <v>21</v>
      </c>
      <c r="B8" s="3">
        <v>111.09441066666666</v>
      </c>
      <c r="C8" s="3">
        <v>1.0914933333333334</v>
      </c>
      <c r="D8" s="3">
        <v>19.182901600000001</v>
      </c>
      <c r="E8" s="3">
        <v>0.29531666666666667</v>
      </c>
      <c r="F8" s="3">
        <v>214.18358649999999</v>
      </c>
      <c r="G8" s="3">
        <v>2.968934</v>
      </c>
      <c r="H8" s="3">
        <v>0.48159366666666664</v>
      </c>
      <c r="I8" s="3">
        <v>21.233890500000001</v>
      </c>
      <c r="J8" s="3">
        <v>6.7156053333333334</v>
      </c>
      <c r="K8" s="3">
        <v>1.15971</v>
      </c>
      <c r="L8" s="3">
        <v>10.6572265</v>
      </c>
      <c r="M8" s="3">
        <v>4.5479536666666656</v>
      </c>
      <c r="N8" s="3">
        <v>58.752603000000001</v>
      </c>
      <c r="O8" s="3">
        <v>6.3007250000000001E-2</v>
      </c>
      <c r="P8" s="3">
        <v>1.1607433333333335</v>
      </c>
    </row>
    <row r="9" spans="1:16" x14ac:dyDescent="0.3">
      <c r="A9" t="s">
        <v>22</v>
      </c>
      <c r="B9" s="3">
        <v>112.40342666666668</v>
      </c>
      <c r="C9" s="3">
        <v>1.0481383333333334</v>
      </c>
      <c r="D9" s="3">
        <v>20.116364799999996</v>
      </c>
      <c r="E9" s="3">
        <v>0.29223233333333337</v>
      </c>
      <c r="F9" s="3">
        <v>207.97801249999998</v>
      </c>
      <c r="G9" s="3">
        <v>3.1027749999999998</v>
      </c>
      <c r="H9" s="3">
        <v>0.46199600000000002</v>
      </c>
      <c r="I9" s="3">
        <v>19.320491749999999</v>
      </c>
      <c r="J9" s="3">
        <v>6.4116436666666665</v>
      </c>
      <c r="K9" s="3">
        <v>1.2235500000000001</v>
      </c>
      <c r="L9" s="3">
        <v>10.252853500000001</v>
      </c>
      <c r="M9" s="3">
        <v>4.5824826666666665</v>
      </c>
      <c r="N9" s="3">
        <v>58.640485000000005</v>
      </c>
      <c r="O9" s="3">
        <v>7.7935500000000005E-2</v>
      </c>
      <c r="P9" s="3">
        <v>0.59701400000000004</v>
      </c>
    </row>
    <row r="10" spans="1:16" x14ac:dyDescent="0.3">
      <c r="A10" t="s">
        <v>23</v>
      </c>
      <c r="B10" s="3">
        <v>131.29282633333335</v>
      </c>
      <c r="C10" s="3">
        <v>1.2133260000000001</v>
      </c>
      <c r="D10" s="3">
        <v>11.429844999999998</v>
      </c>
      <c r="E10" s="3">
        <v>0.31241400000000003</v>
      </c>
      <c r="F10" s="3">
        <v>211.98659099999998</v>
      </c>
      <c r="G10" s="3">
        <v>3.627637</v>
      </c>
      <c r="H10" s="3">
        <v>0.48676499999999995</v>
      </c>
      <c r="I10" s="3">
        <v>16.24394625</v>
      </c>
      <c r="J10" s="3">
        <v>4.0862996666666662</v>
      </c>
      <c r="K10" s="3">
        <v>1.3070043333333334</v>
      </c>
      <c r="L10" s="3">
        <v>11.637845</v>
      </c>
      <c r="M10" s="3">
        <v>5.2596456666666667</v>
      </c>
      <c r="N10" s="3">
        <v>66.424198500000003</v>
      </c>
      <c r="O10" s="3">
        <v>7.4678250000000002E-2</v>
      </c>
      <c r="P10" s="3">
        <v>0.703731</v>
      </c>
    </row>
    <row r="11" spans="1:16" x14ac:dyDescent="0.3">
      <c r="A11" t="s">
        <v>24</v>
      </c>
      <c r="B11" s="3">
        <v>141.89382633333332</v>
      </c>
      <c r="C11" s="3">
        <v>1.3392553333333332</v>
      </c>
      <c r="D11" s="3">
        <v>21.467898199999997</v>
      </c>
      <c r="E11" s="3">
        <v>0.35384100000000002</v>
      </c>
      <c r="F11" s="3">
        <v>224.29659850000002</v>
      </c>
      <c r="G11" s="3">
        <v>16.087973000000002</v>
      </c>
      <c r="H11" s="3">
        <v>0.51320233333333343</v>
      </c>
      <c r="I11" s="3">
        <v>32.938569749999999</v>
      </c>
      <c r="J11" s="3">
        <v>7.0113923333333332</v>
      </c>
      <c r="K11" s="3">
        <v>16.527699666666667</v>
      </c>
      <c r="L11" s="3">
        <v>14.490843</v>
      </c>
      <c r="M11" s="3">
        <v>4.7746659999999999</v>
      </c>
      <c r="N11" s="3">
        <v>78.68701575</v>
      </c>
      <c r="O11" s="3">
        <v>0.33782449999999997</v>
      </c>
      <c r="P11" s="3">
        <v>0.89530566666666667</v>
      </c>
    </row>
    <row r="12" spans="1:16" x14ac:dyDescent="0.3">
      <c r="A12" t="s">
        <v>25</v>
      </c>
      <c r="B12" s="3">
        <v>138.62043666666668</v>
      </c>
      <c r="C12" s="3">
        <v>1.3238736666666666</v>
      </c>
      <c r="D12" s="3">
        <v>17.069913800000002</v>
      </c>
      <c r="E12" s="3">
        <v>0.35661466666666658</v>
      </c>
      <c r="F12" s="3">
        <v>230.44742350000001</v>
      </c>
      <c r="G12" s="3">
        <v>11.563027999999999</v>
      </c>
      <c r="H12" s="3">
        <v>0.53532766666666665</v>
      </c>
      <c r="I12" s="3">
        <v>31.074475000000003</v>
      </c>
      <c r="J12" s="3">
        <v>7.4109349999999994</v>
      </c>
      <c r="K12" s="3">
        <v>9.4202709999999996</v>
      </c>
      <c r="L12" s="3">
        <v>13.401690500000001</v>
      </c>
      <c r="M12" s="3">
        <v>5.0235763333333336</v>
      </c>
      <c r="N12" s="3">
        <v>72.22838999999999</v>
      </c>
      <c r="O12" s="3">
        <v>0.23046</v>
      </c>
      <c r="P12" s="3">
        <v>0.65004066666666671</v>
      </c>
    </row>
    <row r="13" spans="1:16" x14ac:dyDescent="0.3">
      <c r="A13" t="s">
        <v>26</v>
      </c>
      <c r="B13" s="3">
        <v>116.34881200000001</v>
      </c>
      <c r="C13" s="3">
        <v>1.0232313333333334</v>
      </c>
      <c r="D13" s="3">
        <v>10.643073599999999</v>
      </c>
      <c r="E13" s="3">
        <v>0.27038466666666666</v>
      </c>
      <c r="F13" s="3">
        <v>199.786677</v>
      </c>
      <c r="G13" s="3">
        <v>3.3670754999999999</v>
      </c>
      <c r="H13" s="3">
        <v>0.43720033333333336</v>
      </c>
      <c r="I13" s="3">
        <v>14.36346775</v>
      </c>
      <c r="J13" s="3">
        <v>4.6147746666666665</v>
      </c>
      <c r="K13" s="3">
        <v>1.3859613333333334</v>
      </c>
      <c r="L13" s="3">
        <v>10.711515500000001</v>
      </c>
      <c r="M13" s="3">
        <v>4.6578326666666667</v>
      </c>
      <c r="N13" s="3">
        <v>59.737497249999997</v>
      </c>
      <c r="O13" s="3">
        <v>7.4040999999999996E-2</v>
      </c>
      <c r="P13" s="3">
        <v>0.6245156666666668</v>
      </c>
    </row>
    <row r="14" spans="1:16" x14ac:dyDescent="0.3">
      <c r="A14" t="s">
        <v>27</v>
      </c>
      <c r="B14" s="3">
        <v>124.406975</v>
      </c>
      <c r="C14" s="3">
        <v>1.4520096666666669</v>
      </c>
      <c r="D14" s="3">
        <v>13.205858599999999</v>
      </c>
      <c r="E14" s="3">
        <v>0.35395966666666667</v>
      </c>
      <c r="F14" s="3">
        <v>251.6029265</v>
      </c>
      <c r="G14" s="3">
        <v>4.7924685</v>
      </c>
      <c r="H14" s="3">
        <v>0.60489099999999996</v>
      </c>
      <c r="I14" s="3">
        <v>116.62781074999999</v>
      </c>
      <c r="J14" s="3">
        <v>8.5845253333333336</v>
      </c>
      <c r="K14" s="3">
        <v>1.3181956666666668</v>
      </c>
      <c r="L14" s="3">
        <v>11.730224499999998</v>
      </c>
      <c r="M14" s="3">
        <v>5.1605809999999996</v>
      </c>
      <c r="N14" s="3">
        <v>88.160558499999993</v>
      </c>
      <c r="O14" s="3">
        <v>8.9090249999999996E-2</v>
      </c>
      <c r="P14" s="3">
        <v>0.9927193333333334</v>
      </c>
    </row>
    <row r="15" spans="1:16" x14ac:dyDescent="0.3">
      <c r="A15" t="s">
        <v>28</v>
      </c>
      <c r="B15" s="3">
        <v>110.66430166666667</v>
      </c>
      <c r="C15" s="3">
        <v>1.0273669999999999</v>
      </c>
      <c r="D15" s="3">
        <v>9.4875799999999995</v>
      </c>
      <c r="E15" s="3">
        <v>0.27354033333333333</v>
      </c>
      <c r="F15" s="3">
        <v>214.08515349999999</v>
      </c>
      <c r="G15" s="3">
        <v>2.9665615000000001</v>
      </c>
      <c r="H15" s="3">
        <v>0.49728666666666665</v>
      </c>
      <c r="I15" s="3">
        <v>92.080506749999998</v>
      </c>
      <c r="J15" s="3">
        <v>6.0488776666666668</v>
      </c>
      <c r="K15" s="3">
        <v>1.0955476666666668</v>
      </c>
      <c r="L15" s="3">
        <v>10.364027</v>
      </c>
      <c r="M15" s="3">
        <v>4.6149450000000005</v>
      </c>
      <c r="N15" s="3">
        <v>78.655699249999998</v>
      </c>
      <c r="O15" s="3">
        <v>6.3163999999999998E-2</v>
      </c>
      <c r="P15" s="3">
        <v>0.58906233333333324</v>
      </c>
    </row>
    <row r="16" spans="1:16" x14ac:dyDescent="0.3">
      <c r="A16" t="s">
        <v>29</v>
      </c>
      <c r="B16" s="3">
        <v>119.49681833333334</v>
      </c>
      <c r="C16" s="3">
        <v>1.0754109999999999</v>
      </c>
      <c r="D16" s="3">
        <v>11.4221012</v>
      </c>
      <c r="E16" s="3">
        <v>0.27161799999999997</v>
      </c>
      <c r="F16" s="3">
        <v>192.3600485</v>
      </c>
      <c r="G16" s="3">
        <v>3.521299</v>
      </c>
      <c r="H16" s="3">
        <v>0.44073500000000004</v>
      </c>
      <c r="I16" s="3">
        <v>19.28831525</v>
      </c>
      <c r="J16" s="3">
        <v>3.3794723333333336</v>
      </c>
      <c r="K16" s="3">
        <v>1.4955956666666665</v>
      </c>
      <c r="L16" s="3">
        <v>11.016405500000001</v>
      </c>
      <c r="M16" s="3">
        <v>4.7816526666666661</v>
      </c>
      <c r="N16" s="3">
        <v>63.452322999999993</v>
      </c>
      <c r="O16" s="3">
        <v>7.9922999999999994E-2</v>
      </c>
      <c r="P16" s="3">
        <v>0.67875266666666667</v>
      </c>
    </row>
    <row r="17" spans="1:16" x14ac:dyDescent="0.3">
      <c r="A17" s="9" t="s">
        <v>51</v>
      </c>
      <c r="B17" s="4" t="s">
        <v>16</v>
      </c>
      <c r="C17" s="4" t="s">
        <v>16</v>
      </c>
      <c r="D17" s="4" t="s">
        <v>16</v>
      </c>
      <c r="E17" s="4" t="s">
        <v>16</v>
      </c>
      <c r="F17" s="4">
        <v>1.0567E-2</v>
      </c>
      <c r="G17" s="5" t="s">
        <v>16</v>
      </c>
      <c r="H17" s="5" t="s">
        <v>16</v>
      </c>
      <c r="I17" s="4" t="s">
        <v>16</v>
      </c>
      <c r="J17" s="4" t="s">
        <v>16</v>
      </c>
      <c r="K17" s="4" t="s">
        <v>16</v>
      </c>
      <c r="L17" s="4" t="s">
        <v>16</v>
      </c>
      <c r="M17" s="4" t="s">
        <v>16</v>
      </c>
      <c r="N17" s="4" t="s">
        <v>16</v>
      </c>
      <c r="O17" s="4" t="s">
        <v>16</v>
      </c>
      <c r="P17" s="4" t="s">
        <v>16</v>
      </c>
    </row>
    <row r="18" spans="1:16" x14ac:dyDescent="0.3">
      <c r="A18" s="8" t="s">
        <v>50</v>
      </c>
      <c r="B18" s="2">
        <v>5.120416333333333</v>
      </c>
      <c r="C18" s="2">
        <v>1.166839</v>
      </c>
      <c r="D18" s="2">
        <v>10.489062200000001</v>
      </c>
      <c r="E18" s="2">
        <v>1.049307</v>
      </c>
      <c r="F18" s="2">
        <v>11.393156000000001</v>
      </c>
      <c r="G18" s="2">
        <v>3.9782450000000003</v>
      </c>
      <c r="H18" s="2">
        <v>2.3836779999999997</v>
      </c>
      <c r="I18" s="2">
        <v>5.4196617499999995</v>
      </c>
      <c r="J18" s="2">
        <v>1.0599303333333332</v>
      </c>
      <c r="K18" s="2">
        <v>1.0224613333333334</v>
      </c>
      <c r="L18" s="2">
        <v>1.0479175000000001</v>
      </c>
      <c r="M18" s="2">
        <v>5.50373</v>
      </c>
      <c r="N18" s="2">
        <v>1.0385905</v>
      </c>
      <c r="O18" s="2">
        <v>0.97472075000000014</v>
      </c>
      <c r="P18" s="2">
        <v>1.1650783333333334</v>
      </c>
    </row>
    <row r="19" spans="1:16" x14ac:dyDescent="0.3">
      <c r="A19" t="s">
        <v>30</v>
      </c>
      <c r="B19" s="3">
        <v>144.34701900000002</v>
      </c>
      <c r="C19" s="3">
        <v>1.4435279999999999</v>
      </c>
      <c r="D19" s="3">
        <v>168.6188545</v>
      </c>
      <c r="E19" s="3">
        <v>0.34453933333333336</v>
      </c>
      <c r="F19" s="3">
        <v>319.77364299999999</v>
      </c>
      <c r="G19" s="3">
        <v>3.2354824999999998</v>
      </c>
      <c r="H19" s="3">
        <v>0.85545366666666667</v>
      </c>
      <c r="I19" s="3">
        <v>39.074014250000005</v>
      </c>
      <c r="J19" s="3">
        <v>14.512017</v>
      </c>
      <c r="K19" s="3">
        <v>1.4091576666666665</v>
      </c>
      <c r="L19" s="3">
        <v>18.514841000000001</v>
      </c>
      <c r="M19" s="3">
        <v>5.3827276666666677</v>
      </c>
      <c r="N19" s="3">
        <v>73.762557499999986</v>
      </c>
      <c r="O19" s="3">
        <v>0.14815925000000002</v>
      </c>
      <c r="P19" s="3">
        <v>0.89800066666666678</v>
      </c>
    </row>
    <row r="20" spans="1:16" x14ac:dyDescent="0.3">
      <c r="A20" t="s">
        <v>31</v>
      </c>
      <c r="B20" s="3">
        <v>137.426962</v>
      </c>
      <c r="C20" s="3">
        <v>1.2059156666666666</v>
      </c>
      <c r="D20" s="3">
        <v>97.142028999999994</v>
      </c>
      <c r="E20" s="3">
        <v>0.32297633333333331</v>
      </c>
      <c r="F20" s="3">
        <v>289.62674900000002</v>
      </c>
      <c r="G20" s="3">
        <v>2.8233075000000003</v>
      </c>
      <c r="H20" s="3">
        <v>1.0877509999999999</v>
      </c>
      <c r="I20" s="3">
        <v>36.584096500000001</v>
      </c>
      <c r="J20" s="3">
        <v>12.494947333333334</v>
      </c>
      <c r="K20" s="3">
        <v>1.1715730000000002</v>
      </c>
      <c r="L20" s="3">
        <v>15.389254000000001</v>
      </c>
      <c r="M20" s="3">
        <v>4.9572236666666667</v>
      </c>
      <c r="N20" s="3">
        <v>68.265093249999993</v>
      </c>
      <c r="O20" s="3">
        <v>9.4031249999999997E-2</v>
      </c>
      <c r="P20" s="3">
        <v>0.62668899999999994</v>
      </c>
    </row>
    <row r="21" spans="1:16" x14ac:dyDescent="0.3">
      <c r="A21" t="s">
        <v>32</v>
      </c>
      <c r="B21" s="3">
        <v>134.670456</v>
      </c>
      <c r="C21" s="3">
        <v>1.4100703333333335</v>
      </c>
      <c r="D21" s="3">
        <v>15.490343000000001</v>
      </c>
      <c r="E21" s="3">
        <v>0.34522699999999995</v>
      </c>
      <c r="F21" s="3">
        <v>226.17733099999998</v>
      </c>
      <c r="G21" s="3">
        <v>3.5975510000000002</v>
      </c>
      <c r="H21" s="3">
        <v>0.53250999999999993</v>
      </c>
      <c r="I21" s="3">
        <v>18.849372500000001</v>
      </c>
      <c r="J21" s="3">
        <v>4.3810669999999989</v>
      </c>
      <c r="K21" s="3">
        <v>1.4014219999999999</v>
      </c>
      <c r="L21" s="3">
        <v>13.318631</v>
      </c>
      <c r="M21" s="3">
        <v>5.4632059999999996</v>
      </c>
      <c r="N21" s="3">
        <v>69.857467249999999</v>
      </c>
      <c r="O21" s="3">
        <v>8.3395499999999997E-2</v>
      </c>
      <c r="P21" s="3">
        <v>0.7605426666666667</v>
      </c>
    </row>
    <row r="22" spans="1:16" x14ac:dyDescent="0.3">
      <c r="A22" t="s">
        <v>33</v>
      </c>
      <c r="B22" s="3">
        <v>350.14740566666666</v>
      </c>
      <c r="C22" s="3">
        <v>3.4352586666666673</v>
      </c>
      <c r="D22" s="3">
        <v>156.52169125</v>
      </c>
      <c r="E22" s="3">
        <v>6.4684153333333327</v>
      </c>
      <c r="F22" s="3">
        <v>299.01678300000003</v>
      </c>
      <c r="G22" s="3">
        <v>31.9045755</v>
      </c>
      <c r="H22" s="3">
        <v>2.0362849999999999</v>
      </c>
      <c r="I22" s="3">
        <v>470.45326375000002</v>
      </c>
      <c r="J22" s="3">
        <v>14.658847</v>
      </c>
      <c r="K22" s="3">
        <v>1.6137486666666667</v>
      </c>
      <c r="L22" s="3">
        <v>17.535724000000002</v>
      </c>
      <c r="M22" s="3">
        <v>3.5959563333333335</v>
      </c>
      <c r="N22" s="3">
        <v>141.02721925</v>
      </c>
      <c r="O22" s="3">
        <v>0.20135275</v>
      </c>
      <c r="P22" s="3">
        <v>3.6518696666666663</v>
      </c>
    </row>
    <row r="23" spans="1:16" x14ac:dyDescent="0.3">
      <c r="A23" t="s">
        <v>34</v>
      </c>
      <c r="B23" s="3">
        <v>359.46166633333337</v>
      </c>
      <c r="C23" s="3">
        <v>3.5469736666666667</v>
      </c>
      <c r="D23" s="3">
        <v>159.91508400000001</v>
      </c>
      <c r="E23" s="3">
        <v>6.6489240000000001</v>
      </c>
      <c r="F23" s="3">
        <v>315.18018849999999</v>
      </c>
      <c r="G23" s="3">
        <v>35.466990500000001</v>
      </c>
      <c r="H23" s="3">
        <v>2.1636686666666667</v>
      </c>
      <c r="I23" s="3">
        <v>487.30689800000005</v>
      </c>
      <c r="J23" s="3">
        <v>13.367135333333335</v>
      </c>
      <c r="K23" s="3">
        <v>1.7607196666666667</v>
      </c>
      <c r="L23" s="3">
        <v>22.938346500000002</v>
      </c>
      <c r="M23" s="3">
        <v>3.7657603333333332</v>
      </c>
      <c r="N23" s="3">
        <v>161.11199400000001</v>
      </c>
      <c r="O23" s="3">
        <v>0.26025875000000004</v>
      </c>
      <c r="P23" s="3">
        <v>3.4704866666666665</v>
      </c>
    </row>
    <row r="24" spans="1:16" x14ac:dyDescent="0.3">
      <c r="A24" t="s">
        <v>35</v>
      </c>
      <c r="B24" s="3">
        <v>338.23988766666668</v>
      </c>
      <c r="C24" s="3">
        <v>3.244847</v>
      </c>
      <c r="D24" s="3">
        <v>185.08849949999998</v>
      </c>
      <c r="E24" s="3">
        <v>6.1398306666666675</v>
      </c>
      <c r="F24" s="3">
        <v>307.77610549999997</v>
      </c>
      <c r="G24" s="3">
        <v>35.262275500000001</v>
      </c>
      <c r="H24" s="3">
        <v>2.0865369999999999</v>
      </c>
      <c r="I24" s="3">
        <v>483.79080574999995</v>
      </c>
      <c r="J24" s="3">
        <v>12.56488</v>
      </c>
      <c r="K24" s="3">
        <v>1.7708233333333334</v>
      </c>
      <c r="L24" s="3">
        <v>22.098421999999999</v>
      </c>
      <c r="M24" s="3">
        <v>3.7376719999999999</v>
      </c>
      <c r="N24" s="3">
        <v>160.23532525000002</v>
      </c>
      <c r="O24" s="3">
        <v>0.28287225000000005</v>
      </c>
      <c r="P24" s="3">
        <v>3.248027</v>
      </c>
    </row>
    <row r="25" spans="1:16" x14ac:dyDescent="0.3">
      <c r="A25" t="s">
        <v>36</v>
      </c>
      <c r="B25" s="3">
        <v>390.05773333333332</v>
      </c>
      <c r="C25" s="3">
        <v>3.5044330000000001</v>
      </c>
      <c r="D25" s="3">
        <v>191.01530025</v>
      </c>
      <c r="E25" s="3">
        <v>7.1013046666666666</v>
      </c>
      <c r="F25" s="3">
        <v>326.63534600000003</v>
      </c>
      <c r="G25" s="3">
        <v>41.622353000000004</v>
      </c>
      <c r="H25" s="3">
        <v>2.3389996666666666</v>
      </c>
      <c r="I25" s="3">
        <v>535.53787399999999</v>
      </c>
      <c r="J25" s="3">
        <v>14.453850666666668</v>
      </c>
      <c r="K25" s="3">
        <v>1.8863906666666665</v>
      </c>
      <c r="L25" s="3">
        <v>22.244104499999999</v>
      </c>
      <c r="M25" s="3">
        <v>4.2097423333333337</v>
      </c>
      <c r="N25" s="3">
        <v>200.83229175</v>
      </c>
      <c r="O25" s="3">
        <v>0.26104224999999998</v>
      </c>
      <c r="P25" s="3">
        <v>3.6628503333333335</v>
      </c>
    </row>
    <row r="26" spans="1:16" x14ac:dyDescent="0.3">
      <c r="A26" t="s">
        <v>37</v>
      </c>
      <c r="B26" s="3">
        <v>346.49623366666657</v>
      </c>
      <c r="C26" s="3">
        <v>3.1900483333333334</v>
      </c>
      <c r="D26" s="3">
        <v>141.49811424999999</v>
      </c>
      <c r="E26" s="3">
        <v>6.6500713333333339</v>
      </c>
      <c r="F26" s="3">
        <v>306.72162150000003</v>
      </c>
      <c r="G26" s="3">
        <v>34.561586000000005</v>
      </c>
      <c r="H26" s="3">
        <v>2.0777610000000002</v>
      </c>
      <c r="I26" s="3">
        <v>469.05066549999998</v>
      </c>
      <c r="J26" s="3">
        <v>13.221008666666668</v>
      </c>
      <c r="K26" s="3">
        <v>1.7176749999999998</v>
      </c>
      <c r="L26" s="3">
        <v>20.223711999999999</v>
      </c>
      <c r="M26" s="3">
        <v>3.599140666666667</v>
      </c>
      <c r="N26" s="3">
        <v>160.09931075</v>
      </c>
      <c r="O26" s="3">
        <v>0.216005</v>
      </c>
      <c r="P26" s="3">
        <v>3.348112</v>
      </c>
    </row>
    <row r="27" spans="1:16" x14ac:dyDescent="0.3">
      <c r="A27" t="s">
        <v>38</v>
      </c>
      <c r="B27" s="3">
        <v>385.46813500000002</v>
      </c>
      <c r="C27" s="3">
        <v>3.4567306666666666</v>
      </c>
      <c r="D27" s="3">
        <v>206.51580575000003</v>
      </c>
      <c r="E27" s="3">
        <v>7.1683526666666673</v>
      </c>
      <c r="F27" s="3">
        <v>324.65102049999996</v>
      </c>
      <c r="G27" s="3">
        <v>40.788279000000003</v>
      </c>
      <c r="H27" s="3">
        <v>2.3107746666666666</v>
      </c>
      <c r="I27" s="3">
        <v>536.96591349999994</v>
      </c>
      <c r="J27" s="3">
        <v>13.108984666666666</v>
      </c>
      <c r="K27" s="3">
        <v>1.8443996666666667</v>
      </c>
      <c r="L27" s="3">
        <v>24.681525499999999</v>
      </c>
      <c r="M27" s="3">
        <v>4.4117413333333326</v>
      </c>
      <c r="N27" s="3">
        <v>184.76678824999999</v>
      </c>
      <c r="O27" s="3">
        <v>0.28516575</v>
      </c>
      <c r="P27" s="3">
        <v>3.6085106666666671</v>
      </c>
    </row>
    <row r="28" spans="1:16" x14ac:dyDescent="0.3">
      <c r="A28" t="s">
        <v>39</v>
      </c>
      <c r="B28" s="3">
        <v>383.75643500000001</v>
      </c>
      <c r="C28" s="3">
        <v>3.3789840000000004</v>
      </c>
      <c r="D28" s="3">
        <v>187.71650675000001</v>
      </c>
      <c r="E28" s="3">
        <v>7.0965570000000007</v>
      </c>
      <c r="F28" s="3">
        <v>310.93789649999997</v>
      </c>
      <c r="G28" s="3">
        <v>48.671996</v>
      </c>
      <c r="H28" s="3">
        <v>2.1267650000000002</v>
      </c>
      <c r="I28" s="3">
        <v>509.99958400000003</v>
      </c>
      <c r="J28" s="3">
        <v>14.592815333333334</v>
      </c>
      <c r="K28" s="3">
        <v>15.844854666666668</v>
      </c>
      <c r="L28" s="3">
        <v>22.079865999999999</v>
      </c>
      <c r="M28" s="3">
        <v>3.9071750000000001</v>
      </c>
      <c r="N28" s="3">
        <v>188.70263500000001</v>
      </c>
      <c r="O28" s="3">
        <v>0.48255550000000003</v>
      </c>
      <c r="P28" s="3">
        <v>3.6512010000000004</v>
      </c>
    </row>
    <row r="29" spans="1:16" x14ac:dyDescent="0.3">
      <c r="A29" t="s">
        <v>40</v>
      </c>
      <c r="B29" s="3">
        <v>382.72680066666663</v>
      </c>
      <c r="C29" s="3">
        <v>3.5619983333333334</v>
      </c>
      <c r="D29" s="3">
        <v>144.48559475000002</v>
      </c>
      <c r="E29" s="3">
        <v>7.0665633333333338</v>
      </c>
      <c r="F29" s="3">
        <v>326.79517699999997</v>
      </c>
      <c r="G29" s="3">
        <v>43.802767000000003</v>
      </c>
      <c r="H29" s="3">
        <v>2.2643843333333336</v>
      </c>
      <c r="I29" s="3">
        <v>505.88694475</v>
      </c>
      <c r="J29" s="3">
        <v>14.192645999999998</v>
      </c>
      <c r="K29" s="3">
        <v>7.4347923333333332</v>
      </c>
      <c r="L29" s="3">
        <v>23.261151999999999</v>
      </c>
      <c r="M29" s="3">
        <v>3.8987576666666666</v>
      </c>
      <c r="N29" s="3">
        <v>177.12637975000001</v>
      </c>
      <c r="O29" s="3">
        <v>0.32763100000000001</v>
      </c>
      <c r="P29" s="3">
        <v>3.5224190000000006</v>
      </c>
    </row>
    <row r="30" spans="1:16" x14ac:dyDescent="0.3">
      <c r="A30" t="s">
        <v>41</v>
      </c>
      <c r="B30" s="3">
        <v>331.58791400000001</v>
      </c>
      <c r="C30" s="3">
        <v>3.1425493333333332</v>
      </c>
      <c r="D30" s="3">
        <v>138.94588499999998</v>
      </c>
      <c r="E30" s="3">
        <v>5.9928189999999999</v>
      </c>
      <c r="F30" s="3">
        <v>300.54749700000002</v>
      </c>
      <c r="G30" s="3">
        <v>32.971937499999996</v>
      </c>
      <c r="H30" s="3">
        <v>1.9774426666666667</v>
      </c>
      <c r="I30" s="3">
        <v>453.90470950000002</v>
      </c>
      <c r="J30" s="3">
        <v>11.852905333333334</v>
      </c>
      <c r="K30" s="3">
        <v>1.6327496666666665</v>
      </c>
      <c r="L30" s="3">
        <v>20.4457925</v>
      </c>
      <c r="M30" s="3">
        <v>3.510737666666667</v>
      </c>
      <c r="N30" s="3">
        <v>153.36201800000001</v>
      </c>
      <c r="O30" s="3">
        <v>0.21064350000000001</v>
      </c>
      <c r="P30" s="3">
        <v>3.204027</v>
      </c>
    </row>
    <row r="31" spans="1:16" x14ac:dyDescent="0.3">
      <c r="A31" s="9" t="s">
        <v>51</v>
      </c>
      <c r="B31" s="4">
        <v>4.7020000000000005E-3</v>
      </c>
      <c r="C31" s="4" t="s">
        <v>16</v>
      </c>
      <c r="D31" s="4" t="s">
        <v>16</v>
      </c>
      <c r="E31" s="4" t="s">
        <v>16</v>
      </c>
      <c r="F31" s="4">
        <v>1.4713E-2</v>
      </c>
      <c r="G31" s="5" t="s">
        <v>16</v>
      </c>
      <c r="H31" s="5" t="s">
        <v>16</v>
      </c>
      <c r="I31" s="4" t="s">
        <v>16</v>
      </c>
      <c r="J31" s="4">
        <v>2.263333333333333E-4</v>
      </c>
      <c r="K31" s="4" t="s">
        <v>16</v>
      </c>
      <c r="L31" s="4" t="s">
        <v>16</v>
      </c>
      <c r="M31" s="4" t="s">
        <v>16</v>
      </c>
      <c r="N31" s="4" t="s">
        <v>16</v>
      </c>
      <c r="O31" s="4" t="s">
        <v>16</v>
      </c>
      <c r="P31" s="4" t="s">
        <v>16</v>
      </c>
    </row>
    <row r="32" spans="1:16" x14ac:dyDescent="0.3">
      <c r="A32" s="8" t="s">
        <v>50</v>
      </c>
      <c r="B32" s="2">
        <v>5.1294053333333336</v>
      </c>
      <c r="C32" s="2">
        <v>1.1686003333333332</v>
      </c>
      <c r="D32" s="2">
        <v>10.484432200000001</v>
      </c>
      <c r="E32" s="2">
        <v>1.0488086666666667</v>
      </c>
      <c r="F32" s="2">
        <v>11.396258</v>
      </c>
      <c r="G32" s="2">
        <v>3.9741995000000001</v>
      </c>
      <c r="H32" s="2">
        <v>2.3755376666666668</v>
      </c>
      <c r="I32" s="2">
        <v>5.4154849999999994</v>
      </c>
      <c r="J32" s="2">
        <v>1.0606323333333332</v>
      </c>
      <c r="K32" s="2">
        <v>1.0033523333333332</v>
      </c>
      <c r="L32" s="2">
        <v>1.0080100000000001</v>
      </c>
      <c r="M32" s="2">
        <v>5.5208699999999995</v>
      </c>
      <c r="N32" s="2">
        <v>1.0401832500000001</v>
      </c>
      <c r="O32" s="2">
        <v>0.97558349999999994</v>
      </c>
      <c r="P32" s="2">
        <v>1.1620509999999999</v>
      </c>
    </row>
    <row r="33" spans="1:16" x14ac:dyDescent="0.3">
      <c r="A33" t="s">
        <v>42</v>
      </c>
      <c r="B33" s="3">
        <v>336.07932933333336</v>
      </c>
      <c r="C33" s="3">
        <v>3.5461543333333334</v>
      </c>
      <c r="D33" s="3">
        <v>171.50688450000001</v>
      </c>
      <c r="E33" s="3">
        <v>6.8697696666666666</v>
      </c>
      <c r="F33" s="3">
        <v>306.23733749999997</v>
      </c>
      <c r="G33" s="3">
        <v>31.771795000000001</v>
      </c>
      <c r="H33" s="3">
        <v>2.0532600000000003</v>
      </c>
      <c r="I33" s="3">
        <v>536.72219374999997</v>
      </c>
      <c r="J33" s="3">
        <v>17.937511000000001</v>
      </c>
      <c r="K33" s="3">
        <v>1.9023186666666667</v>
      </c>
      <c r="L33" s="3">
        <v>22.9504965</v>
      </c>
      <c r="M33" s="3">
        <v>3.966139333333333</v>
      </c>
      <c r="N33" s="3">
        <v>157.20350925000002</v>
      </c>
      <c r="O33" s="3">
        <v>0.24879050000000003</v>
      </c>
      <c r="P33" s="3">
        <v>3.6137269999999995</v>
      </c>
    </row>
    <row r="34" spans="1:16" x14ac:dyDescent="0.3">
      <c r="A34" t="s">
        <v>43</v>
      </c>
      <c r="B34" s="3">
        <v>387.45886966666666</v>
      </c>
      <c r="C34" s="3">
        <v>3.602104666666667</v>
      </c>
      <c r="D34" s="3">
        <v>135.00747325</v>
      </c>
      <c r="E34" s="3">
        <v>7.1569826666666669</v>
      </c>
      <c r="F34" s="3">
        <v>337.22727550000002</v>
      </c>
      <c r="G34" s="3">
        <v>40.527996000000002</v>
      </c>
      <c r="H34" s="3">
        <v>2.3562323333333333</v>
      </c>
      <c r="I34" s="3">
        <v>570.02717225000004</v>
      </c>
      <c r="J34" s="3">
        <v>14.326555333333333</v>
      </c>
      <c r="K34" s="3">
        <v>1.8513466666666665</v>
      </c>
      <c r="L34" s="3">
        <v>23.750318999999998</v>
      </c>
      <c r="M34" s="3">
        <v>3.9597126666666664</v>
      </c>
      <c r="N34" s="3">
        <v>193.82771124999999</v>
      </c>
      <c r="O34" s="3">
        <v>0.23195874999999999</v>
      </c>
      <c r="P34" s="3">
        <v>3.5977716666666666</v>
      </c>
    </row>
    <row r="35" spans="1:16" x14ac:dyDescent="0.3">
      <c r="A35" t="s">
        <v>44</v>
      </c>
      <c r="B35" s="3">
        <v>415.1012786666667</v>
      </c>
      <c r="C35" s="3">
        <v>3.599755333333333</v>
      </c>
      <c r="D35" s="3">
        <v>164.31998400000001</v>
      </c>
      <c r="E35" s="3">
        <v>7.0714800000000002</v>
      </c>
      <c r="F35" s="3">
        <v>348.59812749999998</v>
      </c>
      <c r="G35" s="3">
        <v>45.591842</v>
      </c>
      <c r="H35" s="3">
        <v>2.5353206666666668</v>
      </c>
      <c r="I35" s="3">
        <v>552.68445125000005</v>
      </c>
      <c r="J35" s="3">
        <v>13.352328999999999</v>
      </c>
      <c r="K35" s="3">
        <v>1.9456830000000001</v>
      </c>
      <c r="L35" s="3">
        <v>26.040732499999997</v>
      </c>
      <c r="M35" s="3">
        <v>4.326149</v>
      </c>
      <c r="N35" s="3">
        <v>205.333482</v>
      </c>
      <c r="O35" s="3">
        <v>0.26921424999999999</v>
      </c>
      <c r="P35" s="3">
        <v>3.7835810000000003</v>
      </c>
    </row>
    <row r="36" spans="1:16" x14ac:dyDescent="0.3">
      <c r="A36" t="s">
        <v>45</v>
      </c>
      <c r="B36" s="3">
        <v>401.87019099999998</v>
      </c>
      <c r="C36" s="3">
        <v>4.0025079999999997</v>
      </c>
      <c r="D36" s="3">
        <v>227.56735474999999</v>
      </c>
      <c r="E36" s="3">
        <v>7.3451203333333339</v>
      </c>
      <c r="F36" s="3">
        <v>346.61213299999997</v>
      </c>
      <c r="G36" s="3">
        <v>42.748912500000003</v>
      </c>
      <c r="H36" s="3">
        <v>2.4314173333333331</v>
      </c>
      <c r="I36" s="3">
        <v>541.54302025000004</v>
      </c>
      <c r="J36" s="3">
        <v>20.083228333333334</v>
      </c>
      <c r="K36" s="3">
        <v>2.0069606666666666</v>
      </c>
      <c r="L36" s="3">
        <v>21.177096499999998</v>
      </c>
      <c r="M36" s="3">
        <v>4.6126896666666672</v>
      </c>
      <c r="N36" s="3">
        <v>199.19365449999998</v>
      </c>
      <c r="O36" s="3">
        <v>0.28363749999999999</v>
      </c>
      <c r="P36" s="3">
        <v>3.8976546666666665</v>
      </c>
    </row>
    <row r="37" spans="1:16" x14ac:dyDescent="0.3">
      <c r="A37" t="s">
        <v>46</v>
      </c>
      <c r="B37" s="3">
        <v>391.91112066666665</v>
      </c>
      <c r="C37" s="3">
        <v>3.6820063333333333</v>
      </c>
      <c r="D37" s="3">
        <v>214.70693899999998</v>
      </c>
      <c r="E37" s="3">
        <v>6.7107226666666664</v>
      </c>
      <c r="F37" s="3">
        <v>354.51687800000002</v>
      </c>
      <c r="G37" s="3">
        <v>42.668509999999998</v>
      </c>
      <c r="H37" s="3">
        <v>2.4629203333333334</v>
      </c>
      <c r="I37" s="3">
        <v>537.31372725000006</v>
      </c>
      <c r="J37" s="3">
        <v>16.890548666666668</v>
      </c>
      <c r="K37" s="3">
        <v>1.9867883333333332</v>
      </c>
      <c r="L37" s="3">
        <v>25.4199795</v>
      </c>
      <c r="M37" s="3">
        <v>4.3816973333333333</v>
      </c>
      <c r="N37" s="3">
        <v>195.73006850000002</v>
      </c>
      <c r="O37" s="3">
        <v>0.28492224999999999</v>
      </c>
      <c r="P37" s="3">
        <v>3.4656790000000002</v>
      </c>
    </row>
    <row r="38" spans="1:16" x14ac:dyDescent="0.3">
      <c r="A38" t="s">
        <v>47</v>
      </c>
      <c r="B38" s="3">
        <v>419.58532500000001</v>
      </c>
      <c r="C38" s="3">
        <v>3.7356230000000004</v>
      </c>
      <c r="D38" s="3">
        <v>168.09024049999999</v>
      </c>
      <c r="E38" s="3">
        <v>6.924958666666666</v>
      </c>
      <c r="F38" s="3">
        <v>348.78708300000005</v>
      </c>
      <c r="G38" s="3">
        <v>46.566478000000004</v>
      </c>
      <c r="H38" s="3">
        <v>2.5865383333333329</v>
      </c>
      <c r="I38" s="3">
        <v>570.45617700000003</v>
      </c>
      <c r="J38" s="3">
        <v>14.189939000000001</v>
      </c>
      <c r="K38" s="3">
        <v>1.9626533333333331</v>
      </c>
      <c r="L38" s="3">
        <v>23.6029065</v>
      </c>
      <c r="M38" s="3">
        <v>4.2207376666666674</v>
      </c>
      <c r="N38" s="3">
        <v>211.29824150000002</v>
      </c>
      <c r="O38" s="3">
        <v>0.25225649999999999</v>
      </c>
      <c r="P38" s="3">
        <v>3.7167443333333332</v>
      </c>
    </row>
    <row r="39" spans="1:16" x14ac:dyDescent="0.3">
      <c r="A39" s="11" t="s">
        <v>48</v>
      </c>
      <c r="B39" s="7">
        <v>165.66237266666667</v>
      </c>
      <c r="C39" s="7">
        <v>1.4371313333333333</v>
      </c>
      <c r="D39" s="7">
        <v>22.065738</v>
      </c>
      <c r="E39" s="7">
        <v>0.39934733333333333</v>
      </c>
      <c r="F39" s="7">
        <v>240.64586450000002</v>
      </c>
      <c r="G39" s="7">
        <v>19.958752</v>
      </c>
      <c r="H39" s="7">
        <v>0.57802999999999993</v>
      </c>
      <c r="I39" s="7">
        <v>47.319603000000001</v>
      </c>
      <c r="J39" s="7">
        <v>7.3939423333333325</v>
      </c>
      <c r="K39" s="7">
        <v>16.231202333333332</v>
      </c>
      <c r="L39" s="7">
        <v>15.931935499999998</v>
      </c>
      <c r="M39" s="7">
        <v>5.8812829999999998</v>
      </c>
      <c r="N39" s="7">
        <v>98.679663750000003</v>
      </c>
      <c r="O39" s="7">
        <v>0.39332800000000001</v>
      </c>
      <c r="P39" s="7">
        <v>0.99094633333333315</v>
      </c>
    </row>
    <row r="40" spans="1:16" x14ac:dyDescent="0.3">
      <c r="A40" s="11" t="s">
        <v>49</v>
      </c>
      <c r="B40" s="7">
        <v>154.38865933333332</v>
      </c>
      <c r="C40" s="7">
        <v>1.3966386666666668</v>
      </c>
      <c r="D40" s="7">
        <v>18.6538912</v>
      </c>
      <c r="E40" s="7">
        <v>0.36987699999999996</v>
      </c>
      <c r="F40" s="7">
        <v>231.63483650000001</v>
      </c>
      <c r="G40" s="7">
        <v>18.4037085</v>
      </c>
      <c r="H40" s="7">
        <v>0.5449449999999999</v>
      </c>
      <c r="I40" s="7">
        <v>37.771027750000002</v>
      </c>
      <c r="J40" s="7">
        <v>7.2676920000000003</v>
      </c>
      <c r="K40" s="7">
        <v>12.853636333333332</v>
      </c>
      <c r="L40" s="7">
        <v>13.673429</v>
      </c>
      <c r="M40" s="7">
        <v>5.4593376666666664</v>
      </c>
      <c r="N40" s="7">
        <v>87.764104000000003</v>
      </c>
      <c r="O40" s="7">
        <v>0.32572524999999997</v>
      </c>
      <c r="P40" s="7">
        <v>0.9726783333333332</v>
      </c>
    </row>
    <row r="41" spans="1:16" x14ac:dyDescent="0.3">
      <c r="A41" s="9" t="s">
        <v>51</v>
      </c>
      <c r="B41" s="4">
        <v>4.1859999999999996E-3</v>
      </c>
      <c r="C41" s="4" t="s">
        <v>16</v>
      </c>
      <c r="D41" s="4" t="s">
        <v>16</v>
      </c>
      <c r="E41" s="4" t="s">
        <v>16</v>
      </c>
      <c r="F41" s="4">
        <v>1.4628E-2</v>
      </c>
      <c r="G41" s="4" t="s">
        <v>16</v>
      </c>
      <c r="H41" s="4" t="s">
        <v>16</v>
      </c>
      <c r="I41" s="4" t="s">
        <v>16</v>
      </c>
      <c r="J41" s="4" t="s">
        <v>16</v>
      </c>
      <c r="K41" s="4" t="s">
        <v>16</v>
      </c>
      <c r="L41" s="4" t="s">
        <v>16</v>
      </c>
      <c r="M41" s="4" t="s">
        <v>16</v>
      </c>
      <c r="N41" s="4" t="s">
        <v>16</v>
      </c>
      <c r="O41" s="4" t="s">
        <v>16</v>
      </c>
      <c r="P41" s="4" t="s">
        <v>16</v>
      </c>
    </row>
    <row r="42" spans="1:16" x14ac:dyDescent="0.3">
      <c r="A42" s="9" t="s">
        <v>52</v>
      </c>
      <c r="B42" s="4">
        <v>4.3380000000000007E-3</v>
      </c>
      <c r="C42" s="4" t="s">
        <v>16</v>
      </c>
      <c r="D42" s="4" t="s">
        <v>16</v>
      </c>
      <c r="E42" s="4" t="s">
        <v>16</v>
      </c>
      <c r="F42" s="4">
        <v>3.8925000000000001E-3</v>
      </c>
      <c r="G42" s="4" t="s">
        <v>16</v>
      </c>
      <c r="H42" s="4">
        <v>4.0808999999999998E-2</v>
      </c>
      <c r="I42" s="4" t="s">
        <v>16</v>
      </c>
      <c r="J42" s="4" t="s">
        <v>16</v>
      </c>
      <c r="K42" s="4" t="s">
        <v>16</v>
      </c>
      <c r="L42" s="4" t="s">
        <v>16</v>
      </c>
      <c r="M42" s="4" t="s">
        <v>16</v>
      </c>
      <c r="N42" s="4" t="s">
        <v>16</v>
      </c>
      <c r="O42" s="4" t="s">
        <v>16</v>
      </c>
      <c r="P42" s="4" t="s">
        <v>16</v>
      </c>
    </row>
    <row r="44" spans="1:16" x14ac:dyDescent="0.3">
      <c r="A44" t="s">
        <v>53</v>
      </c>
      <c r="B44">
        <v>3.79E-3</v>
      </c>
      <c r="C44">
        <v>4.9200000000000003E-4</v>
      </c>
      <c r="D44">
        <v>1.6500000000000001E-2</v>
      </c>
      <c r="E44">
        <v>1.14E-3</v>
      </c>
      <c r="F44">
        <v>2.3800000000000002E-3</v>
      </c>
      <c r="G44">
        <v>3.4200000000000001E-2</v>
      </c>
      <c r="H44">
        <v>3.5200000000000002E-2</v>
      </c>
      <c r="I44">
        <v>2.0899999999999998E-2</v>
      </c>
      <c r="J44">
        <v>2.05E-4</v>
      </c>
      <c r="K44">
        <v>1.1900000000000001E-2</v>
      </c>
      <c r="L44">
        <v>2.0500000000000001E-2</v>
      </c>
      <c r="M44">
        <v>2.5399999999999999E-2</v>
      </c>
      <c r="N44">
        <v>3.8899999999999997E-2</v>
      </c>
      <c r="O44">
        <v>1.2800000000000001E-3</v>
      </c>
      <c r="P44">
        <v>5.2099999999999998E-4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Sample List</vt:lpstr>
      <vt:lpstr>Fractions</vt:lpstr>
      <vt:lpstr>Summary of standards and errors</vt:lpstr>
      <vt:lpstr>F1</vt:lpstr>
      <vt:lpstr>F2</vt:lpstr>
      <vt:lpstr>F3</vt:lpstr>
      <vt:lpstr>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Reershemius Matras, Tom</dc:creator>
  <cp:lastModifiedBy>Jens Hammes</cp:lastModifiedBy>
  <dcterms:created xsi:type="dcterms:W3CDTF">2025-01-09T09:40:53Z</dcterms:created>
  <dcterms:modified xsi:type="dcterms:W3CDTF">2025-10-31T10:00:56Z</dcterms:modified>
</cp:coreProperties>
</file>