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4F0CCA4-FBBB-A846-8DD0-FDDC8211AD9A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9" i="1" l="1"/>
  <c r="F279" i="1"/>
  <c r="G279" i="1" s="1"/>
  <c r="N279" i="1"/>
  <c r="O279" i="1"/>
  <c r="C278" i="1"/>
  <c r="F278" i="1"/>
  <c r="G278" i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P279" i="1" s="1"/>
  <c r="O273" i="1"/>
  <c r="C272" i="1"/>
  <c r="F272" i="1"/>
  <c r="G272" i="1" s="1"/>
  <c r="M272" i="1" s="1"/>
  <c r="N272" i="1"/>
  <c r="P277" i="1" s="1"/>
  <c r="O272" i="1"/>
  <c r="C271" i="1"/>
  <c r="F271" i="1"/>
  <c r="G271" i="1" s="1"/>
  <c r="M271" i="1" s="1"/>
  <c r="N271" i="1"/>
  <c r="O271" i="1"/>
  <c r="C270" i="1"/>
  <c r="F270" i="1"/>
  <c r="G270" i="1" s="1"/>
  <c r="N270" i="1"/>
  <c r="P276" i="1" s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279" i="1" l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<sst xmlns="http://schemas.openxmlformats.org/spreadsheetml/2006/main" count="36" uniqueCount="34">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</sst>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Tabelle1!$A$7:$A$279</c:f>
              <c:numCache>
                <c:formatCode>d\-mmm</c:formatCode>
                <c:ptCount val="27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</c:numCache>
            </c:numRef>
          </c:cat>
          <c:val>
            <c:numRef>
              <c:f>Tabelle1!$C$7:$C$279</c:f>
              <c:numCache>
                <c:formatCode>0</c:formatCode>
                <c:ptCount val="27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Tabelle1!$A$7:$A$279</c:f>
              <c:numCache>
                <c:formatCode>d\-mmm</c:formatCode>
                <c:ptCount val="27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</c:numCache>
            </c:numRef>
          </c:cat>
          <c:val>
            <c:numRef>
              <c:f>Tabelle1!$D$7:$D$279</c:f>
              <c:numCache>
                <c:formatCode>General</c:formatCode>
                <c:ptCount val="27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Tabelle1!$A$7:$A$279</c:f>
              <c:numCache>
                <c:formatCode>d\-mmm</c:formatCode>
                <c:ptCount val="27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</c:numCache>
            </c:numRef>
          </c:cat>
          <c:val>
            <c:numRef>
              <c:f>Tabelle1!$E$7:$E$279</c:f>
              <c:numCache>
                <c:formatCode>General</c:formatCode>
                <c:ptCount val="27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Tabelle1!$A$7:$A$279</c:f>
              <c:numCache>
                <c:formatCode>d\-mmm</c:formatCode>
                <c:ptCount val="27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</c:numCache>
            </c:numRef>
          </c:cat>
          <c:val>
            <c:numRef>
              <c:f>Tabelle1!$F$7:$F$279</c:f>
              <c:numCache>
                <c:formatCode>General</c:formatCode>
                <c:ptCount val="27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Tabelle1!$N$7:$N$279</c:f>
              <c:numCache>
                <c:formatCode>General</c:formatCode>
                <c:ptCount val="27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Tabelle1!$P$7:$P$279</c:f>
              <c:numCache>
                <c:formatCode>0.0</c:formatCode>
                <c:ptCount val="27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24.12.2020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126,8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127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1.048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12.874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24.12., insg. 12.874 (+156) mit Coronadiagnose, akt. infiz.: 1.048 (+56), 204 (-6) in Krankenhäusern i. Beh., davon 38 (+2) auf Intensiv, 3.565 (-10) in Quaran., 11.699 (+94) genesen. 127 (+6) verstorben, 7-Tages-Inzidenz 126,8 (130,2)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79" totalsRowShown="0" headerRowDxfId="17" dataDxfId="16">
  <autoFilter ref="A6:P279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24.12.2020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273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24.12.</v>
      </c>
      <c r="U6" s="3" t="s">
        <v>29</v>
      </c>
      <c r="V6" s="3" t="str" cm="1">
        <f t="array" ref="V6">TEXT(INDEX(CD[KH],$S$5),"#.##0")</f>
        <v>204</v>
      </c>
      <c r="W6" s="3" t="str" cm="1">
        <f t="array" ref="W6">TEXT(INDEX(CD[KH],$S$5)-INDEX(CD[KH],$S$5-1),"+#.##0;-#.##0;0")</f>
        <v>-6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126,8</v>
      </c>
      <c r="T7" s="3" t="str" cm="1">
        <f t="array" ref="T7">TEXT(INDEX(CD[Inzidenz],$S$5-1),"#.##0,#")</f>
        <v>130,2</v>
      </c>
      <c r="U7" s="3" t="s">
        <v>30</v>
      </c>
      <c r="V7" s="3" t="str" cm="1">
        <f t="array" ref="V7">TEXT(INDEX(CD[KH (intensiv)],$S$5),"#.##0")</f>
        <v>38</v>
      </c>
      <c r="W7" s="3" t="str" cm="1">
        <f t="array" ref="W7">TEXT(INDEX(CD[KH (intensiv)],$S$5)-INDEX(CD[KH (intensiv)],$S$5-1),"+#.##0;-#.##0;0")</f>
        <v>+2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127</v>
      </c>
      <c r="T8" s="3" t="str" cm="1">
        <f t="array" ref="T8">TEXT(INDEX(CD[Verstorbene],$S$5)-INDEX(CD[Verstorbene],$S$5-1),"+#.##0;-#.##0;0")</f>
        <v>+6</v>
      </c>
      <c r="U8" s="3" t="s">
        <v>31</v>
      </c>
      <c r="V8" s="3" t="str" cm="1">
        <f t="array" ref="V8">TEXT(INDEX(CD[Quarant],$S$5),"#.##0")</f>
        <v>3.565</v>
      </c>
      <c r="W8" s="3" t="str" cm="1">
        <f t="array" ref="W8">TEXT(INDEX(CD[Quarant],$S$5)-INDEX(CD[Quarant],$S$5-1),"+#.##0;-#.##0;0")</f>
        <v>-10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1.048</v>
      </c>
      <c r="T9" s="3" t="str" cm="1">
        <f t="array" ref="T9">TEXT(INDEX(CD[Infiziert],$S$5)-INDEX(CD[Infiziert],$S$5-1),"+#.##0;-#.##0;0")</f>
        <v>+56</v>
      </c>
      <c r="U9" s="3" t="s">
        <v>32</v>
      </c>
      <c r="V9" s="3" t="str" cm="1">
        <f t="array" ref="V9">TEXT(INDEX(CD[Genesen],$S$5),"#.##0")</f>
        <v>11.699</v>
      </c>
      <c r="W9" s="3" t="str" cm="1">
        <f t="array" ref="W9">TEXT(INDEX(CD[Genesen],$S$5)-INDEX(CD[Genesen],$S$5-1),"+#.##0;-#.##0;0")</f>
        <v>+94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12.874</v>
      </c>
      <c r="T10" s="17" t="str" cm="1">
        <f t="array" ref="T10">TEXT(INDEX(CD[Total],$S$5)-INDEX(CD[Total],$S$5-1),"+#.##0;-#.##0;0")</f>
        <v>+156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24.12., insg. 12.874 (+156) mit Coronadiagnose, akt. infiz.: 1.048 (+56), 204 (-6) in Krankenhäusern i. Beh., davon 38 (+2) auf Intensiv, 3.565 (-10) in Quaran., 11.699 (+94) genesen. 127 (+6) verstorben, 7-Tages-Inzidenz 126,8 (130,2)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>SUM(N273:N279)/$P$1</f>
        <v>126.79529913008207</v>
      </c>
      <c r="Q279" s="11">
        <v>44189</v>
      </c>
    </row>
    <row r="280" spans="1:17" ht="17" x14ac:dyDescent="0.25">
      <c r="C280" s="39"/>
      <c r="Q280" s="11">
        <v>44190</v>
      </c>
    </row>
    <row r="281" spans="1:17" ht="17" x14ac:dyDescent="0.25">
      <c r="B281" s="39"/>
      <c r="C281" s="39"/>
      <c r="Q281" s="11">
        <v>44191</v>
      </c>
    </row>
    <row r="282" spans="1:17" ht="17" x14ac:dyDescent="0.25">
      <c r="B282" s="39"/>
      <c r="Q282" s="11">
        <v>44192</v>
      </c>
    </row>
    <row r="283" spans="1:17" ht="17" x14ac:dyDescent="0.25">
      <c r="B283" s="39"/>
      <c r="Q283" s="11">
        <v>44193</v>
      </c>
    </row>
    <row r="284" spans="1:17" x14ac:dyDescent="0.2">
      <c r="Q284" s="11">
        <v>44194</v>
      </c>
    </row>
    <row r="285" spans="1:17" x14ac:dyDescent="0.2">
      <c r="Q285" s="11">
        <v>44195</v>
      </c>
    </row>
    <row r="286" spans="1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2020-12-24T09:28:45Z</dcterms:modified>
</cp:coreProperties>
</file>