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E190E73-5AF6-9947-8137-4B8907CBE542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8" i="1" l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P288" i="1" s="1"/>
  <c r="O282" i="1"/>
  <c r="C281" i="1"/>
  <c r="F281" i="1"/>
  <c r="G281" i="1" s="1"/>
  <c r="M281" i="1" s="1"/>
  <c r="N281" i="1"/>
  <c r="P287" i="1" s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288" i="1" l="1"/>
  <c r="P286" i="1"/>
  <c r="M286" i="1"/>
  <c r="P285" i="1"/>
  <c r="P284" i="1"/>
  <c r="T7" i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<sst xmlns="http://schemas.openxmlformats.org/spreadsheetml/2006/main" count="36" uniqueCount="34">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</sst>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Tabelle1!$A$7:$A$288</c:f>
              <c:numCache>
                <c:formatCode>d\-mmm</c:formatCode>
                <c:ptCount val="28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</c:numCache>
            </c:numRef>
          </c:cat>
          <c:val>
            <c:numRef>
              <c:f>Tabelle1!$C$7:$C$288</c:f>
              <c:numCache>
                <c:formatCode>0</c:formatCode>
                <c:ptCount val="28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Tabelle1!$A$7:$A$288</c:f>
              <c:numCache>
                <c:formatCode>d\-mmm</c:formatCode>
                <c:ptCount val="28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</c:numCache>
            </c:numRef>
          </c:cat>
          <c:val>
            <c:numRef>
              <c:f>Tabelle1!$D$7:$D$288</c:f>
              <c:numCache>
                <c:formatCode>General</c:formatCode>
                <c:ptCount val="28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Tabelle1!$A$7:$A$288</c:f>
              <c:numCache>
                <c:formatCode>d\-mmm</c:formatCode>
                <c:ptCount val="28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</c:numCache>
            </c:numRef>
          </c:cat>
          <c:val>
            <c:numRef>
              <c:f>Tabelle1!$E$7:$E$288</c:f>
              <c:numCache>
                <c:formatCode>General</c:formatCode>
                <c:ptCount val="28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Tabelle1!$A$7:$A$288</c:f>
              <c:numCache>
                <c:formatCode>d\-mmm</c:formatCode>
                <c:ptCount val="28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</c:numCache>
            </c:numRef>
          </c:cat>
          <c:val>
            <c:numRef>
              <c:f>Tabelle1!$F$7:$F$288</c:f>
              <c:numCache>
                <c:formatCode>General</c:formatCode>
                <c:ptCount val="28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Tabelle1!$N$7:$N$288</c:f>
              <c:numCache>
                <c:formatCode>General</c:formatCode>
                <c:ptCount val="28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Tabelle1!$P$7:$P$288</c:f>
              <c:numCache>
                <c:formatCode>0.0</c:formatCode>
                <c:ptCount val="282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02.01.2021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84,2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132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646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13.578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02.01., insg. 13.578 (+59) mit Coronadiagnose, akt. infiz.: 646 (-99), 185 (-12) in Krankenhäusern i. Beh., davon 38 (-3) auf Intensiv, 1.888 (-236) in Quaran., 12.800 (+158) genesen. 132 (0) verstorben, 7-Tages-Inzidenz 84,2 (85,3)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88" totalsRowShown="0" headerRowDxfId="17" dataDxfId="16">
  <autoFilter ref="A6:P288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K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02.01.2021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282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02.01.</v>
      </c>
      <c r="U6" s="3" t="s">
        <v>29</v>
      </c>
      <c r="V6" s="3" t="str" cm="1">
        <f t="array" ref="V6">TEXT(INDEX(CD[KH],$S$5),"#.##0")</f>
        <v>185</v>
      </c>
      <c r="W6" s="3" t="str" cm="1">
        <f t="array" ref="W6">TEXT(INDEX(CD[KH],$S$5)-INDEX(CD[KH],$S$5-1),"+#.##0;-#.##0;0")</f>
        <v>-12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84,2</v>
      </c>
      <c r="T7" s="3" t="str" cm="1">
        <f t="array" ref="T7">TEXT(INDEX(CD[Inzidenz],$S$5-1),"#.##0,0")</f>
        <v>85,3</v>
      </c>
      <c r="U7" s="3" t="s">
        <v>30</v>
      </c>
      <c r="V7" s="3" t="str" cm="1">
        <f t="array" ref="V7">TEXT(INDEX(CD[KH (intensiv)],$S$5),"#.##0")</f>
        <v>38</v>
      </c>
      <c r="W7" s="3" t="str" cm="1">
        <f t="array" ref="W7">TEXT(INDEX(CD[KH (intensiv)],$S$5)-INDEX(CD[KH (intensiv)],$S$5-1),"+#.##0;-#.##0;0")</f>
        <v>-3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132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1.888</v>
      </c>
      <c r="W8" s="3" t="str" cm="1">
        <f t="array" ref="W8">TEXT(INDEX(CD[Quarant],$S$5)-INDEX(CD[Quarant],$S$5-1),"+#.##0;-#.##0;0")</f>
        <v>-236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646</v>
      </c>
      <c r="T9" s="3" t="str" cm="1">
        <f t="array" ref="T9">TEXT(INDEX(CD[Infiziert],$S$5)-INDEX(CD[Infiziert],$S$5-1),"+#.##0;-#.##0;0")</f>
        <v>-99</v>
      </c>
      <c r="U9" s="3" t="s">
        <v>32</v>
      </c>
      <c r="V9" s="3" t="str" cm="1">
        <f t="array" ref="V9">TEXT(INDEX(CD[Genesen],$S$5),"#.##0")</f>
        <v>12.800</v>
      </c>
      <c r="W9" s="3" t="str" cm="1">
        <f t="array" ref="W9">TEXT(INDEX(CD[Genesen],$S$5)-INDEX(CD[Genesen],$S$5-1),"+#.##0;-#.##0;0")</f>
        <v>+158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13.578</v>
      </c>
      <c r="T10" s="17" t="str" cm="1">
        <f t="array" ref="T10">TEXT(INDEX(CD[Total],$S$5)-INDEX(CD[Total],$S$5-1),"+#.##0;-#.##0;0")</f>
        <v>+59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02.01., insg. 13.578 (+59) mit Coronadiagnose, akt. infiz.: 646 (-99), 185 (-12) in Krankenhäusern i. Beh., davon 38 (-3) auf Intensiv, 1.888 (-236) in Quaran., 12.800 (+158) genesen. 132 (0) verstorben, 7-Tages-Inzidenz 84,2 (85,3)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>SUM(N280:N286)/$P$1</f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>SUM(N281:N287)/$P$1</f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>SUM(N282:N288)/$P$1</f>
        <v>84.22056498994462</v>
      </c>
      <c r="Q288" s="11">
        <v>44198</v>
      </c>
    </row>
    <row r="289" spans="2:17" ht="17" x14ac:dyDescent="0.25">
      <c r="B289" s="39"/>
      <c r="Q289" s="11">
        <v>44199</v>
      </c>
    </row>
    <row r="290" spans="2:17" x14ac:dyDescent="0.2">
      <c r="Q290" s="11">
        <v>44200</v>
      </c>
    </row>
    <row r="291" spans="2:17" x14ac:dyDescent="0.2">
      <c r="Q291" s="11">
        <v>44201</v>
      </c>
    </row>
    <row r="292" spans="2:17" x14ac:dyDescent="0.2">
      <c r="Q292" s="11">
        <v>44202</v>
      </c>
    </row>
    <row r="293" spans="2:17" x14ac:dyDescent="0.2">
      <c r="Q293" s="11">
        <v>44203</v>
      </c>
    </row>
    <row r="294" spans="2:17" x14ac:dyDescent="0.2">
      <c r="Q294" s="11">
        <v>44204</v>
      </c>
    </row>
    <row r="295" spans="2:17" x14ac:dyDescent="0.2">
      <c r="Q295" s="11">
        <v>44205</v>
      </c>
    </row>
    <row r="296" spans="2:17" x14ac:dyDescent="0.2">
      <c r="Q296" s="11">
        <v>44206</v>
      </c>
    </row>
    <row r="297" spans="2:17" x14ac:dyDescent="0.2">
      <c r="Q297" s="11">
        <v>44207</v>
      </c>
    </row>
    <row r="298" spans="2:17" x14ac:dyDescent="0.2">
      <c r="Q298" s="11">
        <v>44208</v>
      </c>
    </row>
    <row r="299" spans="2:17" x14ac:dyDescent="0.2">
      <c r="Q299" s="11">
        <v>44209</v>
      </c>
    </row>
    <row r="300" spans="2:17" x14ac:dyDescent="0.2">
      <c r="Q300" s="11">
        <v>44210</v>
      </c>
    </row>
    <row r="301" spans="2:17" x14ac:dyDescent="0.2">
      <c r="Q301" s="11">
        <v>44211</v>
      </c>
    </row>
    <row r="302" spans="2:17" x14ac:dyDescent="0.2">
      <c r="Q302" s="11">
        <v>44212</v>
      </c>
    </row>
    <row r="303" spans="2:17" x14ac:dyDescent="0.2">
      <c r="Q303" s="11">
        <v>44213</v>
      </c>
    </row>
    <row r="304" spans="2:17" x14ac:dyDescent="0.2">
      <c r="Q304" s="11">
        <v>44214</v>
      </c>
    </row>
    <row r="305" spans="17:17" x14ac:dyDescent="0.2">
      <c r="Q305" s="11">
        <v>44215</v>
      </c>
    </row>
    <row r="306" spans="17:17" x14ac:dyDescent="0.2">
      <c r="Q306" s="11">
        <v>44216</v>
      </c>
    </row>
    <row r="307" spans="17:17" x14ac:dyDescent="0.2">
      <c r="Q307" s="11">
        <v>44217</v>
      </c>
    </row>
    <row r="308" spans="17:17" x14ac:dyDescent="0.2">
      <c r="Q308" s="11">
        <v>44218</v>
      </c>
    </row>
    <row r="309" spans="17:17" x14ac:dyDescent="0.2">
      <c r="Q309" s="11">
        <v>44219</v>
      </c>
    </row>
    <row r="310" spans="17:17" x14ac:dyDescent="0.2">
      <c r="Q310" s="11">
        <v>44220</v>
      </c>
    </row>
    <row r="311" spans="17:17" x14ac:dyDescent="0.2">
      <c r="Q311" s="11">
        <v>44221</v>
      </c>
    </row>
    <row r="312" spans="17:17" x14ac:dyDescent="0.2">
      <c r="Q312" s="11">
        <v>44222</v>
      </c>
    </row>
    <row r="313" spans="17:17" x14ac:dyDescent="0.2">
      <c r="Q313" s="11">
        <v>44223</v>
      </c>
    </row>
    <row r="314" spans="17:17" x14ac:dyDescent="0.2">
      <c r="Q314" s="11">
        <v>44224</v>
      </c>
    </row>
    <row r="315" spans="17:17" x14ac:dyDescent="0.2">
      <c r="Q315" s="11">
        <v>44225</v>
      </c>
    </row>
    <row r="316" spans="17:17" x14ac:dyDescent="0.2">
      <c r="Q316" s="11">
        <v>44226</v>
      </c>
    </row>
    <row r="317" spans="17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2021-01-02T09:09:44Z</dcterms:modified>
</cp:coreProperties>
</file>