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10F4403A-D142-CE41-848D-442D6A90401F}" xr6:coauthVersionLast="45" xr6:coauthVersionMax="45" xr10:uidLastSave="{00000000-0000-0000-0000-000000000000}"/>
  <bookViews>
    <workbookView xWindow="0" yWindow="460" windowWidth="2790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8" i="1" l="1"/>
  <c r="Q218" i="1" s="1"/>
  <c r="D218" i="1"/>
  <c r="G218" i="1"/>
  <c r="H218" i="1" s="1"/>
  <c r="N218" i="1" s="1"/>
  <c r="P218" i="1"/>
  <c r="D217" i="1" l="1"/>
  <c r="G217" i="1"/>
  <c r="H217" i="1" s="1"/>
  <c r="N217" i="1" s="1"/>
  <c r="O217" i="1"/>
  <c r="P217" i="1"/>
  <c r="O210" i="1"/>
  <c r="D216" i="1"/>
  <c r="G216" i="1"/>
  <c r="H216" i="1" s="1"/>
  <c r="O216" i="1"/>
  <c r="P216" i="1"/>
  <c r="N216" i="1" l="1"/>
  <c r="D215" i="1"/>
  <c r="G215" i="1"/>
  <c r="H215" i="1" s="1"/>
  <c r="O215" i="1"/>
  <c r="P215" i="1"/>
  <c r="N215" i="1" l="1"/>
  <c r="D214" i="1"/>
  <c r="G214" i="1"/>
  <c r="O214" i="1"/>
  <c r="P214" i="1"/>
  <c r="H214" i="1" l="1"/>
  <c r="N214" i="1" s="1"/>
  <c r="D213" i="1"/>
  <c r="G213" i="1"/>
  <c r="H213" i="1" s="1"/>
  <c r="O213" i="1"/>
  <c r="P213" i="1"/>
  <c r="N213" i="1" l="1"/>
  <c r="D212" i="1"/>
  <c r="G212" i="1"/>
  <c r="H212" i="1" s="1"/>
  <c r="O212" i="1"/>
  <c r="P212" i="1"/>
  <c r="N212" i="1" l="1"/>
  <c r="D211" i="1"/>
  <c r="G211" i="1"/>
  <c r="H211" i="1" s="1"/>
  <c r="O211" i="1"/>
  <c r="P211" i="1"/>
  <c r="Q216" i="1" l="1"/>
  <c r="Q217" i="1"/>
  <c r="N211" i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Q214" i="1" s="1"/>
  <c r="P208" i="1"/>
  <c r="N209" i="1" l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<sst xmlns="http://schemas.openxmlformats.org/spreadsheetml/2006/main" count="26" uniqueCount="25">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</sst>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Tabelle1!$D$4:$D$218</c:f>
              <c:numCache>
                <c:formatCode>0</c:formatCode>
                <c:ptCount val="21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Tabelle1!$E$4:$E$218</c:f>
              <c:numCache>
                <c:formatCode>General</c:formatCode>
                <c:ptCount val="2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Tabelle1!$F$4:$F$218</c:f>
              <c:numCache>
                <c:formatCode>General</c:formatCode>
                <c:ptCount val="21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Tabelle1!$G$4:$G$218</c:f>
              <c:numCache>
                <c:formatCode>General</c:formatCode>
                <c:ptCount val="215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Tabelle1!$H$4:$H$218</c:f>
              <c:numCache>
                <c:formatCode>General</c:formatCode>
                <c:ptCount val="215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Tabelle1!$I$4:$I$218</c:f>
              <c:numCache>
                <c:formatCode>General</c:formatCode>
                <c:ptCount val="21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Tabelle1!$Q$4:$Q$218</c:f>
              <c:numCache>
                <c:formatCode>0.0</c:formatCode>
                <c:ptCount val="215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Tabelle1!$F$4:$F$218</c:f>
              <c:numCache>
                <c:formatCode>General</c:formatCode>
                <c:ptCount val="21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Tabelle1!$G$4:$G$218</c:f>
              <c:numCache>
                <c:formatCode>General</c:formatCode>
                <c:ptCount val="215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Tabelle1!$H$4:$H$218</c:f>
              <c:numCache>
                <c:formatCode>General</c:formatCode>
                <c:ptCount val="215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Tabelle1!$I$4:$I$218</c:f>
              <c:numCache>
                <c:formatCode>General</c:formatCode>
                <c:ptCount val="21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Tabelle1!$M$4:$M$218</c:f>
              <c:numCache>
                <c:formatCode>General</c:formatCode>
                <c:ptCount val="215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2235</c:v>
                </c:pt>
                <c:pt idx="213">
                  <c:v>2235</c:v>
                </c:pt>
                <c:pt idx="214">
                  <c:v>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6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Tabelle1!$F$4:$F$218</c:f>
              <c:numCache>
                <c:formatCode>General</c:formatCode>
                <c:ptCount val="21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Tabelle1!$G$4:$G$218</c:f>
              <c:numCache>
                <c:formatCode>General</c:formatCode>
                <c:ptCount val="215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Tabelle1!$B$4:$B$218</c:f>
              <c:numCache>
                <c:formatCode>d\-mmm</c:formatCode>
                <c:ptCount val="21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</c:numCache>
            </c:numRef>
          </c:cat>
          <c:val>
            <c:numRef>
              <c:f>Tabelle1!$H$4:$H$218</c:f>
              <c:numCache>
                <c:formatCode>General</c:formatCode>
                <c:ptCount val="215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Tabelle1!$Q$4:$Q$218</c:f>
              <c:numCache>
                <c:formatCode>0.0</c:formatCode>
                <c:ptCount val="215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8" totalsRowShown="0">
  <autoFilter ref="B3:Q218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22"/>
  <sheetViews>
    <sheetView tabSelected="1" topLeftCell="F186" zoomScale="108" zoomScaleNormal="100" workbookViewId="0">
      <selection activeCell="N218" sqref="N218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350</v>
      </c>
      <c r="I216" s="13">
        <v>4202</v>
      </c>
      <c r="J216" s="13">
        <v>4686</v>
      </c>
      <c r="K216" s="13">
        <v>429</v>
      </c>
      <c r="L216" s="13">
        <v>79</v>
      </c>
      <c r="M216" s="13">
        <v>2235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0</v>
      </c>
      <c r="P216" s="12">
        <f>CD[[#This Row],[Genesen]]-I215</f>
        <v>0</v>
      </c>
      <c r="Q216" s="20">
        <f>SUM(O210:O216)/$Q$1</f>
        <v>94.283683968522567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299</v>
      </c>
      <c r="P217" s="12">
        <f>CD[[#This Row],[Genesen]]-I216</f>
        <v>54</v>
      </c>
      <c r="Q217" s="20">
        <f>SUM(O211:O217)/$Q$1</f>
        <v>130.82054672151324</v>
      </c>
      <c r="R217" s="2">
        <v>44130</v>
      </c>
    </row>
    <row r="218" spans="2:19" x14ac:dyDescent="0.2">
      <c r="B218" s="7">
        <v>44130</v>
      </c>
      <c r="C218" s="8">
        <v>0.91666666666666663</v>
      </c>
      <c r="D218" s="17">
        <f>-CD[[#This Row],[Gestorben]]</f>
        <v>-55</v>
      </c>
      <c r="E218" s="9">
        <v>55</v>
      </c>
      <c r="F218" s="10">
        <v>16</v>
      </c>
      <c r="G218" s="11">
        <f>CD[[#This Row],[KH]]-CD[[#This Row],[KH (intensiv)]]</f>
        <v>70</v>
      </c>
      <c r="H218" s="11">
        <f>CD[[#This Row],[Infiziert]]-CD[[#This Row],[KH (nicht intensiv)]]-CD[[#This Row],[KH (intensiv)]]</f>
        <v>711</v>
      </c>
      <c r="I218" s="10">
        <v>4291</v>
      </c>
      <c r="J218" s="10">
        <v>5143</v>
      </c>
      <c r="K218" s="10">
        <v>797</v>
      </c>
      <c r="L218" s="10">
        <v>86</v>
      </c>
      <c r="M218" s="10">
        <v>2675</v>
      </c>
      <c r="N218" s="11">
        <f>CD[[#This Row],[Gestorben]]+CD[[#This Row],[KH (intensiv)]]+CD[[#This Row],[KH (nicht intensiv)]]+CD[[#This Row],[Infiziert (o. KH)]]+CD[[#This Row],[Genesen]]-CD[[#This Row],[Total]]</f>
        <v>0</v>
      </c>
      <c r="O218" s="12">
        <f>CD[[#This Row],[Total]]-J217</f>
        <v>158</v>
      </c>
      <c r="P218" s="12">
        <f>CD[[#This Row],[Genesen]]-I217</f>
        <v>35</v>
      </c>
      <c r="Q218" s="20">
        <f>SUM(O212:O218)/$Q$1</f>
        <v>145.99263379690768</v>
      </c>
      <c r="R218" s="2">
        <v>44131</v>
      </c>
    </row>
    <row r="219" spans="2:19" x14ac:dyDescent="0.2">
      <c r="R219" s="2">
        <v>44132</v>
      </c>
    </row>
    <row r="220" spans="2:19" x14ac:dyDescent="0.2">
      <c r="R220" s="2">
        <v>44133</v>
      </c>
    </row>
    <row r="221" spans="2:19" x14ac:dyDescent="0.2">
      <c r="R221" s="2">
        <v>44134</v>
      </c>
    </row>
    <row r="222" spans="2:19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2020-10-27T10:50:11Z</dcterms:modified>
</cp:coreProperties>
</file>