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irk/Documents/Covid19DUS/"/>
    </mc:Choice>
  </mc:AlternateContent>
  <xr:revisionPtr revIDLastSave="0" documentId="13_ncr:1_{D6247A2D-618B-1945-955A-D550B660CD0D}" xr6:coauthVersionLast="45" xr6:coauthVersionMax="45" xr10:uidLastSave="{00000000-0000-0000-0000-000000000000}"/>
  <bookViews>
    <workbookView xWindow="0" yWindow="460" windowWidth="27900" windowHeight="26820" xr2:uid="{D96A2E1C-F68D-7A4E-A558-DE7788A0A4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0" i="1" l="1"/>
  <c r="D220" i="1"/>
  <c r="G220" i="1"/>
  <c r="H220" i="1" s="1"/>
  <c r="O220" i="1"/>
  <c r="P220" i="1"/>
  <c r="N220" i="1" l="1"/>
  <c r="D219" i="1"/>
  <c r="G219" i="1"/>
  <c r="O219" i="1"/>
  <c r="P219" i="1"/>
  <c r="H219" i="1" l="1"/>
  <c r="N219" i="1" s="1"/>
  <c r="O218" i="1"/>
  <c r="D218" i="1"/>
  <c r="G218" i="1"/>
  <c r="H218" i="1" s="1"/>
  <c r="N218" i="1" s="1"/>
  <c r="P218" i="1"/>
  <c r="D217" i="1" l="1"/>
  <c r="G217" i="1"/>
  <c r="H217" i="1" s="1"/>
  <c r="N217" i="1" s="1"/>
  <c r="O217" i="1"/>
  <c r="P217" i="1"/>
  <c r="O210" i="1"/>
  <c r="D216" i="1"/>
  <c r="G216" i="1"/>
  <c r="H216" i="1" s="1"/>
  <c r="O216" i="1"/>
  <c r="P216" i="1"/>
  <c r="N216" i="1" l="1"/>
  <c r="D215" i="1"/>
  <c r="G215" i="1"/>
  <c r="H215" i="1" s="1"/>
  <c r="O215" i="1"/>
  <c r="P215" i="1"/>
  <c r="N215" i="1" l="1"/>
  <c r="D214" i="1"/>
  <c r="G214" i="1"/>
  <c r="O214" i="1"/>
  <c r="P214" i="1"/>
  <c r="H214" i="1" l="1"/>
  <c r="N214" i="1" s="1"/>
  <c r="D213" i="1"/>
  <c r="G213" i="1"/>
  <c r="H213" i="1" s="1"/>
  <c r="O213" i="1"/>
  <c r="Q219" i="1" s="1"/>
  <c r="P213" i="1"/>
  <c r="N213" i="1" l="1"/>
  <c r="D212" i="1"/>
  <c r="G212" i="1"/>
  <c r="H212" i="1" s="1"/>
  <c r="O212" i="1"/>
  <c r="Q218" i="1" s="1"/>
  <c r="P212" i="1"/>
  <c r="N212" i="1" l="1"/>
  <c r="D211" i="1"/>
  <c r="G211" i="1"/>
  <c r="H211" i="1" s="1"/>
  <c r="O211" i="1"/>
  <c r="P211" i="1"/>
  <c r="Q216" i="1" l="1"/>
  <c r="Q217" i="1"/>
  <c r="N211" i="1"/>
  <c r="D210" i="1"/>
  <c r="G210" i="1"/>
  <c r="H210" i="1" s="1"/>
  <c r="N210" i="1" s="1"/>
  <c r="P210" i="1"/>
  <c r="D209" i="1" l="1"/>
  <c r="G209" i="1"/>
  <c r="H209" i="1" s="1"/>
  <c r="O209" i="1"/>
  <c r="Q215" i="1" s="1"/>
  <c r="P209" i="1"/>
  <c r="D208" i="1"/>
  <c r="G208" i="1"/>
  <c r="H208" i="1" s="1"/>
  <c r="O208" i="1"/>
  <c r="P208" i="1"/>
  <c r="Q214" i="1" l="1"/>
  <c r="N209" i="1"/>
  <c r="N208" i="1"/>
  <c r="D207" i="1"/>
  <c r="G207" i="1"/>
  <c r="H207" i="1" s="1"/>
  <c r="O207" i="1"/>
  <c r="Q213" i="1" s="1"/>
  <c r="P207" i="1"/>
  <c r="N207" i="1" l="1"/>
  <c r="D206" i="1"/>
  <c r="G206" i="1"/>
  <c r="H206" i="1" s="1"/>
  <c r="N206" i="1" s="1"/>
  <c r="O206" i="1"/>
  <c r="Q212" i="1" s="1"/>
  <c r="P206" i="1"/>
  <c r="D205" i="1"/>
  <c r="G205" i="1"/>
  <c r="H205" i="1" s="1"/>
  <c r="N205" i="1" s="1"/>
  <c r="O205" i="1"/>
  <c r="P205" i="1"/>
  <c r="D204" i="1"/>
  <c r="G204" i="1"/>
  <c r="H204" i="1" s="1"/>
  <c r="O204" i="1"/>
  <c r="P204" i="1"/>
  <c r="Q211" i="1" l="1"/>
  <c r="Q210" i="1"/>
  <c r="N204" i="1"/>
  <c r="D203" i="1"/>
  <c r="G203" i="1"/>
  <c r="H203" i="1" s="1"/>
  <c r="N203" i="1" s="1"/>
  <c r="O203" i="1"/>
  <c r="Q209" i="1" s="1"/>
  <c r="P203" i="1"/>
  <c r="D202" i="1"/>
  <c r="G202" i="1"/>
  <c r="H202" i="1" s="1"/>
  <c r="O202" i="1"/>
  <c r="P202" i="1"/>
  <c r="Q208" i="1" l="1"/>
  <c r="N202" i="1"/>
  <c r="D201" i="1"/>
  <c r="G201" i="1"/>
  <c r="H201" i="1" s="1"/>
  <c r="N201" i="1" s="1"/>
  <c r="O201" i="1"/>
  <c r="Q207" i="1" s="1"/>
  <c r="P201" i="1"/>
  <c r="D200" i="1" l="1"/>
  <c r="G200" i="1"/>
  <c r="H200" i="1" s="1"/>
  <c r="N200" i="1" s="1"/>
  <c r="O200" i="1"/>
  <c r="Q206" i="1" s="1"/>
  <c r="P200" i="1"/>
  <c r="D199" i="1"/>
  <c r="G199" i="1"/>
  <c r="H199" i="1" s="1"/>
  <c r="O199" i="1"/>
  <c r="P199" i="1"/>
  <c r="D198" i="1"/>
  <c r="G198" i="1"/>
  <c r="H198" i="1" s="1"/>
  <c r="O198" i="1"/>
  <c r="P198" i="1"/>
  <c r="D197" i="1"/>
  <c r="G197" i="1"/>
  <c r="H197" i="1" s="1"/>
  <c r="O197" i="1"/>
  <c r="P197" i="1"/>
  <c r="Q205" i="1" l="1"/>
  <c r="Q203" i="1"/>
  <c r="Q204" i="1"/>
  <c r="N199" i="1"/>
  <c r="N198" i="1"/>
  <c r="N197" i="1"/>
  <c r="D196" i="1"/>
  <c r="G196" i="1"/>
  <c r="O196" i="1"/>
  <c r="Q202" i="1" s="1"/>
  <c r="P196" i="1"/>
  <c r="D195" i="1"/>
  <c r="G195" i="1"/>
  <c r="H195" i="1" s="1"/>
  <c r="N195" i="1" s="1"/>
  <c r="O195" i="1"/>
  <c r="P195" i="1"/>
  <c r="D194" i="1"/>
  <c r="G194" i="1"/>
  <c r="H194" i="1" s="1"/>
  <c r="N194" i="1" s="1"/>
  <c r="O194" i="1"/>
  <c r="P194" i="1"/>
  <c r="D193" i="1"/>
  <c r="G193" i="1"/>
  <c r="H193" i="1" s="1"/>
  <c r="N193" i="1" s="1"/>
  <c r="O193" i="1"/>
  <c r="P193" i="1"/>
  <c r="D192" i="1"/>
  <c r="G192" i="1"/>
  <c r="H192" i="1" s="1"/>
  <c r="O192" i="1"/>
  <c r="P192" i="1"/>
  <c r="Q201" i="1" l="1"/>
  <c r="Q200" i="1"/>
  <c r="Q199" i="1"/>
  <c r="Q198" i="1"/>
  <c r="H196" i="1"/>
  <c r="N196" i="1" s="1"/>
  <c r="N192" i="1"/>
  <c r="D191" i="1"/>
  <c r="G191" i="1"/>
  <c r="H191" i="1" s="1"/>
  <c r="O191" i="1"/>
  <c r="Q197" i="1" s="1"/>
  <c r="P191" i="1"/>
  <c r="D190" i="1"/>
  <c r="G190" i="1"/>
  <c r="H190" i="1" s="1"/>
  <c r="N190" i="1" s="1"/>
  <c r="O190" i="1"/>
  <c r="P190" i="1"/>
  <c r="Q196" i="1" l="1"/>
  <c r="N191" i="1"/>
  <c r="D189" i="1"/>
  <c r="G189" i="1"/>
  <c r="H189" i="1" s="1"/>
  <c r="O189" i="1"/>
  <c r="Q195" i="1" s="1"/>
  <c r="P189" i="1"/>
  <c r="D188" i="1"/>
  <c r="G188" i="1"/>
  <c r="O188" i="1"/>
  <c r="P188" i="1"/>
  <c r="D187" i="1"/>
  <c r="G187" i="1"/>
  <c r="H187" i="1" s="1"/>
  <c r="O187" i="1"/>
  <c r="P187" i="1"/>
  <c r="D186" i="1"/>
  <c r="G186" i="1"/>
  <c r="H186" i="1" s="1"/>
  <c r="O186" i="1"/>
  <c r="P186" i="1"/>
  <c r="D185" i="1"/>
  <c r="G185" i="1"/>
  <c r="H185" i="1" s="1"/>
  <c r="O185" i="1"/>
  <c r="P185" i="1"/>
  <c r="D184" i="1"/>
  <c r="G184" i="1"/>
  <c r="H184" i="1" s="1"/>
  <c r="O184" i="1"/>
  <c r="P184" i="1"/>
  <c r="D183" i="1"/>
  <c r="G183" i="1"/>
  <c r="H183" i="1" s="1"/>
  <c r="O183" i="1"/>
  <c r="P183" i="1"/>
  <c r="Q190" i="1" l="1"/>
  <c r="Q192" i="1"/>
  <c r="Q194" i="1"/>
  <c r="Q193" i="1"/>
  <c r="Q191" i="1"/>
  <c r="Q189" i="1"/>
  <c r="N189" i="1"/>
  <c r="H188" i="1"/>
  <c r="N188" i="1" s="1"/>
  <c r="N187" i="1"/>
  <c r="N186" i="1"/>
  <c r="N185" i="1"/>
  <c r="N184" i="1"/>
  <c r="N183" i="1"/>
  <c r="D182" i="1"/>
  <c r="G182" i="1"/>
  <c r="H182" i="1" s="1"/>
  <c r="O182" i="1"/>
  <c r="Q188" i="1" s="1"/>
  <c r="P182" i="1"/>
  <c r="N182" i="1" l="1"/>
  <c r="D181" i="1"/>
  <c r="G181" i="1"/>
  <c r="H181" i="1" s="1"/>
  <c r="N181" i="1" s="1"/>
  <c r="O181" i="1"/>
  <c r="Q187" i="1" s="1"/>
  <c r="P181" i="1"/>
  <c r="D180" i="1"/>
  <c r="G180" i="1"/>
  <c r="H180" i="1" s="1"/>
  <c r="N180" i="1" s="1"/>
  <c r="O180" i="1"/>
  <c r="Q186" i="1" s="1"/>
  <c r="P180" i="1"/>
  <c r="D179" i="1"/>
  <c r="G179" i="1"/>
  <c r="H179" i="1" s="1"/>
  <c r="N179" i="1" s="1"/>
  <c r="O179" i="1"/>
  <c r="P179" i="1"/>
  <c r="D178" i="1"/>
  <c r="G178" i="1"/>
  <c r="H178" i="1" s="1"/>
  <c r="N178" i="1" s="1"/>
  <c r="O178" i="1"/>
  <c r="P178" i="1"/>
  <c r="D177" i="1"/>
  <c r="G177" i="1"/>
  <c r="H177" i="1" s="1"/>
  <c r="N177" i="1" s="1"/>
  <c r="O177" i="1"/>
  <c r="P177" i="1"/>
  <c r="D176" i="1"/>
  <c r="G176" i="1"/>
  <c r="H176" i="1" s="1"/>
  <c r="O176" i="1"/>
  <c r="P176" i="1"/>
  <c r="D175" i="1"/>
  <c r="G175" i="1"/>
  <c r="H175" i="1" s="1"/>
  <c r="N175" i="1" s="1"/>
  <c r="O175" i="1"/>
  <c r="P175" i="1"/>
  <c r="D174" i="1"/>
  <c r="G174" i="1"/>
  <c r="H174" i="1" s="1"/>
  <c r="N174" i="1" s="1"/>
  <c r="O174" i="1"/>
  <c r="P174" i="1"/>
  <c r="D173" i="1"/>
  <c r="G173" i="1"/>
  <c r="H173" i="1" s="1"/>
  <c r="O173" i="1"/>
  <c r="P173" i="1"/>
  <c r="D172" i="1"/>
  <c r="G172" i="1"/>
  <c r="H172" i="1" s="1"/>
  <c r="O172" i="1"/>
  <c r="P172" i="1"/>
  <c r="D171" i="1"/>
  <c r="G171" i="1"/>
  <c r="H171" i="1" s="1"/>
  <c r="N171" i="1" s="1"/>
  <c r="O171" i="1"/>
  <c r="P171" i="1"/>
  <c r="D170" i="1"/>
  <c r="G170" i="1"/>
  <c r="H170" i="1" s="1"/>
  <c r="O170" i="1"/>
  <c r="P170" i="1"/>
  <c r="D169" i="1"/>
  <c r="G169" i="1"/>
  <c r="H169" i="1" s="1"/>
  <c r="O169" i="1"/>
  <c r="P169" i="1"/>
  <c r="Q184" i="1" l="1"/>
  <c r="Q185" i="1"/>
  <c r="Q183" i="1"/>
  <c r="Q182" i="1"/>
  <c r="Q179" i="1"/>
  <c r="Q180" i="1"/>
  <c r="Q181" i="1"/>
  <c r="Q177" i="1"/>
  <c r="Q178" i="1"/>
  <c r="Q175" i="1"/>
  <c r="Q176" i="1"/>
  <c r="N176" i="1"/>
  <c r="N173" i="1"/>
  <c r="N172" i="1"/>
  <c r="N170" i="1"/>
  <c r="N169" i="1"/>
  <c r="D168" i="1"/>
  <c r="G168" i="1"/>
  <c r="H168" i="1" s="1"/>
  <c r="O168" i="1"/>
  <c r="Q174" i="1" s="1"/>
  <c r="P168" i="1"/>
  <c r="N168" i="1" l="1"/>
  <c r="D167" i="1"/>
  <c r="G167" i="1"/>
  <c r="H167" i="1" s="1"/>
  <c r="O167" i="1"/>
  <c r="Q173" i="1" s="1"/>
  <c r="P167" i="1"/>
  <c r="D166" i="1"/>
  <c r="G166" i="1"/>
  <c r="H166" i="1" s="1"/>
  <c r="N166" i="1" s="1"/>
  <c r="O166" i="1"/>
  <c r="P166" i="1"/>
  <c r="Q172" i="1" l="1"/>
  <c r="N167" i="1"/>
  <c r="D165" i="1"/>
  <c r="G165" i="1"/>
  <c r="O165" i="1"/>
  <c r="Q171" i="1" s="1"/>
  <c r="P165" i="1"/>
  <c r="H165" i="1" l="1"/>
  <c r="N165" i="1" s="1"/>
  <c r="D164" i="1"/>
  <c r="G164" i="1"/>
  <c r="H164" i="1" s="1"/>
  <c r="N164" i="1" s="1"/>
  <c r="O164" i="1"/>
  <c r="Q170" i="1" s="1"/>
  <c r="P164" i="1"/>
  <c r="D163" i="1" l="1"/>
  <c r="G163" i="1"/>
  <c r="H163" i="1" s="1"/>
  <c r="O163" i="1"/>
  <c r="Q169" i="1" s="1"/>
  <c r="P163" i="1"/>
  <c r="N163" i="1" l="1"/>
  <c r="D162" i="1"/>
  <c r="G162" i="1"/>
  <c r="H162" i="1" s="1"/>
  <c r="O162" i="1"/>
  <c r="Q168" i="1" s="1"/>
  <c r="P162" i="1"/>
  <c r="N162" i="1" l="1"/>
  <c r="D161" i="1"/>
  <c r="G161" i="1"/>
  <c r="H161" i="1" s="1"/>
  <c r="O161" i="1"/>
  <c r="Q167" i="1" s="1"/>
  <c r="P161" i="1"/>
  <c r="N161" i="1" l="1"/>
  <c r="D160" i="1"/>
  <c r="G160" i="1"/>
  <c r="H160" i="1" s="1"/>
  <c r="N160" i="1" s="1"/>
  <c r="O160" i="1"/>
  <c r="Q166" i="1" s="1"/>
  <c r="P160" i="1"/>
  <c r="D159" i="1"/>
  <c r="G159" i="1"/>
  <c r="H159" i="1" s="1"/>
  <c r="O159" i="1"/>
  <c r="P159" i="1"/>
  <c r="Q165" i="1" l="1"/>
  <c r="N159" i="1"/>
  <c r="D158" i="1"/>
  <c r="G158" i="1"/>
  <c r="H158" i="1" s="1"/>
  <c r="O158" i="1"/>
  <c r="Q164" i="1" s="1"/>
  <c r="P158" i="1"/>
  <c r="D157" i="1"/>
  <c r="G157" i="1"/>
  <c r="H157" i="1" s="1"/>
  <c r="N157" i="1" s="1"/>
  <c r="O157" i="1"/>
  <c r="P157" i="1"/>
  <c r="Q163" i="1" l="1"/>
  <c r="N158" i="1"/>
  <c r="D156" i="1"/>
  <c r="G156" i="1"/>
  <c r="H156" i="1" s="1"/>
  <c r="O156" i="1"/>
  <c r="Q162" i="1" s="1"/>
  <c r="P156" i="1"/>
  <c r="N156" i="1" l="1"/>
  <c r="D155" i="1"/>
  <c r="G155" i="1"/>
  <c r="H155" i="1" s="1"/>
  <c r="O155" i="1"/>
  <c r="Q161" i="1" s="1"/>
  <c r="P155" i="1"/>
  <c r="N155" i="1" l="1"/>
  <c r="D154" i="1"/>
  <c r="G154" i="1"/>
  <c r="H154" i="1" s="1"/>
  <c r="O154" i="1"/>
  <c r="Q160" i="1" s="1"/>
  <c r="P154" i="1"/>
  <c r="D153" i="1"/>
  <c r="G153" i="1"/>
  <c r="H153" i="1" s="1"/>
  <c r="N153" i="1" s="1"/>
  <c r="O153" i="1"/>
  <c r="P153" i="1"/>
  <c r="Q159" i="1" l="1"/>
  <c r="N154" i="1"/>
  <c r="D152" i="1"/>
  <c r="G152" i="1"/>
  <c r="H152" i="1" s="1"/>
  <c r="N152" i="1" s="1"/>
  <c r="O152" i="1"/>
  <c r="Q158" i="1" s="1"/>
  <c r="P152" i="1"/>
  <c r="D151" i="1"/>
  <c r="G151" i="1"/>
  <c r="H151" i="1" s="1"/>
  <c r="O151" i="1"/>
  <c r="P151" i="1"/>
  <c r="Q157" i="1" l="1"/>
  <c r="N151" i="1"/>
  <c r="D150" i="1"/>
  <c r="G150" i="1"/>
  <c r="O150" i="1"/>
  <c r="Q156" i="1" s="1"/>
  <c r="P150" i="1"/>
  <c r="H150" i="1" l="1"/>
  <c r="N150" i="1" s="1"/>
  <c r="D149" i="1"/>
  <c r="G149" i="1"/>
  <c r="H149" i="1" s="1"/>
  <c r="O149" i="1"/>
  <c r="Q155" i="1" s="1"/>
  <c r="P149" i="1"/>
  <c r="N149" i="1" l="1"/>
  <c r="D148" i="1"/>
  <c r="G148" i="1"/>
  <c r="H148" i="1" s="1"/>
  <c r="O148" i="1"/>
  <c r="Q154" i="1" s="1"/>
  <c r="P148" i="1"/>
  <c r="N148" i="1" l="1"/>
  <c r="D147" i="1"/>
  <c r="G147" i="1"/>
  <c r="H147" i="1" s="1"/>
  <c r="N147" i="1" s="1"/>
  <c r="O147" i="1"/>
  <c r="Q153" i="1" s="1"/>
  <c r="P147" i="1"/>
  <c r="D146" i="1"/>
  <c r="G146" i="1"/>
  <c r="H146" i="1" s="1"/>
  <c r="O146" i="1"/>
  <c r="P146" i="1"/>
  <c r="Q152" i="1" l="1"/>
  <c r="N146" i="1"/>
  <c r="D145" i="1"/>
  <c r="G145" i="1"/>
  <c r="H145" i="1" s="1"/>
  <c r="N145" i="1" s="1"/>
  <c r="O145" i="1"/>
  <c r="Q151" i="1" s="1"/>
  <c r="P145" i="1"/>
  <c r="D144" i="1" l="1"/>
  <c r="G144" i="1"/>
  <c r="O144" i="1"/>
  <c r="Q150" i="1" s="1"/>
  <c r="P144" i="1"/>
  <c r="H144" i="1" l="1"/>
  <c r="N144" i="1" s="1"/>
  <c r="D143" i="1"/>
  <c r="G143" i="1"/>
  <c r="H143" i="1" s="1"/>
  <c r="O143" i="1"/>
  <c r="Q149" i="1" s="1"/>
  <c r="P143" i="1"/>
  <c r="D142" i="1"/>
  <c r="G142" i="1"/>
  <c r="H142" i="1" s="1"/>
  <c r="N142" i="1" s="1"/>
  <c r="O142" i="1"/>
  <c r="P142" i="1"/>
  <c r="Q148" i="1" l="1"/>
  <c r="N143" i="1"/>
  <c r="D141" i="1"/>
  <c r="G141" i="1"/>
  <c r="H141" i="1" s="1"/>
  <c r="O141" i="1"/>
  <c r="Q147" i="1" s="1"/>
  <c r="P141" i="1"/>
  <c r="N141" i="1" l="1"/>
  <c r="D140" i="1"/>
  <c r="G140" i="1"/>
  <c r="H140" i="1" s="1"/>
  <c r="O140" i="1"/>
  <c r="Q146" i="1" s="1"/>
  <c r="P140" i="1"/>
  <c r="N140" i="1" l="1"/>
  <c r="D139" i="1"/>
  <c r="G139" i="1"/>
  <c r="H139" i="1" s="1"/>
  <c r="O139" i="1"/>
  <c r="Q145" i="1" s="1"/>
  <c r="P139" i="1"/>
  <c r="N139" i="1" l="1"/>
  <c r="D138" i="1"/>
  <c r="G138" i="1"/>
  <c r="H138" i="1" s="1"/>
  <c r="N138" i="1" s="1"/>
  <c r="O138" i="1"/>
  <c r="Q144" i="1" s="1"/>
  <c r="P138" i="1"/>
  <c r="D137" i="1" l="1"/>
  <c r="G137" i="1"/>
  <c r="H137" i="1" s="1"/>
  <c r="O137" i="1"/>
  <c r="Q143" i="1" s="1"/>
  <c r="P137" i="1"/>
  <c r="N137" i="1" l="1"/>
  <c r="D136" i="1"/>
  <c r="G136" i="1"/>
  <c r="H136" i="1" s="1"/>
  <c r="N136" i="1" s="1"/>
  <c r="O136" i="1"/>
  <c r="Q142" i="1" s="1"/>
  <c r="P136" i="1"/>
  <c r="D135" i="1"/>
  <c r="G135" i="1"/>
  <c r="H135" i="1" s="1"/>
  <c r="N135" i="1" s="1"/>
  <c r="O135" i="1"/>
  <c r="P135" i="1"/>
  <c r="D134" i="1"/>
  <c r="G134" i="1"/>
  <c r="H134" i="1" s="1"/>
  <c r="N134" i="1" s="1"/>
  <c r="O134" i="1"/>
  <c r="P134" i="1"/>
  <c r="Q141" i="1" l="1"/>
  <c r="Q140" i="1"/>
  <c r="D133" i="1"/>
  <c r="G133" i="1"/>
  <c r="H133" i="1" s="1"/>
  <c r="N133" i="1" s="1"/>
  <c r="O133" i="1"/>
  <c r="Q139" i="1" s="1"/>
  <c r="P133" i="1"/>
  <c r="D132" i="1"/>
  <c r="G132" i="1"/>
  <c r="H132" i="1" s="1"/>
  <c r="O132" i="1"/>
  <c r="P132" i="1"/>
  <c r="Q138" i="1" l="1"/>
  <c r="N132" i="1"/>
  <c r="D131" i="1"/>
  <c r="G131" i="1"/>
  <c r="H131" i="1" s="1"/>
  <c r="O131" i="1"/>
  <c r="Q137" i="1" s="1"/>
  <c r="P131" i="1"/>
  <c r="N131" i="1" l="1"/>
  <c r="D130" i="1"/>
  <c r="G130" i="1"/>
  <c r="H130" i="1" s="1"/>
  <c r="N130" i="1" s="1"/>
  <c r="O130" i="1"/>
  <c r="Q136" i="1" s="1"/>
  <c r="P130" i="1"/>
  <c r="D129" i="1"/>
  <c r="G129" i="1"/>
  <c r="O129" i="1"/>
  <c r="P129" i="1"/>
  <c r="D128" i="1"/>
  <c r="G128" i="1"/>
  <c r="H128" i="1" s="1"/>
  <c r="O128" i="1"/>
  <c r="P128" i="1"/>
  <c r="Q135" i="1" l="1"/>
  <c r="Q134" i="1"/>
  <c r="H129" i="1"/>
  <c r="N129" i="1" s="1"/>
  <c r="N128" i="1"/>
  <c r="D127" i="1"/>
  <c r="G127" i="1"/>
  <c r="H127" i="1" s="1"/>
  <c r="O127" i="1"/>
  <c r="Q133" i="1" s="1"/>
  <c r="P127" i="1"/>
  <c r="D126" i="1"/>
  <c r="G126" i="1"/>
  <c r="H126" i="1" s="1"/>
  <c r="O126" i="1"/>
  <c r="P126" i="1"/>
  <c r="D125" i="1"/>
  <c r="G125" i="1"/>
  <c r="H125" i="1" s="1"/>
  <c r="O125" i="1"/>
  <c r="P125" i="1"/>
  <c r="D124" i="1"/>
  <c r="G124" i="1"/>
  <c r="H124" i="1" s="1"/>
  <c r="O124" i="1"/>
  <c r="P124" i="1"/>
  <c r="D123" i="1"/>
  <c r="G123" i="1"/>
  <c r="H123" i="1" s="1"/>
  <c r="O123" i="1"/>
  <c r="P123" i="1"/>
  <c r="D122" i="1"/>
  <c r="G122" i="1"/>
  <c r="H122" i="1" s="1"/>
  <c r="N122" i="1" s="1"/>
  <c r="O122" i="1"/>
  <c r="P122" i="1"/>
  <c r="D121" i="1"/>
  <c r="G121" i="1"/>
  <c r="H121" i="1" s="1"/>
  <c r="N121" i="1" s="1"/>
  <c r="O121" i="1"/>
  <c r="P121" i="1"/>
  <c r="D120" i="1"/>
  <c r="G120" i="1"/>
  <c r="H120" i="1" s="1"/>
  <c r="N120" i="1" s="1"/>
  <c r="O120" i="1"/>
  <c r="P120" i="1"/>
  <c r="D119" i="1"/>
  <c r="G119" i="1"/>
  <c r="H119" i="1" s="1"/>
  <c r="N119" i="1" s="1"/>
  <c r="O119" i="1"/>
  <c r="P119" i="1"/>
  <c r="D118" i="1"/>
  <c r="G118" i="1"/>
  <c r="H118" i="1" s="1"/>
  <c r="O118" i="1"/>
  <c r="P118" i="1"/>
  <c r="Q124" i="1" l="1"/>
  <c r="Q126" i="1"/>
  <c r="Q128" i="1"/>
  <c r="Q130" i="1"/>
  <c r="Q132" i="1"/>
  <c r="Q131" i="1"/>
  <c r="Q127" i="1"/>
  <c r="Q125" i="1"/>
  <c r="Q129" i="1"/>
  <c r="N126" i="1"/>
  <c r="N125" i="1"/>
  <c r="N124" i="1"/>
  <c r="N123" i="1"/>
  <c r="N118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G117" i="1" l="1"/>
  <c r="H117" i="1" s="1"/>
  <c r="N117" i="1" s="1"/>
  <c r="O117" i="1"/>
  <c r="Q123" i="1" s="1"/>
  <c r="P117" i="1"/>
  <c r="G116" i="1"/>
  <c r="H116" i="1" s="1"/>
  <c r="O116" i="1"/>
  <c r="P116" i="1"/>
  <c r="Q122" i="1" l="1"/>
  <c r="N116" i="1"/>
  <c r="G115" i="1"/>
  <c r="H115" i="1" s="1"/>
  <c r="N115" i="1" s="1"/>
  <c r="O115" i="1"/>
  <c r="Q121" i="1" s="1"/>
  <c r="P115" i="1"/>
  <c r="G114" i="1"/>
  <c r="H114" i="1" s="1"/>
  <c r="O114" i="1"/>
  <c r="P114" i="1"/>
  <c r="G113" i="1"/>
  <c r="H113" i="1" s="1"/>
  <c r="O113" i="1"/>
  <c r="P113" i="1"/>
  <c r="G112" i="1"/>
  <c r="H112" i="1" s="1"/>
  <c r="N112" i="1" s="1"/>
  <c r="O112" i="1"/>
  <c r="P112" i="1"/>
  <c r="G111" i="1"/>
  <c r="H111" i="1" s="1"/>
  <c r="O111" i="1"/>
  <c r="P111" i="1"/>
  <c r="G110" i="1"/>
  <c r="H110" i="1" s="1"/>
  <c r="N110" i="1" s="1"/>
  <c r="O110" i="1"/>
  <c r="P110" i="1"/>
  <c r="G109" i="1"/>
  <c r="H109" i="1" s="1"/>
  <c r="O109" i="1"/>
  <c r="P109" i="1"/>
  <c r="G108" i="1"/>
  <c r="H108" i="1" s="1"/>
  <c r="O108" i="1"/>
  <c r="P108" i="1"/>
  <c r="Q120" i="1" l="1"/>
  <c r="Q114" i="1"/>
  <c r="Q117" i="1"/>
  <c r="Q116" i="1"/>
  <c r="Q115" i="1"/>
  <c r="Q118" i="1"/>
  <c r="Q119" i="1"/>
  <c r="N114" i="1"/>
  <c r="N113" i="1"/>
  <c r="N111" i="1"/>
  <c r="N109" i="1"/>
  <c r="N108" i="1"/>
  <c r="G107" i="1"/>
  <c r="O107" i="1"/>
  <c r="Q113" i="1" s="1"/>
  <c r="P107" i="1"/>
  <c r="G106" i="1"/>
  <c r="O106" i="1"/>
  <c r="P106" i="1"/>
  <c r="Q112" i="1" l="1"/>
  <c r="H107" i="1"/>
  <c r="N107" i="1" s="1"/>
  <c r="H106" i="1"/>
  <c r="N106" i="1" s="1"/>
  <c r="G105" i="1"/>
  <c r="O105" i="1"/>
  <c r="Q111" i="1" s="1"/>
  <c r="P105" i="1"/>
  <c r="P104" i="1"/>
  <c r="G104" i="1"/>
  <c r="H104" i="1" s="1"/>
  <c r="N104" i="1" s="1"/>
  <c r="O104" i="1"/>
  <c r="G103" i="1"/>
  <c r="H103" i="1" s="1"/>
  <c r="N103" i="1" s="1"/>
  <c r="O103" i="1"/>
  <c r="P103" i="1"/>
  <c r="G102" i="1"/>
  <c r="H102" i="1" s="1"/>
  <c r="O102" i="1"/>
  <c r="P102" i="1"/>
  <c r="G101" i="1"/>
  <c r="H101" i="1" s="1"/>
  <c r="N101" i="1" s="1"/>
  <c r="O101" i="1"/>
  <c r="P101" i="1"/>
  <c r="Q110" i="1" l="1"/>
  <c r="Q107" i="1"/>
  <c r="Q108" i="1"/>
  <c r="Q109" i="1"/>
  <c r="H105" i="1"/>
  <c r="N105" i="1" s="1"/>
  <c r="N102" i="1"/>
  <c r="G100" i="1"/>
  <c r="H100" i="1" s="1"/>
  <c r="O100" i="1"/>
  <c r="Q106" i="1" s="1"/>
  <c r="P100" i="1"/>
  <c r="G99" i="1"/>
  <c r="H99" i="1" s="1"/>
  <c r="O99" i="1"/>
  <c r="P99" i="1"/>
  <c r="G98" i="1"/>
  <c r="H98" i="1" s="1"/>
  <c r="N98" i="1" s="1"/>
  <c r="O98" i="1"/>
  <c r="P98" i="1"/>
  <c r="G97" i="1"/>
  <c r="H97" i="1" s="1"/>
  <c r="O97" i="1"/>
  <c r="P97" i="1"/>
  <c r="G96" i="1"/>
  <c r="H96" i="1" s="1"/>
  <c r="O96" i="1"/>
  <c r="P96" i="1"/>
  <c r="Q103" i="1" l="1"/>
  <c r="Q104" i="1"/>
  <c r="Q102" i="1"/>
  <c r="Q105" i="1"/>
  <c r="N100" i="1"/>
  <c r="N99" i="1"/>
  <c r="N97" i="1"/>
  <c r="N96" i="1"/>
  <c r="G95" i="1"/>
  <c r="H95" i="1" s="1"/>
  <c r="O95" i="1"/>
  <c r="Q101" i="1" s="1"/>
  <c r="P95" i="1"/>
  <c r="G94" i="1"/>
  <c r="H94" i="1" s="1"/>
  <c r="O94" i="1"/>
  <c r="P94" i="1"/>
  <c r="G93" i="1"/>
  <c r="H93" i="1" s="1"/>
  <c r="O93" i="1"/>
  <c r="P93" i="1"/>
  <c r="G92" i="1"/>
  <c r="H92" i="1" s="1"/>
  <c r="O92" i="1"/>
  <c r="P92" i="1"/>
  <c r="G91" i="1"/>
  <c r="H91" i="1" s="1"/>
  <c r="O91" i="1"/>
  <c r="P91" i="1"/>
  <c r="G90" i="1"/>
  <c r="H90" i="1" s="1"/>
  <c r="O90" i="1"/>
  <c r="P90" i="1"/>
  <c r="G89" i="1"/>
  <c r="H89" i="1" s="1"/>
  <c r="O89" i="1"/>
  <c r="P89" i="1"/>
  <c r="Q96" i="1" l="1"/>
  <c r="Q100" i="1"/>
  <c r="Q99" i="1"/>
  <c r="Q97" i="1"/>
  <c r="Q98" i="1"/>
  <c r="Q95" i="1"/>
  <c r="N95" i="1"/>
  <c r="N94" i="1"/>
  <c r="N93" i="1"/>
  <c r="N92" i="1"/>
  <c r="N91" i="1"/>
  <c r="N90" i="1"/>
  <c r="N89" i="1"/>
  <c r="G88" i="1"/>
  <c r="H88" i="1" s="1"/>
  <c r="N88" i="1" s="1"/>
  <c r="O88" i="1"/>
  <c r="Q94" i="1" s="1"/>
  <c r="P88" i="1"/>
  <c r="G87" i="1"/>
  <c r="H87" i="1" s="1"/>
  <c r="N87" i="1" s="1"/>
  <c r="O87" i="1"/>
  <c r="P87" i="1"/>
  <c r="G86" i="1"/>
  <c r="H86" i="1" s="1"/>
  <c r="O86" i="1"/>
  <c r="P86" i="1"/>
  <c r="G85" i="1"/>
  <c r="H85" i="1" s="1"/>
  <c r="O85" i="1"/>
  <c r="P85" i="1"/>
  <c r="G84" i="1"/>
  <c r="H84" i="1" s="1"/>
  <c r="O84" i="1"/>
  <c r="P84" i="1"/>
  <c r="Q93" i="1" l="1"/>
  <c r="Q90" i="1"/>
  <c r="Q91" i="1"/>
  <c r="Q92" i="1"/>
  <c r="N86" i="1"/>
  <c r="N85" i="1"/>
  <c r="N84" i="1"/>
  <c r="G83" i="1"/>
  <c r="H83" i="1" s="1"/>
  <c r="N83" i="1" s="1"/>
  <c r="O83" i="1"/>
  <c r="Q89" i="1" s="1"/>
  <c r="P83" i="1"/>
  <c r="G82" i="1"/>
  <c r="H82" i="1" s="1"/>
  <c r="N82" i="1" s="1"/>
  <c r="O82" i="1"/>
  <c r="P82" i="1"/>
  <c r="G81" i="1"/>
  <c r="H81" i="1" s="1"/>
  <c r="O81" i="1"/>
  <c r="P81" i="1"/>
  <c r="G80" i="1"/>
  <c r="H80" i="1" s="1"/>
  <c r="O80" i="1"/>
  <c r="P80" i="1"/>
  <c r="G79" i="1"/>
  <c r="H79" i="1" s="1"/>
  <c r="N79" i="1" s="1"/>
  <c r="O79" i="1"/>
  <c r="P79" i="1"/>
  <c r="Q86" i="1" l="1"/>
  <c r="Q87" i="1"/>
  <c r="Q85" i="1"/>
  <c r="Q88" i="1"/>
  <c r="N81" i="1"/>
  <c r="N80" i="1"/>
  <c r="G78" i="1"/>
  <c r="H78" i="1" s="1"/>
  <c r="N78" i="1" s="1"/>
  <c r="O78" i="1"/>
  <c r="Q84" i="1" s="1"/>
  <c r="P78" i="1"/>
  <c r="G77" i="1"/>
  <c r="H77" i="1" s="1"/>
  <c r="N77" i="1" s="1"/>
  <c r="O77" i="1"/>
  <c r="P77" i="1"/>
  <c r="G76" i="1"/>
  <c r="O76" i="1"/>
  <c r="P76" i="1"/>
  <c r="Q82" i="1" l="1"/>
  <c r="Q83" i="1"/>
  <c r="H76" i="1"/>
  <c r="N76" i="1" s="1"/>
  <c r="G75" i="1"/>
  <c r="H75" i="1" s="1"/>
  <c r="O75" i="1"/>
  <c r="Q81" i="1" s="1"/>
  <c r="P75" i="1"/>
  <c r="N75" i="1" l="1"/>
  <c r="G74" i="1"/>
  <c r="H74" i="1" s="1"/>
  <c r="O74" i="1"/>
  <c r="Q80" i="1" s="1"/>
  <c r="P74" i="1"/>
  <c r="G73" i="1"/>
  <c r="H73" i="1" s="1"/>
  <c r="O73" i="1"/>
  <c r="P73" i="1"/>
  <c r="G72" i="1"/>
  <c r="H72" i="1" s="1"/>
  <c r="O72" i="1"/>
  <c r="P72" i="1"/>
  <c r="G71" i="1"/>
  <c r="H71" i="1" s="1"/>
  <c r="O71" i="1"/>
  <c r="P71" i="1"/>
  <c r="G70" i="1"/>
  <c r="H70" i="1" s="1"/>
  <c r="O70" i="1"/>
  <c r="P70" i="1"/>
  <c r="G69" i="1"/>
  <c r="H69" i="1" s="1"/>
  <c r="O69" i="1"/>
  <c r="P69" i="1"/>
  <c r="G68" i="1"/>
  <c r="H68" i="1" s="1"/>
  <c r="O68" i="1"/>
  <c r="P68" i="1"/>
  <c r="Q79" i="1" l="1"/>
  <c r="Q74" i="1"/>
  <c r="Q76" i="1"/>
  <c r="Q77" i="1"/>
  <c r="Q75" i="1"/>
  <c r="Q78" i="1"/>
  <c r="N74" i="1"/>
  <c r="N73" i="1"/>
  <c r="N72" i="1"/>
  <c r="N71" i="1"/>
  <c r="N70" i="1"/>
  <c r="N69" i="1"/>
  <c r="N68" i="1"/>
  <c r="P5" i="1"/>
  <c r="Q5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Q73" i="1" s="1"/>
  <c r="G67" i="1"/>
  <c r="H67" i="1" s="1"/>
  <c r="G66" i="1"/>
  <c r="H66" i="1" s="1"/>
  <c r="N66" i="1" s="1"/>
  <c r="Q9" i="1" l="1"/>
  <c r="Q8" i="1"/>
  <c r="Q7" i="1"/>
  <c r="Q6" i="1"/>
  <c r="Q59" i="1"/>
  <c r="Q41" i="1"/>
  <c r="Q33" i="1"/>
  <c r="Q67" i="1"/>
  <c r="Q17" i="1"/>
  <c r="Q25" i="1"/>
  <c r="Q66" i="1"/>
  <c r="Q24" i="1"/>
  <c r="Q57" i="1"/>
  <c r="Q23" i="1"/>
  <c r="Q15" i="1"/>
  <c r="Q58" i="1"/>
  <c r="Q16" i="1"/>
  <c r="Q65" i="1"/>
  <c r="Q64" i="1"/>
  <c r="Q46" i="1"/>
  <c r="Q38" i="1"/>
  <c r="Q30" i="1"/>
  <c r="Q22" i="1"/>
  <c r="Q14" i="1"/>
  <c r="Q32" i="1"/>
  <c r="Q39" i="1"/>
  <c r="Q29" i="1"/>
  <c r="Q47" i="1"/>
  <c r="Q56" i="1"/>
  <c r="Q21" i="1"/>
  <c r="Q70" i="1"/>
  <c r="Q44" i="1"/>
  <c r="Q36" i="1"/>
  <c r="Q28" i="1"/>
  <c r="Q20" i="1"/>
  <c r="Q12" i="1"/>
  <c r="Q31" i="1"/>
  <c r="Q71" i="1"/>
  <c r="Q45" i="1"/>
  <c r="Q13" i="1"/>
  <c r="Q69" i="1"/>
  <c r="Q61" i="1"/>
  <c r="Q43" i="1"/>
  <c r="Q35" i="1"/>
  <c r="Q27" i="1"/>
  <c r="Q19" i="1"/>
  <c r="Q11" i="1"/>
  <c r="Q10" i="1"/>
  <c r="Q40" i="1"/>
  <c r="Q72" i="1"/>
  <c r="Q63" i="1"/>
  <c r="Q37" i="1"/>
  <c r="Q62" i="1"/>
  <c r="Q68" i="1"/>
  <c r="Q60" i="1"/>
  <c r="Q42" i="1"/>
  <c r="Q34" i="1"/>
  <c r="Q26" i="1"/>
  <c r="Q18" i="1"/>
  <c r="N67" i="1"/>
  <c r="G65" i="1"/>
  <c r="H65" i="1" s="1"/>
  <c r="N65" i="1" s="1"/>
  <c r="G64" i="1"/>
  <c r="H64" i="1" s="1"/>
  <c r="G63" i="1"/>
  <c r="H63" i="1" s="1"/>
  <c r="N64" i="1" l="1"/>
  <c r="N63" i="1"/>
  <c r="G62" i="1"/>
  <c r="H62" i="1" s="1"/>
  <c r="G61" i="1"/>
  <c r="H61" i="1" s="1"/>
  <c r="N61" i="1" s="1"/>
  <c r="N62" i="1" l="1"/>
  <c r="G60" i="1"/>
  <c r="H60" i="1" s="1"/>
  <c r="G59" i="1"/>
  <c r="H59" i="1" s="1"/>
  <c r="N59" i="1" s="1"/>
  <c r="G58" i="1"/>
  <c r="H58" i="1" s="1"/>
  <c r="G57" i="1"/>
  <c r="H57" i="1" s="1"/>
  <c r="N57" i="1" s="1"/>
  <c r="G56" i="1"/>
  <c r="H56" i="1" s="1"/>
  <c r="G55" i="1"/>
  <c r="H55" i="1" s="1"/>
  <c r="G54" i="1"/>
  <c r="H54" i="1" s="1"/>
  <c r="G53" i="1"/>
  <c r="H53" i="1" s="1"/>
  <c r="G52" i="1"/>
  <c r="H52" i="1" s="1"/>
  <c r="G51" i="1"/>
  <c r="H51" i="1" s="1"/>
  <c r="N60" i="1" l="1"/>
  <c r="N58" i="1"/>
  <c r="N56" i="1"/>
  <c r="N54" i="1"/>
  <c r="N55" i="1"/>
  <c r="N53" i="1"/>
  <c r="N52" i="1"/>
  <c r="N51" i="1"/>
  <c r="G50" i="1"/>
  <c r="H50" i="1" s="1"/>
  <c r="I48" i="1"/>
  <c r="J48" i="1"/>
  <c r="G49" i="1"/>
  <c r="H49" i="1" s="1"/>
  <c r="N49" i="1" s="1"/>
  <c r="G48" i="1"/>
  <c r="H48" i="1" s="1"/>
  <c r="G47" i="1"/>
  <c r="O48" i="1" l="1"/>
  <c r="O49" i="1"/>
  <c r="Q55" i="1" s="1"/>
  <c r="P48" i="1"/>
  <c r="P49" i="1"/>
  <c r="N50" i="1"/>
  <c r="N48" i="1"/>
  <c r="H47" i="1"/>
  <c r="N47" i="1" s="1"/>
  <c r="G46" i="1"/>
  <c r="H46" i="1" s="1"/>
  <c r="Q54" i="1" l="1"/>
  <c r="Q50" i="1"/>
  <c r="Q49" i="1"/>
  <c r="Q52" i="1"/>
  <c r="Q53" i="1"/>
  <c r="Q51" i="1"/>
  <c r="Q48" i="1"/>
  <c r="N46" i="1"/>
  <c r="G45" i="1"/>
  <c r="H45" i="1" s="1"/>
  <c r="G44" i="1"/>
  <c r="H44" i="1" s="1"/>
  <c r="N44" i="1" s="1"/>
  <c r="G43" i="1"/>
  <c r="H43" i="1" s="1"/>
  <c r="N45" i="1" l="1"/>
  <c r="N43" i="1"/>
  <c r="G42" i="1"/>
  <c r="H42" i="1" s="1"/>
  <c r="N42" i="1" s="1"/>
  <c r="G41" i="1"/>
  <c r="H41" i="1" s="1"/>
  <c r="G40" i="1"/>
  <c r="H40" i="1" s="1"/>
  <c r="G39" i="1"/>
  <c r="H39" i="1" s="1"/>
  <c r="G38" i="1"/>
  <c r="H38" i="1" s="1"/>
  <c r="N38" i="1" s="1"/>
  <c r="N41" i="1" l="1"/>
  <c r="N40" i="1"/>
  <c r="N39" i="1"/>
  <c r="G37" i="1"/>
  <c r="H37" i="1" s="1"/>
  <c r="N37" i="1" s="1"/>
  <c r="G36" i="1"/>
  <c r="H36" i="1" s="1"/>
  <c r="G35" i="1"/>
  <c r="H35" i="1" s="1"/>
  <c r="N36" i="1" l="1"/>
  <c r="N35" i="1"/>
  <c r="G34" i="1"/>
  <c r="H34" i="1" s="1"/>
  <c r="N34" i="1" l="1"/>
  <c r="G33" i="1"/>
  <c r="H33" i="1" s="1"/>
  <c r="N33" i="1" s="1"/>
  <c r="G32" i="1" l="1"/>
  <c r="H32" i="1" s="1"/>
  <c r="G31" i="1"/>
  <c r="N32" i="1" l="1"/>
  <c r="H31" i="1"/>
  <c r="N31" i="1" s="1"/>
  <c r="G30" i="1"/>
  <c r="H30" i="1" s="1"/>
  <c r="N30" i="1" s="1"/>
  <c r="G29" i="1" l="1"/>
  <c r="H29" i="1" s="1"/>
  <c r="N2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3" i="1" l="1"/>
  <c r="N23" i="1" s="1"/>
  <c r="H15" i="1"/>
  <c r="N15" i="1" s="1"/>
  <c r="H14" i="1"/>
  <c r="N14" i="1" s="1"/>
  <c r="H25" i="1"/>
  <c r="N25" i="1" s="1"/>
  <c r="H16" i="1"/>
  <c r="N16" i="1" s="1"/>
  <c r="H22" i="1"/>
  <c r="N22" i="1" s="1"/>
  <c r="H13" i="1"/>
  <c r="N13" i="1" s="1"/>
  <c r="H17" i="1"/>
  <c r="N17" i="1" s="1"/>
  <c r="H21" i="1"/>
  <c r="N21" i="1" s="1"/>
  <c r="H24" i="1"/>
  <c r="N24" i="1" s="1"/>
  <c r="H28" i="1"/>
  <c r="N28" i="1" s="1"/>
  <c r="H20" i="1"/>
  <c r="N20" i="1" s="1"/>
  <c r="H27" i="1"/>
  <c r="N27" i="1" s="1"/>
  <c r="H19" i="1"/>
  <c r="N19" i="1" s="1"/>
  <c r="H26" i="1"/>
  <c r="N26" i="1" s="1"/>
  <c r="H18" i="1"/>
  <c r="N18" i="1" s="1"/>
  <c r="K4" i="1"/>
  <c r="H4" i="1" s="1"/>
  <c r="N4" i="1" s="1"/>
  <c r="K5" i="1"/>
  <c r="H5" i="1" s="1"/>
  <c r="N5" i="1" s="1"/>
  <c r="K6" i="1"/>
  <c r="H6" i="1" s="1"/>
  <c r="N6" i="1" s="1"/>
  <c r="K7" i="1"/>
  <c r="H7" i="1" s="1"/>
  <c r="N7" i="1" s="1"/>
  <c r="K8" i="1"/>
  <c r="H8" i="1" s="1"/>
  <c r="N8" i="1" s="1"/>
  <c r="K9" i="1"/>
  <c r="H9" i="1" s="1"/>
  <c r="N9" i="1" s="1"/>
  <c r="K10" i="1"/>
  <c r="H10" i="1" s="1"/>
  <c r="N10" i="1" s="1"/>
  <c r="K11" i="1"/>
  <c r="H11" i="1" s="1"/>
  <c r="N11" i="1" s="1"/>
  <c r="K12" i="1"/>
  <c r="H12" i="1" s="1"/>
  <c r="N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tc={12D4D9AA-09B4-6241-80A6-9BDE99BD280D}</author>
    <author>tc={60C8A8D6-2874-9E43-B857-90AF61E310E0}</author>
    <author>tc={52A12099-8F46-604E-93B0-33E22A63169F}</author>
    <author>tc={5922F1E6-56FC-C34F-A781-D4106ABA1306}</author>
    <author>tc={67134BD1-61A0-2C4D-9D59-154BB261C4DF}</author>
    <author>tc={87CAEE63-C95A-924E-ABAF-7D28A0B207A4}</author>
  </authors>
  <commentList>
    <comment ref="M34" authorId="0" shapeId="0" xr:uid="{12D4D9AA-09B4-6241-80A6-9BDE99BD280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35" authorId="1" shapeId="0" xr:uid="{60C8A8D6-2874-9E43-B857-90AF61E310E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N47" authorId="2" shapeId="0" xr:uid="{52A12099-8F46-604E-93B0-33E22A63169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Fehler im Original</t>
      </text>
    </comment>
    <comment ref="B48" authorId="3" shapeId="0" xr:uid="{5922F1E6-56FC-C34F-A781-D4106ABA130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Berechnet und ggf. intrapoliert</t>
      </text>
    </comment>
    <comment ref="L48" authorId="4" shapeId="0" xr:uid="{67134BD1-61A0-2C4D-9D59-154BB261C4D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  <comment ref="M48" authorId="5" shapeId="0" xr:uid="{87CAEE63-C95A-924E-ABAF-7D28A0B207A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interpoliert</t>
      </text>
    </comment>
  </commentList>
</comments>
</file>

<file path=xl/sharedStrings.xml><?xml version="1.0" encoding="utf-8"?>
<sst xmlns="http://schemas.openxmlformats.org/spreadsheetml/2006/main" count="26" uniqueCount="25">
  <si>
    <t>Corona Düsseldorf</t>
  </si>
  <si>
    <t>Datum</t>
  </si>
  <si>
    <t>Uhrzeit</t>
  </si>
  <si>
    <t>Total</t>
  </si>
  <si>
    <t>KH</t>
  </si>
  <si>
    <t>Quarant</t>
  </si>
  <si>
    <t>Gestorben</t>
  </si>
  <si>
    <t>Genesen</t>
  </si>
  <si>
    <t>Infiziert</t>
  </si>
  <si>
    <t>Quelle: Twitteraccount: @Duesseldorf</t>
  </si>
  <si>
    <t>KH (intensiv)</t>
  </si>
  <si>
    <t>Check</t>
  </si>
  <si>
    <t>Infiziert (o. KH)</t>
  </si>
  <si>
    <t>KH (nicht intensiv)</t>
  </si>
  <si>
    <t>Neu Inf</t>
  </si>
  <si>
    <t>Neu Gen</t>
  </si>
  <si>
    <t>interpoliert</t>
  </si>
  <si>
    <t>-</t>
  </si>
  <si>
    <t>f</t>
  </si>
  <si>
    <t>6.8. Umstellung der Berichte auf Vormittags</t>
  </si>
  <si>
    <t xml:space="preserve"> @Duesseldorf gibt "abends" als Uhrzeit an</t>
  </si>
  <si>
    <t>Gemeldet mit Datum:</t>
  </si>
  <si>
    <t>Einwohner
in 100.000</t>
  </si>
  <si>
    <t>Inzidenz</t>
  </si>
  <si>
    <t>keine Zahlen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</si>
</sst>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1" applyNumberFormat="0" applyAlignment="0" applyProtection="0"/>
  </cellStyleXfs>
  <cellXfs count="22">
    <xf numFmtId="0" fontId="0" fillId="0" borderId="0" xfId="0"/>
    <xf numFmtId="0" fontId="1" fillId="0" borderId="0" xfId="0" applyFont="1"/>
    <xf numFmtId="16" fontId="0" fillId="0" borderId="0" xfId="0" applyNumberFormat="1"/>
    <xf numFmtId="20" fontId="0" fillId="0" borderId="0" xfId="0" applyNumberFormat="1"/>
    <xf numFmtId="0" fontId="0" fillId="0" borderId="0" xfId="1" applyNumberFormat="1" applyFont="1"/>
    <xf numFmtId="0" fontId="3" fillId="2" borderId="1" xfId="2"/>
    <xf numFmtId="0" fontId="3" fillId="2" borderId="1" xfId="2" applyNumberFormat="1"/>
    <xf numFmtId="16" fontId="0" fillId="0" borderId="0" xfId="0" applyNumberFormat="1" applyBorder="1"/>
    <xf numFmtId="20" fontId="0" fillId="0" borderId="0" xfId="0" applyNumberFormat="1" applyBorder="1"/>
    <xf numFmtId="0" fontId="0" fillId="0" borderId="0" xfId="1" applyNumberFormat="1" applyFont="1" applyBorder="1"/>
    <xf numFmtId="0" fontId="0" fillId="0" borderId="0" xfId="0" applyBorder="1"/>
    <xf numFmtId="0" fontId="3" fillId="2" borderId="2" xfId="2" applyNumberFormat="1" applyBorder="1"/>
    <xf numFmtId="0" fontId="0" fillId="0" borderId="0" xfId="0" applyNumberFormat="1" applyBorder="1"/>
    <xf numFmtId="0" fontId="0" fillId="3" borderId="0" xfId="0" applyFill="1" applyBorder="1"/>
    <xf numFmtId="1" fontId="0" fillId="0" borderId="0" xfId="0" applyNumberFormat="1"/>
    <xf numFmtId="1" fontId="0" fillId="0" borderId="0" xfId="0" quotePrefix="1" applyNumberFormat="1"/>
    <xf numFmtId="1" fontId="3" fillId="2" borderId="1" xfId="2" applyNumberFormat="1"/>
    <xf numFmtId="1" fontId="3" fillId="2" borderId="2" xfId="2" applyNumberFormat="1" applyBorder="1"/>
    <xf numFmtId="0" fontId="0" fillId="0" borderId="0" xfId="0" quotePrefix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NumberFormat="1"/>
  </cellXfs>
  <cellStyles count="3">
    <cellStyle name="Berechnung" xfId="2" builtinId="22"/>
    <cellStyle name="Prozent" xfId="1" builtinId="5"/>
    <cellStyle name="Standard" xfId="0" builtinId="0"/>
  </cellStyles>
  <dxfs count="10"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25" formatCode="hh:mm"/>
    </dxf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Tabelle1!$D$3</c:f>
              <c:strCache>
                <c:ptCount val="1"/>
                <c:pt idx="0">
                  <c:v>-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Tabelle1!$D$4:$D$220</c:f>
              <c:numCache>
                <c:formatCode>0</c:formatCode>
                <c:ptCount val="217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-4</c:v>
                </c:pt>
                <c:pt idx="6">
                  <c:v>-4</c:v>
                </c:pt>
                <c:pt idx="7">
                  <c:v>-4</c:v>
                </c:pt>
                <c:pt idx="8">
                  <c:v>-4</c:v>
                </c:pt>
                <c:pt idx="9">
                  <c:v>-4</c:v>
                </c:pt>
                <c:pt idx="10">
                  <c:v>-4</c:v>
                </c:pt>
                <c:pt idx="11">
                  <c:v>-7</c:v>
                </c:pt>
                <c:pt idx="12">
                  <c:v>-7</c:v>
                </c:pt>
                <c:pt idx="13">
                  <c:v>-9</c:v>
                </c:pt>
                <c:pt idx="14">
                  <c:v>-9</c:v>
                </c:pt>
                <c:pt idx="15">
                  <c:v>-9</c:v>
                </c:pt>
                <c:pt idx="16">
                  <c:v>-9</c:v>
                </c:pt>
                <c:pt idx="17">
                  <c:v>-10</c:v>
                </c:pt>
                <c:pt idx="18">
                  <c:v>-13</c:v>
                </c:pt>
                <c:pt idx="19">
                  <c:v>-13</c:v>
                </c:pt>
                <c:pt idx="20">
                  <c:v>-14</c:v>
                </c:pt>
                <c:pt idx="21">
                  <c:v>-14</c:v>
                </c:pt>
                <c:pt idx="22">
                  <c:v>-14</c:v>
                </c:pt>
                <c:pt idx="23">
                  <c:v>-14</c:v>
                </c:pt>
                <c:pt idx="24">
                  <c:v>-14</c:v>
                </c:pt>
                <c:pt idx="25">
                  <c:v>-16</c:v>
                </c:pt>
                <c:pt idx="26">
                  <c:v>-17</c:v>
                </c:pt>
                <c:pt idx="27">
                  <c:v>-19</c:v>
                </c:pt>
                <c:pt idx="28">
                  <c:v>-22</c:v>
                </c:pt>
                <c:pt idx="29">
                  <c:v>-22</c:v>
                </c:pt>
                <c:pt idx="30">
                  <c:v>-22</c:v>
                </c:pt>
                <c:pt idx="31">
                  <c:v>-23</c:v>
                </c:pt>
                <c:pt idx="32">
                  <c:v>-24</c:v>
                </c:pt>
                <c:pt idx="33">
                  <c:v>-24</c:v>
                </c:pt>
                <c:pt idx="34">
                  <c:v>-24</c:v>
                </c:pt>
                <c:pt idx="35">
                  <c:v>-24</c:v>
                </c:pt>
                <c:pt idx="36">
                  <c:v>-24</c:v>
                </c:pt>
                <c:pt idx="37">
                  <c:v>-24</c:v>
                </c:pt>
                <c:pt idx="38">
                  <c:v>-24</c:v>
                </c:pt>
                <c:pt idx="39">
                  <c:v>-24</c:v>
                </c:pt>
                <c:pt idx="40">
                  <c:v>-24</c:v>
                </c:pt>
                <c:pt idx="41">
                  <c:v>-25</c:v>
                </c:pt>
                <c:pt idx="42">
                  <c:v>-26</c:v>
                </c:pt>
                <c:pt idx="43">
                  <c:v>-27</c:v>
                </c:pt>
                <c:pt idx="44">
                  <c:v>-27</c:v>
                </c:pt>
                <c:pt idx="45">
                  <c:v>-27</c:v>
                </c:pt>
                <c:pt idx="46">
                  <c:v>-27</c:v>
                </c:pt>
                <c:pt idx="47">
                  <c:v>-28</c:v>
                </c:pt>
                <c:pt idx="48">
                  <c:v>-28</c:v>
                </c:pt>
                <c:pt idx="49">
                  <c:v>-28</c:v>
                </c:pt>
                <c:pt idx="50">
                  <c:v>-30</c:v>
                </c:pt>
                <c:pt idx="51">
                  <c:v>-30</c:v>
                </c:pt>
                <c:pt idx="52">
                  <c:v>-30</c:v>
                </c:pt>
                <c:pt idx="53">
                  <c:v>-30</c:v>
                </c:pt>
                <c:pt idx="54">
                  <c:v>-30</c:v>
                </c:pt>
                <c:pt idx="55">
                  <c:v>-30</c:v>
                </c:pt>
                <c:pt idx="56">
                  <c:v>-30</c:v>
                </c:pt>
                <c:pt idx="57">
                  <c:v>-30</c:v>
                </c:pt>
                <c:pt idx="58">
                  <c:v>-30</c:v>
                </c:pt>
                <c:pt idx="59">
                  <c:v>-30</c:v>
                </c:pt>
                <c:pt idx="60">
                  <c:v>-30</c:v>
                </c:pt>
                <c:pt idx="61">
                  <c:v>-30</c:v>
                </c:pt>
                <c:pt idx="62">
                  <c:v>-30</c:v>
                </c:pt>
                <c:pt idx="63">
                  <c:v>-30</c:v>
                </c:pt>
                <c:pt idx="64">
                  <c:v>-30</c:v>
                </c:pt>
                <c:pt idx="65">
                  <c:v>-30</c:v>
                </c:pt>
                <c:pt idx="66">
                  <c:v>-31</c:v>
                </c:pt>
                <c:pt idx="67">
                  <c:v>-31</c:v>
                </c:pt>
                <c:pt idx="68">
                  <c:v>-31</c:v>
                </c:pt>
                <c:pt idx="69">
                  <c:v>-31</c:v>
                </c:pt>
                <c:pt idx="70">
                  <c:v>-32</c:v>
                </c:pt>
                <c:pt idx="71">
                  <c:v>-33</c:v>
                </c:pt>
                <c:pt idx="72">
                  <c:v>-33</c:v>
                </c:pt>
                <c:pt idx="73">
                  <c:v>-33</c:v>
                </c:pt>
                <c:pt idx="74">
                  <c:v>-33</c:v>
                </c:pt>
                <c:pt idx="75">
                  <c:v>-33</c:v>
                </c:pt>
                <c:pt idx="76">
                  <c:v>-33</c:v>
                </c:pt>
                <c:pt idx="77">
                  <c:v>-33</c:v>
                </c:pt>
                <c:pt idx="78">
                  <c:v>-33</c:v>
                </c:pt>
                <c:pt idx="79">
                  <c:v>-33</c:v>
                </c:pt>
                <c:pt idx="80">
                  <c:v>-33</c:v>
                </c:pt>
                <c:pt idx="81">
                  <c:v>-33</c:v>
                </c:pt>
                <c:pt idx="82">
                  <c:v>-36</c:v>
                </c:pt>
                <c:pt idx="83">
                  <c:v>-36</c:v>
                </c:pt>
                <c:pt idx="84">
                  <c:v>-36</c:v>
                </c:pt>
                <c:pt idx="85">
                  <c:v>-36</c:v>
                </c:pt>
                <c:pt idx="86">
                  <c:v>-36</c:v>
                </c:pt>
                <c:pt idx="87">
                  <c:v>-36</c:v>
                </c:pt>
                <c:pt idx="88">
                  <c:v>-36</c:v>
                </c:pt>
                <c:pt idx="89">
                  <c:v>-36</c:v>
                </c:pt>
                <c:pt idx="90">
                  <c:v>-36</c:v>
                </c:pt>
                <c:pt idx="91">
                  <c:v>-37</c:v>
                </c:pt>
                <c:pt idx="92">
                  <c:v>-37</c:v>
                </c:pt>
                <c:pt idx="93">
                  <c:v>-37</c:v>
                </c:pt>
                <c:pt idx="94">
                  <c:v>-37</c:v>
                </c:pt>
                <c:pt idx="95">
                  <c:v>-37</c:v>
                </c:pt>
                <c:pt idx="96">
                  <c:v>-37</c:v>
                </c:pt>
                <c:pt idx="97">
                  <c:v>-37</c:v>
                </c:pt>
                <c:pt idx="98">
                  <c:v>-37</c:v>
                </c:pt>
                <c:pt idx="99">
                  <c:v>-37</c:v>
                </c:pt>
                <c:pt idx="100">
                  <c:v>-37</c:v>
                </c:pt>
                <c:pt idx="101">
                  <c:v>-39</c:v>
                </c:pt>
                <c:pt idx="102">
                  <c:v>-39</c:v>
                </c:pt>
                <c:pt idx="103">
                  <c:v>-40</c:v>
                </c:pt>
                <c:pt idx="104">
                  <c:v>-42</c:v>
                </c:pt>
                <c:pt idx="105">
                  <c:v>-42</c:v>
                </c:pt>
                <c:pt idx="106">
                  <c:v>-42</c:v>
                </c:pt>
                <c:pt idx="107">
                  <c:v>-42</c:v>
                </c:pt>
                <c:pt idx="108">
                  <c:v>-42</c:v>
                </c:pt>
                <c:pt idx="109">
                  <c:v>-42</c:v>
                </c:pt>
                <c:pt idx="110">
                  <c:v>-42</c:v>
                </c:pt>
                <c:pt idx="111">
                  <c:v>-42</c:v>
                </c:pt>
                <c:pt idx="112">
                  <c:v>-42</c:v>
                </c:pt>
                <c:pt idx="113">
                  <c:v>-42</c:v>
                </c:pt>
                <c:pt idx="114">
                  <c:v>-42</c:v>
                </c:pt>
                <c:pt idx="115">
                  <c:v>-42</c:v>
                </c:pt>
                <c:pt idx="116">
                  <c:v>-43</c:v>
                </c:pt>
                <c:pt idx="117">
                  <c:v>-43</c:v>
                </c:pt>
                <c:pt idx="118">
                  <c:v>-44</c:v>
                </c:pt>
                <c:pt idx="119">
                  <c:v>-44</c:v>
                </c:pt>
                <c:pt idx="120">
                  <c:v>-44</c:v>
                </c:pt>
                <c:pt idx="121">
                  <c:v>-44</c:v>
                </c:pt>
                <c:pt idx="122">
                  <c:v>-44</c:v>
                </c:pt>
                <c:pt idx="123">
                  <c:v>-44</c:v>
                </c:pt>
                <c:pt idx="124">
                  <c:v>-44</c:v>
                </c:pt>
                <c:pt idx="125">
                  <c:v>-44</c:v>
                </c:pt>
                <c:pt idx="126">
                  <c:v>-44</c:v>
                </c:pt>
                <c:pt idx="127">
                  <c:v>-44</c:v>
                </c:pt>
                <c:pt idx="128">
                  <c:v>-44</c:v>
                </c:pt>
                <c:pt idx="129">
                  <c:v>-44</c:v>
                </c:pt>
                <c:pt idx="130">
                  <c:v>-44</c:v>
                </c:pt>
                <c:pt idx="131">
                  <c:v>-45</c:v>
                </c:pt>
                <c:pt idx="132">
                  <c:v>-45</c:v>
                </c:pt>
                <c:pt idx="133">
                  <c:v>-45</c:v>
                </c:pt>
                <c:pt idx="134">
                  <c:v>-45</c:v>
                </c:pt>
                <c:pt idx="135">
                  <c:v>-45</c:v>
                </c:pt>
                <c:pt idx="136">
                  <c:v>-45</c:v>
                </c:pt>
                <c:pt idx="137">
                  <c:v>-45</c:v>
                </c:pt>
                <c:pt idx="138">
                  <c:v>-45</c:v>
                </c:pt>
                <c:pt idx="139">
                  <c:v>-45</c:v>
                </c:pt>
                <c:pt idx="140">
                  <c:v>-45</c:v>
                </c:pt>
                <c:pt idx="141">
                  <c:v>-45</c:v>
                </c:pt>
                <c:pt idx="142">
                  <c:v>-45</c:v>
                </c:pt>
                <c:pt idx="143">
                  <c:v>-45</c:v>
                </c:pt>
                <c:pt idx="144">
                  <c:v>-45</c:v>
                </c:pt>
                <c:pt idx="145">
                  <c:v>-45</c:v>
                </c:pt>
                <c:pt idx="146">
                  <c:v>-45</c:v>
                </c:pt>
                <c:pt idx="147">
                  <c:v>-45</c:v>
                </c:pt>
                <c:pt idx="148">
                  <c:v>-45</c:v>
                </c:pt>
                <c:pt idx="149">
                  <c:v>-45</c:v>
                </c:pt>
                <c:pt idx="150">
                  <c:v>-45</c:v>
                </c:pt>
                <c:pt idx="151">
                  <c:v>-45</c:v>
                </c:pt>
                <c:pt idx="152">
                  <c:v>-45</c:v>
                </c:pt>
                <c:pt idx="153">
                  <c:v>-46</c:v>
                </c:pt>
                <c:pt idx="154">
                  <c:v>-46</c:v>
                </c:pt>
                <c:pt idx="155">
                  <c:v>-47</c:v>
                </c:pt>
                <c:pt idx="156">
                  <c:v>-47</c:v>
                </c:pt>
                <c:pt idx="157">
                  <c:v>-47</c:v>
                </c:pt>
                <c:pt idx="158">
                  <c:v>-47</c:v>
                </c:pt>
                <c:pt idx="159">
                  <c:v>-47</c:v>
                </c:pt>
                <c:pt idx="160">
                  <c:v>-47</c:v>
                </c:pt>
                <c:pt idx="161">
                  <c:v>-47</c:v>
                </c:pt>
                <c:pt idx="162">
                  <c:v>-47</c:v>
                </c:pt>
                <c:pt idx="163">
                  <c:v>-47</c:v>
                </c:pt>
                <c:pt idx="164">
                  <c:v>-47</c:v>
                </c:pt>
                <c:pt idx="165">
                  <c:v>-47</c:v>
                </c:pt>
                <c:pt idx="166">
                  <c:v>-47</c:v>
                </c:pt>
                <c:pt idx="167">
                  <c:v>-47</c:v>
                </c:pt>
                <c:pt idx="168">
                  <c:v>-47</c:v>
                </c:pt>
                <c:pt idx="169">
                  <c:v>-47</c:v>
                </c:pt>
                <c:pt idx="170">
                  <c:v>-47</c:v>
                </c:pt>
                <c:pt idx="171">
                  <c:v>-47</c:v>
                </c:pt>
                <c:pt idx="172">
                  <c:v>-47</c:v>
                </c:pt>
                <c:pt idx="173">
                  <c:v>-47</c:v>
                </c:pt>
                <c:pt idx="174">
                  <c:v>-47</c:v>
                </c:pt>
                <c:pt idx="175">
                  <c:v>-47</c:v>
                </c:pt>
                <c:pt idx="176">
                  <c:v>-47</c:v>
                </c:pt>
                <c:pt idx="177">
                  <c:v>-47</c:v>
                </c:pt>
                <c:pt idx="178">
                  <c:v>-47</c:v>
                </c:pt>
                <c:pt idx="179">
                  <c:v>-47</c:v>
                </c:pt>
                <c:pt idx="180">
                  <c:v>-47</c:v>
                </c:pt>
                <c:pt idx="181">
                  <c:v>-47</c:v>
                </c:pt>
                <c:pt idx="182">
                  <c:v>-48</c:v>
                </c:pt>
                <c:pt idx="183">
                  <c:v>-48</c:v>
                </c:pt>
                <c:pt idx="184">
                  <c:v>-48</c:v>
                </c:pt>
                <c:pt idx="185">
                  <c:v>-48</c:v>
                </c:pt>
                <c:pt idx="186">
                  <c:v>-48</c:v>
                </c:pt>
                <c:pt idx="187">
                  <c:v>-48</c:v>
                </c:pt>
                <c:pt idx="188">
                  <c:v>-48</c:v>
                </c:pt>
                <c:pt idx="189">
                  <c:v>-48</c:v>
                </c:pt>
                <c:pt idx="190">
                  <c:v>-48</c:v>
                </c:pt>
                <c:pt idx="191">
                  <c:v>-48</c:v>
                </c:pt>
                <c:pt idx="192">
                  <c:v>-48</c:v>
                </c:pt>
                <c:pt idx="193">
                  <c:v>-48</c:v>
                </c:pt>
                <c:pt idx="194">
                  <c:v>-49</c:v>
                </c:pt>
                <c:pt idx="195">
                  <c:v>-51</c:v>
                </c:pt>
                <c:pt idx="196">
                  <c:v>-51</c:v>
                </c:pt>
                <c:pt idx="197">
                  <c:v>-52</c:v>
                </c:pt>
                <c:pt idx="198">
                  <c:v>-52</c:v>
                </c:pt>
                <c:pt idx="199">
                  <c:v>-52</c:v>
                </c:pt>
                <c:pt idx="200">
                  <c:v>-52</c:v>
                </c:pt>
                <c:pt idx="201">
                  <c:v>-52</c:v>
                </c:pt>
                <c:pt idx="202">
                  <c:v>-53</c:v>
                </c:pt>
                <c:pt idx="203">
                  <c:v>-53</c:v>
                </c:pt>
                <c:pt idx="204">
                  <c:v>-53</c:v>
                </c:pt>
                <c:pt idx="205">
                  <c:v>-53</c:v>
                </c:pt>
                <c:pt idx="206">
                  <c:v>-53</c:v>
                </c:pt>
                <c:pt idx="207">
                  <c:v>-53</c:v>
                </c:pt>
                <c:pt idx="208">
                  <c:v>-54</c:v>
                </c:pt>
                <c:pt idx="209">
                  <c:v>-55</c:v>
                </c:pt>
                <c:pt idx="210">
                  <c:v>-55</c:v>
                </c:pt>
                <c:pt idx="211">
                  <c:v>-55</c:v>
                </c:pt>
                <c:pt idx="212">
                  <c:v>-55</c:v>
                </c:pt>
                <c:pt idx="213">
                  <c:v>-55</c:v>
                </c:pt>
                <c:pt idx="214">
                  <c:v>-55</c:v>
                </c:pt>
                <c:pt idx="215">
                  <c:v>-55</c:v>
                </c:pt>
                <c:pt idx="216">
                  <c:v>-55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D-944F-AD91-A8515CDAEB12}"/>
            </c:ext>
          </c:extLst>
        </c:ser>
        <c:ser>
          <c:idx val="1"/>
          <c:order val="1"/>
          <c:tx>
            <c:strRef>
              <c:f>Tabelle1!$E$3</c:f>
              <c:strCache>
                <c:ptCount val="1"/>
                <c:pt idx="0">
                  <c:v>Gestorben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Tabelle1!$E$4:$E$220</c:f>
              <c:numCache>
                <c:formatCode>General</c:formatCode>
                <c:ptCount val="21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7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17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32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33</c:v>
                </c:pt>
                <c:pt idx="80">
                  <c:v>33</c:v>
                </c:pt>
                <c:pt idx="81">
                  <c:v>33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36</c:v>
                </c:pt>
                <c:pt idx="89">
                  <c:v>36</c:v>
                </c:pt>
                <c:pt idx="90">
                  <c:v>36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39</c:v>
                </c:pt>
                <c:pt idx="102">
                  <c:v>39</c:v>
                </c:pt>
                <c:pt idx="103">
                  <c:v>40</c:v>
                </c:pt>
                <c:pt idx="104">
                  <c:v>42</c:v>
                </c:pt>
                <c:pt idx="105">
                  <c:v>42</c:v>
                </c:pt>
                <c:pt idx="106">
                  <c:v>42</c:v>
                </c:pt>
                <c:pt idx="107">
                  <c:v>42</c:v>
                </c:pt>
                <c:pt idx="108">
                  <c:v>42</c:v>
                </c:pt>
                <c:pt idx="109">
                  <c:v>42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43</c:v>
                </c:pt>
                <c:pt idx="117">
                  <c:v>43</c:v>
                </c:pt>
                <c:pt idx="118">
                  <c:v>44</c:v>
                </c:pt>
                <c:pt idx="119">
                  <c:v>44</c:v>
                </c:pt>
                <c:pt idx="120">
                  <c:v>44</c:v>
                </c:pt>
                <c:pt idx="121">
                  <c:v>44</c:v>
                </c:pt>
                <c:pt idx="122">
                  <c:v>44</c:v>
                </c:pt>
                <c:pt idx="123">
                  <c:v>44</c:v>
                </c:pt>
                <c:pt idx="124">
                  <c:v>44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</c:v>
                </c:pt>
                <c:pt idx="131">
                  <c:v>45</c:v>
                </c:pt>
                <c:pt idx="132">
                  <c:v>45</c:v>
                </c:pt>
                <c:pt idx="133">
                  <c:v>45</c:v>
                </c:pt>
                <c:pt idx="134">
                  <c:v>45</c:v>
                </c:pt>
                <c:pt idx="135">
                  <c:v>45</c:v>
                </c:pt>
                <c:pt idx="136">
                  <c:v>45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45</c:v>
                </c:pt>
                <c:pt idx="142">
                  <c:v>45</c:v>
                </c:pt>
                <c:pt idx="143">
                  <c:v>45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45</c:v>
                </c:pt>
                <c:pt idx="150">
                  <c:v>45</c:v>
                </c:pt>
                <c:pt idx="151">
                  <c:v>45</c:v>
                </c:pt>
                <c:pt idx="152">
                  <c:v>45</c:v>
                </c:pt>
                <c:pt idx="153">
                  <c:v>46</c:v>
                </c:pt>
                <c:pt idx="154">
                  <c:v>46</c:v>
                </c:pt>
                <c:pt idx="155">
                  <c:v>47</c:v>
                </c:pt>
                <c:pt idx="156">
                  <c:v>47</c:v>
                </c:pt>
                <c:pt idx="157">
                  <c:v>47</c:v>
                </c:pt>
                <c:pt idx="158">
                  <c:v>47</c:v>
                </c:pt>
                <c:pt idx="159">
                  <c:v>47</c:v>
                </c:pt>
                <c:pt idx="160">
                  <c:v>47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47</c:v>
                </c:pt>
                <c:pt idx="167">
                  <c:v>47</c:v>
                </c:pt>
                <c:pt idx="168">
                  <c:v>47</c:v>
                </c:pt>
                <c:pt idx="169">
                  <c:v>47</c:v>
                </c:pt>
                <c:pt idx="170">
                  <c:v>47</c:v>
                </c:pt>
                <c:pt idx="171">
                  <c:v>47</c:v>
                </c:pt>
                <c:pt idx="172">
                  <c:v>47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</c:v>
                </c:pt>
                <c:pt idx="177">
                  <c:v>47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47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48</c:v>
                </c:pt>
                <c:pt idx="188">
                  <c:v>48</c:v>
                </c:pt>
                <c:pt idx="189">
                  <c:v>48</c:v>
                </c:pt>
                <c:pt idx="190">
                  <c:v>48</c:v>
                </c:pt>
                <c:pt idx="191">
                  <c:v>48</c:v>
                </c:pt>
                <c:pt idx="192">
                  <c:v>48</c:v>
                </c:pt>
                <c:pt idx="193">
                  <c:v>48</c:v>
                </c:pt>
                <c:pt idx="194">
                  <c:v>49</c:v>
                </c:pt>
                <c:pt idx="195">
                  <c:v>51</c:v>
                </c:pt>
                <c:pt idx="196">
                  <c:v>51</c:v>
                </c:pt>
                <c:pt idx="197">
                  <c:v>52</c:v>
                </c:pt>
                <c:pt idx="198">
                  <c:v>52</c:v>
                </c:pt>
                <c:pt idx="199">
                  <c:v>52</c:v>
                </c:pt>
                <c:pt idx="200">
                  <c:v>52</c:v>
                </c:pt>
                <c:pt idx="201">
                  <c:v>52</c:v>
                </c:pt>
                <c:pt idx="202">
                  <c:v>53</c:v>
                </c:pt>
                <c:pt idx="203">
                  <c:v>53</c:v>
                </c:pt>
                <c:pt idx="204">
                  <c:v>53</c:v>
                </c:pt>
                <c:pt idx="205">
                  <c:v>53</c:v>
                </c:pt>
                <c:pt idx="206">
                  <c:v>53</c:v>
                </c:pt>
                <c:pt idx="207">
                  <c:v>53</c:v>
                </c:pt>
                <c:pt idx="208">
                  <c:v>54</c:v>
                </c:pt>
                <c:pt idx="209">
                  <c:v>55</c:v>
                </c:pt>
                <c:pt idx="210">
                  <c:v>55</c:v>
                </c:pt>
                <c:pt idx="211">
                  <c:v>55</c:v>
                </c:pt>
                <c:pt idx="212">
                  <c:v>55</c:v>
                </c:pt>
                <c:pt idx="213">
                  <c:v>55</c:v>
                </c:pt>
                <c:pt idx="214">
                  <c:v>55</c:v>
                </c:pt>
                <c:pt idx="215">
                  <c:v>55</c:v>
                </c:pt>
                <c:pt idx="21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944F-AD91-A8515CDAEB12}"/>
            </c:ext>
          </c:extLst>
        </c:ser>
        <c:ser>
          <c:idx val="2"/>
          <c:order val="2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D-944F-AD91-A8515CDAEB12}"/>
            </c:ext>
          </c:extLst>
        </c:ser>
        <c:ser>
          <c:idx val="3"/>
          <c:order val="3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D-944F-AD91-A8515CDAEB12}"/>
            </c:ext>
          </c:extLst>
        </c:ser>
        <c:ser>
          <c:idx val="4"/>
          <c:order val="4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3D-944F-AD91-A8515CDAEB12}"/>
            </c:ext>
          </c:extLst>
        </c:ser>
        <c:ser>
          <c:idx val="5"/>
          <c:order val="5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solidFill>
                <a:schemeClr val="accent1"/>
              </a:solidFill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Tabelle1!$I$4:$I$220</c:f>
              <c:numCache>
                <c:formatCode>General</c:formatCode>
                <c:ptCount val="21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3D-944F-AD91-A8515CDA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6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Tabelle1!$Q$4:$Q$220</c:f>
              <c:numCache>
                <c:formatCode>0.0</c:formatCode>
                <c:ptCount val="217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8-5143-8A5B-6381AF41D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20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-15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3-5E4E-9DE8-D802011EF4FB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3-5E4E-9DE8-D802011EF4FB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3-5E4E-9DE8-D802011EF4FB}"/>
            </c:ext>
          </c:extLst>
        </c:ser>
        <c:ser>
          <c:idx val="5"/>
          <c:order val="3"/>
          <c:tx>
            <c:strRef>
              <c:f>Tabelle1!$I$3</c:f>
              <c:strCache>
                <c:ptCount val="1"/>
                <c:pt idx="0">
                  <c:v>Genesen</c:v>
                </c:pt>
              </c:strCache>
            </c:strRef>
          </c:tx>
          <c:spPr>
            <a:solidFill>
              <a:schemeClr val="accent6">
                <a:alpha val="50000"/>
              </a:schemeClr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Tabelle1!$I$4:$I$220</c:f>
              <c:numCache>
                <c:formatCode>General</c:formatCode>
                <c:ptCount val="217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39</c:v>
                </c:pt>
                <c:pt idx="4">
                  <c:v>52</c:v>
                </c:pt>
                <c:pt idx="5">
                  <c:v>54</c:v>
                </c:pt>
                <c:pt idx="6">
                  <c:v>107</c:v>
                </c:pt>
                <c:pt idx="7">
                  <c:v>107</c:v>
                </c:pt>
                <c:pt idx="8">
                  <c:v>171</c:v>
                </c:pt>
                <c:pt idx="9">
                  <c:v>226</c:v>
                </c:pt>
                <c:pt idx="10">
                  <c:v>241</c:v>
                </c:pt>
                <c:pt idx="11">
                  <c:v>241</c:v>
                </c:pt>
                <c:pt idx="12">
                  <c:v>279</c:v>
                </c:pt>
                <c:pt idx="13">
                  <c:v>291</c:v>
                </c:pt>
                <c:pt idx="14">
                  <c:v>316</c:v>
                </c:pt>
                <c:pt idx="15">
                  <c:v>338</c:v>
                </c:pt>
                <c:pt idx="16">
                  <c:v>362</c:v>
                </c:pt>
                <c:pt idx="17">
                  <c:v>382</c:v>
                </c:pt>
                <c:pt idx="18">
                  <c:v>390</c:v>
                </c:pt>
                <c:pt idx="19">
                  <c:v>390</c:v>
                </c:pt>
                <c:pt idx="20">
                  <c:v>458</c:v>
                </c:pt>
                <c:pt idx="21">
                  <c:v>485</c:v>
                </c:pt>
                <c:pt idx="22">
                  <c:v>531</c:v>
                </c:pt>
                <c:pt idx="23">
                  <c:v>562</c:v>
                </c:pt>
                <c:pt idx="24">
                  <c:v>572</c:v>
                </c:pt>
                <c:pt idx="25">
                  <c:v>581</c:v>
                </c:pt>
                <c:pt idx="26">
                  <c:v>635</c:v>
                </c:pt>
                <c:pt idx="27">
                  <c:v>657</c:v>
                </c:pt>
                <c:pt idx="28">
                  <c:v>700</c:v>
                </c:pt>
                <c:pt idx="29">
                  <c:v>722</c:v>
                </c:pt>
                <c:pt idx="30">
                  <c:v>726</c:v>
                </c:pt>
                <c:pt idx="31">
                  <c:v>737</c:v>
                </c:pt>
                <c:pt idx="32">
                  <c:v>766</c:v>
                </c:pt>
                <c:pt idx="33">
                  <c:v>766</c:v>
                </c:pt>
                <c:pt idx="34">
                  <c:v>786</c:v>
                </c:pt>
                <c:pt idx="35">
                  <c:v>817</c:v>
                </c:pt>
                <c:pt idx="36">
                  <c:v>833</c:v>
                </c:pt>
                <c:pt idx="37">
                  <c:v>852</c:v>
                </c:pt>
                <c:pt idx="38">
                  <c:v>878</c:v>
                </c:pt>
                <c:pt idx="39">
                  <c:v>885</c:v>
                </c:pt>
                <c:pt idx="40">
                  <c:v>910</c:v>
                </c:pt>
                <c:pt idx="41">
                  <c:v>913</c:v>
                </c:pt>
                <c:pt idx="42">
                  <c:v>924</c:v>
                </c:pt>
                <c:pt idx="43">
                  <c:v>933</c:v>
                </c:pt>
                <c:pt idx="44">
                  <c:v>939</c:v>
                </c:pt>
                <c:pt idx="45">
                  <c:v>943</c:v>
                </c:pt>
                <c:pt idx="46">
                  <c:v>952</c:v>
                </c:pt>
                <c:pt idx="47">
                  <c:v>974</c:v>
                </c:pt>
                <c:pt idx="48">
                  <c:v>989</c:v>
                </c:pt>
                <c:pt idx="49">
                  <c:v>999</c:v>
                </c:pt>
                <c:pt idx="50">
                  <c:v>1021</c:v>
                </c:pt>
                <c:pt idx="51">
                  <c:v>1028</c:v>
                </c:pt>
                <c:pt idx="52">
                  <c:v>1039</c:v>
                </c:pt>
                <c:pt idx="53">
                  <c:v>1054</c:v>
                </c:pt>
                <c:pt idx="54">
                  <c:v>1056</c:v>
                </c:pt>
                <c:pt idx="55">
                  <c:v>1081</c:v>
                </c:pt>
                <c:pt idx="56">
                  <c:v>1115</c:v>
                </c:pt>
                <c:pt idx="57">
                  <c:v>1124</c:v>
                </c:pt>
                <c:pt idx="58">
                  <c:v>1130</c:v>
                </c:pt>
                <c:pt idx="59">
                  <c:v>1142</c:v>
                </c:pt>
                <c:pt idx="60">
                  <c:v>1148</c:v>
                </c:pt>
                <c:pt idx="61">
                  <c:v>1164</c:v>
                </c:pt>
                <c:pt idx="62">
                  <c:v>1169</c:v>
                </c:pt>
                <c:pt idx="63">
                  <c:v>1200</c:v>
                </c:pt>
                <c:pt idx="64">
                  <c:v>1216</c:v>
                </c:pt>
                <c:pt idx="65">
                  <c:v>1227</c:v>
                </c:pt>
                <c:pt idx="66">
                  <c:v>1237</c:v>
                </c:pt>
                <c:pt idx="67">
                  <c:v>1246</c:v>
                </c:pt>
                <c:pt idx="68">
                  <c:v>1252</c:v>
                </c:pt>
                <c:pt idx="69">
                  <c:v>1265</c:v>
                </c:pt>
                <c:pt idx="70">
                  <c:v>1285</c:v>
                </c:pt>
                <c:pt idx="71">
                  <c:v>1306</c:v>
                </c:pt>
                <c:pt idx="72">
                  <c:v>1308</c:v>
                </c:pt>
                <c:pt idx="73">
                  <c:v>1310</c:v>
                </c:pt>
                <c:pt idx="74">
                  <c:v>1327</c:v>
                </c:pt>
                <c:pt idx="75">
                  <c:v>1350</c:v>
                </c:pt>
                <c:pt idx="76">
                  <c:v>1364</c:v>
                </c:pt>
                <c:pt idx="77">
                  <c:v>1380</c:v>
                </c:pt>
                <c:pt idx="78">
                  <c:v>1386</c:v>
                </c:pt>
                <c:pt idx="79">
                  <c:v>1396</c:v>
                </c:pt>
                <c:pt idx="80">
                  <c:v>1405</c:v>
                </c:pt>
                <c:pt idx="81">
                  <c:v>1410</c:v>
                </c:pt>
                <c:pt idx="82">
                  <c:v>1410</c:v>
                </c:pt>
                <c:pt idx="83">
                  <c:v>1410</c:v>
                </c:pt>
                <c:pt idx="84">
                  <c:v>1421</c:v>
                </c:pt>
                <c:pt idx="85">
                  <c:v>1429</c:v>
                </c:pt>
                <c:pt idx="86">
                  <c:v>1442</c:v>
                </c:pt>
                <c:pt idx="87">
                  <c:v>1451</c:v>
                </c:pt>
                <c:pt idx="88">
                  <c:v>1451</c:v>
                </c:pt>
                <c:pt idx="89">
                  <c:v>1459</c:v>
                </c:pt>
                <c:pt idx="90">
                  <c:v>1486</c:v>
                </c:pt>
                <c:pt idx="91">
                  <c:v>1488</c:v>
                </c:pt>
                <c:pt idx="92">
                  <c:v>1494</c:v>
                </c:pt>
                <c:pt idx="93">
                  <c:v>1501</c:v>
                </c:pt>
                <c:pt idx="94">
                  <c:v>1508</c:v>
                </c:pt>
                <c:pt idx="95">
                  <c:v>1515</c:v>
                </c:pt>
                <c:pt idx="96">
                  <c:v>1522</c:v>
                </c:pt>
                <c:pt idx="97">
                  <c:v>1542</c:v>
                </c:pt>
                <c:pt idx="98">
                  <c:v>1561</c:v>
                </c:pt>
                <c:pt idx="99">
                  <c:v>1598</c:v>
                </c:pt>
                <c:pt idx="100">
                  <c:v>1598</c:v>
                </c:pt>
                <c:pt idx="101">
                  <c:v>1611</c:v>
                </c:pt>
                <c:pt idx="102">
                  <c:v>1616</c:v>
                </c:pt>
                <c:pt idx="103">
                  <c:v>1651</c:v>
                </c:pt>
                <c:pt idx="104">
                  <c:v>1654</c:v>
                </c:pt>
                <c:pt idx="105">
                  <c:v>1681</c:v>
                </c:pt>
                <c:pt idx="106">
                  <c:v>1699</c:v>
                </c:pt>
                <c:pt idx="107">
                  <c:v>1728</c:v>
                </c:pt>
                <c:pt idx="108">
                  <c:v>1732</c:v>
                </c:pt>
                <c:pt idx="109">
                  <c:v>1742</c:v>
                </c:pt>
                <c:pt idx="110">
                  <c:v>1755</c:v>
                </c:pt>
                <c:pt idx="111">
                  <c:v>1776</c:v>
                </c:pt>
                <c:pt idx="112">
                  <c:v>1814</c:v>
                </c:pt>
                <c:pt idx="113">
                  <c:v>1899</c:v>
                </c:pt>
                <c:pt idx="114">
                  <c:v>1910</c:v>
                </c:pt>
                <c:pt idx="115">
                  <c:v>1923</c:v>
                </c:pt>
                <c:pt idx="116">
                  <c:v>1924</c:v>
                </c:pt>
                <c:pt idx="117">
                  <c:v>1939</c:v>
                </c:pt>
                <c:pt idx="118">
                  <c:v>1951</c:v>
                </c:pt>
                <c:pt idx="119">
                  <c:v>1955</c:v>
                </c:pt>
                <c:pt idx="120">
                  <c:v>1958</c:v>
                </c:pt>
                <c:pt idx="121">
                  <c:v>1974</c:v>
                </c:pt>
                <c:pt idx="122">
                  <c:v>1974</c:v>
                </c:pt>
                <c:pt idx="123">
                  <c:v>1976</c:v>
                </c:pt>
                <c:pt idx="124">
                  <c:v>1988</c:v>
                </c:pt>
                <c:pt idx="125">
                  <c:v>1995</c:v>
                </c:pt>
                <c:pt idx="126">
                  <c:v>1998</c:v>
                </c:pt>
                <c:pt idx="127">
                  <c:v>2014</c:v>
                </c:pt>
                <c:pt idx="128">
                  <c:v>2029</c:v>
                </c:pt>
                <c:pt idx="129">
                  <c:v>2036</c:v>
                </c:pt>
                <c:pt idx="130">
                  <c:v>2045</c:v>
                </c:pt>
                <c:pt idx="131">
                  <c:v>2045</c:v>
                </c:pt>
                <c:pt idx="132">
                  <c:v>2057</c:v>
                </c:pt>
                <c:pt idx="133">
                  <c:v>2071</c:v>
                </c:pt>
                <c:pt idx="134">
                  <c:v>2082</c:v>
                </c:pt>
                <c:pt idx="135">
                  <c:v>2113</c:v>
                </c:pt>
                <c:pt idx="136">
                  <c:v>2126</c:v>
                </c:pt>
                <c:pt idx="137">
                  <c:v>2133</c:v>
                </c:pt>
                <c:pt idx="138">
                  <c:v>2153</c:v>
                </c:pt>
                <c:pt idx="139">
                  <c:v>2176</c:v>
                </c:pt>
                <c:pt idx="140">
                  <c:v>2189</c:v>
                </c:pt>
                <c:pt idx="141">
                  <c:v>2192</c:v>
                </c:pt>
                <c:pt idx="142">
                  <c:v>2238</c:v>
                </c:pt>
                <c:pt idx="143">
                  <c:v>2256</c:v>
                </c:pt>
                <c:pt idx="144">
                  <c:v>2258</c:v>
                </c:pt>
                <c:pt idx="145">
                  <c:v>2273</c:v>
                </c:pt>
                <c:pt idx="146">
                  <c:v>2280</c:v>
                </c:pt>
                <c:pt idx="147">
                  <c:v>2299</c:v>
                </c:pt>
                <c:pt idx="148">
                  <c:v>2342</c:v>
                </c:pt>
                <c:pt idx="149">
                  <c:v>2353</c:v>
                </c:pt>
                <c:pt idx="150">
                  <c:v>2366</c:v>
                </c:pt>
                <c:pt idx="151">
                  <c:v>2385</c:v>
                </c:pt>
                <c:pt idx="152">
                  <c:v>2405</c:v>
                </c:pt>
                <c:pt idx="153">
                  <c:v>2422</c:v>
                </c:pt>
                <c:pt idx="154">
                  <c:v>2454</c:v>
                </c:pt>
                <c:pt idx="155">
                  <c:v>2483</c:v>
                </c:pt>
                <c:pt idx="156">
                  <c:v>2495</c:v>
                </c:pt>
                <c:pt idx="157">
                  <c:v>2516</c:v>
                </c:pt>
                <c:pt idx="158">
                  <c:v>2524</c:v>
                </c:pt>
                <c:pt idx="159">
                  <c:v>2548</c:v>
                </c:pt>
                <c:pt idx="160">
                  <c:v>2559</c:v>
                </c:pt>
                <c:pt idx="161">
                  <c:v>2579</c:v>
                </c:pt>
                <c:pt idx="162">
                  <c:v>2594</c:v>
                </c:pt>
                <c:pt idx="163">
                  <c:v>2622</c:v>
                </c:pt>
                <c:pt idx="164">
                  <c:v>2624</c:v>
                </c:pt>
                <c:pt idx="165">
                  <c:v>2636</c:v>
                </c:pt>
                <c:pt idx="166">
                  <c:v>2659</c:v>
                </c:pt>
                <c:pt idx="167">
                  <c:v>2665</c:v>
                </c:pt>
                <c:pt idx="168">
                  <c:v>2689</c:v>
                </c:pt>
                <c:pt idx="169">
                  <c:v>2711</c:v>
                </c:pt>
                <c:pt idx="170">
                  <c:v>2720</c:v>
                </c:pt>
                <c:pt idx="171">
                  <c:v>2730</c:v>
                </c:pt>
                <c:pt idx="172">
                  <c:v>2749</c:v>
                </c:pt>
                <c:pt idx="173">
                  <c:v>2756</c:v>
                </c:pt>
                <c:pt idx="174">
                  <c:v>2778</c:v>
                </c:pt>
                <c:pt idx="175">
                  <c:v>2782</c:v>
                </c:pt>
                <c:pt idx="176">
                  <c:v>2800</c:v>
                </c:pt>
                <c:pt idx="177">
                  <c:v>2816</c:v>
                </c:pt>
                <c:pt idx="178">
                  <c:v>2832</c:v>
                </c:pt>
                <c:pt idx="179">
                  <c:v>2844</c:v>
                </c:pt>
                <c:pt idx="180">
                  <c:v>2860</c:v>
                </c:pt>
                <c:pt idx="181">
                  <c:v>2879</c:v>
                </c:pt>
                <c:pt idx="182">
                  <c:v>2896</c:v>
                </c:pt>
                <c:pt idx="183">
                  <c:v>2920</c:v>
                </c:pt>
                <c:pt idx="184">
                  <c:v>2939</c:v>
                </c:pt>
                <c:pt idx="185">
                  <c:v>2972</c:v>
                </c:pt>
                <c:pt idx="186">
                  <c:v>2981</c:v>
                </c:pt>
                <c:pt idx="187">
                  <c:v>2999</c:v>
                </c:pt>
                <c:pt idx="188">
                  <c:v>3013</c:v>
                </c:pt>
                <c:pt idx="189">
                  <c:v>3021</c:v>
                </c:pt>
                <c:pt idx="190">
                  <c:v>3057</c:v>
                </c:pt>
                <c:pt idx="191">
                  <c:v>3076</c:v>
                </c:pt>
                <c:pt idx="192">
                  <c:v>3098</c:v>
                </c:pt>
                <c:pt idx="193">
                  <c:v>3116</c:v>
                </c:pt>
                <c:pt idx="194">
                  <c:v>3159</c:v>
                </c:pt>
                <c:pt idx="195">
                  <c:v>3182</c:v>
                </c:pt>
                <c:pt idx="196">
                  <c:v>3188</c:v>
                </c:pt>
                <c:pt idx="197">
                  <c:v>3257</c:v>
                </c:pt>
                <c:pt idx="198">
                  <c:v>3267</c:v>
                </c:pt>
                <c:pt idx="199">
                  <c:v>3308</c:v>
                </c:pt>
                <c:pt idx="200">
                  <c:v>3347</c:v>
                </c:pt>
                <c:pt idx="201">
                  <c:v>3391</c:v>
                </c:pt>
                <c:pt idx="202">
                  <c:v>3401</c:v>
                </c:pt>
                <c:pt idx="203">
                  <c:v>3476</c:v>
                </c:pt>
                <c:pt idx="204">
                  <c:v>3556</c:v>
                </c:pt>
                <c:pt idx="205">
                  <c:v>3672</c:v>
                </c:pt>
                <c:pt idx="206">
                  <c:v>3685</c:v>
                </c:pt>
                <c:pt idx="207">
                  <c:v>3727</c:v>
                </c:pt>
                <c:pt idx="208">
                  <c:v>3763</c:v>
                </c:pt>
                <c:pt idx="209">
                  <c:v>3845</c:v>
                </c:pt>
                <c:pt idx="210">
                  <c:v>3973</c:v>
                </c:pt>
                <c:pt idx="211">
                  <c:v>4202</c:v>
                </c:pt>
                <c:pt idx="212">
                  <c:v>4202</c:v>
                </c:pt>
                <c:pt idx="213">
                  <c:v>4256</c:v>
                </c:pt>
                <c:pt idx="214">
                  <c:v>4291</c:v>
                </c:pt>
                <c:pt idx="215">
                  <c:v>4451</c:v>
                </c:pt>
                <c:pt idx="216">
                  <c:v>4576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4"/>
          <c:tx>
            <c:strRef>
              <c:f>Tabelle1!$M$3</c:f>
              <c:strCache>
                <c:ptCount val="1"/>
                <c:pt idx="0">
                  <c:v>Quarant</c:v>
                </c:pt>
              </c:strCache>
            </c:strRef>
          </c:tx>
          <c:spPr>
            <a:noFill/>
            <a:ln w="25400">
              <a:solidFill>
                <a:schemeClr val="accent1">
                  <a:lumMod val="50000"/>
                </a:schemeClr>
              </a:solidFill>
            </a:ln>
            <a:effectLst/>
          </c:spPr>
          <c:val>
            <c:numRef>
              <c:f>Tabelle1!$M$4:$M$220</c:f>
              <c:numCache>
                <c:formatCode>General</c:formatCode>
                <c:ptCount val="217"/>
                <c:pt idx="0">
                  <c:v>375</c:v>
                </c:pt>
                <c:pt idx="1">
                  <c:v>400</c:v>
                </c:pt>
                <c:pt idx="2">
                  <c:v>347</c:v>
                </c:pt>
                <c:pt idx="3">
                  <c:v>442</c:v>
                </c:pt>
                <c:pt idx="4">
                  <c:v>536</c:v>
                </c:pt>
                <c:pt idx="5">
                  <c:v>500</c:v>
                </c:pt>
                <c:pt idx="6">
                  <c:v>500</c:v>
                </c:pt>
                <c:pt idx="7">
                  <c:v>460</c:v>
                </c:pt>
                <c:pt idx="8">
                  <c:v>380</c:v>
                </c:pt>
                <c:pt idx="9">
                  <c:v>355</c:v>
                </c:pt>
                <c:pt idx="10">
                  <c:v>355</c:v>
                </c:pt>
                <c:pt idx="11">
                  <c:v>332</c:v>
                </c:pt>
                <c:pt idx="12">
                  <c:v>301</c:v>
                </c:pt>
                <c:pt idx="13">
                  <c:v>300</c:v>
                </c:pt>
                <c:pt idx="14">
                  <c:v>200</c:v>
                </c:pt>
                <c:pt idx="15">
                  <c:v>255</c:v>
                </c:pt>
                <c:pt idx="16">
                  <c:v>226</c:v>
                </c:pt>
                <c:pt idx="17">
                  <c:v>226</c:v>
                </c:pt>
                <c:pt idx="18">
                  <c:v>205</c:v>
                </c:pt>
                <c:pt idx="19">
                  <c:v>200</c:v>
                </c:pt>
                <c:pt idx="20">
                  <c:v>200</c:v>
                </c:pt>
                <c:pt idx="21">
                  <c:v>220</c:v>
                </c:pt>
                <c:pt idx="22">
                  <c:v>250</c:v>
                </c:pt>
                <c:pt idx="23">
                  <c:v>220</c:v>
                </c:pt>
                <c:pt idx="24">
                  <c:v>193</c:v>
                </c:pt>
                <c:pt idx="25">
                  <c:v>200</c:v>
                </c:pt>
                <c:pt idx="26">
                  <c:v>200</c:v>
                </c:pt>
                <c:pt idx="27">
                  <c:v>172</c:v>
                </c:pt>
                <c:pt idx="28">
                  <c:v>219</c:v>
                </c:pt>
                <c:pt idx="29">
                  <c:v>215</c:v>
                </c:pt>
                <c:pt idx="30">
                  <c:v>210</c:v>
                </c:pt>
                <c:pt idx="31">
                  <c:v>205</c:v>
                </c:pt>
                <c:pt idx="32">
                  <c:v>200</c:v>
                </c:pt>
                <c:pt idx="33">
                  <c:v>190</c:v>
                </c:pt>
                <c:pt idx="34">
                  <c:v>190</c:v>
                </c:pt>
                <c:pt idx="35">
                  <c:v>240</c:v>
                </c:pt>
                <c:pt idx="36">
                  <c:v>235</c:v>
                </c:pt>
                <c:pt idx="37">
                  <c:v>231</c:v>
                </c:pt>
                <c:pt idx="38">
                  <c:v>240</c:v>
                </c:pt>
                <c:pt idx="39">
                  <c:v>240</c:v>
                </c:pt>
                <c:pt idx="40">
                  <c:v>232</c:v>
                </c:pt>
                <c:pt idx="41">
                  <c:v>360</c:v>
                </c:pt>
                <c:pt idx="42">
                  <c:v>308</c:v>
                </c:pt>
                <c:pt idx="43">
                  <c:v>315</c:v>
                </c:pt>
                <c:pt idx="44">
                  <c:v>324</c:v>
                </c:pt>
                <c:pt idx="45">
                  <c:v>332</c:v>
                </c:pt>
                <c:pt idx="46">
                  <c:v>330</c:v>
                </c:pt>
                <c:pt idx="47">
                  <c:v>310</c:v>
                </c:pt>
                <c:pt idx="48">
                  <c:v>322</c:v>
                </c:pt>
                <c:pt idx="49">
                  <c:v>340</c:v>
                </c:pt>
                <c:pt idx="50">
                  <c:v>342</c:v>
                </c:pt>
                <c:pt idx="51">
                  <c:v>352</c:v>
                </c:pt>
                <c:pt idx="52">
                  <c:v>355</c:v>
                </c:pt>
                <c:pt idx="53">
                  <c:v>331</c:v>
                </c:pt>
                <c:pt idx="54">
                  <c:v>341</c:v>
                </c:pt>
                <c:pt idx="55">
                  <c:v>280</c:v>
                </c:pt>
                <c:pt idx="56">
                  <c:v>278</c:v>
                </c:pt>
                <c:pt idx="57">
                  <c:v>266</c:v>
                </c:pt>
                <c:pt idx="58">
                  <c:v>260</c:v>
                </c:pt>
                <c:pt idx="59">
                  <c:v>260</c:v>
                </c:pt>
                <c:pt idx="60">
                  <c:v>265</c:v>
                </c:pt>
                <c:pt idx="61">
                  <c:v>279</c:v>
                </c:pt>
                <c:pt idx="62">
                  <c:v>279</c:v>
                </c:pt>
                <c:pt idx="63">
                  <c:v>285</c:v>
                </c:pt>
                <c:pt idx="64">
                  <c:v>280</c:v>
                </c:pt>
                <c:pt idx="65">
                  <c:v>280</c:v>
                </c:pt>
                <c:pt idx="66">
                  <c:v>276</c:v>
                </c:pt>
                <c:pt idx="67">
                  <c:v>283</c:v>
                </c:pt>
                <c:pt idx="68">
                  <c:v>279</c:v>
                </c:pt>
                <c:pt idx="69">
                  <c:v>263</c:v>
                </c:pt>
                <c:pt idx="70">
                  <c:v>260</c:v>
                </c:pt>
                <c:pt idx="71">
                  <c:v>258</c:v>
                </c:pt>
                <c:pt idx="72">
                  <c:v>255</c:v>
                </c:pt>
                <c:pt idx="73">
                  <c:v>251</c:v>
                </c:pt>
                <c:pt idx="74">
                  <c:v>245</c:v>
                </c:pt>
                <c:pt idx="75">
                  <c:v>238</c:v>
                </c:pt>
                <c:pt idx="76">
                  <c:v>242</c:v>
                </c:pt>
                <c:pt idx="77">
                  <c:v>235</c:v>
                </c:pt>
                <c:pt idx="78">
                  <c:v>240</c:v>
                </c:pt>
                <c:pt idx="79">
                  <c:v>237</c:v>
                </c:pt>
                <c:pt idx="80">
                  <c:v>231</c:v>
                </c:pt>
                <c:pt idx="81">
                  <c:v>227</c:v>
                </c:pt>
                <c:pt idx="82">
                  <c:v>225</c:v>
                </c:pt>
                <c:pt idx="83">
                  <c:v>240</c:v>
                </c:pt>
                <c:pt idx="84">
                  <c:v>375</c:v>
                </c:pt>
                <c:pt idx="85">
                  <c:v>387</c:v>
                </c:pt>
                <c:pt idx="86">
                  <c:v>396</c:v>
                </c:pt>
                <c:pt idx="87">
                  <c:v>392</c:v>
                </c:pt>
                <c:pt idx="88">
                  <c:v>412</c:v>
                </c:pt>
                <c:pt idx="89">
                  <c:v>403</c:v>
                </c:pt>
                <c:pt idx="90">
                  <c:v>455</c:v>
                </c:pt>
                <c:pt idx="91">
                  <c:v>480</c:v>
                </c:pt>
                <c:pt idx="92">
                  <c:v>514</c:v>
                </c:pt>
                <c:pt idx="93">
                  <c:v>517</c:v>
                </c:pt>
                <c:pt idx="94">
                  <c:v>520</c:v>
                </c:pt>
                <c:pt idx="95">
                  <c:v>524</c:v>
                </c:pt>
                <c:pt idx="96">
                  <c:v>553</c:v>
                </c:pt>
                <c:pt idx="97">
                  <c:v>572</c:v>
                </c:pt>
                <c:pt idx="98">
                  <c:v>591</c:v>
                </c:pt>
                <c:pt idx="99">
                  <c:v>633</c:v>
                </c:pt>
                <c:pt idx="100">
                  <c:v>648</c:v>
                </c:pt>
                <c:pt idx="101">
                  <c:v>645</c:v>
                </c:pt>
                <c:pt idx="102">
                  <c:v>612</c:v>
                </c:pt>
                <c:pt idx="103">
                  <c:v>571</c:v>
                </c:pt>
                <c:pt idx="104">
                  <c:v>595</c:v>
                </c:pt>
                <c:pt idx="105">
                  <c:v>625</c:v>
                </c:pt>
                <c:pt idx="106">
                  <c:v>601</c:v>
                </c:pt>
                <c:pt idx="107">
                  <c:v>578</c:v>
                </c:pt>
                <c:pt idx="108">
                  <c:v>585</c:v>
                </c:pt>
                <c:pt idx="109">
                  <c:v>582</c:v>
                </c:pt>
                <c:pt idx="110">
                  <c:v>589</c:v>
                </c:pt>
                <c:pt idx="111">
                  <c:v>582</c:v>
                </c:pt>
                <c:pt idx="112">
                  <c:v>479</c:v>
                </c:pt>
                <c:pt idx="113">
                  <c:v>429</c:v>
                </c:pt>
                <c:pt idx="114">
                  <c:v>384</c:v>
                </c:pt>
                <c:pt idx="115">
                  <c:v>368</c:v>
                </c:pt>
                <c:pt idx="116">
                  <c:v>360</c:v>
                </c:pt>
                <c:pt idx="117">
                  <c:v>338</c:v>
                </c:pt>
                <c:pt idx="118">
                  <c:v>319</c:v>
                </c:pt>
                <c:pt idx="119">
                  <c:v>349</c:v>
                </c:pt>
                <c:pt idx="120">
                  <c:v>344</c:v>
                </c:pt>
                <c:pt idx="121">
                  <c:v>342</c:v>
                </c:pt>
                <c:pt idx="122">
                  <c:v>310</c:v>
                </c:pt>
                <c:pt idx="123">
                  <c:v>304</c:v>
                </c:pt>
                <c:pt idx="124">
                  <c:v>257</c:v>
                </c:pt>
                <c:pt idx="125">
                  <c:v>299</c:v>
                </c:pt>
                <c:pt idx="126">
                  <c:v>348</c:v>
                </c:pt>
                <c:pt idx="127">
                  <c:v>350</c:v>
                </c:pt>
                <c:pt idx="128">
                  <c:v>357</c:v>
                </c:pt>
                <c:pt idx="129">
                  <c:v>381</c:v>
                </c:pt>
                <c:pt idx="130">
                  <c:v>394</c:v>
                </c:pt>
                <c:pt idx="131">
                  <c:v>438</c:v>
                </c:pt>
                <c:pt idx="132">
                  <c:v>448</c:v>
                </c:pt>
                <c:pt idx="133">
                  <c:v>474</c:v>
                </c:pt>
                <c:pt idx="134">
                  <c:v>541</c:v>
                </c:pt>
                <c:pt idx="135">
                  <c:v>519</c:v>
                </c:pt>
                <c:pt idx="136">
                  <c:v>530</c:v>
                </c:pt>
                <c:pt idx="137">
                  <c:v>534</c:v>
                </c:pt>
                <c:pt idx="138">
                  <c:v>524</c:v>
                </c:pt>
                <c:pt idx="139">
                  <c:v>512</c:v>
                </c:pt>
                <c:pt idx="140">
                  <c:v>561</c:v>
                </c:pt>
                <c:pt idx="141">
                  <c:v>591</c:v>
                </c:pt>
                <c:pt idx="142">
                  <c:v>528</c:v>
                </c:pt>
                <c:pt idx="143">
                  <c:v>526</c:v>
                </c:pt>
                <c:pt idx="144">
                  <c:v>527</c:v>
                </c:pt>
                <c:pt idx="145">
                  <c:v>572</c:v>
                </c:pt>
                <c:pt idx="146">
                  <c:v>605</c:v>
                </c:pt>
                <c:pt idx="147">
                  <c:v>656</c:v>
                </c:pt>
                <c:pt idx="148">
                  <c:v>662</c:v>
                </c:pt>
                <c:pt idx="149">
                  <c:v>720</c:v>
                </c:pt>
                <c:pt idx="150">
                  <c:v>765</c:v>
                </c:pt>
                <c:pt idx="151">
                  <c:v>797</c:v>
                </c:pt>
                <c:pt idx="152">
                  <c:v>872</c:v>
                </c:pt>
                <c:pt idx="153">
                  <c:v>1011</c:v>
                </c:pt>
                <c:pt idx="154">
                  <c:v>1053</c:v>
                </c:pt>
                <c:pt idx="155">
                  <c:v>1048</c:v>
                </c:pt>
                <c:pt idx="156">
                  <c:v>988</c:v>
                </c:pt>
                <c:pt idx="157">
                  <c:v>949</c:v>
                </c:pt>
                <c:pt idx="158">
                  <c:v>945</c:v>
                </c:pt>
                <c:pt idx="159">
                  <c:v>826</c:v>
                </c:pt>
                <c:pt idx="160">
                  <c:v>836</c:v>
                </c:pt>
                <c:pt idx="161">
                  <c:v>822</c:v>
                </c:pt>
                <c:pt idx="162">
                  <c:v>777</c:v>
                </c:pt>
                <c:pt idx="163">
                  <c:v>590</c:v>
                </c:pt>
                <c:pt idx="164">
                  <c:v>562</c:v>
                </c:pt>
                <c:pt idx="165">
                  <c:v>557</c:v>
                </c:pt>
                <c:pt idx="166">
                  <c:v>549</c:v>
                </c:pt>
                <c:pt idx="167">
                  <c:v>607</c:v>
                </c:pt>
                <c:pt idx="168">
                  <c:v>585</c:v>
                </c:pt>
                <c:pt idx="169">
                  <c:v>613</c:v>
                </c:pt>
                <c:pt idx="170">
                  <c:v>593</c:v>
                </c:pt>
                <c:pt idx="171">
                  <c:v>593</c:v>
                </c:pt>
                <c:pt idx="172">
                  <c:v>646</c:v>
                </c:pt>
                <c:pt idx="173">
                  <c:v>821</c:v>
                </c:pt>
                <c:pt idx="174">
                  <c:v>900</c:v>
                </c:pt>
                <c:pt idx="175">
                  <c:v>1021</c:v>
                </c:pt>
                <c:pt idx="176">
                  <c:v>1080</c:v>
                </c:pt>
                <c:pt idx="177">
                  <c:v>1040</c:v>
                </c:pt>
                <c:pt idx="178">
                  <c:v>1003</c:v>
                </c:pt>
                <c:pt idx="179">
                  <c:v>1235</c:v>
                </c:pt>
                <c:pt idx="180">
                  <c:v>1328</c:v>
                </c:pt>
                <c:pt idx="181">
                  <c:v>1255</c:v>
                </c:pt>
                <c:pt idx="182">
                  <c:v>1055</c:v>
                </c:pt>
                <c:pt idx="183">
                  <c:v>1290</c:v>
                </c:pt>
                <c:pt idx="184">
                  <c:v>1157</c:v>
                </c:pt>
                <c:pt idx="185">
                  <c:v>1154</c:v>
                </c:pt>
                <c:pt idx="186">
                  <c:v>1236</c:v>
                </c:pt>
                <c:pt idx="187">
                  <c:v>1408</c:v>
                </c:pt>
                <c:pt idx="188">
                  <c:v>1497</c:v>
                </c:pt>
                <c:pt idx="189">
                  <c:v>1600</c:v>
                </c:pt>
                <c:pt idx="190">
                  <c:v>1554</c:v>
                </c:pt>
                <c:pt idx="191">
                  <c:v>1346</c:v>
                </c:pt>
                <c:pt idx="192">
                  <c:v>1369</c:v>
                </c:pt>
                <c:pt idx="193">
                  <c:v>1410</c:v>
                </c:pt>
                <c:pt idx="194">
                  <c:v>1400</c:v>
                </c:pt>
                <c:pt idx="195">
                  <c:v>1437</c:v>
                </c:pt>
                <c:pt idx="196">
                  <c:v>1517</c:v>
                </c:pt>
                <c:pt idx="197">
                  <c:v>1723</c:v>
                </c:pt>
                <c:pt idx="198">
                  <c:v>1572</c:v>
                </c:pt>
                <c:pt idx="199">
                  <c:v>1600</c:v>
                </c:pt>
                <c:pt idx="200">
                  <c:v>1680</c:v>
                </c:pt>
                <c:pt idx="201">
                  <c:v>1722</c:v>
                </c:pt>
                <c:pt idx="202">
                  <c:v>2010</c:v>
                </c:pt>
                <c:pt idx="203">
                  <c:v>2050</c:v>
                </c:pt>
                <c:pt idx="204">
                  <c:v>2182</c:v>
                </c:pt>
                <c:pt idx="205">
                  <c:v>2064</c:v>
                </c:pt>
                <c:pt idx="206">
                  <c:v>2177</c:v>
                </c:pt>
                <c:pt idx="207">
                  <c:v>2467</c:v>
                </c:pt>
                <c:pt idx="208">
                  <c:v>2617</c:v>
                </c:pt>
                <c:pt idx="209">
                  <c:v>2459</c:v>
                </c:pt>
                <c:pt idx="210">
                  <c:v>2302</c:v>
                </c:pt>
                <c:pt idx="211">
                  <c:v>2356</c:v>
                </c:pt>
                <c:pt idx="212">
                  <c:v>2235</c:v>
                </c:pt>
                <c:pt idx="213">
                  <c:v>2235</c:v>
                </c:pt>
                <c:pt idx="214">
                  <c:v>2675</c:v>
                </c:pt>
                <c:pt idx="215">
                  <c:v>2765</c:v>
                </c:pt>
                <c:pt idx="216">
                  <c:v>3191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3-5E4E-9DE8-D802011EF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At val="-100"/>
        <c:auto val="1"/>
        <c:lblOffset val="100"/>
        <c:baseTimeUnit val="days"/>
      </c:dateAx>
      <c:valAx>
        <c:axId val="1600336864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inorUnit val="50"/>
      </c:valAx>
      <c:valAx>
        <c:axId val="1332682511"/>
        <c:scaling>
          <c:orientation val="minMax"/>
          <c:max val="6000"/>
          <c:min val="0"/>
        </c:scaling>
        <c:delete val="0"/>
        <c:axPos val="r"/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inorUnit val="50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COVID-19 in Düsseldorf,</a:t>
            </a:r>
            <a:r>
              <a:rPr lang="de-DE" baseline="0"/>
              <a:t> </a:t>
            </a:r>
            <a:r>
              <a:rPr lang="de-DE"/>
              <a:t>Datenquelle:</a:t>
            </a:r>
            <a:r>
              <a:rPr lang="de-DE" baseline="0"/>
              <a:t> @Duesseldorf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Tabelle1!$F$3</c:f>
              <c:strCache>
                <c:ptCount val="1"/>
                <c:pt idx="0">
                  <c:v>KH (intensiv)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Tabelle1!$F$4:$F$220</c:f>
              <c:numCache>
                <c:formatCode>General</c:formatCode>
                <c:ptCount val="217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25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39</c:v>
                </c:pt>
                <c:pt idx="11">
                  <c:v>37</c:v>
                </c:pt>
                <c:pt idx="12">
                  <c:v>41</c:v>
                </c:pt>
                <c:pt idx="13">
                  <c:v>41</c:v>
                </c:pt>
                <c:pt idx="14">
                  <c:v>41</c:v>
                </c:pt>
                <c:pt idx="15">
                  <c:v>46</c:v>
                </c:pt>
                <c:pt idx="16">
                  <c:v>45</c:v>
                </c:pt>
                <c:pt idx="17">
                  <c:v>46</c:v>
                </c:pt>
                <c:pt idx="18">
                  <c:v>47</c:v>
                </c:pt>
                <c:pt idx="19">
                  <c:v>45</c:v>
                </c:pt>
                <c:pt idx="20">
                  <c:v>42</c:v>
                </c:pt>
                <c:pt idx="21">
                  <c:v>41</c:v>
                </c:pt>
                <c:pt idx="22">
                  <c:v>39</c:v>
                </c:pt>
                <c:pt idx="23">
                  <c:v>39</c:v>
                </c:pt>
                <c:pt idx="24">
                  <c:v>39</c:v>
                </c:pt>
                <c:pt idx="25">
                  <c:v>35</c:v>
                </c:pt>
                <c:pt idx="26">
                  <c:v>37</c:v>
                </c:pt>
                <c:pt idx="27">
                  <c:v>34</c:v>
                </c:pt>
                <c:pt idx="28">
                  <c:v>27</c:v>
                </c:pt>
                <c:pt idx="29">
                  <c:v>25</c:v>
                </c:pt>
                <c:pt idx="30">
                  <c:v>27</c:v>
                </c:pt>
                <c:pt idx="31">
                  <c:v>28</c:v>
                </c:pt>
                <c:pt idx="32">
                  <c:v>26</c:v>
                </c:pt>
                <c:pt idx="33">
                  <c:v>25</c:v>
                </c:pt>
                <c:pt idx="34">
                  <c:v>24</c:v>
                </c:pt>
                <c:pt idx="35">
                  <c:v>20</c:v>
                </c:pt>
                <c:pt idx="36">
                  <c:v>23</c:v>
                </c:pt>
                <c:pt idx="37">
                  <c:v>22</c:v>
                </c:pt>
                <c:pt idx="38">
                  <c:v>23</c:v>
                </c:pt>
                <c:pt idx="39">
                  <c:v>21</c:v>
                </c:pt>
                <c:pt idx="40">
                  <c:v>16</c:v>
                </c:pt>
                <c:pt idx="41">
                  <c:v>18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16</c:v>
                </c:pt>
                <c:pt idx="47">
                  <c:v>15</c:v>
                </c:pt>
                <c:pt idx="48">
                  <c:v>15</c:v>
                </c:pt>
                <c:pt idx="49">
                  <c:v>13</c:v>
                </c:pt>
                <c:pt idx="50">
                  <c:v>13</c:v>
                </c:pt>
                <c:pt idx="51">
                  <c:v>14</c:v>
                </c:pt>
                <c:pt idx="52">
                  <c:v>12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10</c:v>
                </c:pt>
                <c:pt idx="57">
                  <c:v>9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6</c:v>
                </c:pt>
                <c:pt idx="74">
                  <c:v>3</c:v>
                </c:pt>
                <c:pt idx="75">
                  <c:v>4</c:v>
                </c:pt>
                <c:pt idx="76">
                  <c:v>3</c:v>
                </c:pt>
                <c:pt idx="77">
                  <c:v>4</c:v>
                </c:pt>
                <c:pt idx="78">
                  <c:v>4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8</c:v>
                </c:pt>
                <c:pt idx="97">
                  <c:v>7</c:v>
                </c:pt>
                <c:pt idx="98">
                  <c:v>5</c:v>
                </c:pt>
                <c:pt idx="99">
                  <c:v>3</c:v>
                </c:pt>
                <c:pt idx="100">
                  <c:v>4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5</c:v>
                </c:pt>
                <c:pt idx="123">
                  <c:v>3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4</c:v>
                </c:pt>
                <c:pt idx="134">
                  <c:v>2</c:v>
                </c:pt>
                <c:pt idx="135">
                  <c:v>2</c:v>
                </c:pt>
                <c:pt idx="136">
                  <c:v>3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6</c:v>
                </c:pt>
                <c:pt idx="146">
                  <c:v>6</c:v>
                </c:pt>
                <c:pt idx="147">
                  <c:v>5</c:v>
                </c:pt>
                <c:pt idx="148">
                  <c:v>5</c:v>
                </c:pt>
                <c:pt idx="149">
                  <c:v>7</c:v>
                </c:pt>
                <c:pt idx="150">
                  <c:v>6</c:v>
                </c:pt>
                <c:pt idx="151">
                  <c:v>6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6</c:v>
                </c:pt>
                <c:pt idx="161">
                  <c:v>5</c:v>
                </c:pt>
                <c:pt idx="162">
                  <c:v>4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5</c:v>
                </c:pt>
                <c:pt idx="167">
                  <c:v>6</c:v>
                </c:pt>
                <c:pt idx="168">
                  <c:v>6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3</c:v>
                </c:pt>
                <c:pt idx="187">
                  <c:v>3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4</c:v>
                </c:pt>
                <c:pt idx="193">
                  <c:v>3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8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8</c:v>
                </c:pt>
                <c:pt idx="203">
                  <c:v>7</c:v>
                </c:pt>
                <c:pt idx="204">
                  <c:v>8</c:v>
                </c:pt>
                <c:pt idx="205">
                  <c:v>7</c:v>
                </c:pt>
                <c:pt idx="206">
                  <c:v>7</c:v>
                </c:pt>
                <c:pt idx="207">
                  <c:v>8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16</c:v>
                </c:pt>
                <c:pt idx="212">
                  <c:v>16</c:v>
                </c:pt>
                <c:pt idx="213">
                  <c:v>17</c:v>
                </c:pt>
                <c:pt idx="214">
                  <c:v>16</c:v>
                </c:pt>
                <c:pt idx="215">
                  <c:v>19</c:v>
                </c:pt>
                <c:pt idx="216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4B-FB44-92F6-C35C29FD4F10}"/>
            </c:ext>
          </c:extLst>
        </c:ser>
        <c:ser>
          <c:idx val="3"/>
          <c:order val="1"/>
          <c:tx>
            <c:strRef>
              <c:f>Tabelle1!$G$3</c:f>
              <c:strCache>
                <c:ptCount val="1"/>
                <c:pt idx="0">
                  <c:v>KH (nicht intensiv)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Tabelle1!$G$4:$G$220</c:f>
              <c:numCache>
                <c:formatCode>General</c:formatCode>
                <c:ptCount val="217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38</c:v>
                </c:pt>
                <c:pt idx="4">
                  <c:v>39</c:v>
                </c:pt>
                <c:pt idx="5">
                  <c:v>41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48</c:v>
                </c:pt>
                <c:pt idx="10">
                  <c:v>47</c:v>
                </c:pt>
                <c:pt idx="11">
                  <c:v>43</c:v>
                </c:pt>
                <c:pt idx="12">
                  <c:v>39</c:v>
                </c:pt>
                <c:pt idx="13">
                  <c:v>35</c:v>
                </c:pt>
                <c:pt idx="14">
                  <c:v>29</c:v>
                </c:pt>
                <c:pt idx="15">
                  <c:v>27</c:v>
                </c:pt>
                <c:pt idx="16">
                  <c:v>24</c:v>
                </c:pt>
                <c:pt idx="17">
                  <c:v>20</c:v>
                </c:pt>
                <c:pt idx="18">
                  <c:v>24</c:v>
                </c:pt>
                <c:pt idx="19">
                  <c:v>26</c:v>
                </c:pt>
                <c:pt idx="20">
                  <c:v>24</c:v>
                </c:pt>
                <c:pt idx="21">
                  <c:v>22</c:v>
                </c:pt>
                <c:pt idx="22">
                  <c:v>24</c:v>
                </c:pt>
                <c:pt idx="23">
                  <c:v>26</c:v>
                </c:pt>
                <c:pt idx="24">
                  <c:v>30</c:v>
                </c:pt>
                <c:pt idx="25">
                  <c:v>27</c:v>
                </c:pt>
                <c:pt idx="26">
                  <c:v>20</c:v>
                </c:pt>
                <c:pt idx="27">
                  <c:v>26</c:v>
                </c:pt>
                <c:pt idx="28">
                  <c:v>31</c:v>
                </c:pt>
                <c:pt idx="29">
                  <c:v>28</c:v>
                </c:pt>
                <c:pt idx="30">
                  <c:v>21</c:v>
                </c:pt>
                <c:pt idx="31">
                  <c:v>23</c:v>
                </c:pt>
                <c:pt idx="32">
                  <c:v>20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17</c:v>
                </c:pt>
                <c:pt idx="37">
                  <c:v>20</c:v>
                </c:pt>
                <c:pt idx="38">
                  <c:v>19</c:v>
                </c:pt>
                <c:pt idx="39">
                  <c:v>17</c:v>
                </c:pt>
                <c:pt idx="40">
                  <c:v>20</c:v>
                </c:pt>
                <c:pt idx="41">
                  <c:v>19</c:v>
                </c:pt>
                <c:pt idx="42">
                  <c:v>17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17</c:v>
                </c:pt>
                <c:pt idx="47">
                  <c:v>16</c:v>
                </c:pt>
                <c:pt idx="48">
                  <c:v>20</c:v>
                </c:pt>
                <c:pt idx="49">
                  <c:v>23</c:v>
                </c:pt>
                <c:pt idx="50">
                  <c:v>17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12</c:v>
                </c:pt>
                <c:pt idx="58">
                  <c:v>14</c:v>
                </c:pt>
                <c:pt idx="59">
                  <c:v>13</c:v>
                </c:pt>
                <c:pt idx="60">
                  <c:v>11</c:v>
                </c:pt>
                <c:pt idx="61">
                  <c:v>14</c:v>
                </c:pt>
                <c:pt idx="62">
                  <c:v>15</c:v>
                </c:pt>
                <c:pt idx="63">
                  <c:v>13</c:v>
                </c:pt>
                <c:pt idx="64">
                  <c:v>13</c:v>
                </c:pt>
                <c:pt idx="65">
                  <c:v>9</c:v>
                </c:pt>
                <c:pt idx="66">
                  <c:v>11</c:v>
                </c:pt>
                <c:pt idx="67">
                  <c:v>11</c:v>
                </c:pt>
                <c:pt idx="68">
                  <c:v>12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8</c:v>
                </c:pt>
                <c:pt idx="79">
                  <c:v>10</c:v>
                </c:pt>
                <c:pt idx="80">
                  <c:v>9</c:v>
                </c:pt>
                <c:pt idx="81">
                  <c:v>9</c:v>
                </c:pt>
                <c:pt idx="82">
                  <c:v>7</c:v>
                </c:pt>
                <c:pt idx="83">
                  <c:v>6</c:v>
                </c:pt>
                <c:pt idx="84">
                  <c:v>10</c:v>
                </c:pt>
                <c:pt idx="85">
                  <c:v>12</c:v>
                </c:pt>
                <c:pt idx="86">
                  <c:v>10</c:v>
                </c:pt>
                <c:pt idx="87">
                  <c:v>11</c:v>
                </c:pt>
                <c:pt idx="88">
                  <c:v>11</c:v>
                </c:pt>
                <c:pt idx="89">
                  <c:v>14</c:v>
                </c:pt>
                <c:pt idx="90">
                  <c:v>14</c:v>
                </c:pt>
                <c:pt idx="91">
                  <c:v>13</c:v>
                </c:pt>
                <c:pt idx="92">
                  <c:v>14</c:v>
                </c:pt>
                <c:pt idx="93">
                  <c:v>14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13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15</c:v>
                </c:pt>
                <c:pt idx="102">
                  <c:v>14</c:v>
                </c:pt>
                <c:pt idx="103">
                  <c:v>13</c:v>
                </c:pt>
                <c:pt idx="104">
                  <c:v>12</c:v>
                </c:pt>
                <c:pt idx="105">
                  <c:v>12</c:v>
                </c:pt>
                <c:pt idx="106">
                  <c:v>11</c:v>
                </c:pt>
                <c:pt idx="107">
                  <c:v>9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7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7</c:v>
                </c:pt>
                <c:pt idx="118">
                  <c:v>6</c:v>
                </c:pt>
                <c:pt idx="119">
                  <c:v>6</c:v>
                </c:pt>
                <c:pt idx="120">
                  <c:v>9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15</c:v>
                </c:pt>
                <c:pt idx="129">
                  <c:v>14</c:v>
                </c:pt>
                <c:pt idx="130">
                  <c:v>16</c:v>
                </c:pt>
                <c:pt idx="131">
                  <c:v>16</c:v>
                </c:pt>
                <c:pt idx="132">
                  <c:v>14</c:v>
                </c:pt>
                <c:pt idx="133">
                  <c:v>14</c:v>
                </c:pt>
                <c:pt idx="134">
                  <c:v>20</c:v>
                </c:pt>
                <c:pt idx="135">
                  <c:v>22</c:v>
                </c:pt>
                <c:pt idx="136">
                  <c:v>19</c:v>
                </c:pt>
                <c:pt idx="137">
                  <c:v>20</c:v>
                </c:pt>
                <c:pt idx="138">
                  <c:v>21</c:v>
                </c:pt>
                <c:pt idx="139">
                  <c:v>20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20</c:v>
                </c:pt>
                <c:pt idx="144">
                  <c:v>20</c:v>
                </c:pt>
                <c:pt idx="145">
                  <c:v>24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14</c:v>
                </c:pt>
                <c:pt idx="150">
                  <c:v>16</c:v>
                </c:pt>
                <c:pt idx="151">
                  <c:v>13</c:v>
                </c:pt>
                <c:pt idx="152">
                  <c:v>15</c:v>
                </c:pt>
                <c:pt idx="153">
                  <c:v>14</c:v>
                </c:pt>
                <c:pt idx="154">
                  <c:v>11</c:v>
                </c:pt>
                <c:pt idx="155">
                  <c:v>9</c:v>
                </c:pt>
                <c:pt idx="156">
                  <c:v>9</c:v>
                </c:pt>
                <c:pt idx="157">
                  <c:v>8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9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9</c:v>
                </c:pt>
                <c:pt idx="167">
                  <c:v>12</c:v>
                </c:pt>
                <c:pt idx="168">
                  <c:v>11</c:v>
                </c:pt>
                <c:pt idx="169">
                  <c:v>10</c:v>
                </c:pt>
                <c:pt idx="170">
                  <c:v>9</c:v>
                </c:pt>
                <c:pt idx="171">
                  <c:v>9</c:v>
                </c:pt>
                <c:pt idx="172">
                  <c:v>9</c:v>
                </c:pt>
                <c:pt idx="173">
                  <c:v>13</c:v>
                </c:pt>
                <c:pt idx="174">
                  <c:v>11</c:v>
                </c:pt>
                <c:pt idx="175">
                  <c:v>10</c:v>
                </c:pt>
                <c:pt idx="176">
                  <c:v>11</c:v>
                </c:pt>
                <c:pt idx="177">
                  <c:v>9</c:v>
                </c:pt>
                <c:pt idx="178">
                  <c:v>9</c:v>
                </c:pt>
                <c:pt idx="179">
                  <c:v>10</c:v>
                </c:pt>
                <c:pt idx="180">
                  <c:v>13</c:v>
                </c:pt>
                <c:pt idx="181">
                  <c:v>13</c:v>
                </c:pt>
                <c:pt idx="182">
                  <c:v>12</c:v>
                </c:pt>
                <c:pt idx="183">
                  <c:v>11</c:v>
                </c:pt>
                <c:pt idx="184">
                  <c:v>13</c:v>
                </c:pt>
                <c:pt idx="185">
                  <c:v>14</c:v>
                </c:pt>
                <c:pt idx="186">
                  <c:v>22</c:v>
                </c:pt>
                <c:pt idx="187">
                  <c:v>21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23</c:v>
                </c:pt>
                <c:pt idx="192">
                  <c:v>24</c:v>
                </c:pt>
                <c:pt idx="193">
                  <c:v>21</c:v>
                </c:pt>
                <c:pt idx="194">
                  <c:v>24</c:v>
                </c:pt>
                <c:pt idx="195">
                  <c:v>27</c:v>
                </c:pt>
                <c:pt idx="196">
                  <c:v>30</c:v>
                </c:pt>
                <c:pt idx="197">
                  <c:v>33</c:v>
                </c:pt>
                <c:pt idx="198">
                  <c:v>31</c:v>
                </c:pt>
                <c:pt idx="199">
                  <c:v>33</c:v>
                </c:pt>
                <c:pt idx="200">
                  <c:v>35</c:v>
                </c:pt>
                <c:pt idx="201">
                  <c:v>37</c:v>
                </c:pt>
                <c:pt idx="202">
                  <c:v>32</c:v>
                </c:pt>
                <c:pt idx="203">
                  <c:v>35</c:v>
                </c:pt>
                <c:pt idx="204">
                  <c:v>44</c:v>
                </c:pt>
                <c:pt idx="205">
                  <c:v>50</c:v>
                </c:pt>
                <c:pt idx="206">
                  <c:v>46</c:v>
                </c:pt>
                <c:pt idx="207">
                  <c:v>53</c:v>
                </c:pt>
                <c:pt idx="208">
                  <c:v>54</c:v>
                </c:pt>
                <c:pt idx="209">
                  <c:v>58</c:v>
                </c:pt>
                <c:pt idx="210">
                  <c:v>61</c:v>
                </c:pt>
                <c:pt idx="211">
                  <c:v>63</c:v>
                </c:pt>
                <c:pt idx="212">
                  <c:v>63</c:v>
                </c:pt>
                <c:pt idx="213">
                  <c:v>62</c:v>
                </c:pt>
                <c:pt idx="214">
                  <c:v>70</c:v>
                </c:pt>
                <c:pt idx="215">
                  <c:v>74</c:v>
                </c:pt>
                <c:pt idx="2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4B-FB44-92F6-C35C29FD4F10}"/>
            </c:ext>
          </c:extLst>
        </c:ser>
        <c:ser>
          <c:idx val="4"/>
          <c:order val="2"/>
          <c:tx>
            <c:strRef>
              <c:f>Tabelle1!$H$3</c:f>
              <c:strCache>
                <c:ptCount val="1"/>
                <c:pt idx="0">
                  <c:v>Infiziert (o. KH)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cat>
            <c:numRef>
              <c:f>Tabelle1!$B$4:$B$220</c:f>
              <c:numCache>
                <c:formatCode>d\-mmm</c:formatCode>
                <c:ptCount val="217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43926</c:v>
                </c:pt>
                <c:pt idx="11">
                  <c:v>43927</c:v>
                </c:pt>
                <c:pt idx="12">
                  <c:v>43928</c:v>
                </c:pt>
                <c:pt idx="13">
                  <c:v>43929</c:v>
                </c:pt>
                <c:pt idx="14">
                  <c:v>43930</c:v>
                </c:pt>
                <c:pt idx="15">
                  <c:v>43931</c:v>
                </c:pt>
                <c:pt idx="16">
                  <c:v>43932</c:v>
                </c:pt>
                <c:pt idx="17">
                  <c:v>43933</c:v>
                </c:pt>
                <c:pt idx="18">
                  <c:v>43934</c:v>
                </c:pt>
                <c:pt idx="19">
                  <c:v>43935</c:v>
                </c:pt>
                <c:pt idx="20">
                  <c:v>43936</c:v>
                </c:pt>
                <c:pt idx="21">
                  <c:v>43937</c:v>
                </c:pt>
                <c:pt idx="22">
                  <c:v>43938</c:v>
                </c:pt>
                <c:pt idx="23">
                  <c:v>43939</c:v>
                </c:pt>
                <c:pt idx="24">
                  <c:v>43940</c:v>
                </c:pt>
                <c:pt idx="25">
                  <c:v>43941</c:v>
                </c:pt>
                <c:pt idx="26">
                  <c:v>43942</c:v>
                </c:pt>
                <c:pt idx="27">
                  <c:v>43943</c:v>
                </c:pt>
                <c:pt idx="28">
                  <c:v>43944</c:v>
                </c:pt>
                <c:pt idx="29">
                  <c:v>43945</c:v>
                </c:pt>
                <c:pt idx="30">
                  <c:v>43946</c:v>
                </c:pt>
                <c:pt idx="31">
                  <c:v>43947</c:v>
                </c:pt>
                <c:pt idx="32">
                  <c:v>43948</c:v>
                </c:pt>
                <c:pt idx="33">
                  <c:v>43949</c:v>
                </c:pt>
                <c:pt idx="34">
                  <c:v>43950</c:v>
                </c:pt>
                <c:pt idx="35">
                  <c:v>43951</c:v>
                </c:pt>
                <c:pt idx="36">
                  <c:v>43952</c:v>
                </c:pt>
                <c:pt idx="37">
                  <c:v>43953</c:v>
                </c:pt>
                <c:pt idx="38">
                  <c:v>43954</c:v>
                </c:pt>
                <c:pt idx="39">
                  <c:v>43955</c:v>
                </c:pt>
                <c:pt idx="40">
                  <c:v>43956</c:v>
                </c:pt>
                <c:pt idx="41">
                  <c:v>43957</c:v>
                </c:pt>
                <c:pt idx="42">
                  <c:v>43958</c:v>
                </c:pt>
                <c:pt idx="43">
                  <c:v>43959</c:v>
                </c:pt>
                <c:pt idx="44">
                  <c:v>43960</c:v>
                </c:pt>
                <c:pt idx="45">
                  <c:v>43961</c:v>
                </c:pt>
                <c:pt idx="46">
                  <c:v>43962</c:v>
                </c:pt>
                <c:pt idx="47">
                  <c:v>43963</c:v>
                </c:pt>
                <c:pt idx="48">
                  <c:v>43964</c:v>
                </c:pt>
                <c:pt idx="49">
                  <c:v>43965</c:v>
                </c:pt>
                <c:pt idx="50">
                  <c:v>43966</c:v>
                </c:pt>
                <c:pt idx="51">
                  <c:v>43967</c:v>
                </c:pt>
                <c:pt idx="52">
                  <c:v>43968</c:v>
                </c:pt>
                <c:pt idx="53">
                  <c:v>43969</c:v>
                </c:pt>
                <c:pt idx="54">
                  <c:v>43970</c:v>
                </c:pt>
                <c:pt idx="55">
                  <c:v>43971</c:v>
                </c:pt>
                <c:pt idx="56">
                  <c:v>43972</c:v>
                </c:pt>
                <c:pt idx="57">
                  <c:v>43973</c:v>
                </c:pt>
                <c:pt idx="58">
                  <c:v>43974</c:v>
                </c:pt>
                <c:pt idx="59">
                  <c:v>43975</c:v>
                </c:pt>
                <c:pt idx="60">
                  <c:v>43976</c:v>
                </c:pt>
                <c:pt idx="61">
                  <c:v>43977</c:v>
                </c:pt>
                <c:pt idx="62">
                  <c:v>43978</c:v>
                </c:pt>
                <c:pt idx="63">
                  <c:v>43979</c:v>
                </c:pt>
                <c:pt idx="64">
                  <c:v>43980</c:v>
                </c:pt>
                <c:pt idx="65">
                  <c:v>43981</c:v>
                </c:pt>
                <c:pt idx="66">
                  <c:v>43982</c:v>
                </c:pt>
                <c:pt idx="67">
                  <c:v>43983</c:v>
                </c:pt>
                <c:pt idx="68">
                  <c:v>43984</c:v>
                </c:pt>
                <c:pt idx="69">
                  <c:v>43985</c:v>
                </c:pt>
                <c:pt idx="70">
                  <c:v>43986</c:v>
                </c:pt>
                <c:pt idx="71">
                  <c:v>43987</c:v>
                </c:pt>
                <c:pt idx="72">
                  <c:v>43988</c:v>
                </c:pt>
                <c:pt idx="73">
                  <c:v>43989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43995</c:v>
                </c:pt>
                <c:pt idx="80">
                  <c:v>43996</c:v>
                </c:pt>
                <c:pt idx="81">
                  <c:v>43997</c:v>
                </c:pt>
                <c:pt idx="82">
                  <c:v>43998</c:v>
                </c:pt>
                <c:pt idx="83">
                  <c:v>43999</c:v>
                </c:pt>
                <c:pt idx="84">
                  <c:v>44000</c:v>
                </c:pt>
                <c:pt idx="85">
                  <c:v>44001</c:v>
                </c:pt>
                <c:pt idx="86">
                  <c:v>44002</c:v>
                </c:pt>
                <c:pt idx="87">
                  <c:v>44003</c:v>
                </c:pt>
                <c:pt idx="88">
                  <c:v>44004</c:v>
                </c:pt>
                <c:pt idx="89">
                  <c:v>44005</c:v>
                </c:pt>
                <c:pt idx="90">
                  <c:v>44006</c:v>
                </c:pt>
                <c:pt idx="91">
                  <c:v>44007</c:v>
                </c:pt>
                <c:pt idx="92">
                  <c:v>44008</c:v>
                </c:pt>
                <c:pt idx="93">
                  <c:v>44009</c:v>
                </c:pt>
                <c:pt idx="94">
                  <c:v>44010</c:v>
                </c:pt>
                <c:pt idx="95">
                  <c:v>44011</c:v>
                </c:pt>
                <c:pt idx="96">
                  <c:v>44012</c:v>
                </c:pt>
                <c:pt idx="97">
                  <c:v>44013</c:v>
                </c:pt>
                <c:pt idx="98">
                  <c:v>44014</c:v>
                </c:pt>
                <c:pt idx="99">
                  <c:v>44015</c:v>
                </c:pt>
                <c:pt idx="100">
                  <c:v>44016</c:v>
                </c:pt>
                <c:pt idx="101">
                  <c:v>44017</c:v>
                </c:pt>
                <c:pt idx="102">
                  <c:v>44018</c:v>
                </c:pt>
                <c:pt idx="103">
                  <c:v>44019</c:v>
                </c:pt>
                <c:pt idx="104">
                  <c:v>44020</c:v>
                </c:pt>
                <c:pt idx="105">
                  <c:v>44021</c:v>
                </c:pt>
                <c:pt idx="106">
                  <c:v>44022</c:v>
                </c:pt>
                <c:pt idx="107">
                  <c:v>44023</c:v>
                </c:pt>
                <c:pt idx="108">
                  <c:v>44024</c:v>
                </c:pt>
                <c:pt idx="109">
                  <c:v>44025</c:v>
                </c:pt>
                <c:pt idx="110">
                  <c:v>44026</c:v>
                </c:pt>
                <c:pt idx="111">
                  <c:v>44027</c:v>
                </c:pt>
                <c:pt idx="112">
                  <c:v>44028</c:v>
                </c:pt>
                <c:pt idx="113">
                  <c:v>44029</c:v>
                </c:pt>
                <c:pt idx="114">
                  <c:v>44030</c:v>
                </c:pt>
                <c:pt idx="115">
                  <c:v>44031</c:v>
                </c:pt>
                <c:pt idx="116">
                  <c:v>44032</c:v>
                </c:pt>
                <c:pt idx="117">
                  <c:v>44033</c:v>
                </c:pt>
                <c:pt idx="118">
                  <c:v>44034</c:v>
                </c:pt>
                <c:pt idx="119">
                  <c:v>44035</c:v>
                </c:pt>
                <c:pt idx="120">
                  <c:v>44036</c:v>
                </c:pt>
                <c:pt idx="121">
                  <c:v>44037</c:v>
                </c:pt>
                <c:pt idx="122">
                  <c:v>44038</c:v>
                </c:pt>
                <c:pt idx="123">
                  <c:v>44039</c:v>
                </c:pt>
                <c:pt idx="124">
                  <c:v>44040</c:v>
                </c:pt>
                <c:pt idx="125">
                  <c:v>44041</c:v>
                </c:pt>
                <c:pt idx="126">
                  <c:v>44042</c:v>
                </c:pt>
                <c:pt idx="127">
                  <c:v>44043</c:v>
                </c:pt>
                <c:pt idx="128">
                  <c:v>44044</c:v>
                </c:pt>
                <c:pt idx="129">
                  <c:v>44045</c:v>
                </c:pt>
                <c:pt idx="130">
                  <c:v>44046</c:v>
                </c:pt>
                <c:pt idx="131">
                  <c:v>44047</c:v>
                </c:pt>
                <c:pt idx="132">
                  <c:v>44048</c:v>
                </c:pt>
                <c:pt idx="133">
                  <c:v>44049</c:v>
                </c:pt>
                <c:pt idx="134">
                  <c:v>44050</c:v>
                </c:pt>
                <c:pt idx="135">
                  <c:v>44051</c:v>
                </c:pt>
                <c:pt idx="136">
                  <c:v>44052</c:v>
                </c:pt>
                <c:pt idx="137">
                  <c:v>44053</c:v>
                </c:pt>
                <c:pt idx="138">
                  <c:v>44054</c:v>
                </c:pt>
                <c:pt idx="139">
                  <c:v>44055</c:v>
                </c:pt>
                <c:pt idx="140">
                  <c:v>44056</c:v>
                </c:pt>
                <c:pt idx="141">
                  <c:v>44057</c:v>
                </c:pt>
                <c:pt idx="142">
                  <c:v>44058</c:v>
                </c:pt>
                <c:pt idx="143">
                  <c:v>44059</c:v>
                </c:pt>
                <c:pt idx="144">
                  <c:v>44060</c:v>
                </c:pt>
                <c:pt idx="145">
                  <c:v>44061</c:v>
                </c:pt>
                <c:pt idx="146">
                  <c:v>44062</c:v>
                </c:pt>
                <c:pt idx="147">
                  <c:v>44063</c:v>
                </c:pt>
                <c:pt idx="148">
                  <c:v>44064</c:v>
                </c:pt>
                <c:pt idx="149">
                  <c:v>44065</c:v>
                </c:pt>
                <c:pt idx="150">
                  <c:v>44066</c:v>
                </c:pt>
                <c:pt idx="151">
                  <c:v>44067</c:v>
                </c:pt>
                <c:pt idx="152">
                  <c:v>44068</c:v>
                </c:pt>
                <c:pt idx="153">
                  <c:v>44069</c:v>
                </c:pt>
                <c:pt idx="154">
                  <c:v>44070</c:v>
                </c:pt>
                <c:pt idx="155">
                  <c:v>44071</c:v>
                </c:pt>
                <c:pt idx="156">
                  <c:v>44072</c:v>
                </c:pt>
                <c:pt idx="157">
                  <c:v>44073</c:v>
                </c:pt>
                <c:pt idx="158">
                  <c:v>44074</c:v>
                </c:pt>
                <c:pt idx="159">
                  <c:v>44075</c:v>
                </c:pt>
                <c:pt idx="160">
                  <c:v>44076</c:v>
                </c:pt>
                <c:pt idx="161">
                  <c:v>44077</c:v>
                </c:pt>
                <c:pt idx="162">
                  <c:v>44078</c:v>
                </c:pt>
                <c:pt idx="163">
                  <c:v>44079</c:v>
                </c:pt>
                <c:pt idx="164">
                  <c:v>44080</c:v>
                </c:pt>
                <c:pt idx="165">
                  <c:v>44081</c:v>
                </c:pt>
                <c:pt idx="166">
                  <c:v>44082</c:v>
                </c:pt>
                <c:pt idx="167">
                  <c:v>44083</c:v>
                </c:pt>
                <c:pt idx="168">
                  <c:v>44084</c:v>
                </c:pt>
                <c:pt idx="169">
                  <c:v>44085</c:v>
                </c:pt>
                <c:pt idx="170">
                  <c:v>44086</c:v>
                </c:pt>
                <c:pt idx="171">
                  <c:v>44087</c:v>
                </c:pt>
                <c:pt idx="172">
                  <c:v>44088</c:v>
                </c:pt>
                <c:pt idx="173">
                  <c:v>44089</c:v>
                </c:pt>
                <c:pt idx="174">
                  <c:v>44090</c:v>
                </c:pt>
                <c:pt idx="175">
                  <c:v>44091</c:v>
                </c:pt>
                <c:pt idx="176">
                  <c:v>44092</c:v>
                </c:pt>
                <c:pt idx="177">
                  <c:v>44093</c:v>
                </c:pt>
                <c:pt idx="178">
                  <c:v>44094</c:v>
                </c:pt>
                <c:pt idx="179">
                  <c:v>44095</c:v>
                </c:pt>
                <c:pt idx="180">
                  <c:v>44096</c:v>
                </c:pt>
                <c:pt idx="181">
                  <c:v>44097</c:v>
                </c:pt>
                <c:pt idx="182">
                  <c:v>44098</c:v>
                </c:pt>
                <c:pt idx="183">
                  <c:v>44099</c:v>
                </c:pt>
                <c:pt idx="184">
                  <c:v>44100</c:v>
                </c:pt>
                <c:pt idx="185">
                  <c:v>44101</c:v>
                </c:pt>
                <c:pt idx="186">
                  <c:v>44102</c:v>
                </c:pt>
                <c:pt idx="187">
                  <c:v>44103</c:v>
                </c:pt>
                <c:pt idx="188">
                  <c:v>44104</c:v>
                </c:pt>
                <c:pt idx="189">
                  <c:v>44105</c:v>
                </c:pt>
                <c:pt idx="190">
                  <c:v>44106</c:v>
                </c:pt>
                <c:pt idx="191">
                  <c:v>44107</c:v>
                </c:pt>
                <c:pt idx="192">
                  <c:v>44108</c:v>
                </c:pt>
                <c:pt idx="193">
                  <c:v>44109</c:v>
                </c:pt>
                <c:pt idx="194">
                  <c:v>44110</c:v>
                </c:pt>
                <c:pt idx="195">
                  <c:v>44111</c:v>
                </c:pt>
                <c:pt idx="196">
                  <c:v>44112</c:v>
                </c:pt>
                <c:pt idx="197">
                  <c:v>44113</c:v>
                </c:pt>
                <c:pt idx="198">
                  <c:v>44114</c:v>
                </c:pt>
                <c:pt idx="199">
                  <c:v>44115</c:v>
                </c:pt>
                <c:pt idx="200">
                  <c:v>44116</c:v>
                </c:pt>
                <c:pt idx="201">
                  <c:v>44117</c:v>
                </c:pt>
                <c:pt idx="202">
                  <c:v>44118</c:v>
                </c:pt>
                <c:pt idx="203">
                  <c:v>44119</c:v>
                </c:pt>
                <c:pt idx="204">
                  <c:v>44120</c:v>
                </c:pt>
                <c:pt idx="205">
                  <c:v>44121</c:v>
                </c:pt>
                <c:pt idx="206">
                  <c:v>44122</c:v>
                </c:pt>
                <c:pt idx="207">
                  <c:v>44123</c:v>
                </c:pt>
                <c:pt idx="208">
                  <c:v>44124</c:v>
                </c:pt>
                <c:pt idx="209">
                  <c:v>44125</c:v>
                </c:pt>
                <c:pt idx="210">
                  <c:v>44126</c:v>
                </c:pt>
                <c:pt idx="211">
                  <c:v>44127</c:v>
                </c:pt>
                <c:pt idx="212">
                  <c:v>44128</c:v>
                </c:pt>
                <c:pt idx="213">
                  <c:v>44129</c:v>
                </c:pt>
                <c:pt idx="214">
                  <c:v>44130</c:v>
                </c:pt>
                <c:pt idx="215">
                  <c:v>44131</c:v>
                </c:pt>
                <c:pt idx="216">
                  <c:v>44132</c:v>
                </c:pt>
              </c:numCache>
            </c:numRef>
          </c:cat>
          <c:val>
            <c:numRef>
              <c:f>Tabelle1!$H$4:$H$220</c:f>
              <c:numCache>
                <c:formatCode>General</c:formatCode>
                <c:ptCount val="217"/>
                <c:pt idx="0">
                  <c:v>237</c:v>
                </c:pt>
                <c:pt idx="1">
                  <c:v>244</c:v>
                </c:pt>
                <c:pt idx="2">
                  <c:v>265</c:v>
                </c:pt>
                <c:pt idx="3">
                  <c:v>245</c:v>
                </c:pt>
                <c:pt idx="4">
                  <c:v>243</c:v>
                </c:pt>
                <c:pt idx="5">
                  <c:v>289</c:v>
                </c:pt>
                <c:pt idx="6">
                  <c:v>283</c:v>
                </c:pt>
                <c:pt idx="7">
                  <c:v>314</c:v>
                </c:pt>
                <c:pt idx="8">
                  <c:v>297</c:v>
                </c:pt>
                <c:pt idx="9">
                  <c:v>264</c:v>
                </c:pt>
                <c:pt idx="10">
                  <c:v>255</c:v>
                </c:pt>
                <c:pt idx="11">
                  <c:v>321</c:v>
                </c:pt>
                <c:pt idx="12">
                  <c:v>315</c:v>
                </c:pt>
                <c:pt idx="13">
                  <c:v>343</c:v>
                </c:pt>
                <c:pt idx="14">
                  <c:v>342</c:v>
                </c:pt>
                <c:pt idx="15">
                  <c:v>330</c:v>
                </c:pt>
                <c:pt idx="16">
                  <c:v>320</c:v>
                </c:pt>
                <c:pt idx="17">
                  <c:v>313</c:v>
                </c:pt>
                <c:pt idx="18">
                  <c:v>314</c:v>
                </c:pt>
                <c:pt idx="19">
                  <c:v>332</c:v>
                </c:pt>
                <c:pt idx="20">
                  <c:v>299</c:v>
                </c:pt>
                <c:pt idx="21">
                  <c:v>296</c:v>
                </c:pt>
                <c:pt idx="22">
                  <c:v>269</c:v>
                </c:pt>
                <c:pt idx="23">
                  <c:v>247</c:v>
                </c:pt>
                <c:pt idx="24">
                  <c:v>256</c:v>
                </c:pt>
                <c:pt idx="25">
                  <c:v>268</c:v>
                </c:pt>
                <c:pt idx="26">
                  <c:v>230</c:v>
                </c:pt>
                <c:pt idx="27">
                  <c:v>213</c:v>
                </c:pt>
                <c:pt idx="28">
                  <c:v>179</c:v>
                </c:pt>
                <c:pt idx="29">
                  <c:v>169</c:v>
                </c:pt>
                <c:pt idx="30">
                  <c:v>174</c:v>
                </c:pt>
                <c:pt idx="31">
                  <c:v>169</c:v>
                </c:pt>
                <c:pt idx="32">
                  <c:v>167</c:v>
                </c:pt>
                <c:pt idx="33">
                  <c:v>179</c:v>
                </c:pt>
                <c:pt idx="34">
                  <c:v>173</c:v>
                </c:pt>
                <c:pt idx="35">
                  <c:v>169</c:v>
                </c:pt>
                <c:pt idx="36">
                  <c:v>163</c:v>
                </c:pt>
                <c:pt idx="37">
                  <c:v>156</c:v>
                </c:pt>
                <c:pt idx="38">
                  <c:v>145</c:v>
                </c:pt>
                <c:pt idx="39">
                  <c:v>142</c:v>
                </c:pt>
                <c:pt idx="40">
                  <c:v>143</c:v>
                </c:pt>
                <c:pt idx="41">
                  <c:v>172</c:v>
                </c:pt>
                <c:pt idx="42">
                  <c:v>174</c:v>
                </c:pt>
                <c:pt idx="43">
                  <c:v>167</c:v>
                </c:pt>
                <c:pt idx="44">
                  <c:v>175</c:v>
                </c:pt>
                <c:pt idx="45">
                  <c:v>179</c:v>
                </c:pt>
                <c:pt idx="46">
                  <c:v>187</c:v>
                </c:pt>
                <c:pt idx="47">
                  <c:v>171</c:v>
                </c:pt>
                <c:pt idx="48">
                  <c:v>177</c:v>
                </c:pt>
                <c:pt idx="49">
                  <c:v>188</c:v>
                </c:pt>
                <c:pt idx="50">
                  <c:v>178</c:v>
                </c:pt>
                <c:pt idx="51">
                  <c:v>181</c:v>
                </c:pt>
                <c:pt idx="52">
                  <c:v>181</c:v>
                </c:pt>
                <c:pt idx="53">
                  <c:v>171</c:v>
                </c:pt>
                <c:pt idx="54">
                  <c:v>178</c:v>
                </c:pt>
                <c:pt idx="55">
                  <c:v>175</c:v>
                </c:pt>
                <c:pt idx="56">
                  <c:v>153</c:v>
                </c:pt>
                <c:pt idx="57">
                  <c:v>164</c:v>
                </c:pt>
                <c:pt idx="58">
                  <c:v>162</c:v>
                </c:pt>
                <c:pt idx="59">
                  <c:v>186</c:v>
                </c:pt>
                <c:pt idx="60">
                  <c:v>190</c:v>
                </c:pt>
                <c:pt idx="61">
                  <c:v>181</c:v>
                </c:pt>
                <c:pt idx="62">
                  <c:v>192</c:v>
                </c:pt>
                <c:pt idx="63">
                  <c:v>174</c:v>
                </c:pt>
                <c:pt idx="64">
                  <c:v>166</c:v>
                </c:pt>
                <c:pt idx="65">
                  <c:v>170</c:v>
                </c:pt>
                <c:pt idx="66">
                  <c:v>162</c:v>
                </c:pt>
                <c:pt idx="67">
                  <c:v>157</c:v>
                </c:pt>
                <c:pt idx="68">
                  <c:v>150</c:v>
                </c:pt>
                <c:pt idx="69">
                  <c:v>147</c:v>
                </c:pt>
                <c:pt idx="70">
                  <c:v>135</c:v>
                </c:pt>
                <c:pt idx="71">
                  <c:v>126</c:v>
                </c:pt>
                <c:pt idx="72">
                  <c:v>131</c:v>
                </c:pt>
                <c:pt idx="73">
                  <c:v>126</c:v>
                </c:pt>
                <c:pt idx="74">
                  <c:v>120</c:v>
                </c:pt>
                <c:pt idx="75">
                  <c:v>122</c:v>
                </c:pt>
                <c:pt idx="76">
                  <c:v>115</c:v>
                </c:pt>
                <c:pt idx="77">
                  <c:v>104</c:v>
                </c:pt>
                <c:pt idx="78">
                  <c:v>107</c:v>
                </c:pt>
                <c:pt idx="79">
                  <c:v>96</c:v>
                </c:pt>
                <c:pt idx="80">
                  <c:v>102</c:v>
                </c:pt>
                <c:pt idx="81">
                  <c:v>104</c:v>
                </c:pt>
                <c:pt idx="82">
                  <c:v>114</c:v>
                </c:pt>
                <c:pt idx="83">
                  <c:v>144</c:v>
                </c:pt>
                <c:pt idx="84">
                  <c:v>145</c:v>
                </c:pt>
                <c:pt idx="85">
                  <c:v>155</c:v>
                </c:pt>
                <c:pt idx="86">
                  <c:v>160</c:v>
                </c:pt>
                <c:pt idx="87">
                  <c:v>155</c:v>
                </c:pt>
                <c:pt idx="88">
                  <c:v>172</c:v>
                </c:pt>
                <c:pt idx="89">
                  <c:v>172</c:v>
                </c:pt>
                <c:pt idx="90">
                  <c:v>182</c:v>
                </c:pt>
                <c:pt idx="91">
                  <c:v>195</c:v>
                </c:pt>
                <c:pt idx="92">
                  <c:v>220</c:v>
                </c:pt>
                <c:pt idx="93">
                  <c:v>222</c:v>
                </c:pt>
                <c:pt idx="94">
                  <c:v>225</c:v>
                </c:pt>
                <c:pt idx="95">
                  <c:v>227</c:v>
                </c:pt>
                <c:pt idx="96">
                  <c:v>232</c:v>
                </c:pt>
                <c:pt idx="97">
                  <c:v>255</c:v>
                </c:pt>
                <c:pt idx="98">
                  <c:v>271</c:v>
                </c:pt>
                <c:pt idx="99">
                  <c:v>260</c:v>
                </c:pt>
                <c:pt idx="100">
                  <c:v>270</c:v>
                </c:pt>
                <c:pt idx="101">
                  <c:v>270</c:v>
                </c:pt>
                <c:pt idx="102">
                  <c:v>268</c:v>
                </c:pt>
                <c:pt idx="103">
                  <c:v>248</c:v>
                </c:pt>
                <c:pt idx="104">
                  <c:v>252</c:v>
                </c:pt>
                <c:pt idx="105">
                  <c:v>228</c:v>
                </c:pt>
                <c:pt idx="106">
                  <c:v>216</c:v>
                </c:pt>
                <c:pt idx="107">
                  <c:v>189</c:v>
                </c:pt>
                <c:pt idx="108">
                  <c:v>190</c:v>
                </c:pt>
                <c:pt idx="109">
                  <c:v>183</c:v>
                </c:pt>
                <c:pt idx="110">
                  <c:v>174</c:v>
                </c:pt>
                <c:pt idx="111">
                  <c:v>158</c:v>
                </c:pt>
                <c:pt idx="112">
                  <c:v>133</c:v>
                </c:pt>
                <c:pt idx="113">
                  <c:v>55</c:v>
                </c:pt>
                <c:pt idx="114">
                  <c:v>46</c:v>
                </c:pt>
                <c:pt idx="115">
                  <c:v>40</c:v>
                </c:pt>
                <c:pt idx="116">
                  <c:v>42</c:v>
                </c:pt>
                <c:pt idx="117">
                  <c:v>36</c:v>
                </c:pt>
                <c:pt idx="118">
                  <c:v>33</c:v>
                </c:pt>
                <c:pt idx="119">
                  <c:v>39</c:v>
                </c:pt>
                <c:pt idx="120">
                  <c:v>41</c:v>
                </c:pt>
                <c:pt idx="121">
                  <c:v>36</c:v>
                </c:pt>
                <c:pt idx="122">
                  <c:v>38</c:v>
                </c:pt>
                <c:pt idx="123">
                  <c:v>44</c:v>
                </c:pt>
                <c:pt idx="124">
                  <c:v>38</c:v>
                </c:pt>
                <c:pt idx="125">
                  <c:v>57</c:v>
                </c:pt>
                <c:pt idx="126">
                  <c:v>66</c:v>
                </c:pt>
                <c:pt idx="127">
                  <c:v>76</c:v>
                </c:pt>
                <c:pt idx="128">
                  <c:v>70</c:v>
                </c:pt>
                <c:pt idx="129">
                  <c:v>76</c:v>
                </c:pt>
                <c:pt idx="130">
                  <c:v>70</c:v>
                </c:pt>
                <c:pt idx="131">
                  <c:v>84</c:v>
                </c:pt>
                <c:pt idx="132">
                  <c:v>89</c:v>
                </c:pt>
                <c:pt idx="133">
                  <c:v>110</c:v>
                </c:pt>
                <c:pt idx="134">
                  <c:v>116</c:v>
                </c:pt>
                <c:pt idx="135">
                  <c:v>99</c:v>
                </c:pt>
                <c:pt idx="136">
                  <c:v>94</c:v>
                </c:pt>
                <c:pt idx="137">
                  <c:v>92</c:v>
                </c:pt>
                <c:pt idx="138">
                  <c:v>82</c:v>
                </c:pt>
                <c:pt idx="139">
                  <c:v>78</c:v>
                </c:pt>
                <c:pt idx="140">
                  <c:v>102</c:v>
                </c:pt>
                <c:pt idx="141">
                  <c:v>111</c:v>
                </c:pt>
                <c:pt idx="142">
                  <c:v>89</c:v>
                </c:pt>
                <c:pt idx="143">
                  <c:v>94</c:v>
                </c:pt>
                <c:pt idx="144">
                  <c:v>96</c:v>
                </c:pt>
                <c:pt idx="145">
                  <c:v>102</c:v>
                </c:pt>
                <c:pt idx="146">
                  <c:v>113</c:v>
                </c:pt>
                <c:pt idx="147">
                  <c:v>125</c:v>
                </c:pt>
                <c:pt idx="148">
                  <c:v>112</c:v>
                </c:pt>
                <c:pt idx="149">
                  <c:v>115</c:v>
                </c:pt>
                <c:pt idx="150">
                  <c:v>122</c:v>
                </c:pt>
                <c:pt idx="151">
                  <c:v>118</c:v>
                </c:pt>
                <c:pt idx="152">
                  <c:v>115</c:v>
                </c:pt>
                <c:pt idx="153">
                  <c:v>128</c:v>
                </c:pt>
                <c:pt idx="154">
                  <c:v>120</c:v>
                </c:pt>
                <c:pt idx="155">
                  <c:v>108</c:v>
                </c:pt>
                <c:pt idx="156">
                  <c:v>107</c:v>
                </c:pt>
                <c:pt idx="157">
                  <c:v>99</c:v>
                </c:pt>
                <c:pt idx="158">
                  <c:v>99</c:v>
                </c:pt>
                <c:pt idx="159">
                  <c:v>92</c:v>
                </c:pt>
                <c:pt idx="160">
                  <c:v>88</c:v>
                </c:pt>
                <c:pt idx="161">
                  <c:v>88</c:v>
                </c:pt>
                <c:pt idx="162">
                  <c:v>89</c:v>
                </c:pt>
                <c:pt idx="163">
                  <c:v>78</c:v>
                </c:pt>
                <c:pt idx="164">
                  <c:v>87</c:v>
                </c:pt>
                <c:pt idx="165">
                  <c:v>85</c:v>
                </c:pt>
                <c:pt idx="166">
                  <c:v>73</c:v>
                </c:pt>
                <c:pt idx="167">
                  <c:v>74</c:v>
                </c:pt>
                <c:pt idx="168">
                  <c:v>72</c:v>
                </c:pt>
                <c:pt idx="169">
                  <c:v>78</c:v>
                </c:pt>
                <c:pt idx="170">
                  <c:v>79</c:v>
                </c:pt>
                <c:pt idx="171">
                  <c:v>80</c:v>
                </c:pt>
                <c:pt idx="172">
                  <c:v>75</c:v>
                </c:pt>
                <c:pt idx="173">
                  <c:v>83</c:v>
                </c:pt>
                <c:pt idx="174">
                  <c:v>86</c:v>
                </c:pt>
                <c:pt idx="175">
                  <c:v>102</c:v>
                </c:pt>
                <c:pt idx="176">
                  <c:v>107</c:v>
                </c:pt>
                <c:pt idx="177">
                  <c:v>111</c:v>
                </c:pt>
                <c:pt idx="178">
                  <c:v>109</c:v>
                </c:pt>
                <c:pt idx="179">
                  <c:v>110</c:v>
                </c:pt>
                <c:pt idx="180">
                  <c:v>109</c:v>
                </c:pt>
                <c:pt idx="181">
                  <c:v>111</c:v>
                </c:pt>
                <c:pt idx="182">
                  <c:v>117</c:v>
                </c:pt>
                <c:pt idx="183">
                  <c:v>123</c:v>
                </c:pt>
                <c:pt idx="184">
                  <c:v>130</c:v>
                </c:pt>
                <c:pt idx="185">
                  <c:v>128</c:v>
                </c:pt>
                <c:pt idx="186">
                  <c:v>122</c:v>
                </c:pt>
                <c:pt idx="187">
                  <c:v>124</c:v>
                </c:pt>
                <c:pt idx="188">
                  <c:v>135</c:v>
                </c:pt>
                <c:pt idx="189">
                  <c:v>156</c:v>
                </c:pt>
                <c:pt idx="190">
                  <c:v>167</c:v>
                </c:pt>
                <c:pt idx="191">
                  <c:v>166</c:v>
                </c:pt>
                <c:pt idx="192">
                  <c:v>174</c:v>
                </c:pt>
                <c:pt idx="193">
                  <c:v>171</c:v>
                </c:pt>
                <c:pt idx="194">
                  <c:v>161</c:v>
                </c:pt>
                <c:pt idx="195">
                  <c:v>164</c:v>
                </c:pt>
                <c:pt idx="196">
                  <c:v>191</c:v>
                </c:pt>
                <c:pt idx="197">
                  <c:v>221</c:v>
                </c:pt>
                <c:pt idx="198">
                  <c:v>251</c:v>
                </c:pt>
                <c:pt idx="199">
                  <c:v>265</c:v>
                </c:pt>
                <c:pt idx="200">
                  <c:v>270</c:v>
                </c:pt>
                <c:pt idx="201">
                  <c:v>260</c:v>
                </c:pt>
                <c:pt idx="202">
                  <c:v>301</c:v>
                </c:pt>
                <c:pt idx="203">
                  <c:v>330</c:v>
                </c:pt>
                <c:pt idx="204">
                  <c:v>333</c:v>
                </c:pt>
                <c:pt idx="205">
                  <c:v>295</c:v>
                </c:pt>
                <c:pt idx="206">
                  <c:v>349</c:v>
                </c:pt>
                <c:pt idx="207">
                  <c:v>359</c:v>
                </c:pt>
                <c:pt idx="208">
                  <c:v>396</c:v>
                </c:pt>
                <c:pt idx="209">
                  <c:v>417</c:v>
                </c:pt>
                <c:pt idx="210">
                  <c:v>450</c:v>
                </c:pt>
                <c:pt idx="211">
                  <c:v>350</c:v>
                </c:pt>
                <c:pt idx="212">
                  <c:v>350</c:v>
                </c:pt>
                <c:pt idx="213">
                  <c:v>595</c:v>
                </c:pt>
                <c:pt idx="214">
                  <c:v>711</c:v>
                </c:pt>
                <c:pt idx="215">
                  <c:v>674</c:v>
                </c:pt>
                <c:pt idx="216">
                  <c:v>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156688"/>
        <c:axId val="1600336864"/>
      </c:areaChart>
      <c:areaChart>
        <c:grouping val="stacked"/>
        <c:varyColors val="0"/>
        <c:ser>
          <c:idx val="6"/>
          <c:order val="3"/>
          <c:tx>
            <c:strRef>
              <c:f>Tabelle1!$Q$3</c:f>
              <c:strCache>
                <c:ptCount val="1"/>
                <c:pt idx="0">
                  <c:v>Inzidenz</c:v>
                </c:pt>
              </c:strCache>
            </c:strRef>
          </c:tx>
          <c:spPr>
            <a:noFill/>
            <a:ln w="25400">
              <a:solidFill>
                <a:srgbClr val="00B0F0"/>
              </a:solidFill>
            </a:ln>
            <a:effectLst/>
          </c:spPr>
          <c:val>
            <c:numRef>
              <c:f>Tabelle1!$Q$4:$Q$220</c:f>
              <c:numCache>
                <c:formatCode>0.0</c:formatCode>
                <c:ptCount val="217"/>
                <c:pt idx="0">
                  <c:v>0</c:v>
                </c:pt>
                <c:pt idx="1">
                  <c:v>0.30963443011009051</c:v>
                </c:pt>
                <c:pt idx="2">
                  <c:v>7.5860435376972184</c:v>
                </c:pt>
                <c:pt idx="3">
                  <c:v>11.146839483963259</c:v>
                </c:pt>
                <c:pt idx="4">
                  <c:v>14.08836657000912</c:v>
                </c:pt>
                <c:pt idx="5">
                  <c:v>21.984044537816427</c:v>
                </c:pt>
                <c:pt idx="6">
                  <c:v>29.415270860458602</c:v>
                </c:pt>
                <c:pt idx="7">
                  <c:v>34.988690602440229</c:v>
                </c:pt>
                <c:pt idx="8">
                  <c:v>39.323572623981498</c:v>
                </c:pt>
                <c:pt idx="9">
                  <c:v>39.633207054091585</c:v>
                </c:pt>
                <c:pt idx="10">
                  <c:v>37.775400473431041</c:v>
                </c:pt>
                <c:pt idx="11">
                  <c:v>44.587357935853035</c:v>
                </c:pt>
                <c:pt idx="12">
                  <c:v>41.645830849807176</c:v>
                </c:pt>
                <c:pt idx="13">
                  <c:v>40.097658699256726</c:v>
                </c:pt>
                <c:pt idx="14">
                  <c:v>37.310948828265907</c:v>
                </c:pt>
                <c:pt idx="15">
                  <c:v>32.04716351639437</c:v>
                </c:pt>
                <c:pt idx="16">
                  <c:v>28.641184785183373</c:v>
                </c:pt>
                <c:pt idx="17">
                  <c:v>28.641184785183373</c:v>
                </c:pt>
                <c:pt idx="18">
                  <c:v>21.519592892651293</c:v>
                </c:pt>
                <c:pt idx="19">
                  <c:v>19.352151881880658</c:v>
                </c:pt>
                <c:pt idx="20">
                  <c:v>18.268431376495343</c:v>
                </c:pt>
                <c:pt idx="21">
                  <c:v>18.732883021660477</c:v>
                </c:pt>
                <c:pt idx="22">
                  <c:v>19.661786311990749</c:v>
                </c:pt>
                <c:pt idx="23">
                  <c:v>19.816603527045793</c:v>
                </c:pt>
                <c:pt idx="24">
                  <c:v>21.674410107706336</c:v>
                </c:pt>
                <c:pt idx="25">
                  <c:v>21.519592892651293</c:v>
                </c:pt>
                <c:pt idx="26">
                  <c:v>20.590689602321021</c:v>
                </c:pt>
                <c:pt idx="27">
                  <c:v>17.339528086165071</c:v>
                </c:pt>
                <c:pt idx="28">
                  <c:v>15.636538720559571</c:v>
                </c:pt>
                <c:pt idx="29">
                  <c:v>13.778732139899029</c:v>
                </c:pt>
                <c:pt idx="30">
                  <c:v>12.695011634513712</c:v>
                </c:pt>
                <c:pt idx="31">
                  <c:v>10.682387838798123</c:v>
                </c:pt>
                <c:pt idx="32">
                  <c:v>11.76610834418344</c:v>
                </c:pt>
                <c:pt idx="33">
                  <c:v>12.075742774293531</c:v>
                </c:pt>
                <c:pt idx="34">
                  <c:v>12.385377204403621</c:v>
                </c:pt>
                <c:pt idx="35">
                  <c:v>14.08836657000912</c:v>
                </c:pt>
                <c:pt idx="36">
                  <c:v>14.552818215174256</c:v>
                </c:pt>
                <c:pt idx="37">
                  <c:v>16.100990365724709</c:v>
                </c:pt>
                <c:pt idx="38">
                  <c:v>16.875076440999933</c:v>
                </c:pt>
                <c:pt idx="39">
                  <c:v>13.314280494733893</c:v>
                </c:pt>
                <c:pt idx="40">
                  <c:v>14.862452645284346</c:v>
                </c:pt>
                <c:pt idx="41">
                  <c:v>18.268431376495343</c:v>
                </c:pt>
                <c:pt idx="42">
                  <c:v>16.410624795834799</c:v>
                </c:pt>
                <c:pt idx="43">
                  <c:v>15.946173150669662</c:v>
                </c:pt>
                <c:pt idx="44">
                  <c:v>15.946173150669662</c:v>
                </c:pt>
                <c:pt idx="45">
                  <c:v>14.707635430229301</c:v>
                </c:pt>
                <c:pt idx="46">
                  <c:v>17.029893656054981</c:v>
                </c:pt>
                <c:pt idx="47">
                  <c:v>14.08836657000912</c:v>
                </c:pt>
                <c:pt idx="48">
                  <c:v>12.695011634513712</c:v>
                </c:pt>
                <c:pt idx="49">
                  <c:v>14.707635430229301</c:v>
                </c:pt>
                <c:pt idx="50">
                  <c:v>14.862452645284346</c:v>
                </c:pt>
                <c:pt idx="51">
                  <c:v>14.243183785064165</c:v>
                </c:pt>
                <c:pt idx="52">
                  <c:v>14.552818215174256</c:v>
                </c:pt>
                <c:pt idx="53">
                  <c:v>13.004646064623802</c:v>
                </c:pt>
                <c:pt idx="54">
                  <c:v>13.623914924843984</c:v>
                </c:pt>
                <c:pt idx="55">
                  <c:v>13.159463279678848</c:v>
                </c:pt>
                <c:pt idx="56">
                  <c:v>11.301656699018304</c:v>
                </c:pt>
                <c:pt idx="57">
                  <c:v>12.385377204403621</c:v>
                </c:pt>
                <c:pt idx="58">
                  <c:v>11.146839483963259</c:v>
                </c:pt>
                <c:pt idx="59">
                  <c:v>15.172087075394437</c:v>
                </c:pt>
                <c:pt idx="60">
                  <c:v>15.636538720559571</c:v>
                </c:pt>
                <c:pt idx="61">
                  <c:v>15.791355935614616</c:v>
                </c:pt>
                <c:pt idx="62">
                  <c:v>15.017269860339391</c:v>
                </c:pt>
                <c:pt idx="63">
                  <c:v>14.862452645284346</c:v>
                </c:pt>
                <c:pt idx="64">
                  <c:v>14.08836657000912</c:v>
                </c:pt>
                <c:pt idx="65">
                  <c:v>15.326904290449482</c:v>
                </c:pt>
                <c:pt idx="66">
                  <c:v>10.527570623743078</c:v>
                </c:pt>
                <c:pt idx="67">
                  <c:v>9.9083017635228963</c:v>
                </c:pt>
                <c:pt idx="68">
                  <c:v>8.3601296129724449</c:v>
                </c:pt>
                <c:pt idx="69">
                  <c:v>6.9667746774770372</c:v>
                </c:pt>
                <c:pt idx="70">
                  <c:v>7.1215918925320825</c:v>
                </c:pt>
                <c:pt idx="71">
                  <c:v>7.5860435376972184</c:v>
                </c:pt>
                <c:pt idx="72">
                  <c:v>7.4312263226421731</c:v>
                </c:pt>
                <c:pt idx="73">
                  <c:v>6.8119574624219918</c:v>
                </c:pt>
                <c:pt idx="74">
                  <c:v>7.4312263226421731</c:v>
                </c:pt>
                <c:pt idx="75">
                  <c:v>11.456473914073349</c:v>
                </c:pt>
                <c:pt idx="76">
                  <c:v>10.527570623743078</c:v>
                </c:pt>
                <c:pt idx="77">
                  <c:v>10.063118978577942</c:v>
                </c:pt>
                <c:pt idx="78">
                  <c:v>9.1342156882476715</c:v>
                </c:pt>
                <c:pt idx="79">
                  <c:v>7.7408607527522637</c:v>
                </c:pt>
                <c:pt idx="80">
                  <c:v>9.9083017635228963</c:v>
                </c:pt>
                <c:pt idx="81">
                  <c:v>9.753484548467851</c:v>
                </c:pt>
                <c:pt idx="82">
                  <c:v>7.4312263226421731</c:v>
                </c:pt>
                <c:pt idx="83">
                  <c:v>11.611291129128395</c:v>
                </c:pt>
                <c:pt idx="84">
                  <c:v>12.849828849568757</c:v>
                </c:pt>
                <c:pt idx="85">
                  <c:v>14.862452645284346</c:v>
                </c:pt>
                <c:pt idx="86">
                  <c:v>17.339528086165071</c:v>
                </c:pt>
                <c:pt idx="87">
                  <c:v>15.946173150669662</c:v>
                </c:pt>
                <c:pt idx="88">
                  <c:v>17.494345301220115</c:v>
                </c:pt>
                <c:pt idx="89">
                  <c:v>17.494345301220115</c:v>
                </c:pt>
                <c:pt idx="90">
                  <c:v>18.887700236715521</c:v>
                </c:pt>
                <c:pt idx="91">
                  <c:v>19.042517451770568</c:v>
                </c:pt>
                <c:pt idx="92">
                  <c:v>20.900324032431111</c:v>
                </c:pt>
                <c:pt idx="93">
                  <c:v>19.816603527045793</c:v>
                </c:pt>
                <c:pt idx="94">
                  <c:v>20.435872387265974</c:v>
                </c:pt>
                <c:pt idx="95">
                  <c:v>19.197334666825611</c:v>
                </c:pt>
                <c:pt idx="96">
                  <c:v>20.126237957155883</c:v>
                </c:pt>
                <c:pt idx="97">
                  <c:v>20.590689602321021</c:v>
                </c:pt>
                <c:pt idx="98">
                  <c:v>23.53221668836688</c:v>
                </c:pt>
                <c:pt idx="99">
                  <c:v>22.138861752871474</c:v>
                </c:pt>
                <c:pt idx="100">
                  <c:v>22.448496182981565</c:v>
                </c:pt>
                <c:pt idx="101">
                  <c:v>23.067765043201746</c:v>
                </c:pt>
                <c:pt idx="102">
                  <c:v>21.984044537816427</c:v>
                </c:pt>
                <c:pt idx="103">
                  <c:v>21.674410107706336</c:v>
                </c:pt>
                <c:pt idx="104">
                  <c:v>16.565442010889843</c:v>
                </c:pt>
                <c:pt idx="105">
                  <c:v>11.611291129128395</c:v>
                </c:pt>
                <c:pt idx="106">
                  <c:v>8.8245812581375809</c:v>
                </c:pt>
                <c:pt idx="107">
                  <c:v>7.1215918925320825</c:v>
                </c:pt>
                <c:pt idx="108">
                  <c:v>5.7282369570366747</c:v>
                </c:pt>
                <c:pt idx="109">
                  <c:v>5.88305417209172</c:v>
                </c:pt>
                <c:pt idx="110">
                  <c:v>4.0252475914311772</c:v>
                </c:pt>
                <c:pt idx="111">
                  <c:v>3.4059787312109959</c:v>
                </c:pt>
                <c:pt idx="112">
                  <c:v>5.2637853118715388</c:v>
                </c:pt>
                <c:pt idx="113">
                  <c:v>5.5734197419816294</c:v>
                </c:pt>
                <c:pt idx="114">
                  <c:v>5.88305417209172</c:v>
                </c:pt>
                <c:pt idx="115">
                  <c:v>6.3475058172568559</c:v>
                </c:pt>
                <c:pt idx="116">
                  <c:v>6.6571402473669465</c:v>
                </c:pt>
                <c:pt idx="117">
                  <c:v>7.4312263226421731</c:v>
                </c:pt>
                <c:pt idx="118">
                  <c:v>8.2053123979173996</c:v>
                </c:pt>
                <c:pt idx="119">
                  <c:v>7.1215918925320825</c:v>
                </c:pt>
                <c:pt idx="120">
                  <c:v>7.4312263226421731</c:v>
                </c:pt>
                <c:pt idx="121">
                  <c:v>8.9793984731926262</c:v>
                </c:pt>
                <c:pt idx="122">
                  <c:v>8.8245812581375809</c:v>
                </c:pt>
                <c:pt idx="123">
                  <c:v>8.9793984731926262</c:v>
                </c:pt>
                <c:pt idx="124">
                  <c:v>8.5149468280274903</c:v>
                </c:pt>
                <c:pt idx="125">
                  <c:v>11.146839483963259</c:v>
                </c:pt>
                <c:pt idx="126">
                  <c:v>11.76610834418344</c:v>
                </c:pt>
                <c:pt idx="127">
                  <c:v>14.39800100011921</c:v>
                </c:pt>
                <c:pt idx="128">
                  <c:v>14.862452645284346</c:v>
                </c:pt>
                <c:pt idx="129">
                  <c:v>15.946173150669662</c:v>
                </c:pt>
                <c:pt idx="130">
                  <c:v>15.636538720559571</c:v>
                </c:pt>
                <c:pt idx="131">
                  <c:v>17.339528086165071</c:v>
                </c:pt>
                <c:pt idx="132">
                  <c:v>15.791355935614616</c:v>
                </c:pt>
                <c:pt idx="133">
                  <c:v>19.197334666825611</c:v>
                </c:pt>
                <c:pt idx="134">
                  <c:v>18.423248591550387</c:v>
                </c:pt>
                <c:pt idx="135">
                  <c:v>18.578065806605434</c:v>
                </c:pt>
                <c:pt idx="136">
                  <c:v>17.494345301220115</c:v>
                </c:pt>
                <c:pt idx="137">
                  <c:v>18.113614161440296</c:v>
                </c:pt>
                <c:pt idx="138">
                  <c:v>17.339528086165071</c:v>
                </c:pt>
                <c:pt idx="139">
                  <c:v>17.649162516275162</c:v>
                </c:pt>
                <c:pt idx="140">
                  <c:v>18.732883021660477</c:v>
                </c:pt>
                <c:pt idx="141">
                  <c:v>17.184710871110024</c:v>
                </c:pt>
                <c:pt idx="142">
                  <c:v>18.423248591550387</c:v>
                </c:pt>
                <c:pt idx="143">
                  <c:v>20.435872387265974</c:v>
                </c:pt>
                <c:pt idx="144">
                  <c:v>19.816603527045793</c:v>
                </c:pt>
                <c:pt idx="145">
                  <c:v>22.293678967926517</c:v>
                </c:pt>
                <c:pt idx="146">
                  <c:v>22.293678967926517</c:v>
                </c:pt>
                <c:pt idx="147">
                  <c:v>19.97142074210084</c:v>
                </c:pt>
                <c:pt idx="148">
                  <c:v>22.603313398036608</c:v>
                </c:pt>
                <c:pt idx="149">
                  <c:v>20.745506817376064</c:v>
                </c:pt>
                <c:pt idx="150">
                  <c:v>21.055141247486155</c:v>
                </c:pt>
                <c:pt idx="151">
                  <c:v>22.293678967926517</c:v>
                </c:pt>
                <c:pt idx="152">
                  <c:v>20.900324032431111</c:v>
                </c:pt>
                <c:pt idx="153">
                  <c:v>22.758130613091655</c:v>
                </c:pt>
                <c:pt idx="154">
                  <c:v>21.984044537816427</c:v>
                </c:pt>
                <c:pt idx="155">
                  <c:v>20.126237957155883</c:v>
                </c:pt>
                <c:pt idx="156">
                  <c:v>19.816603527045793</c:v>
                </c:pt>
                <c:pt idx="157">
                  <c:v>18.423248591550387</c:v>
                </c:pt>
                <c:pt idx="158">
                  <c:v>17.649162516275162</c:v>
                </c:pt>
                <c:pt idx="159">
                  <c:v>17.649162516275162</c:v>
                </c:pt>
                <c:pt idx="160">
                  <c:v>14.243183785064165</c:v>
                </c:pt>
                <c:pt idx="161">
                  <c:v>13.933549354954074</c:v>
                </c:pt>
                <c:pt idx="162">
                  <c:v>14.08836657000912</c:v>
                </c:pt>
                <c:pt idx="163">
                  <c:v>15.017269860339391</c:v>
                </c:pt>
                <c:pt idx="164">
                  <c:v>14.862452645284346</c:v>
                </c:pt>
                <c:pt idx="165">
                  <c:v>15.481721505504527</c:v>
                </c:pt>
                <c:pt idx="166">
                  <c:v>14.552818215174256</c:v>
                </c:pt>
                <c:pt idx="167">
                  <c:v>15.017269860339391</c:v>
                </c:pt>
                <c:pt idx="168">
                  <c:v>15.326904290449482</c:v>
                </c:pt>
                <c:pt idx="169">
                  <c:v>16.410624795834799</c:v>
                </c:pt>
                <c:pt idx="170">
                  <c:v>15.326904290449482</c:v>
                </c:pt>
                <c:pt idx="171">
                  <c:v>15.326904290449482</c:v>
                </c:pt>
                <c:pt idx="172">
                  <c:v>15.791355935614616</c:v>
                </c:pt>
                <c:pt idx="173">
                  <c:v>16.72025922594489</c:v>
                </c:pt>
                <c:pt idx="174">
                  <c:v>18.732883021660477</c:v>
                </c:pt>
                <c:pt idx="175">
                  <c:v>18.423248591550387</c:v>
                </c:pt>
                <c:pt idx="176">
                  <c:v>18.268431376495343</c:v>
                </c:pt>
                <c:pt idx="177">
                  <c:v>19.661786311990749</c:v>
                </c:pt>
                <c:pt idx="178">
                  <c:v>20.126237957155883</c:v>
                </c:pt>
                <c:pt idx="179">
                  <c:v>20.126237957155883</c:v>
                </c:pt>
                <c:pt idx="180">
                  <c:v>20.126237957155883</c:v>
                </c:pt>
                <c:pt idx="181">
                  <c:v>19.661786311990749</c:v>
                </c:pt>
                <c:pt idx="182">
                  <c:v>20.28105517221093</c:v>
                </c:pt>
                <c:pt idx="183">
                  <c:v>21.055141247486155</c:v>
                </c:pt>
                <c:pt idx="184">
                  <c:v>22.758130613091655</c:v>
                </c:pt>
                <c:pt idx="185">
                  <c:v>26.009292129247605</c:v>
                </c:pt>
                <c:pt idx="186">
                  <c:v>25.235206053972377</c:v>
                </c:pt>
                <c:pt idx="187">
                  <c:v>25.390023269027424</c:v>
                </c:pt>
                <c:pt idx="188">
                  <c:v>26.164109344302648</c:v>
                </c:pt>
                <c:pt idx="189">
                  <c:v>26.78337820452283</c:v>
                </c:pt>
                <c:pt idx="190">
                  <c:v>29.724905290568692</c:v>
                </c:pt>
                <c:pt idx="191">
                  <c:v>28.48636757012833</c:v>
                </c:pt>
                <c:pt idx="192">
                  <c:v>28.021915924963192</c:v>
                </c:pt>
                <c:pt idx="193">
                  <c:v>28.331550355073283</c:v>
                </c:pt>
                <c:pt idx="194">
                  <c:v>31.427894656174189</c:v>
                </c:pt>
                <c:pt idx="195">
                  <c:v>32.356797946504457</c:v>
                </c:pt>
                <c:pt idx="196">
                  <c:v>33.59533566694482</c:v>
                </c:pt>
                <c:pt idx="197">
                  <c:v>42.729551355192491</c:v>
                </c:pt>
                <c:pt idx="198">
                  <c:v>45.51626122618331</c:v>
                </c:pt>
                <c:pt idx="199">
                  <c:v>49.386691602559438</c:v>
                </c:pt>
                <c:pt idx="200">
                  <c:v>54.805294129486022</c:v>
                </c:pt>
                <c:pt idx="201">
                  <c:v>54.340842484320888</c:v>
                </c:pt>
                <c:pt idx="202">
                  <c:v>56.508283495091518</c:v>
                </c:pt>
                <c:pt idx="203">
                  <c:v>67.500305763999734</c:v>
                </c:pt>
                <c:pt idx="204">
                  <c:v>65.48768196828415</c:v>
                </c:pt>
                <c:pt idx="205">
                  <c:v>72.299639430706137</c:v>
                </c:pt>
                <c:pt idx="206">
                  <c:v>73.228542721036405</c:v>
                </c:pt>
                <c:pt idx="207">
                  <c:v>75.39598373180705</c:v>
                </c:pt>
                <c:pt idx="208">
                  <c:v>81.588672334008848</c:v>
                </c:pt>
                <c:pt idx="209">
                  <c:v>91.342156882476701</c:v>
                </c:pt>
                <c:pt idx="210">
                  <c:v>100.78600700083447</c:v>
                </c:pt>
                <c:pt idx="211">
                  <c:v>107.13351281809132</c:v>
                </c:pt>
                <c:pt idx="212">
                  <c:v>94.283683968522567</c:v>
                </c:pt>
                <c:pt idx="213">
                  <c:v>130.82054672151324</c:v>
                </c:pt>
                <c:pt idx="214">
                  <c:v>145.99263379690768</c:v>
                </c:pt>
                <c:pt idx="215">
                  <c:v>154.35276340988014</c:v>
                </c:pt>
                <c:pt idx="216">
                  <c:v>172.00192592615528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84B-FB44-92F6-C35C29FD4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164463"/>
        <c:axId val="1332682511"/>
      </c:areaChart>
      <c:dateAx>
        <c:axId val="1657156688"/>
        <c:scaling>
          <c:orientation val="minMax"/>
        </c:scaling>
        <c:delete val="0"/>
        <c:axPos val="b"/>
        <c:numFmt formatCode="[$-407]d/\ mmm/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00336864"/>
        <c:crosses val="autoZero"/>
        <c:auto val="1"/>
        <c:lblOffset val="100"/>
        <c:baseTimeUnit val="days"/>
      </c:dateAx>
      <c:valAx>
        <c:axId val="1600336864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57156688"/>
        <c:crosses val="autoZero"/>
        <c:crossBetween val="midCat"/>
        <c:majorUnit val="50"/>
        <c:minorUnit val="10"/>
      </c:valAx>
      <c:valAx>
        <c:axId val="1332682511"/>
        <c:scaling>
          <c:orientation val="minMax"/>
          <c:max val="150"/>
          <c:min val="0"/>
        </c:scaling>
        <c:delete val="0"/>
        <c:axPos val="r"/>
        <c:numFmt formatCode="0.0" sourceLinked="1"/>
        <c:majorTickMark val="cross"/>
        <c:minorTickMark val="cross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78164463"/>
        <c:crosses val="max"/>
        <c:crossBetween val="midCat"/>
        <c:majorUnit val="5"/>
        <c:minorUnit val="1"/>
      </c:valAx>
      <c:catAx>
        <c:axId val="1678164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3326825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231094</xdr:colOff>
      <xdr:row>152</xdr:row>
      <xdr:rowOff>77800</xdr:rowOff>
    </xdr:from>
    <xdr:to>
      <xdr:col>37</xdr:col>
      <xdr:colOff>0</xdr:colOff>
      <xdr:row>194</xdr:row>
      <xdr:rowOff>130627</xdr:rowOff>
    </xdr:to>
    <xdr:graphicFrame macro="">
      <xdr:nvGraphicFramePr>
        <xdr:cNvPr id="4" name="Covid19DUS">
          <a:extLst>
            <a:ext uri="{FF2B5EF4-FFF2-40B4-BE49-F238E27FC236}">
              <a16:creationId xmlns:a16="http://schemas.microsoft.com/office/drawing/2014/main" id="{2987BD2B-CD48-5E4B-8EE1-8DFA62FBB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absolute">
    <xdr:from>
      <xdr:col>18</xdr:col>
      <xdr:colOff>211666</xdr:colOff>
      <xdr:row>195</xdr:row>
      <xdr:rowOff>117593</xdr:rowOff>
    </xdr:from>
    <xdr:to>
      <xdr:col>37</xdr:col>
      <xdr:colOff>11759</xdr:colOff>
      <xdr:row>237</xdr:row>
      <xdr:rowOff>170419</xdr:rowOff>
    </xdr:to>
    <xdr:graphicFrame macro="">
      <xdr:nvGraphicFramePr>
        <xdr:cNvPr id="3" name="Covid19DUS_Q">
          <a:extLst>
            <a:ext uri="{FF2B5EF4-FFF2-40B4-BE49-F238E27FC236}">
              <a16:creationId xmlns:a16="http://schemas.microsoft.com/office/drawing/2014/main" id="{2B47A7E9-C162-1A4C-A91A-506E5F5B8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 editAs="absolute">
    <xdr:from>
      <xdr:col>18</xdr:col>
      <xdr:colOff>176389</xdr:colOff>
      <xdr:row>240</xdr:row>
      <xdr:rowOff>0</xdr:rowOff>
    </xdr:from>
    <xdr:to>
      <xdr:col>36</xdr:col>
      <xdr:colOff>768444</xdr:colOff>
      <xdr:row>282</xdr:row>
      <xdr:rowOff>52827</xdr:rowOff>
    </xdr:to>
    <xdr:graphicFrame macro="">
      <xdr:nvGraphicFramePr>
        <xdr:cNvPr id="5" name="Covid19DUS_D">
          <a:extLst>
            <a:ext uri="{FF2B5EF4-FFF2-40B4-BE49-F238E27FC236}">
              <a16:creationId xmlns:a16="http://schemas.microsoft.com/office/drawing/2014/main" id="{D7E7DD05-29A0-BC4B-9ACB-BFE765B63F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rk Schreib" id="{993C5107-7060-FE41-BEE0-EF7A8C1B3DF0}" userId="cd00b69a9466136b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F9C2ECF-7A5D-7A41-B043-CE1F9A6B1FFA}" name="CD" displayName="CD" ref="B3:Q220" totalsRowShown="0">
  <autoFilter ref="B3:Q220" xr:uid="{B9A1D8B9-1D65-7642-A75B-FB9A4FEF9AD8}"/>
  <sortState xmlns:xlrd2="http://schemas.microsoft.com/office/spreadsheetml/2017/richdata2" ref="B4:M25">
    <sortCondition ref="B3:B25"/>
  </sortState>
  <tableColumns count="16">
    <tableColumn id="1" xr3:uid="{95D99946-829C-9144-ABC7-3CE5173E3EE0}" name="Datum" dataDxfId="9"/>
    <tableColumn id="2" xr3:uid="{284AF539-8137-3947-A63E-0C5DA4FF2740}" name="Uhrzeit" dataDxfId="8"/>
    <tableColumn id="15" xr3:uid="{5DEA0637-0CD7-5E40-93E8-D2FDBBF10BBF}" name="-" dataDxfId="7" dataCellStyle="Berechnung">
      <calculatedColumnFormula>-CD[[#This Row],[Gestorben]]</calculatedColumnFormula>
    </tableColumn>
    <tableColumn id="7" xr3:uid="{EA3D9586-212A-714B-B0ED-6174B2513977}" name="Gestorben" dataDxfId="6" dataCellStyle="Prozent"/>
    <tableColumn id="6" xr3:uid="{01F7AF16-AE3B-1243-AB3E-B5B0FBD88570}" name="KH (intensiv)"/>
    <tableColumn id="10" xr3:uid="{EDCFCBC3-499F-7B4B-A1B8-AD74F5595DC2}" name="KH (nicht intensiv)" dataDxfId="5" dataCellStyle="Berechnung">
      <calculatedColumnFormula>CD[[#This Row],[KH]]-CD[[#This Row],[KH (intensiv)]]</calculatedColumnFormula>
    </tableColumn>
    <tableColumn id="11" xr3:uid="{3FAC6758-BCAA-6B49-86C1-C0FCC859A21E}" name="Infiziert (o. KH)" dataDxfId="4" dataCellStyle="Berechnung">
      <calculatedColumnFormula>CD[[#This Row],[Infiziert]]-CD[[#This Row],[KH (nicht intensiv)]]-CD[[#This Row],[KH (intensiv)]]</calculatedColumnFormula>
    </tableColumn>
    <tableColumn id="8" xr3:uid="{2DF157AC-238E-C545-8A60-14D47F34DC87}" name="Genesen"/>
    <tableColumn id="3" xr3:uid="{C65277E7-2430-ED44-AB6C-BFCCE27CB693}" name="Total"/>
    <tableColumn id="4" xr3:uid="{1CD6F802-8EA9-5848-9617-8BE50E00D214}" name="Infiziert"/>
    <tableColumn id="5" xr3:uid="{E4A14757-C5C2-DD47-B5CB-F989349FBEF5}" name="KH"/>
    <tableColumn id="9" xr3:uid="{C1B308FD-7C02-3746-89E7-BB3C9EAF8959}" name="Quarant"/>
    <tableColumn id="12" xr3:uid="{EEE16BFE-C675-8441-8B35-8E15840ADA66}" name="Check" dataDxfId="3" dataCellStyle="Berechnung">
      <calculatedColumnFormula>CD[[#This Row],[Gestorben]]+CD[[#This Row],[KH (intensiv)]]+CD[[#This Row],[KH (nicht intensiv)]]+CD[[#This Row],[Infiziert (o. KH)]]+CD[[#This Row],[Genesen]]-CD[[#This Row],[Total]]</calculatedColumnFormula>
    </tableColumn>
    <tableColumn id="13" xr3:uid="{B034B157-5400-B04F-AED1-1151DC943D14}" name="Neu Inf" dataDxfId="2">
      <calculatedColumnFormula>CD[[#This Row],[Total]]-J3</calculatedColumnFormula>
    </tableColumn>
    <tableColumn id="14" xr3:uid="{E5DF8CEE-C5CB-244C-9B33-996ED6D6C5CD}" name="Neu Gen" dataDxfId="1">
      <calculatedColumnFormula>CD[[#This Row],[Genesen]]-I3</calculatedColumnFormula>
    </tableColumn>
    <tableColumn id="16" xr3:uid="{D3F147B6-DEB5-844F-84AC-F7A519A6EB35}" name="Inziden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34" dT="2020-05-07T08:41:23.28" personId="{993C5107-7060-FE41-BEE0-EF7A8C1B3DF0}" id="{12D4D9AA-09B4-6241-80A6-9BDE99BD280D}">
    <text>interpoliert</text>
  </threadedComment>
  <threadedComment ref="M35" dT="2020-05-07T08:41:37.36" personId="{993C5107-7060-FE41-BEE0-EF7A8C1B3DF0}" id="{60C8A8D6-2874-9E43-B857-90AF61E310E0}">
    <text>interpoliert</text>
  </threadedComment>
  <threadedComment ref="N47" dT="2020-05-12T05:50:54.94" personId="{993C5107-7060-FE41-BEE0-EF7A8C1B3DF0}" id="{52A12099-8F46-604E-93B0-33E22A63169F}">
    <text>Fehler im Original</text>
  </threadedComment>
  <threadedComment ref="B48" dT="2020-05-12T05:47:45.08" personId="{993C5107-7060-FE41-BEE0-EF7A8C1B3DF0}" id="{5922F1E6-56FC-C34F-A781-D4106ABA1306}">
    <text>Berechnet und ggf. intrapoliert</text>
  </threadedComment>
  <threadedComment ref="L48" dT="2020-05-12T05:50:01.02" personId="{993C5107-7060-FE41-BEE0-EF7A8C1B3DF0}" id="{67134BD1-61A0-2C4D-9D59-154BB261C4DF}">
    <text>interpoliert</text>
  </threadedComment>
  <threadedComment ref="M48" dT="2020-05-12T05:50:24.40" personId="{993C5107-7060-FE41-BEE0-EF7A8C1B3DF0}" id="{87CAEE63-C95A-924E-ABAF-7D28A0B207A4}">
    <text>interpoliert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4F30A-E013-1640-B08E-DBE29AD61B6F}">
  <sheetPr codeName="Tabelle1"/>
  <dimension ref="A1:S222"/>
  <sheetViews>
    <sheetView tabSelected="1" topLeftCell="F164" zoomScale="108" zoomScaleNormal="100" workbookViewId="0">
      <selection activeCell="Q222" sqref="Q222"/>
    </sheetView>
  </sheetViews>
  <sheetFormatPr baseColWidth="10" defaultRowHeight="16" x14ac:dyDescent="0.2"/>
  <cols>
    <col min="4" max="4" width="10.83203125" style="14"/>
    <col min="5" max="5" width="12" style="4" customWidth="1"/>
    <col min="17" max="17" width="10.83203125" style="20"/>
  </cols>
  <sheetData>
    <row r="1" spans="1:17" ht="62" x14ac:dyDescent="0.7">
      <c r="A1" s="1" t="s">
        <v>0</v>
      </c>
      <c r="I1" t="s">
        <v>9</v>
      </c>
      <c r="P1" s="19" t="s">
        <v>22</v>
      </c>
      <c r="Q1" s="20">
        <v>6.4592299999999998</v>
      </c>
    </row>
    <row r="3" spans="1:17" x14ac:dyDescent="0.2">
      <c r="B3" t="s">
        <v>1</v>
      </c>
      <c r="C3" t="s">
        <v>2</v>
      </c>
      <c r="D3" s="15" t="s">
        <v>17</v>
      </c>
      <c r="E3" s="4" t="s">
        <v>6</v>
      </c>
      <c r="F3" t="s">
        <v>10</v>
      </c>
      <c r="G3" t="s">
        <v>13</v>
      </c>
      <c r="H3" t="s">
        <v>12</v>
      </c>
      <c r="I3" t="s">
        <v>7</v>
      </c>
      <c r="J3" t="s">
        <v>3</v>
      </c>
      <c r="K3" t="s">
        <v>8</v>
      </c>
      <c r="L3" t="s">
        <v>4</v>
      </c>
      <c r="M3" t="s">
        <v>5</v>
      </c>
      <c r="N3" t="s">
        <v>11</v>
      </c>
      <c r="O3" t="s">
        <v>14</v>
      </c>
      <c r="P3" t="s">
        <v>15</v>
      </c>
      <c r="Q3" s="20" t="s">
        <v>23</v>
      </c>
    </row>
    <row r="4" spans="1:17" x14ac:dyDescent="0.2">
      <c r="B4" s="2">
        <v>43914</v>
      </c>
      <c r="C4" s="3">
        <v>0.70833333333333337</v>
      </c>
      <c r="D4" s="16">
        <f>-CD[[#This Row],[Gestorben]]</f>
        <v>-2</v>
      </c>
      <c r="E4" s="4">
        <v>2</v>
      </c>
      <c r="F4">
        <v>8</v>
      </c>
      <c r="G4" s="5">
        <f>CD[[#This Row],[KH]]-CD[[#This Row],[KH (intensiv)]]</f>
        <v>19</v>
      </c>
      <c r="H4" s="5">
        <f>CD[[#This Row],[Infiziert]]-CD[[#This Row],[KH (nicht intensiv)]]-CD[[#This Row],[KH (intensiv)]]</f>
        <v>237</v>
      </c>
      <c r="I4">
        <v>4</v>
      </c>
      <c r="J4">
        <v>270</v>
      </c>
      <c r="K4">
        <f>CD[[#This Row],[Total]]-CD[[#This Row],[Gestorben]]-CD[[#This Row],[Genesen]]</f>
        <v>264</v>
      </c>
      <c r="L4">
        <v>27</v>
      </c>
      <c r="M4">
        <v>375</v>
      </c>
      <c r="N4" s="5">
        <f>CD[[#This Row],[Gestorben]]+CD[[#This Row],[KH (intensiv)]]+CD[[#This Row],[KH (nicht intensiv)]]+CD[[#This Row],[Infiziert (o. KH)]]+CD[[#This Row],[Genesen]]-CD[[#This Row],[Total]]</f>
        <v>0</v>
      </c>
      <c r="Q4" s="20">
        <v>0</v>
      </c>
    </row>
    <row r="5" spans="1:17" x14ac:dyDescent="0.2">
      <c r="B5" s="2">
        <v>43915</v>
      </c>
      <c r="C5" s="3">
        <v>0.66666666666666663</v>
      </c>
      <c r="D5" s="16">
        <f>-CD[[#This Row],[Gestorben]]</f>
        <v>-2</v>
      </c>
      <c r="E5" s="4">
        <v>2</v>
      </c>
      <c r="F5">
        <v>12</v>
      </c>
      <c r="G5" s="5">
        <f>CD[[#This Row],[KH]]-CD[[#This Row],[KH (intensiv)]]</f>
        <v>25</v>
      </c>
      <c r="H5" s="5">
        <f>CD[[#This Row],[Infiziert]]-CD[[#This Row],[KH (nicht intensiv)]]-CD[[#This Row],[KH (intensiv)]]</f>
        <v>244</v>
      </c>
      <c r="I5">
        <v>6</v>
      </c>
      <c r="J5">
        <v>289</v>
      </c>
      <c r="K5">
        <f>CD[[#This Row],[Total]]-CD[[#This Row],[Gestorben]]-CD[[#This Row],[Genesen]]</f>
        <v>281</v>
      </c>
      <c r="L5">
        <v>37</v>
      </c>
      <c r="M5">
        <v>400</v>
      </c>
      <c r="N5" s="5">
        <f>CD[[#This Row],[Gestorben]]+CD[[#This Row],[KH (intensiv)]]+CD[[#This Row],[KH (nicht intensiv)]]+CD[[#This Row],[Infiziert (o. KH)]]+CD[[#This Row],[Genesen]]-CD[[#This Row],[Total]]</f>
        <v>0</v>
      </c>
      <c r="O5">
        <f>CD[[#This Row],[Total]]-J4</f>
        <v>19</v>
      </c>
      <c r="P5">
        <f>CD[[#This Row],[Genesen]]-I4</f>
        <v>2</v>
      </c>
      <c r="Q5" s="20">
        <f>CD[[#This Row],[Neu Gen]]/$Q$1</f>
        <v>0.30963443011009051</v>
      </c>
    </row>
    <row r="6" spans="1:17" x14ac:dyDescent="0.2">
      <c r="B6" s="2">
        <v>43916</v>
      </c>
      <c r="C6" s="3">
        <v>0.66666666666666663</v>
      </c>
      <c r="D6" s="16">
        <f>-CD[[#This Row],[Gestorben]]</f>
        <v>-2</v>
      </c>
      <c r="E6" s="4">
        <v>2</v>
      </c>
      <c r="F6">
        <v>14</v>
      </c>
      <c r="G6" s="5">
        <f>CD[[#This Row],[KH]]-CD[[#This Row],[KH (intensiv)]]</f>
        <v>32</v>
      </c>
      <c r="H6" s="5">
        <f>CD[[#This Row],[Infiziert]]-CD[[#This Row],[KH (nicht intensiv)]]-CD[[#This Row],[KH (intensiv)]]</f>
        <v>265</v>
      </c>
      <c r="I6">
        <v>6</v>
      </c>
      <c r="J6">
        <v>319</v>
      </c>
      <c r="K6">
        <f>CD[[#This Row],[Total]]-CD[[#This Row],[Gestorben]]-CD[[#This Row],[Genesen]]</f>
        <v>311</v>
      </c>
      <c r="L6">
        <v>46</v>
      </c>
      <c r="M6">
        <v>347</v>
      </c>
      <c r="N6" s="5">
        <f>CD[[#This Row],[Gestorben]]+CD[[#This Row],[KH (intensiv)]]+CD[[#This Row],[KH (nicht intensiv)]]+CD[[#This Row],[Infiziert (o. KH)]]+CD[[#This Row],[Genesen]]-CD[[#This Row],[Total]]</f>
        <v>0</v>
      </c>
      <c r="O6">
        <f>CD[[#This Row],[Total]]-J5</f>
        <v>30</v>
      </c>
      <c r="P6">
        <f>CD[[#This Row],[Genesen]]-I5</f>
        <v>0</v>
      </c>
      <c r="Q6" s="20">
        <f>SUM(O5:O6)/$Q$1</f>
        <v>7.5860435376972184</v>
      </c>
    </row>
    <row r="7" spans="1:17" x14ac:dyDescent="0.2">
      <c r="B7" s="2">
        <v>43917</v>
      </c>
      <c r="C7" s="3">
        <v>0.6875</v>
      </c>
      <c r="D7" s="16">
        <f>-CD[[#This Row],[Gestorben]]</f>
        <v>-2</v>
      </c>
      <c r="E7" s="4">
        <v>2</v>
      </c>
      <c r="F7">
        <v>18</v>
      </c>
      <c r="G7" s="5">
        <f>CD[[#This Row],[KH]]-CD[[#This Row],[KH (intensiv)]]</f>
        <v>38</v>
      </c>
      <c r="H7" s="5">
        <f>CD[[#This Row],[Infiziert]]-CD[[#This Row],[KH (nicht intensiv)]]-CD[[#This Row],[KH (intensiv)]]</f>
        <v>245</v>
      </c>
      <c r="I7">
        <v>39</v>
      </c>
      <c r="J7">
        <v>342</v>
      </c>
      <c r="K7">
        <f>CD[[#This Row],[Total]]-CD[[#This Row],[Gestorben]]-CD[[#This Row],[Genesen]]</f>
        <v>301</v>
      </c>
      <c r="L7">
        <v>56</v>
      </c>
      <c r="M7">
        <v>442</v>
      </c>
      <c r="N7" s="5">
        <f>CD[[#This Row],[Gestorben]]+CD[[#This Row],[KH (intensiv)]]+CD[[#This Row],[KH (nicht intensiv)]]+CD[[#This Row],[Infiziert (o. KH)]]+CD[[#This Row],[Genesen]]-CD[[#This Row],[Total]]</f>
        <v>0</v>
      </c>
      <c r="O7">
        <f>CD[[#This Row],[Total]]-J6</f>
        <v>23</v>
      </c>
      <c r="P7">
        <f>CD[[#This Row],[Genesen]]-I6</f>
        <v>33</v>
      </c>
      <c r="Q7" s="20">
        <f>SUM(O5:O7)/$Q$1</f>
        <v>11.146839483963259</v>
      </c>
    </row>
    <row r="8" spans="1:17" x14ac:dyDescent="0.2">
      <c r="B8" s="2">
        <v>43919</v>
      </c>
      <c r="C8" s="3">
        <v>0.66666666666666663</v>
      </c>
      <c r="D8" s="16">
        <f>-CD[[#This Row],[Gestorben]]</f>
        <v>-2</v>
      </c>
      <c r="E8" s="4">
        <v>2</v>
      </c>
      <c r="F8">
        <v>25</v>
      </c>
      <c r="G8" s="5">
        <f>CD[[#This Row],[KH]]-CD[[#This Row],[KH (intensiv)]]</f>
        <v>39</v>
      </c>
      <c r="H8" s="5">
        <f>CD[[#This Row],[Infiziert]]-CD[[#This Row],[KH (nicht intensiv)]]-CD[[#This Row],[KH (intensiv)]]</f>
        <v>243</v>
      </c>
      <c r="I8">
        <v>52</v>
      </c>
      <c r="J8">
        <v>361</v>
      </c>
      <c r="K8">
        <f>CD[[#This Row],[Total]]-CD[[#This Row],[Gestorben]]-CD[[#This Row],[Genesen]]</f>
        <v>307</v>
      </c>
      <c r="L8">
        <v>64</v>
      </c>
      <c r="M8">
        <v>536</v>
      </c>
      <c r="N8" s="5">
        <f>CD[[#This Row],[Gestorben]]+CD[[#This Row],[KH (intensiv)]]+CD[[#This Row],[KH (nicht intensiv)]]+CD[[#This Row],[Infiziert (o. KH)]]+CD[[#This Row],[Genesen]]-CD[[#This Row],[Total]]</f>
        <v>0</v>
      </c>
      <c r="O8">
        <f>CD[[#This Row],[Total]]-J7</f>
        <v>19</v>
      </c>
      <c r="P8">
        <f>CD[[#This Row],[Genesen]]-I7</f>
        <v>13</v>
      </c>
      <c r="Q8" s="20">
        <f>SUM(O5:O8)/$Q$1</f>
        <v>14.08836657000912</v>
      </c>
    </row>
    <row r="9" spans="1:17" x14ac:dyDescent="0.2">
      <c r="B9" s="2">
        <v>43920</v>
      </c>
      <c r="C9" s="3">
        <v>0.6875</v>
      </c>
      <c r="D9" s="16">
        <f>-CD[[#This Row],[Gestorben]]</f>
        <v>-4</v>
      </c>
      <c r="E9" s="4">
        <v>4</v>
      </c>
      <c r="F9">
        <v>24</v>
      </c>
      <c r="G9" s="5">
        <f>CD[[#This Row],[KH]]-CD[[#This Row],[KH (intensiv)]]</f>
        <v>41</v>
      </c>
      <c r="H9" s="5">
        <f>CD[[#This Row],[Infiziert]]-CD[[#This Row],[KH (nicht intensiv)]]-CD[[#This Row],[KH (intensiv)]]</f>
        <v>289</v>
      </c>
      <c r="I9">
        <v>54</v>
      </c>
      <c r="J9">
        <v>412</v>
      </c>
      <c r="K9">
        <f>CD[[#This Row],[Total]]-CD[[#This Row],[Gestorben]]-CD[[#This Row],[Genesen]]</f>
        <v>354</v>
      </c>
      <c r="L9">
        <v>65</v>
      </c>
      <c r="M9">
        <v>500</v>
      </c>
      <c r="N9" s="5">
        <f>CD[[#This Row],[Gestorben]]+CD[[#This Row],[KH (intensiv)]]+CD[[#This Row],[KH (nicht intensiv)]]+CD[[#This Row],[Infiziert (o. KH)]]+CD[[#This Row],[Genesen]]-CD[[#This Row],[Total]]</f>
        <v>0</v>
      </c>
      <c r="O9">
        <f>CD[[#This Row],[Total]]-J8</f>
        <v>51</v>
      </c>
      <c r="P9">
        <f>CD[[#This Row],[Genesen]]-I8</f>
        <v>2</v>
      </c>
      <c r="Q9" s="20">
        <f>SUM(O4:O9)/$Q$1</f>
        <v>21.984044537816427</v>
      </c>
    </row>
    <row r="10" spans="1:17" x14ac:dyDescent="0.2">
      <c r="B10" s="2">
        <v>43921</v>
      </c>
      <c r="C10" s="3">
        <v>0.6875</v>
      </c>
      <c r="D10" s="16">
        <f>-CD[[#This Row],[Gestorben]]</f>
        <v>-4</v>
      </c>
      <c r="E10" s="4">
        <v>4</v>
      </c>
      <c r="F10">
        <v>27</v>
      </c>
      <c r="G10" s="5">
        <f>CD[[#This Row],[KH]]-CD[[#This Row],[KH (intensiv)]]</f>
        <v>39</v>
      </c>
      <c r="H10" s="5">
        <f>CD[[#This Row],[Infiziert]]-CD[[#This Row],[KH (nicht intensiv)]]-CD[[#This Row],[KH (intensiv)]]</f>
        <v>283</v>
      </c>
      <c r="I10">
        <v>107</v>
      </c>
      <c r="J10">
        <v>460</v>
      </c>
      <c r="K10">
        <f>CD[[#This Row],[Total]]-CD[[#This Row],[Gestorben]]-CD[[#This Row],[Genesen]]</f>
        <v>349</v>
      </c>
      <c r="L10">
        <v>66</v>
      </c>
      <c r="M10">
        <v>500</v>
      </c>
      <c r="N10" s="5">
        <f>CD[[#This Row],[Gestorben]]+CD[[#This Row],[KH (intensiv)]]+CD[[#This Row],[KH (nicht intensiv)]]+CD[[#This Row],[Infiziert (o. KH)]]+CD[[#This Row],[Genesen]]-CD[[#This Row],[Total]]</f>
        <v>0</v>
      </c>
      <c r="O10">
        <f>CD[[#This Row],[Total]]-J9</f>
        <v>48</v>
      </c>
      <c r="P10">
        <f>CD[[#This Row],[Genesen]]-I9</f>
        <v>53</v>
      </c>
      <c r="Q10" s="20">
        <f>SUM(O4:O10)/$Q$1</f>
        <v>29.415270860458602</v>
      </c>
    </row>
    <row r="11" spans="1:17" x14ac:dyDescent="0.2">
      <c r="B11" s="2">
        <v>43922</v>
      </c>
      <c r="C11" s="3">
        <v>0.6875</v>
      </c>
      <c r="D11" s="16">
        <f>-CD[[#This Row],[Gestorben]]</f>
        <v>-4</v>
      </c>
      <c r="E11" s="4">
        <v>4</v>
      </c>
      <c r="F11">
        <v>33</v>
      </c>
      <c r="G11" s="5">
        <f>CD[[#This Row],[KH]]-CD[[#This Row],[KH (intensiv)]]</f>
        <v>38</v>
      </c>
      <c r="H11" s="5">
        <f>CD[[#This Row],[Infiziert]]-CD[[#This Row],[KH (nicht intensiv)]]-CD[[#This Row],[KH (intensiv)]]</f>
        <v>314</v>
      </c>
      <c r="I11">
        <v>107</v>
      </c>
      <c r="J11">
        <v>496</v>
      </c>
      <c r="K11">
        <f>CD[[#This Row],[Total]]-CD[[#This Row],[Gestorben]]-CD[[#This Row],[Genesen]]</f>
        <v>385</v>
      </c>
      <c r="L11">
        <v>71</v>
      </c>
      <c r="M11">
        <v>460</v>
      </c>
      <c r="N11" s="5">
        <f>CD[[#This Row],[Gestorben]]+CD[[#This Row],[KH (intensiv)]]+CD[[#This Row],[KH (nicht intensiv)]]+CD[[#This Row],[Infiziert (o. KH)]]+CD[[#This Row],[Genesen]]-CD[[#This Row],[Total]]</f>
        <v>0</v>
      </c>
      <c r="O11">
        <f>CD[[#This Row],[Total]]-J10</f>
        <v>36</v>
      </c>
      <c r="P11">
        <f>CD[[#This Row],[Genesen]]-I10</f>
        <v>0</v>
      </c>
      <c r="Q11" s="20">
        <f t="shared" ref="Q11:Q74" si="0">SUM(O5:O11)/$Q$1</f>
        <v>34.988690602440229</v>
      </c>
    </row>
    <row r="12" spans="1:17" x14ac:dyDescent="0.2">
      <c r="B12" s="2">
        <v>43923</v>
      </c>
      <c r="C12" s="3">
        <v>0.6875</v>
      </c>
      <c r="D12" s="16">
        <f>-CD[[#This Row],[Gestorben]]</f>
        <v>-4</v>
      </c>
      <c r="E12" s="4">
        <v>4</v>
      </c>
      <c r="F12">
        <v>33</v>
      </c>
      <c r="G12" s="5">
        <f>CD[[#This Row],[KH]]-CD[[#This Row],[KH (intensiv)]]</f>
        <v>38</v>
      </c>
      <c r="H12" s="5">
        <f>CD[[#This Row],[Infiziert]]-CD[[#This Row],[KH (nicht intensiv)]]-CD[[#This Row],[KH (intensiv)]]</f>
        <v>297</v>
      </c>
      <c r="I12">
        <v>171</v>
      </c>
      <c r="J12">
        <v>543</v>
      </c>
      <c r="K12">
        <f>CD[[#This Row],[Total]]-CD[[#This Row],[Gestorben]]-CD[[#This Row],[Genesen]]</f>
        <v>368</v>
      </c>
      <c r="L12">
        <v>71</v>
      </c>
      <c r="M12">
        <v>380</v>
      </c>
      <c r="N12" s="5">
        <f>CD[[#This Row],[Gestorben]]+CD[[#This Row],[KH (intensiv)]]+CD[[#This Row],[KH (nicht intensiv)]]+CD[[#This Row],[Infiziert (o. KH)]]+CD[[#This Row],[Genesen]]-CD[[#This Row],[Total]]</f>
        <v>0</v>
      </c>
      <c r="O12">
        <f>CD[[#This Row],[Total]]-J11</f>
        <v>47</v>
      </c>
      <c r="P12">
        <f>CD[[#This Row],[Genesen]]-I11</f>
        <v>64</v>
      </c>
      <c r="Q12" s="20">
        <f t="shared" si="0"/>
        <v>39.323572623981498</v>
      </c>
    </row>
    <row r="13" spans="1:17" x14ac:dyDescent="0.2">
      <c r="B13" s="2">
        <v>43924</v>
      </c>
      <c r="C13" s="3">
        <v>0.6875</v>
      </c>
      <c r="D13" s="16">
        <f>-CD[[#This Row],[Gestorben]]</f>
        <v>-4</v>
      </c>
      <c r="E13" s="4">
        <v>4</v>
      </c>
      <c r="F13">
        <v>33</v>
      </c>
      <c r="G13" s="5">
        <f>CD[[#This Row],[KH]]-CD[[#This Row],[KH (intensiv)]]</f>
        <v>48</v>
      </c>
      <c r="H13" s="5">
        <f>CD[[#This Row],[Infiziert]]-CD[[#This Row],[KH (nicht intensiv)]]-CD[[#This Row],[KH (intensiv)]]</f>
        <v>264</v>
      </c>
      <c r="I13">
        <v>226</v>
      </c>
      <c r="J13">
        <v>575</v>
      </c>
      <c r="K13">
        <v>345</v>
      </c>
      <c r="L13">
        <v>81</v>
      </c>
      <c r="M13">
        <v>355</v>
      </c>
      <c r="N13" s="5">
        <f>CD[[#This Row],[Gestorben]]+CD[[#This Row],[KH (intensiv)]]+CD[[#This Row],[KH (nicht intensiv)]]+CD[[#This Row],[Infiziert (o. KH)]]+CD[[#This Row],[Genesen]]-CD[[#This Row],[Total]]</f>
        <v>0</v>
      </c>
      <c r="O13">
        <f>CD[[#This Row],[Total]]-J12</f>
        <v>32</v>
      </c>
      <c r="P13">
        <f>CD[[#This Row],[Genesen]]-I12</f>
        <v>55</v>
      </c>
      <c r="Q13" s="20">
        <f t="shared" si="0"/>
        <v>39.633207054091585</v>
      </c>
    </row>
    <row r="14" spans="1:17" x14ac:dyDescent="0.2">
      <c r="B14" s="2">
        <v>43926</v>
      </c>
      <c r="C14" s="3">
        <v>0.33333333333333331</v>
      </c>
      <c r="D14" s="16">
        <f>-CD[[#This Row],[Gestorben]]</f>
        <v>-4</v>
      </c>
      <c r="E14" s="4">
        <v>4</v>
      </c>
      <c r="F14">
        <v>39</v>
      </c>
      <c r="G14" s="5">
        <f>CD[[#This Row],[KH]]-CD[[#This Row],[KH (intensiv)]]</f>
        <v>47</v>
      </c>
      <c r="H14" s="5">
        <f>CD[[#This Row],[Infiziert]]-CD[[#This Row],[KH (nicht intensiv)]]-CD[[#This Row],[KH (intensiv)]]</f>
        <v>255</v>
      </c>
      <c r="I14">
        <v>241</v>
      </c>
      <c r="J14">
        <v>586</v>
      </c>
      <c r="K14">
        <v>341</v>
      </c>
      <c r="L14">
        <v>86</v>
      </c>
      <c r="M14">
        <v>355</v>
      </c>
      <c r="N14" s="5">
        <f>CD[[#This Row],[Gestorben]]+CD[[#This Row],[KH (intensiv)]]+CD[[#This Row],[KH (nicht intensiv)]]+CD[[#This Row],[Infiziert (o. KH)]]+CD[[#This Row],[Genesen]]-CD[[#This Row],[Total]]</f>
        <v>0</v>
      </c>
      <c r="O14">
        <f>CD[[#This Row],[Total]]-J13</f>
        <v>11</v>
      </c>
      <c r="P14">
        <f>CD[[#This Row],[Genesen]]-I13</f>
        <v>15</v>
      </c>
      <c r="Q14" s="20">
        <f t="shared" si="0"/>
        <v>37.775400473431041</v>
      </c>
    </row>
    <row r="15" spans="1:17" x14ac:dyDescent="0.2">
      <c r="B15" s="2">
        <v>43927</v>
      </c>
      <c r="C15" s="3">
        <v>0.6875</v>
      </c>
      <c r="D15" s="16">
        <f>-CD[[#This Row],[Gestorben]]</f>
        <v>-7</v>
      </c>
      <c r="E15" s="4">
        <v>7</v>
      </c>
      <c r="F15">
        <v>37</v>
      </c>
      <c r="G15" s="5">
        <f>CD[[#This Row],[KH]]-CD[[#This Row],[KH (intensiv)]]</f>
        <v>43</v>
      </c>
      <c r="H15" s="5">
        <f>CD[[#This Row],[Infiziert]]-CD[[#This Row],[KH (nicht intensiv)]]-CD[[#This Row],[KH (intensiv)]]</f>
        <v>321</v>
      </c>
      <c r="I15">
        <v>241</v>
      </c>
      <c r="J15">
        <v>649</v>
      </c>
      <c r="K15">
        <v>401</v>
      </c>
      <c r="L15">
        <v>80</v>
      </c>
      <c r="M15">
        <v>332</v>
      </c>
      <c r="N15" s="5">
        <f>CD[[#This Row],[Gestorben]]+CD[[#This Row],[KH (intensiv)]]+CD[[#This Row],[KH (nicht intensiv)]]+CD[[#This Row],[Infiziert (o. KH)]]+CD[[#This Row],[Genesen]]-CD[[#This Row],[Total]]</f>
        <v>0</v>
      </c>
      <c r="O15">
        <f>CD[[#This Row],[Total]]-J14</f>
        <v>63</v>
      </c>
      <c r="P15">
        <f>CD[[#This Row],[Genesen]]-I14</f>
        <v>0</v>
      </c>
      <c r="Q15" s="20">
        <f t="shared" si="0"/>
        <v>44.587357935853035</v>
      </c>
    </row>
    <row r="16" spans="1:17" x14ac:dyDescent="0.2">
      <c r="B16" s="2">
        <v>43928</v>
      </c>
      <c r="C16" s="3">
        <v>0.6875</v>
      </c>
      <c r="D16" s="16">
        <f>-CD[[#This Row],[Gestorben]]</f>
        <v>-7</v>
      </c>
      <c r="E16" s="4">
        <v>7</v>
      </c>
      <c r="F16">
        <v>41</v>
      </c>
      <c r="G16" s="5">
        <f>CD[[#This Row],[KH]]-CD[[#This Row],[KH (intensiv)]]</f>
        <v>39</v>
      </c>
      <c r="H16" s="5">
        <f>CD[[#This Row],[Infiziert]]-CD[[#This Row],[KH (nicht intensiv)]]-CD[[#This Row],[KH (intensiv)]]</f>
        <v>315</v>
      </c>
      <c r="I16">
        <v>279</v>
      </c>
      <c r="J16">
        <v>681</v>
      </c>
      <c r="K16">
        <v>395</v>
      </c>
      <c r="L16">
        <v>80</v>
      </c>
      <c r="M16">
        <v>301</v>
      </c>
      <c r="N16" s="5">
        <f>CD[[#This Row],[Gestorben]]+CD[[#This Row],[KH (intensiv)]]+CD[[#This Row],[KH (nicht intensiv)]]+CD[[#This Row],[Infiziert (o. KH)]]+CD[[#This Row],[Genesen]]-CD[[#This Row],[Total]]</f>
        <v>0</v>
      </c>
      <c r="O16">
        <f>CD[[#This Row],[Total]]-J15</f>
        <v>32</v>
      </c>
      <c r="P16">
        <f>CD[[#This Row],[Genesen]]-I15</f>
        <v>38</v>
      </c>
      <c r="Q16" s="20">
        <f t="shared" si="0"/>
        <v>41.645830849807176</v>
      </c>
    </row>
    <row r="17" spans="2:17" x14ac:dyDescent="0.2">
      <c r="B17" s="2">
        <v>43929</v>
      </c>
      <c r="C17" s="3">
        <v>0.6875</v>
      </c>
      <c r="D17" s="16">
        <f>-CD[[#This Row],[Gestorben]]</f>
        <v>-9</v>
      </c>
      <c r="E17" s="4">
        <v>9</v>
      </c>
      <c r="F17">
        <v>41</v>
      </c>
      <c r="G17" s="5">
        <f>CD[[#This Row],[KH]]-CD[[#This Row],[KH (intensiv)]]</f>
        <v>35</v>
      </c>
      <c r="H17" s="5">
        <f>CD[[#This Row],[Infiziert]]-CD[[#This Row],[KH (nicht intensiv)]]-CD[[#This Row],[KH (intensiv)]]</f>
        <v>343</v>
      </c>
      <c r="I17">
        <v>291</v>
      </c>
      <c r="J17">
        <v>719</v>
      </c>
      <c r="K17">
        <v>419</v>
      </c>
      <c r="L17">
        <v>76</v>
      </c>
      <c r="M17">
        <v>300</v>
      </c>
      <c r="N17" s="5">
        <f>CD[[#This Row],[Gestorben]]+CD[[#This Row],[KH (intensiv)]]+CD[[#This Row],[KH (nicht intensiv)]]+CD[[#This Row],[Infiziert (o. KH)]]+CD[[#This Row],[Genesen]]-CD[[#This Row],[Total]]</f>
        <v>0</v>
      </c>
      <c r="O17">
        <f>CD[[#This Row],[Total]]-J16</f>
        <v>38</v>
      </c>
      <c r="P17">
        <f>CD[[#This Row],[Genesen]]-I16</f>
        <v>12</v>
      </c>
      <c r="Q17" s="20">
        <f t="shared" si="0"/>
        <v>40.097658699256726</v>
      </c>
    </row>
    <row r="18" spans="2:17" x14ac:dyDescent="0.2">
      <c r="B18" s="2">
        <v>43930</v>
      </c>
      <c r="C18" s="3">
        <v>0.6875</v>
      </c>
      <c r="D18" s="16">
        <f>-CD[[#This Row],[Gestorben]]</f>
        <v>-9</v>
      </c>
      <c r="E18" s="4">
        <v>9</v>
      </c>
      <c r="F18">
        <v>41</v>
      </c>
      <c r="G18" s="5">
        <f>CD[[#This Row],[KH]]-CD[[#This Row],[KH (intensiv)]]</f>
        <v>29</v>
      </c>
      <c r="H18" s="5">
        <f>CD[[#This Row],[Infiziert]]-CD[[#This Row],[KH (nicht intensiv)]]-CD[[#This Row],[KH (intensiv)]]</f>
        <v>342</v>
      </c>
      <c r="I18">
        <v>316</v>
      </c>
      <c r="J18">
        <v>737</v>
      </c>
      <c r="K18">
        <v>412</v>
      </c>
      <c r="L18">
        <v>70</v>
      </c>
      <c r="M18">
        <v>200</v>
      </c>
      <c r="N18" s="5">
        <f>CD[[#This Row],[Gestorben]]+CD[[#This Row],[KH (intensiv)]]+CD[[#This Row],[KH (nicht intensiv)]]+CD[[#This Row],[Infiziert (o. KH)]]+CD[[#This Row],[Genesen]]-CD[[#This Row],[Total]]</f>
        <v>0</v>
      </c>
      <c r="O18">
        <f>CD[[#This Row],[Total]]-J17</f>
        <v>18</v>
      </c>
      <c r="P18">
        <f>CD[[#This Row],[Genesen]]-I17</f>
        <v>25</v>
      </c>
      <c r="Q18" s="20">
        <f t="shared" si="0"/>
        <v>37.310948828265907</v>
      </c>
    </row>
    <row r="19" spans="2:17" x14ac:dyDescent="0.2">
      <c r="B19" s="2">
        <v>43931</v>
      </c>
      <c r="C19" s="3">
        <v>0.66666666666666663</v>
      </c>
      <c r="D19" s="16">
        <f>-CD[[#This Row],[Gestorben]]</f>
        <v>-9</v>
      </c>
      <c r="E19" s="4">
        <v>9</v>
      </c>
      <c r="F19">
        <v>46</v>
      </c>
      <c r="G19" s="5">
        <f>CD[[#This Row],[KH]]-CD[[#This Row],[KH (intensiv)]]</f>
        <v>27</v>
      </c>
      <c r="H19" s="5">
        <f>CD[[#This Row],[Infiziert]]-CD[[#This Row],[KH (nicht intensiv)]]-CD[[#This Row],[KH (intensiv)]]</f>
        <v>330</v>
      </c>
      <c r="I19">
        <v>338</v>
      </c>
      <c r="J19">
        <v>750</v>
      </c>
      <c r="K19">
        <v>403</v>
      </c>
      <c r="L19">
        <v>73</v>
      </c>
      <c r="M19">
        <v>255</v>
      </c>
      <c r="N19" s="5">
        <f>CD[[#This Row],[Gestorben]]+CD[[#This Row],[KH (intensiv)]]+CD[[#This Row],[KH (nicht intensiv)]]+CD[[#This Row],[Infiziert (o. KH)]]+CD[[#This Row],[Genesen]]-CD[[#This Row],[Total]]</f>
        <v>0</v>
      </c>
      <c r="O19">
        <f>CD[[#This Row],[Total]]-J18</f>
        <v>13</v>
      </c>
      <c r="P19">
        <f>CD[[#This Row],[Genesen]]-I18</f>
        <v>22</v>
      </c>
      <c r="Q19" s="20">
        <f t="shared" si="0"/>
        <v>32.04716351639437</v>
      </c>
    </row>
    <row r="20" spans="2:17" x14ac:dyDescent="0.2">
      <c r="B20" s="2">
        <v>43932</v>
      </c>
      <c r="C20" s="3">
        <v>0.66666666666666663</v>
      </c>
      <c r="D20" s="16">
        <f>-CD[[#This Row],[Gestorben]]</f>
        <v>-9</v>
      </c>
      <c r="E20" s="4">
        <v>9</v>
      </c>
      <c r="F20">
        <v>45</v>
      </c>
      <c r="G20" s="5">
        <f>CD[[#This Row],[KH]]-CD[[#This Row],[KH (intensiv)]]</f>
        <v>24</v>
      </c>
      <c r="H20" s="5">
        <f>CD[[#This Row],[Infiziert]]-CD[[#This Row],[KH (nicht intensiv)]]-CD[[#This Row],[KH (intensiv)]]</f>
        <v>320</v>
      </c>
      <c r="I20">
        <v>362</v>
      </c>
      <c r="J20">
        <v>760</v>
      </c>
      <c r="K20">
        <v>389</v>
      </c>
      <c r="L20">
        <v>69</v>
      </c>
      <c r="M20">
        <v>226</v>
      </c>
      <c r="N20" s="5">
        <f>CD[[#This Row],[Gestorben]]+CD[[#This Row],[KH (intensiv)]]+CD[[#This Row],[KH (nicht intensiv)]]+CD[[#This Row],[Infiziert (o. KH)]]+CD[[#This Row],[Genesen]]-CD[[#This Row],[Total]]</f>
        <v>0</v>
      </c>
      <c r="O20">
        <f>CD[[#This Row],[Total]]-J19</f>
        <v>10</v>
      </c>
      <c r="P20">
        <f>CD[[#This Row],[Genesen]]-I19</f>
        <v>24</v>
      </c>
      <c r="Q20" s="20">
        <f t="shared" si="0"/>
        <v>28.641184785183373</v>
      </c>
    </row>
    <row r="21" spans="2:17" x14ac:dyDescent="0.2">
      <c r="B21" s="2">
        <v>43933</v>
      </c>
      <c r="C21" s="3">
        <v>0.66666666666666663</v>
      </c>
      <c r="D21" s="16">
        <f>-CD[[#This Row],[Gestorben]]</f>
        <v>-10</v>
      </c>
      <c r="E21" s="4">
        <v>10</v>
      </c>
      <c r="F21">
        <v>46</v>
      </c>
      <c r="G21" s="5">
        <f>CD[[#This Row],[KH]]-CD[[#This Row],[KH (intensiv)]]</f>
        <v>20</v>
      </c>
      <c r="H21" s="5">
        <f>CD[[#This Row],[Infiziert]]-CD[[#This Row],[KH (nicht intensiv)]]-CD[[#This Row],[KH (intensiv)]]</f>
        <v>313</v>
      </c>
      <c r="I21">
        <v>382</v>
      </c>
      <c r="J21">
        <v>771</v>
      </c>
      <c r="K21">
        <v>379</v>
      </c>
      <c r="L21">
        <v>66</v>
      </c>
      <c r="M21">
        <v>226</v>
      </c>
      <c r="N21" s="5">
        <f>CD[[#This Row],[Gestorben]]+CD[[#This Row],[KH (intensiv)]]+CD[[#This Row],[KH (nicht intensiv)]]+CD[[#This Row],[Infiziert (o. KH)]]+CD[[#This Row],[Genesen]]-CD[[#This Row],[Total]]</f>
        <v>0</v>
      </c>
      <c r="O21">
        <f>CD[[#This Row],[Total]]-J20</f>
        <v>11</v>
      </c>
      <c r="P21">
        <f>CD[[#This Row],[Genesen]]-I20</f>
        <v>20</v>
      </c>
      <c r="Q21" s="20">
        <f t="shared" si="0"/>
        <v>28.641184785183373</v>
      </c>
    </row>
    <row r="22" spans="2:17" x14ac:dyDescent="0.2">
      <c r="B22" s="2">
        <v>43934</v>
      </c>
      <c r="C22" s="3">
        <v>0.66666666666666663</v>
      </c>
      <c r="D22" s="16">
        <f>-CD[[#This Row],[Gestorben]]</f>
        <v>-13</v>
      </c>
      <c r="E22" s="4">
        <v>13</v>
      </c>
      <c r="F22">
        <v>47</v>
      </c>
      <c r="G22" s="5">
        <f>CD[[#This Row],[KH]]-CD[[#This Row],[KH (intensiv)]]</f>
        <v>24</v>
      </c>
      <c r="H22" s="5">
        <f>CD[[#This Row],[Infiziert]]-CD[[#This Row],[KH (nicht intensiv)]]-CD[[#This Row],[KH (intensiv)]]</f>
        <v>314</v>
      </c>
      <c r="I22">
        <v>390</v>
      </c>
      <c r="J22">
        <v>788</v>
      </c>
      <c r="K22">
        <v>385</v>
      </c>
      <c r="L22">
        <v>71</v>
      </c>
      <c r="M22">
        <v>205</v>
      </c>
      <c r="N22" s="5">
        <f>CD[[#This Row],[Gestorben]]+CD[[#This Row],[KH (intensiv)]]+CD[[#This Row],[KH (nicht intensiv)]]+CD[[#This Row],[Infiziert (o. KH)]]+CD[[#This Row],[Genesen]]-CD[[#This Row],[Total]]</f>
        <v>0</v>
      </c>
      <c r="O22">
        <f>CD[[#This Row],[Total]]-J21</f>
        <v>17</v>
      </c>
      <c r="P22">
        <f>CD[[#This Row],[Genesen]]-I21</f>
        <v>8</v>
      </c>
      <c r="Q22" s="20">
        <f t="shared" si="0"/>
        <v>21.519592892651293</v>
      </c>
    </row>
    <row r="23" spans="2:17" x14ac:dyDescent="0.2">
      <c r="B23" s="2">
        <v>43935</v>
      </c>
      <c r="C23" s="3">
        <v>0.6875</v>
      </c>
      <c r="D23" s="16">
        <f>-CD[[#This Row],[Gestorben]]</f>
        <v>-13</v>
      </c>
      <c r="E23" s="4">
        <v>13</v>
      </c>
      <c r="F23">
        <v>45</v>
      </c>
      <c r="G23" s="5">
        <f>CD[[#This Row],[KH]]-CD[[#This Row],[KH (intensiv)]]</f>
        <v>26</v>
      </c>
      <c r="H23" s="5">
        <f>CD[[#This Row],[Infiziert]]-CD[[#This Row],[KH (nicht intensiv)]]-CD[[#This Row],[KH (intensiv)]]</f>
        <v>332</v>
      </c>
      <c r="I23">
        <v>390</v>
      </c>
      <c r="J23">
        <v>806</v>
      </c>
      <c r="K23">
        <v>403</v>
      </c>
      <c r="L23">
        <v>71</v>
      </c>
      <c r="M23">
        <v>200</v>
      </c>
      <c r="N23" s="5">
        <f>CD[[#This Row],[Gestorben]]+CD[[#This Row],[KH (intensiv)]]+CD[[#This Row],[KH (nicht intensiv)]]+CD[[#This Row],[Infiziert (o. KH)]]+CD[[#This Row],[Genesen]]-CD[[#This Row],[Total]]</f>
        <v>0</v>
      </c>
      <c r="O23">
        <f>CD[[#This Row],[Total]]-J22</f>
        <v>18</v>
      </c>
      <c r="P23">
        <f>CD[[#This Row],[Genesen]]-I22</f>
        <v>0</v>
      </c>
      <c r="Q23" s="20">
        <f t="shared" si="0"/>
        <v>19.352151881880658</v>
      </c>
    </row>
    <row r="24" spans="2:17" x14ac:dyDescent="0.2">
      <c r="B24" s="2">
        <v>43936</v>
      </c>
      <c r="C24" s="3">
        <v>0.6875</v>
      </c>
      <c r="D24" s="16">
        <f>-CD[[#This Row],[Gestorben]]</f>
        <v>-14</v>
      </c>
      <c r="E24" s="4">
        <v>14</v>
      </c>
      <c r="F24">
        <v>42</v>
      </c>
      <c r="G24" s="5">
        <f>CD[[#This Row],[KH]]-CD[[#This Row],[KH (intensiv)]]</f>
        <v>24</v>
      </c>
      <c r="H24" s="5">
        <f>CD[[#This Row],[Infiziert]]-CD[[#This Row],[KH (nicht intensiv)]]-CD[[#This Row],[KH (intensiv)]]</f>
        <v>299</v>
      </c>
      <c r="I24">
        <v>458</v>
      </c>
      <c r="J24">
        <v>837</v>
      </c>
      <c r="K24">
        <v>365</v>
      </c>
      <c r="L24">
        <v>66</v>
      </c>
      <c r="M24">
        <v>200</v>
      </c>
      <c r="N24" s="5">
        <f>CD[[#This Row],[Gestorben]]+CD[[#This Row],[KH (intensiv)]]+CD[[#This Row],[KH (nicht intensiv)]]+CD[[#This Row],[Infiziert (o. KH)]]+CD[[#This Row],[Genesen]]-CD[[#This Row],[Total]]</f>
        <v>0</v>
      </c>
      <c r="O24">
        <f>CD[[#This Row],[Total]]-J23</f>
        <v>31</v>
      </c>
      <c r="P24">
        <f>CD[[#This Row],[Genesen]]-I23</f>
        <v>68</v>
      </c>
      <c r="Q24" s="20">
        <f t="shared" si="0"/>
        <v>18.268431376495343</v>
      </c>
    </row>
    <row r="25" spans="2:17" x14ac:dyDescent="0.2">
      <c r="B25" s="2">
        <v>43937</v>
      </c>
      <c r="C25" s="3">
        <v>0.6875</v>
      </c>
      <c r="D25" s="16">
        <f>-CD[[#This Row],[Gestorben]]</f>
        <v>-14</v>
      </c>
      <c r="E25" s="4">
        <v>14</v>
      </c>
      <c r="F25">
        <v>41</v>
      </c>
      <c r="G25" s="5">
        <f>CD[[#This Row],[KH]]-CD[[#This Row],[KH (intensiv)]]</f>
        <v>22</v>
      </c>
      <c r="H25" s="5">
        <f>CD[[#This Row],[Infiziert]]-CD[[#This Row],[KH (nicht intensiv)]]-CD[[#This Row],[KH (intensiv)]]</f>
        <v>296</v>
      </c>
      <c r="I25">
        <v>485</v>
      </c>
      <c r="J25">
        <v>858</v>
      </c>
      <c r="K25">
        <v>359</v>
      </c>
      <c r="L25">
        <v>63</v>
      </c>
      <c r="M25">
        <v>220</v>
      </c>
      <c r="N25" s="5">
        <f>CD[[#This Row],[Gestorben]]+CD[[#This Row],[KH (intensiv)]]+CD[[#This Row],[KH (nicht intensiv)]]+CD[[#This Row],[Infiziert (o. KH)]]+CD[[#This Row],[Genesen]]-CD[[#This Row],[Total]]</f>
        <v>0</v>
      </c>
      <c r="O25">
        <f>CD[[#This Row],[Total]]-J24</f>
        <v>21</v>
      </c>
      <c r="P25">
        <f>CD[[#This Row],[Genesen]]-I24</f>
        <v>27</v>
      </c>
      <c r="Q25" s="20">
        <f t="shared" si="0"/>
        <v>18.732883021660477</v>
      </c>
    </row>
    <row r="26" spans="2:17" x14ac:dyDescent="0.2">
      <c r="B26" s="2">
        <v>43938</v>
      </c>
      <c r="C26" s="3">
        <v>0.6875</v>
      </c>
      <c r="D26" s="16">
        <f>-CD[[#This Row],[Gestorben]]</f>
        <v>-14</v>
      </c>
      <c r="E26" s="4">
        <v>14</v>
      </c>
      <c r="F26">
        <v>39</v>
      </c>
      <c r="G26" s="5">
        <f>CD[[#This Row],[KH]]-CD[[#This Row],[KH (intensiv)]]</f>
        <v>24</v>
      </c>
      <c r="H26" s="5">
        <f>CD[[#This Row],[Infiziert]]-CD[[#This Row],[KH (nicht intensiv)]]-CD[[#This Row],[KH (intensiv)]]</f>
        <v>269</v>
      </c>
      <c r="I26">
        <v>531</v>
      </c>
      <c r="J26">
        <v>877</v>
      </c>
      <c r="K26">
        <v>332</v>
      </c>
      <c r="L26">
        <v>63</v>
      </c>
      <c r="M26">
        <v>250</v>
      </c>
      <c r="N26" s="5">
        <f>CD[[#This Row],[Gestorben]]+CD[[#This Row],[KH (intensiv)]]+CD[[#This Row],[KH (nicht intensiv)]]+CD[[#This Row],[Infiziert (o. KH)]]+CD[[#This Row],[Genesen]]-CD[[#This Row],[Total]]</f>
        <v>0</v>
      </c>
      <c r="O26">
        <f>CD[[#This Row],[Total]]-J25</f>
        <v>19</v>
      </c>
      <c r="P26">
        <f>CD[[#This Row],[Genesen]]-I25</f>
        <v>46</v>
      </c>
      <c r="Q26" s="20">
        <f t="shared" si="0"/>
        <v>19.661786311990749</v>
      </c>
    </row>
    <row r="27" spans="2:17" x14ac:dyDescent="0.2">
      <c r="B27" s="2">
        <v>43939</v>
      </c>
      <c r="C27" s="3">
        <v>0.70833333333333337</v>
      </c>
      <c r="D27" s="16">
        <f>-CD[[#This Row],[Gestorben]]</f>
        <v>-14</v>
      </c>
      <c r="E27" s="4">
        <v>14</v>
      </c>
      <c r="F27">
        <v>39</v>
      </c>
      <c r="G27" s="5">
        <f>CD[[#This Row],[KH]]-CD[[#This Row],[KH (intensiv)]]</f>
        <v>26</v>
      </c>
      <c r="H27" s="5">
        <f>CD[[#This Row],[Infiziert]]-CD[[#This Row],[KH (nicht intensiv)]]-CD[[#This Row],[KH (intensiv)]]</f>
        <v>247</v>
      </c>
      <c r="I27">
        <v>562</v>
      </c>
      <c r="J27">
        <v>888</v>
      </c>
      <c r="K27">
        <v>312</v>
      </c>
      <c r="L27">
        <v>65</v>
      </c>
      <c r="M27">
        <v>220</v>
      </c>
      <c r="N27" s="5">
        <f>CD[[#This Row],[Gestorben]]+CD[[#This Row],[KH (intensiv)]]+CD[[#This Row],[KH (nicht intensiv)]]+CD[[#This Row],[Infiziert (o. KH)]]+CD[[#This Row],[Genesen]]-CD[[#This Row],[Total]]</f>
        <v>0</v>
      </c>
      <c r="O27">
        <f>CD[[#This Row],[Total]]-J26</f>
        <v>11</v>
      </c>
      <c r="P27">
        <f>CD[[#This Row],[Genesen]]-I26</f>
        <v>31</v>
      </c>
      <c r="Q27" s="20">
        <f t="shared" si="0"/>
        <v>19.816603527045793</v>
      </c>
    </row>
    <row r="28" spans="2:17" x14ac:dyDescent="0.2">
      <c r="B28" s="2">
        <v>43940</v>
      </c>
      <c r="C28" s="3">
        <v>0.70833333333333337</v>
      </c>
      <c r="D28" s="16">
        <f>-CD[[#This Row],[Gestorben]]</f>
        <v>-14</v>
      </c>
      <c r="E28" s="4">
        <v>14</v>
      </c>
      <c r="F28">
        <v>39</v>
      </c>
      <c r="G28" s="5">
        <f>CD[[#This Row],[KH]]-CD[[#This Row],[KH (intensiv)]]</f>
        <v>30</v>
      </c>
      <c r="H28" s="5">
        <f>CD[[#This Row],[Infiziert]]-CD[[#This Row],[KH (nicht intensiv)]]-CD[[#This Row],[KH (intensiv)]]</f>
        <v>256</v>
      </c>
      <c r="I28">
        <v>572</v>
      </c>
      <c r="J28">
        <v>911</v>
      </c>
      <c r="K28">
        <v>325</v>
      </c>
      <c r="L28">
        <v>69</v>
      </c>
      <c r="M28">
        <v>193</v>
      </c>
      <c r="N28" s="5">
        <f>CD[[#This Row],[Gestorben]]+CD[[#This Row],[KH (intensiv)]]+CD[[#This Row],[KH (nicht intensiv)]]+CD[[#This Row],[Infiziert (o. KH)]]+CD[[#This Row],[Genesen]]-CD[[#This Row],[Total]]</f>
        <v>0</v>
      </c>
      <c r="O28">
        <f>CD[[#This Row],[Total]]-J27</f>
        <v>23</v>
      </c>
      <c r="P28">
        <f>CD[[#This Row],[Genesen]]-I27</f>
        <v>10</v>
      </c>
      <c r="Q28" s="20">
        <f t="shared" si="0"/>
        <v>21.674410107706336</v>
      </c>
    </row>
    <row r="29" spans="2:17" x14ac:dyDescent="0.2">
      <c r="B29" s="2">
        <v>43941</v>
      </c>
      <c r="C29" s="3">
        <v>0.6875</v>
      </c>
      <c r="D29" s="16">
        <f>-CD[[#This Row],[Gestorben]]</f>
        <v>-16</v>
      </c>
      <c r="E29" s="4">
        <v>16</v>
      </c>
      <c r="F29">
        <v>35</v>
      </c>
      <c r="G29" s="6">
        <f>CD[[#This Row],[KH]]-CD[[#This Row],[KH (intensiv)]]</f>
        <v>27</v>
      </c>
      <c r="H29" s="6">
        <f>CD[[#This Row],[Infiziert]]-CD[[#This Row],[KH (nicht intensiv)]]-CD[[#This Row],[KH (intensiv)]]</f>
        <v>268</v>
      </c>
      <c r="I29">
        <v>581</v>
      </c>
      <c r="J29">
        <v>927</v>
      </c>
      <c r="K29">
        <v>330</v>
      </c>
      <c r="L29">
        <v>62</v>
      </c>
      <c r="M29">
        <v>200</v>
      </c>
      <c r="N29" s="5">
        <f>CD[[#This Row],[Gestorben]]+CD[[#This Row],[KH (intensiv)]]+CD[[#This Row],[KH (nicht intensiv)]]+CD[[#This Row],[Infiziert (o. KH)]]+CD[[#This Row],[Genesen]]-CD[[#This Row],[Total]]</f>
        <v>0</v>
      </c>
      <c r="O29">
        <f>CD[[#This Row],[Total]]-J28</f>
        <v>16</v>
      </c>
      <c r="P29">
        <f>CD[[#This Row],[Genesen]]-I28</f>
        <v>9</v>
      </c>
      <c r="Q29" s="20">
        <f t="shared" si="0"/>
        <v>21.519592892651293</v>
      </c>
    </row>
    <row r="30" spans="2:17" x14ac:dyDescent="0.2">
      <c r="B30" s="2">
        <v>43942</v>
      </c>
      <c r="C30" s="3">
        <v>0.6875</v>
      </c>
      <c r="D30" s="16">
        <f>-CD[[#This Row],[Gestorben]]</f>
        <v>-17</v>
      </c>
      <c r="E30" s="4">
        <v>17</v>
      </c>
      <c r="F30">
        <v>37</v>
      </c>
      <c r="G30" s="6">
        <f>CD[[#This Row],[KH]]-CD[[#This Row],[KH (intensiv)]]</f>
        <v>20</v>
      </c>
      <c r="H30" s="6">
        <f>CD[[#This Row],[Infiziert]]-CD[[#This Row],[KH (nicht intensiv)]]-CD[[#This Row],[KH (intensiv)]]</f>
        <v>230</v>
      </c>
      <c r="I30">
        <v>635</v>
      </c>
      <c r="J30">
        <v>939</v>
      </c>
      <c r="K30">
        <v>287</v>
      </c>
      <c r="L30">
        <v>57</v>
      </c>
      <c r="M30">
        <v>200</v>
      </c>
      <c r="N30" s="6">
        <f>CD[[#This Row],[Gestorben]]+CD[[#This Row],[KH (intensiv)]]+CD[[#This Row],[KH (nicht intensiv)]]+CD[[#This Row],[Infiziert (o. KH)]]+CD[[#This Row],[Genesen]]-CD[[#This Row],[Total]]</f>
        <v>0</v>
      </c>
      <c r="O30">
        <f>CD[[#This Row],[Total]]-J29</f>
        <v>12</v>
      </c>
      <c r="P30">
        <f>CD[[#This Row],[Genesen]]-I29</f>
        <v>54</v>
      </c>
      <c r="Q30" s="20">
        <f t="shared" si="0"/>
        <v>20.590689602321021</v>
      </c>
    </row>
    <row r="31" spans="2:17" x14ac:dyDescent="0.2">
      <c r="B31" s="2">
        <v>43943</v>
      </c>
      <c r="C31" s="3">
        <v>0.70833333333333337</v>
      </c>
      <c r="D31" s="16">
        <f>-CD[[#This Row],[Gestorben]]</f>
        <v>-19</v>
      </c>
      <c r="E31" s="4">
        <v>19</v>
      </c>
      <c r="F31">
        <v>34</v>
      </c>
      <c r="G31" s="6">
        <f>CD[[#This Row],[KH]]-CD[[#This Row],[KH (intensiv)]]</f>
        <v>26</v>
      </c>
      <c r="H31" s="6">
        <f>CD[[#This Row],[Infiziert]]-CD[[#This Row],[KH (nicht intensiv)]]-CD[[#This Row],[KH (intensiv)]]</f>
        <v>213</v>
      </c>
      <c r="I31">
        <v>657</v>
      </c>
      <c r="J31">
        <v>949</v>
      </c>
      <c r="K31">
        <v>273</v>
      </c>
      <c r="L31">
        <v>60</v>
      </c>
      <c r="M31">
        <v>172</v>
      </c>
      <c r="N31" s="6">
        <f>CD[[#This Row],[Gestorben]]+CD[[#This Row],[KH (intensiv)]]+CD[[#This Row],[KH (nicht intensiv)]]+CD[[#This Row],[Infiziert (o. KH)]]+CD[[#This Row],[Genesen]]-CD[[#This Row],[Total]]</f>
        <v>0</v>
      </c>
      <c r="O31">
        <f>CD[[#This Row],[Total]]-J30</f>
        <v>10</v>
      </c>
      <c r="P31">
        <f>CD[[#This Row],[Genesen]]-I30</f>
        <v>22</v>
      </c>
      <c r="Q31" s="20">
        <f t="shared" si="0"/>
        <v>17.339528086165071</v>
      </c>
    </row>
    <row r="32" spans="2:17" x14ac:dyDescent="0.2">
      <c r="B32" s="2">
        <v>43944</v>
      </c>
      <c r="C32" s="3">
        <v>0.6875</v>
      </c>
      <c r="D32" s="16">
        <f>-CD[[#This Row],[Gestorben]]</f>
        <v>-22</v>
      </c>
      <c r="E32" s="4">
        <v>22</v>
      </c>
      <c r="F32">
        <v>27</v>
      </c>
      <c r="G32" s="6">
        <f>CD[[#This Row],[KH]]-CD[[#This Row],[KH (intensiv)]]</f>
        <v>31</v>
      </c>
      <c r="H32" s="6">
        <f>CD[[#This Row],[Infiziert]]-CD[[#This Row],[KH (nicht intensiv)]]-CD[[#This Row],[KH (intensiv)]]</f>
        <v>179</v>
      </c>
      <c r="I32">
        <v>700</v>
      </c>
      <c r="J32">
        <v>959</v>
      </c>
      <c r="K32">
        <v>237</v>
      </c>
      <c r="L32">
        <v>58</v>
      </c>
      <c r="M32">
        <v>219</v>
      </c>
      <c r="N32" s="6">
        <f>CD[[#This Row],[Gestorben]]+CD[[#This Row],[KH (intensiv)]]+CD[[#This Row],[KH (nicht intensiv)]]+CD[[#This Row],[Infiziert (o. KH)]]+CD[[#This Row],[Genesen]]-CD[[#This Row],[Total]]</f>
        <v>0</v>
      </c>
      <c r="O32">
        <f>CD[[#This Row],[Total]]-J31</f>
        <v>10</v>
      </c>
      <c r="P32">
        <f>CD[[#This Row],[Genesen]]-I31</f>
        <v>43</v>
      </c>
      <c r="Q32" s="20">
        <f t="shared" si="0"/>
        <v>15.636538720559571</v>
      </c>
    </row>
    <row r="33" spans="2:17" x14ac:dyDescent="0.2">
      <c r="B33" s="2">
        <v>43945</v>
      </c>
      <c r="C33" s="3">
        <v>0.70833333333333337</v>
      </c>
      <c r="D33" s="16">
        <f>-CD[[#This Row],[Gestorben]]</f>
        <v>-22</v>
      </c>
      <c r="E33" s="4">
        <v>22</v>
      </c>
      <c r="F33">
        <v>25</v>
      </c>
      <c r="G33" s="6">
        <f>CD[[#This Row],[KH]]-CD[[#This Row],[KH (intensiv)]]</f>
        <v>28</v>
      </c>
      <c r="H33" s="6">
        <f>CD[[#This Row],[Infiziert]]-CD[[#This Row],[KH (nicht intensiv)]]-CD[[#This Row],[KH (intensiv)]]</f>
        <v>169</v>
      </c>
      <c r="I33">
        <v>722</v>
      </c>
      <c r="J33">
        <v>966</v>
      </c>
      <c r="K33">
        <v>222</v>
      </c>
      <c r="L33">
        <v>53</v>
      </c>
      <c r="M33">
        <v>215</v>
      </c>
      <c r="N33" s="6">
        <f>CD[[#This Row],[Gestorben]]+CD[[#This Row],[KH (intensiv)]]+CD[[#This Row],[KH (nicht intensiv)]]+CD[[#This Row],[Infiziert (o. KH)]]+CD[[#This Row],[Genesen]]-CD[[#This Row],[Total]]</f>
        <v>0</v>
      </c>
      <c r="O33">
        <f>CD[[#This Row],[Total]]-J32</f>
        <v>7</v>
      </c>
      <c r="P33">
        <f>CD[[#This Row],[Genesen]]-I32</f>
        <v>22</v>
      </c>
      <c r="Q33" s="20">
        <f t="shared" si="0"/>
        <v>13.778732139899029</v>
      </c>
    </row>
    <row r="34" spans="2:17" x14ac:dyDescent="0.2">
      <c r="B34" s="2">
        <v>43946</v>
      </c>
      <c r="C34" s="3">
        <v>0.70833333333333337</v>
      </c>
      <c r="D34" s="16">
        <f>-CD[[#This Row],[Gestorben]]</f>
        <v>-22</v>
      </c>
      <c r="E34" s="4">
        <v>22</v>
      </c>
      <c r="F34">
        <v>27</v>
      </c>
      <c r="G34" s="6">
        <f>CD[[#This Row],[KH]]-CD[[#This Row],[KH (intensiv)]]</f>
        <v>21</v>
      </c>
      <c r="H34" s="6">
        <f>CD[[#This Row],[Infiziert]]-CD[[#This Row],[KH (nicht intensiv)]]-CD[[#This Row],[KH (intensiv)]]</f>
        <v>174</v>
      </c>
      <c r="I34">
        <v>726</v>
      </c>
      <c r="J34">
        <v>970</v>
      </c>
      <c r="K34">
        <v>222</v>
      </c>
      <c r="L34">
        <v>48</v>
      </c>
      <c r="M34">
        <v>210</v>
      </c>
      <c r="N34" s="6">
        <f>CD[[#This Row],[Gestorben]]+CD[[#This Row],[KH (intensiv)]]+CD[[#This Row],[KH (nicht intensiv)]]+CD[[#This Row],[Infiziert (o. KH)]]+CD[[#This Row],[Genesen]]-CD[[#This Row],[Total]]</f>
        <v>0</v>
      </c>
      <c r="O34">
        <f>CD[[#This Row],[Total]]-J33</f>
        <v>4</v>
      </c>
      <c r="P34">
        <f>CD[[#This Row],[Genesen]]-I33</f>
        <v>4</v>
      </c>
      <c r="Q34" s="20">
        <f t="shared" si="0"/>
        <v>12.695011634513712</v>
      </c>
    </row>
    <row r="35" spans="2:17" x14ac:dyDescent="0.2">
      <c r="B35" s="2">
        <v>43947</v>
      </c>
      <c r="C35" s="3">
        <v>0.70833333333333337</v>
      </c>
      <c r="D35" s="16">
        <f>-CD[[#This Row],[Gestorben]]</f>
        <v>-23</v>
      </c>
      <c r="E35" s="4">
        <v>23</v>
      </c>
      <c r="F35">
        <v>28</v>
      </c>
      <c r="G35" s="6">
        <f>CD[[#This Row],[KH]]-CD[[#This Row],[KH (intensiv)]]</f>
        <v>23</v>
      </c>
      <c r="H35" s="6">
        <f>CD[[#This Row],[Infiziert]]-CD[[#This Row],[KH (nicht intensiv)]]-CD[[#This Row],[KH (intensiv)]]</f>
        <v>169</v>
      </c>
      <c r="I35">
        <v>737</v>
      </c>
      <c r="J35">
        <v>980</v>
      </c>
      <c r="K35">
        <v>220</v>
      </c>
      <c r="L35">
        <v>51</v>
      </c>
      <c r="M35">
        <v>205</v>
      </c>
      <c r="N35" s="6">
        <f>CD[[#This Row],[Gestorben]]+CD[[#This Row],[KH (intensiv)]]+CD[[#This Row],[KH (nicht intensiv)]]+CD[[#This Row],[Infiziert (o. KH)]]+CD[[#This Row],[Genesen]]-CD[[#This Row],[Total]]</f>
        <v>0</v>
      </c>
      <c r="O35">
        <f>CD[[#This Row],[Total]]-J34</f>
        <v>10</v>
      </c>
      <c r="P35">
        <f>CD[[#This Row],[Genesen]]-I34</f>
        <v>11</v>
      </c>
      <c r="Q35" s="20">
        <f t="shared" si="0"/>
        <v>10.682387838798123</v>
      </c>
    </row>
    <row r="36" spans="2:17" x14ac:dyDescent="0.2">
      <c r="B36" s="2">
        <v>43948</v>
      </c>
      <c r="C36" s="3">
        <v>0.6875</v>
      </c>
      <c r="D36" s="16">
        <f>-CD[[#This Row],[Gestorben]]</f>
        <v>-24</v>
      </c>
      <c r="E36" s="4">
        <v>24</v>
      </c>
      <c r="F36">
        <v>26</v>
      </c>
      <c r="G36" s="6">
        <f>CD[[#This Row],[KH]]-CD[[#This Row],[KH (intensiv)]]</f>
        <v>20</v>
      </c>
      <c r="H36" s="6">
        <f>CD[[#This Row],[Infiziert]]-CD[[#This Row],[KH (nicht intensiv)]]-CD[[#This Row],[KH (intensiv)]]</f>
        <v>167</v>
      </c>
      <c r="I36">
        <v>766</v>
      </c>
      <c r="J36">
        <v>1003</v>
      </c>
      <c r="K36">
        <v>213</v>
      </c>
      <c r="L36">
        <v>46</v>
      </c>
      <c r="M36">
        <v>200</v>
      </c>
      <c r="N36" s="6">
        <f>CD[[#This Row],[Gestorben]]+CD[[#This Row],[KH (intensiv)]]+CD[[#This Row],[KH (nicht intensiv)]]+CD[[#This Row],[Infiziert (o. KH)]]+CD[[#This Row],[Genesen]]-CD[[#This Row],[Total]]</f>
        <v>0</v>
      </c>
      <c r="O36">
        <f>CD[[#This Row],[Total]]-J35</f>
        <v>23</v>
      </c>
      <c r="P36">
        <f>CD[[#This Row],[Genesen]]-I35</f>
        <v>29</v>
      </c>
      <c r="Q36" s="20">
        <f t="shared" si="0"/>
        <v>11.76610834418344</v>
      </c>
    </row>
    <row r="37" spans="2:17" x14ac:dyDescent="0.2">
      <c r="B37" s="2">
        <v>43949</v>
      </c>
      <c r="C37" s="3">
        <v>0.70833333333333337</v>
      </c>
      <c r="D37" s="16">
        <f>-CD[[#This Row],[Gestorben]]</f>
        <v>-24</v>
      </c>
      <c r="E37" s="4">
        <v>24</v>
      </c>
      <c r="F37">
        <v>25</v>
      </c>
      <c r="G37" s="6">
        <f>CD[[#This Row],[KH]]-CD[[#This Row],[KH (intensiv)]]</f>
        <v>23</v>
      </c>
      <c r="H37" s="6">
        <f>CD[[#This Row],[Infiziert]]-CD[[#This Row],[KH (nicht intensiv)]]-CD[[#This Row],[KH (intensiv)]]</f>
        <v>179</v>
      </c>
      <c r="I37">
        <v>766</v>
      </c>
      <c r="J37">
        <v>1017</v>
      </c>
      <c r="K37">
        <v>227</v>
      </c>
      <c r="L37">
        <v>48</v>
      </c>
      <c r="M37">
        <v>190</v>
      </c>
      <c r="N37" s="6">
        <f>CD[[#This Row],[Gestorben]]+CD[[#This Row],[KH (intensiv)]]+CD[[#This Row],[KH (nicht intensiv)]]+CD[[#This Row],[Infiziert (o. KH)]]+CD[[#This Row],[Genesen]]-CD[[#This Row],[Total]]</f>
        <v>0</v>
      </c>
      <c r="O37">
        <f>CD[[#This Row],[Total]]-J36</f>
        <v>14</v>
      </c>
      <c r="P37">
        <f>CD[[#This Row],[Genesen]]-I36</f>
        <v>0</v>
      </c>
      <c r="Q37" s="20">
        <f t="shared" si="0"/>
        <v>12.075742774293531</v>
      </c>
    </row>
    <row r="38" spans="2:17" x14ac:dyDescent="0.2">
      <c r="B38" s="2">
        <v>43950</v>
      </c>
      <c r="C38" s="3">
        <v>0.70833333333333337</v>
      </c>
      <c r="D38" s="16">
        <f>-CD[[#This Row],[Gestorben]]</f>
        <v>-24</v>
      </c>
      <c r="E38" s="4">
        <v>24</v>
      </c>
      <c r="F38">
        <v>24</v>
      </c>
      <c r="G38" s="6">
        <f>CD[[#This Row],[KH]]-CD[[#This Row],[KH (intensiv)]]</f>
        <v>22</v>
      </c>
      <c r="H38" s="6">
        <f>CD[[#This Row],[Infiziert]]-CD[[#This Row],[KH (nicht intensiv)]]-CD[[#This Row],[KH (intensiv)]]</f>
        <v>173</v>
      </c>
      <c r="I38">
        <v>786</v>
      </c>
      <c r="J38">
        <v>1029</v>
      </c>
      <c r="K38">
        <v>219</v>
      </c>
      <c r="L38">
        <v>46</v>
      </c>
      <c r="M38">
        <v>190</v>
      </c>
      <c r="N38" s="6">
        <f>CD[[#This Row],[Gestorben]]+CD[[#This Row],[KH (intensiv)]]+CD[[#This Row],[KH (nicht intensiv)]]+CD[[#This Row],[Infiziert (o. KH)]]+CD[[#This Row],[Genesen]]-CD[[#This Row],[Total]]</f>
        <v>0</v>
      </c>
      <c r="O38">
        <f>CD[[#This Row],[Total]]-J37</f>
        <v>12</v>
      </c>
      <c r="P38">
        <f>CD[[#This Row],[Genesen]]-I37</f>
        <v>20</v>
      </c>
      <c r="Q38" s="20">
        <f t="shared" si="0"/>
        <v>12.385377204403621</v>
      </c>
    </row>
    <row r="39" spans="2:17" x14ac:dyDescent="0.2">
      <c r="B39" s="2">
        <v>43951</v>
      </c>
      <c r="C39" s="3">
        <v>0.70833333333333337</v>
      </c>
      <c r="D39" s="16">
        <f>-CD[[#This Row],[Gestorben]]</f>
        <v>-24</v>
      </c>
      <c r="E39" s="4">
        <v>24</v>
      </c>
      <c r="F39">
        <v>20</v>
      </c>
      <c r="G39" s="6">
        <f>CD[[#This Row],[KH]]-CD[[#This Row],[KH (intensiv)]]</f>
        <v>20</v>
      </c>
      <c r="H39" s="6">
        <f>CD[[#This Row],[Infiziert]]-CD[[#This Row],[KH (nicht intensiv)]]-CD[[#This Row],[KH (intensiv)]]</f>
        <v>169</v>
      </c>
      <c r="I39">
        <v>817</v>
      </c>
      <c r="J39">
        <v>1050</v>
      </c>
      <c r="K39">
        <v>209</v>
      </c>
      <c r="L39">
        <v>40</v>
      </c>
      <c r="M39">
        <v>240</v>
      </c>
      <c r="N39" s="6">
        <f>CD[[#This Row],[Gestorben]]+CD[[#This Row],[KH (intensiv)]]+CD[[#This Row],[KH (nicht intensiv)]]+CD[[#This Row],[Infiziert (o. KH)]]+CD[[#This Row],[Genesen]]-CD[[#This Row],[Total]]</f>
        <v>0</v>
      </c>
      <c r="O39">
        <f>CD[[#This Row],[Total]]-J38</f>
        <v>21</v>
      </c>
      <c r="P39">
        <f>CD[[#This Row],[Genesen]]-I38</f>
        <v>31</v>
      </c>
      <c r="Q39" s="20">
        <f t="shared" si="0"/>
        <v>14.08836657000912</v>
      </c>
    </row>
    <row r="40" spans="2:17" x14ac:dyDescent="0.2">
      <c r="B40" s="2">
        <v>43952</v>
      </c>
      <c r="C40" s="3">
        <v>0.70833333333333337</v>
      </c>
      <c r="D40" s="16">
        <f>-CD[[#This Row],[Gestorben]]</f>
        <v>-24</v>
      </c>
      <c r="E40" s="4">
        <v>24</v>
      </c>
      <c r="F40">
        <v>23</v>
      </c>
      <c r="G40" s="6">
        <f>CD[[#This Row],[KH]]-CD[[#This Row],[KH (intensiv)]]</f>
        <v>17</v>
      </c>
      <c r="H40" s="6">
        <f>CD[[#This Row],[Infiziert]]-CD[[#This Row],[KH (nicht intensiv)]]-CD[[#This Row],[KH (intensiv)]]</f>
        <v>163</v>
      </c>
      <c r="I40">
        <v>833</v>
      </c>
      <c r="J40">
        <v>1060</v>
      </c>
      <c r="K40">
        <v>203</v>
      </c>
      <c r="L40">
        <v>40</v>
      </c>
      <c r="M40">
        <v>235</v>
      </c>
      <c r="N40" s="6">
        <f>CD[[#This Row],[Gestorben]]+CD[[#This Row],[KH (intensiv)]]+CD[[#This Row],[KH (nicht intensiv)]]+CD[[#This Row],[Infiziert (o. KH)]]+CD[[#This Row],[Genesen]]-CD[[#This Row],[Total]]</f>
        <v>0</v>
      </c>
      <c r="O40">
        <f>CD[[#This Row],[Total]]-J39</f>
        <v>10</v>
      </c>
      <c r="P40">
        <f>CD[[#This Row],[Genesen]]-I39</f>
        <v>16</v>
      </c>
      <c r="Q40" s="20">
        <f t="shared" si="0"/>
        <v>14.552818215174256</v>
      </c>
    </row>
    <row r="41" spans="2:17" x14ac:dyDescent="0.2">
      <c r="B41" s="2">
        <v>43953</v>
      </c>
      <c r="C41" s="3">
        <v>0.70833333333333337</v>
      </c>
      <c r="D41" s="16">
        <f>-CD[[#This Row],[Gestorben]]</f>
        <v>-24</v>
      </c>
      <c r="E41" s="4">
        <v>24</v>
      </c>
      <c r="F41">
        <v>22</v>
      </c>
      <c r="G41" s="6">
        <f>CD[[#This Row],[KH]]-CD[[#This Row],[KH (intensiv)]]</f>
        <v>20</v>
      </c>
      <c r="H41" s="6">
        <f>CD[[#This Row],[Infiziert]]-CD[[#This Row],[KH (nicht intensiv)]]-CD[[#This Row],[KH (intensiv)]]</f>
        <v>156</v>
      </c>
      <c r="I41">
        <v>852</v>
      </c>
      <c r="J41">
        <v>1074</v>
      </c>
      <c r="K41">
        <v>198</v>
      </c>
      <c r="L41">
        <v>42</v>
      </c>
      <c r="M41">
        <v>231</v>
      </c>
      <c r="N41" s="6">
        <f>CD[[#This Row],[Gestorben]]+CD[[#This Row],[KH (intensiv)]]+CD[[#This Row],[KH (nicht intensiv)]]+CD[[#This Row],[Infiziert (o. KH)]]+CD[[#This Row],[Genesen]]-CD[[#This Row],[Total]]</f>
        <v>0</v>
      </c>
      <c r="O41">
        <f>CD[[#This Row],[Total]]-J40</f>
        <v>14</v>
      </c>
      <c r="P41">
        <f>CD[[#This Row],[Genesen]]-I40</f>
        <v>19</v>
      </c>
      <c r="Q41" s="20">
        <f t="shared" si="0"/>
        <v>16.100990365724709</v>
      </c>
    </row>
    <row r="42" spans="2:17" x14ac:dyDescent="0.2">
      <c r="B42" s="2">
        <v>43954</v>
      </c>
      <c r="C42" s="3">
        <v>0.70833333333333337</v>
      </c>
      <c r="D42" s="16">
        <f>-CD[[#This Row],[Gestorben]]</f>
        <v>-24</v>
      </c>
      <c r="E42" s="4">
        <v>24</v>
      </c>
      <c r="F42">
        <v>23</v>
      </c>
      <c r="G42" s="6">
        <f>CD[[#This Row],[KH]]-CD[[#This Row],[KH (intensiv)]]</f>
        <v>19</v>
      </c>
      <c r="H42" s="6">
        <f>CD[[#This Row],[Infiziert]]-CD[[#This Row],[KH (nicht intensiv)]]-CD[[#This Row],[KH (intensiv)]]</f>
        <v>145</v>
      </c>
      <c r="I42">
        <v>878</v>
      </c>
      <c r="J42">
        <v>1089</v>
      </c>
      <c r="K42">
        <v>187</v>
      </c>
      <c r="L42">
        <v>42</v>
      </c>
      <c r="M42">
        <v>240</v>
      </c>
      <c r="N42" s="6">
        <f>CD[[#This Row],[Gestorben]]+CD[[#This Row],[KH (intensiv)]]+CD[[#This Row],[KH (nicht intensiv)]]+CD[[#This Row],[Infiziert (o. KH)]]+CD[[#This Row],[Genesen]]-CD[[#This Row],[Total]]</f>
        <v>0</v>
      </c>
      <c r="O42">
        <f>CD[[#This Row],[Total]]-J41</f>
        <v>15</v>
      </c>
      <c r="P42">
        <f>CD[[#This Row],[Genesen]]-I41</f>
        <v>26</v>
      </c>
      <c r="Q42" s="20">
        <f t="shared" si="0"/>
        <v>16.875076440999933</v>
      </c>
    </row>
    <row r="43" spans="2:17" x14ac:dyDescent="0.2">
      <c r="B43" s="2">
        <v>43955</v>
      </c>
      <c r="C43" s="3">
        <v>0.70833333333333337</v>
      </c>
      <c r="D43" s="16">
        <f>-CD[[#This Row],[Gestorben]]</f>
        <v>-24</v>
      </c>
      <c r="E43" s="4">
        <v>24</v>
      </c>
      <c r="F43">
        <v>21</v>
      </c>
      <c r="G43" s="6">
        <f>CD[[#This Row],[KH]]-CD[[#This Row],[KH (intensiv)]]</f>
        <v>17</v>
      </c>
      <c r="H43" s="6">
        <f>CD[[#This Row],[Infiziert]]-CD[[#This Row],[KH (nicht intensiv)]]-CD[[#This Row],[KH (intensiv)]]</f>
        <v>142</v>
      </c>
      <c r="I43">
        <v>885</v>
      </c>
      <c r="J43">
        <v>1089</v>
      </c>
      <c r="K43">
        <v>180</v>
      </c>
      <c r="L43">
        <v>38</v>
      </c>
      <c r="M43">
        <v>240</v>
      </c>
      <c r="N43" s="6">
        <f>CD[[#This Row],[Gestorben]]+CD[[#This Row],[KH (intensiv)]]+CD[[#This Row],[KH (nicht intensiv)]]+CD[[#This Row],[Infiziert (o. KH)]]+CD[[#This Row],[Genesen]]-CD[[#This Row],[Total]]</f>
        <v>0</v>
      </c>
      <c r="O43">
        <f>CD[[#This Row],[Total]]-J42</f>
        <v>0</v>
      </c>
      <c r="P43">
        <f>CD[[#This Row],[Genesen]]-I42</f>
        <v>7</v>
      </c>
      <c r="Q43" s="20">
        <f t="shared" si="0"/>
        <v>13.314280494733893</v>
      </c>
    </row>
    <row r="44" spans="2:17" x14ac:dyDescent="0.2">
      <c r="B44" s="2">
        <v>43956</v>
      </c>
      <c r="C44" s="3">
        <v>0.70833333333333337</v>
      </c>
      <c r="D44" s="16">
        <f>-CD[[#This Row],[Gestorben]]</f>
        <v>-24</v>
      </c>
      <c r="E44" s="4">
        <v>24</v>
      </c>
      <c r="F44">
        <v>16</v>
      </c>
      <c r="G44" s="6">
        <f>CD[[#This Row],[KH]]-CD[[#This Row],[KH (intensiv)]]</f>
        <v>20</v>
      </c>
      <c r="H44" s="6">
        <f>CD[[#This Row],[Infiziert]]-CD[[#This Row],[KH (nicht intensiv)]]-CD[[#This Row],[KH (intensiv)]]</f>
        <v>143</v>
      </c>
      <c r="I44">
        <v>910</v>
      </c>
      <c r="J44">
        <v>1113</v>
      </c>
      <c r="K44">
        <v>179</v>
      </c>
      <c r="L44">
        <v>36</v>
      </c>
      <c r="M44">
        <v>232</v>
      </c>
      <c r="N44" s="6">
        <f>CD[[#This Row],[Gestorben]]+CD[[#This Row],[KH (intensiv)]]+CD[[#This Row],[KH (nicht intensiv)]]+CD[[#This Row],[Infiziert (o. KH)]]+CD[[#This Row],[Genesen]]-CD[[#This Row],[Total]]</f>
        <v>0</v>
      </c>
      <c r="O44">
        <f>CD[[#This Row],[Total]]-J43</f>
        <v>24</v>
      </c>
      <c r="P44">
        <f>CD[[#This Row],[Genesen]]-I43</f>
        <v>25</v>
      </c>
      <c r="Q44" s="20">
        <f t="shared" si="0"/>
        <v>14.862452645284346</v>
      </c>
    </row>
    <row r="45" spans="2:17" x14ac:dyDescent="0.2">
      <c r="B45" s="2">
        <v>43957</v>
      </c>
      <c r="C45" s="3">
        <v>0.70833333333333337</v>
      </c>
      <c r="D45" s="16">
        <f>-CD[[#This Row],[Gestorben]]</f>
        <v>-25</v>
      </c>
      <c r="E45" s="4">
        <v>25</v>
      </c>
      <c r="F45">
        <v>18</v>
      </c>
      <c r="G45" s="6">
        <f>CD[[#This Row],[KH]]-CD[[#This Row],[KH (intensiv)]]</f>
        <v>19</v>
      </c>
      <c r="H45" s="6">
        <f>CD[[#This Row],[Infiziert]]-CD[[#This Row],[KH (nicht intensiv)]]-CD[[#This Row],[KH (intensiv)]]</f>
        <v>172</v>
      </c>
      <c r="I45">
        <v>913</v>
      </c>
      <c r="J45">
        <v>1147</v>
      </c>
      <c r="K45">
        <v>209</v>
      </c>
      <c r="L45">
        <v>37</v>
      </c>
      <c r="M45">
        <v>360</v>
      </c>
      <c r="N45" s="6">
        <f>CD[[#This Row],[Gestorben]]+CD[[#This Row],[KH (intensiv)]]+CD[[#This Row],[KH (nicht intensiv)]]+CD[[#This Row],[Infiziert (o. KH)]]+CD[[#This Row],[Genesen]]-CD[[#This Row],[Total]]</f>
        <v>0</v>
      </c>
      <c r="O45">
        <f>CD[[#This Row],[Total]]-J44</f>
        <v>34</v>
      </c>
      <c r="P45">
        <f>CD[[#This Row],[Genesen]]-I44</f>
        <v>3</v>
      </c>
      <c r="Q45" s="20">
        <f t="shared" si="0"/>
        <v>18.268431376495343</v>
      </c>
    </row>
    <row r="46" spans="2:17" x14ac:dyDescent="0.2">
      <c r="B46" s="2">
        <v>43958</v>
      </c>
      <c r="C46" s="3">
        <v>0.70833333333333337</v>
      </c>
      <c r="D46" s="16">
        <f>-CD[[#This Row],[Gestorben]]</f>
        <v>-26</v>
      </c>
      <c r="E46" s="4">
        <v>26</v>
      </c>
      <c r="F46">
        <v>15</v>
      </c>
      <c r="G46" s="6">
        <f>CD[[#This Row],[KH]]-CD[[#This Row],[KH (intensiv)]]</f>
        <v>17</v>
      </c>
      <c r="H46" s="6">
        <f>CD[[#This Row],[Infiziert]]-CD[[#This Row],[KH (nicht intensiv)]]-CD[[#This Row],[KH (intensiv)]]</f>
        <v>174</v>
      </c>
      <c r="I46">
        <v>924</v>
      </c>
      <c r="J46">
        <v>1156</v>
      </c>
      <c r="K46">
        <v>206</v>
      </c>
      <c r="L46">
        <v>32</v>
      </c>
      <c r="M46">
        <v>308</v>
      </c>
      <c r="N46" s="6">
        <f>CD[[#This Row],[Gestorben]]+CD[[#This Row],[KH (intensiv)]]+CD[[#This Row],[KH (nicht intensiv)]]+CD[[#This Row],[Infiziert (o. KH)]]+CD[[#This Row],[Genesen]]-CD[[#This Row],[Total]]</f>
        <v>0</v>
      </c>
      <c r="O46">
        <f>CD[[#This Row],[Total]]-J45</f>
        <v>9</v>
      </c>
      <c r="P46">
        <f>CD[[#This Row],[Genesen]]-I45</f>
        <v>11</v>
      </c>
      <c r="Q46" s="20">
        <f t="shared" si="0"/>
        <v>16.410624795834799</v>
      </c>
    </row>
    <row r="47" spans="2:17" x14ac:dyDescent="0.2">
      <c r="B47" s="2">
        <v>43959</v>
      </c>
      <c r="C47" s="3">
        <v>0.70833333333333337</v>
      </c>
      <c r="D47" s="16">
        <f>-CD[[#This Row],[Gestorben]]</f>
        <v>-27</v>
      </c>
      <c r="E47" s="4">
        <v>27</v>
      </c>
      <c r="F47">
        <v>15</v>
      </c>
      <c r="G47" s="6">
        <f>CD[[#This Row],[KH]]-CD[[#This Row],[KH (intensiv)]]</f>
        <v>22</v>
      </c>
      <c r="H47" s="6">
        <f>CD[[#This Row],[Infiziert]]-CD[[#This Row],[KH (nicht intensiv)]]-CD[[#This Row],[KH (intensiv)]]</f>
        <v>167</v>
      </c>
      <c r="I47">
        <v>933</v>
      </c>
      <c r="J47">
        <v>1163</v>
      </c>
      <c r="K47">
        <v>204</v>
      </c>
      <c r="L47">
        <v>37</v>
      </c>
      <c r="M47">
        <v>315</v>
      </c>
      <c r="N47" s="6">
        <f>CD[[#This Row],[Gestorben]]+CD[[#This Row],[KH (intensiv)]]+CD[[#This Row],[KH (nicht intensiv)]]+CD[[#This Row],[Infiziert (o. KH)]]+CD[[#This Row],[Genesen]]-CD[[#This Row],[Total]]</f>
        <v>1</v>
      </c>
      <c r="O47">
        <f>CD[[#This Row],[Total]]-J46</f>
        <v>7</v>
      </c>
      <c r="P47">
        <f>CD[[#This Row],[Genesen]]-I46</f>
        <v>9</v>
      </c>
      <c r="Q47" s="20">
        <f t="shared" si="0"/>
        <v>15.946173150669662</v>
      </c>
    </row>
    <row r="48" spans="2:17" x14ac:dyDescent="0.2">
      <c r="B48" s="2">
        <v>43960</v>
      </c>
      <c r="C48" s="3">
        <v>0.70833333333333337</v>
      </c>
      <c r="D48" s="16">
        <f>-CD[[#This Row],[Gestorben]]</f>
        <v>-27</v>
      </c>
      <c r="E48" s="4">
        <v>27</v>
      </c>
      <c r="F48">
        <v>15</v>
      </c>
      <c r="G48" s="6">
        <f>CD[[#This Row],[KH]]-CD[[#This Row],[KH (intensiv)]]</f>
        <v>21</v>
      </c>
      <c r="H48" s="6">
        <f>CD[[#This Row],[Infiziert]]-CD[[#This Row],[KH (nicht intensiv)]]-CD[[#This Row],[KH (intensiv)]]</f>
        <v>175</v>
      </c>
      <c r="I48">
        <f>I49-4</f>
        <v>939</v>
      </c>
      <c r="J48">
        <f>J49-7</f>
        <v>1177</v>
      </c>
      <c r="K48">
        <v>211</v>
      </c>
      <c r="L48">
        <v>36</v>
      </c>
      <c r="M48">
        <v>324</v>
      </c>
      <c r="N48" s="6">
        <f>CD[[#This Row],[Gestorben]]+CD[[#This Row],[KH (intensiv)]]+CD[[#This Row],[KH (nicht intensiv)]]+CD[[#This Row],[Infiziert (o. KH)]]+CD[[#This Row],[Genesen]]-CD[[#This Row],[Total]]</f>
        <v>0</v>
      </c>
      <c r="O48">
        <f>CD[[#This Row],[Total]]-J47</f>
        <v>14</v>
      </c>
      <c r="P48">
        <f>CD[[#This Row],[Genesen]]-I47</f>
        <v>6</v>
      </c>
      <c r="Q48" s="20">
        <f t="shared" si="0"/>
        <v>15.946173150669662</v>
      </c>
    </row>
    <row r="49" spans="2:17" x14ac:dyDescent="0.2">
      <c r="B49" s="2">
        <v>43961</v>
      </c>
      <c r="C49" s="3">
        <v>0.70833333333333337</v>
      </c>
      <c r="D49" s="16">
        <f>-CD[[#This Row],[Gestorben]]</f>
        <v>-27</v>
      </c>
      <c r="E49" s="4">
        <v>27</v>
      </c>
      <c r="F49">
        <v>15</v>
      </c>
      <c r="G49" s="6">
        <f>CD[[#This Row],[KH]]-CD[[#This Row],[KH (intensiv)]]</f>
        <v>20</v>
      </c>
      <c r="H49" s="6">
        <f>CD[[#This Row],[Infiziert]]-CD[[#This Row],[KH (nicht intensiv)]]-CD[[#This Row],[KH (intensiv)]]</f>
        <v>179</v>
      </c>
      <c r="I49">
        <v>943</v>
      </c>
      <c r="J49">
        <v>1184</v>
      </c>
      <c r="K49">
        <v>214</v>
      </c>
      <c r="L49">
        <v>35</v>
      </c>
      <c r="M49">
        <v>332</v>
      </c>
      <c r="N49" s="6">
        <f>CD[[#This Row],[Gestorben]]+CD[[#This Row],[KH (intensiv)]]+CD[[#This Row],[KH (nicht intensiv)]]+CD[[#This Row],[Infiziert (o. KH)]]+CD[[#This Row],[Genesen]]-CD[[#This Row],[Total]]</f>
        <v>0</v>
      </c>
      <c r="O49">
        <f>CD[[#This Row],[Total]]-J48</f>
        <v>7</v>
      </c>
      <c r="P49">
        <f>CD[[#This Row],[Genesen]]-I48</f>
        <v>4</v>
      </c>
      <c r="Q49" s="20">
        <f t="shared" si="0"/>
        <v>14.707635430229301</v>
      </c>
    </row>
    <row r="50" spans="2:17" x14ac:dyDescent="0.2">
      <c r="B50" s="2">
        <v>43962</v>
      </c>
      <c r="C50" s="3">
        <v>0.66666666666666663</v>
      </c>
      <c r="D50" s="16">
        <f>-CD[[#This Row],[Gestorben]]</f>
        <v>-27</v>
      </c>
      <c r="E50" s="4">
        <v>27</v>
      </c>
      <c r="F50">
        <v>16</v>
      </c>
      <c r="G50" s="6">
        <f>CD[[#This Row],[KH]]-CD[[#This Row],[KH (intensiv)]]</f>
        <v>17</v>
      </c>
      <c r="H50" s="6">
        <f>CD[[#This Row],[Infiziert]]-CD[[#This Row],[KH (nicht intensiv)]]-CD[[#This Row],[KH (intensiv)]]</f>
        <v>187</v>
      </c>
      <c r="I50">
        <v>952</v>
      </c>
      <c r="J50">
        <v>1199</v>
      </c>
      <c r="K50">
        <v>220</v>
      </c>
      <c r="L50">
        <v>33</v>
      </c>
      <c r="M50">
        <v>330</v>
      </c>
      <c r="N50" s="6">
        <f>CD[[#This Row],[Gestorben]]+CD[[#This Row],[KH (intensiv)]]+CD[[#This Row],[KH (nicht intensiv)]]+CD[[#This Row],[Infiziert (o. KH)]]+CD[[#This Row],[Genesen]]-CD[[#This Row],[Total]]</f>
        <v>0</v>
      </c>
      <c r="O50">
        <f>CD[[#This Row],[Total]]-J49</f>
        <v>15</v>
      </c>
      <c r="P50">
        <f>CD[[#This Row],[Genesen]]-I49</f>
        <v>9</v>
      </c>
      <c r="Q50" s="20">
        <f t="shared" si="0"/>
        <v>17.029893656054981</v>
      </c>
    </row>
    <row r="51" spans="2:17" x14ac:dyDescent="0.2">
      <c r="B51" s="2">
        <v>43963</v>
      </c>
      <c r="C51" s="3">
        <v>0.66666666666666663</v>
      </c>
      <c r="D51" s="16">
        <f>-CD[[#This Row],[Gestorben]]</f>
        <v>-28</v>
      </c>
      <c r="E51" s="4">
        <v>28</v>
      </c>
      <c r="F51">
        <v>15</v>
      </c>
      <c r="G51" s="6">
        <f>CD[[#This Row],[KH]]-CD[[#This Row],[KH (intensiv)]]</f>
        <v>16</v>
      </c>
      <c r="H51" s="6">
        <f>CD[[#This Row],[Infiziert]]-CD[[#This Row],[KH (nicht intensiv)]]-CD[[#This Row],[KH (intensiv)]]</f>
        <v>171</v>
      </c>
      <c r="I51">
        <v>974</v>
      </c>
      <c r="J51">
        <v>1204</v>
      </c>
      <c r="K51">
        <v>202</v>
      </c>
      <c r="L51">
        <v>31</v>
      </c>
      <c r="M51">
        <v>310</v>
      </c>
      <c r="N51" s="6">
        <f>CD[[#This Row],[Gestorben]]+CD[[#This Row],[KH (intensiv)]]+CD[[#This Row],[KH (nicht intensiv)]]+CD[[#This Row],[Infiziert (o. KH)]]+CD[[#This Row],[Genesen]]-CD[[#This Row],[Total]]</f>
        <v>0</v>
      </c>
      <c r="O51">
        <f>CD[[#This Row],[Total]]-J50</f>
        <v>5</v>
      </c>
      <c r="P51">
        <f>CD[[#This Row],[Genesen]]-I50</f>
        <v>22</v>
      </c>
      <c r="Q51" s="20">
        <f t="shared" si="0"/>
        <v>14.08836657000912</v>
      </c>
    </row>
    <row r="52" spans="2:17" x14ac:dyDescent="0.2">
      <c r="B52" s="2">
        <v>43964</v>
      </c>
      <c r="C52" s="3">
        <v>0.66666666666666663</v>
      </c>
      <c r="D52" s="16">
        <f>-CD[[#This Row],[Gestorben]]</f>
        <v>-28</v>
      </c>
      <c r="E52" s="4">
        <v>28</v>
      </c>
      <c r="F52">
        <v>15</v>
      </c>
      <c r="G52" s="6">
        <f>CD[[#This Row],[KH]]-CD[[#This Row],[KH (intensiv)]]</f>
        <v>20</v>
      </c>
      <c r="H52" s="6">
        <f>CD[[#This Row],[Infiziert]]-CD[[#This Row],[KH (nicht intensiv)]]-CD[[#This Row],[KH (intensiv)]]</f>
        <v>177</v>
      </c>
      <c r="I52">
        <v>989</v>
      </c>
      <c r="J52">
        <v>1229</v>
      </c>
      <c r="K52">
        <v>212</v>
      </c>
      <c r="L52">
        <v>35</v>
      </c>
      <c r="M52">
        <v>322</v>
      </c>
      <c r="N52" s="6">
        <f>CD[[#This Row],[Gestorben]]+CD[[#This Row],[KH (intensiv)]]+CD[[#This Row],[KH (nicht intensiv)]]+CD[[#This Row],[Infiziert (o. KH)]]+CD[[#This Row],[Genesen]]-CD[[#This Row],[Total]]</f>
        <v>0</v>
      </c>
      <c r="O52">
        <f>CD[[#This Row],[Total]]-J51</f>
        <v>25</v>
      </c>
      <c r="P52">
        <f>CD[[#This Row],[Genesen]]-I51</f>
        <v>15</v>
      </c>
      <c r="Q52" s="20">
        <f t="shared" si="0"/>
        <v>12.695011634513712</v>
      </c>
    </row>
    <row r="53" spans="2:17" x14ac:dyDescent="0.2">
      <c r="B53" s="2">
        <v>43965</v>
      </c>
      <c r="C53" s="3">
        <v>0.66666666666666663</v>
      </c>
      <c r="D53" s="16">
        <f>-CD[[#This Row],[Gestorben]]</f>
        <v>-28</v>
      </c>
      <c r="E53" s="4">
        <v>28</v>
      </c>
      <c r="F53">
        <v>13</v>
      </c>
      <c r="G53" s="6">
        <f>CD[[#This Row],[KH]]-CD[[#This Row],[KH (intensiv)]]</f>
        <v>23</v>
      </c>
      <c r="H53" s="6">
        <f>CD[[#This Row],[Infiziert]]-CD[[#This Row],[KH (nicht intensiv)]]-CD[[#This Row],[KH (intensiv)]]</f>
        <v>188</v>
      </c>
      <c r="I53">
        <v>999</v>
      </c>
      <c r="J53">
        <v>1251</v>
      </c>
      <c r="K53">
        <v>224</v>
      </c>
      <c r="L53">
        <v>36</v>
      </c>
      <c r="M53">
        <v>340</v>
      </c>
      <c r="N53" s="6">
        <f>CD[[#This Row],[Gestorben]]+CD[[#This Row],[KH (intensiv)]]+CD[[#This Row],[KH (nicht intensiv)]]+CD[[#This Row],[Infiziert (o. KH)]]+CD[[#This Row],[Genesen]]-CD[[#This Row],[Total]]</f>
        <v>0</v>
      </c>
      <c r="O53">
        <f>CD[[#This Row],[Total]]-J52</f>
        <v>22</v>
      </c>
      <c r="P53">
        <f>CD[[#This Row],[Genesen]]-I52</f>
        <v>10</v>
      </c>
      <c r="Q53" s="20">
        <f t="shared" si="0"/>
        <v>14.707635430229301</v>
      </c>
    </row>
    <row r="54" spans="2:17" x14ac:dyDescent="0.2">
      <c r="B54" s="2">
        <v>43966</v>
      </c>
      <c r="C54" s="3">
        <v>0.66666666666666663</v>
      </c>
      <c r="D54" s="16">
        <f>-CD[[#This Row],[Gestorben]]</f>
        <v>-30</v>
      </c>
      <c r="E54" s="4">
        <v>30</v>
      </c>
      <c r="F54">
        <v>13</v>
      </c>
      <c r="G54" s="6">
        <f>CD[[#This Row],[KH]]-CD[[#This Row],[KH (intensiv)]]</f>
        <v>17</v>
      </c>
      <c r="H54" s="6">
        <f>CD[[#This Row],[Infiziert]]-CD[[#This Row],[KH (nicht intensiv)]]-CD[[#This Row],[KH (intensiv)]]</f>
        <v>178</v>
      </c>
      <c r="I54">
        <v>1021</v>
      </c>
      <c r="J54">
        <v>1259</v>
      </c>
      <c r="K54">
        <v>208</v>
      </c>
      <c r="L54">
        <v>30</v>
      </c>
      <c r="M54">
        <v>342</v>
      </c>
      <c r="N54" s="6">
        <f>CD[[#This Row],[Gestorben]]+CD[[#This Row],[KH (intensiv)]]+CD[[#This Row],[KH (nicht intensiv)]]+CD[[#This Row],[Infiziert (o. KH)]]+CD[[#This Row],[Genesen]]-CD[[#This Row],[Total]]</f>
        <v>0</v>
      </c>
      <c r="O54">
        <f>CD[[#This Row],[Total]]-J53</f>
        <v>8</v>
      </c>
      <c r="P54">
        <f>CD[[#This Row],[Genesen]]-I53</f>
        <v>22</v>
      </c>
      <c r="Q54" s="20">
        <f t="shared" si="0"/>
        <v>14.862452645284346</v>
      </c>
    </row>
    <row r="55" spans="2:17" x14ac:dyDescent="0.2">
      <c r="B55" s="2">
        <v>43967</v>
      </c>
      <c r="C55" s="3">
        <v>0.66666666666666663</v>
      </c>
      <c r="D55" s="16">
        <f>-CD[[#This Row],[Gestorben]]</f>
        <v>-30</v>
      </c>
      <c r="E55" s="4">
        <v>30</v>
      </c>
      <c r="F55">
        <v>14</v>
      </c>
      <c r="G55" s="6">
        <f>CD[[#This Row],[KH]]-CD[[#This Row],[KH (intensiv)]]</f>
        <v>16</v>
      </c>
      <c r="H55" s="6">
        <f>CD[[#This Row],[Infiziert]]-CD[[#This Row],[KH (nicht intensiv)]]-CD[[#This Row],[KH (intensiv)]]</f>
        <v>181</v>
      </c>
      <c r="I55">
        <v>1028</v>
      </c>
      <c r="J55">
        <v>1269</v>
      </c>
      <c r="K55">
        <v>211</v>
      </c>
      <c r="L55">
        <v>30</v>
      </c>
      <c r="M55">
        <v>352</v>
      </c>
      <c r="N55" s="6">
        <f>CD[[#This Row],[Gestorben]]+CD[[#This Row],[KH (intensiv)]]+CD[[#This Row],[KH (nicht intensiv)]]+CD[[#This Row],[Infiziert (o. KH)]]+CD[[#This Row],[Genesen]]-CD[[#This Row],[Total]]</f>
        <v>0</v>
      </c>
      <c r="O55">
        <f>CD[[#This Row],[Total]]-J54</f>
        <v>10</v>
      </c>
      <c r="P55">
        <f>CD[[#This Row],[Genesen]]-I54</f>
        <v>7</v>
      </c>
      <c r="Q55" s="20">
        <f t="shared" si="0"/>
        <v>14.243183785064165</v>
      </c>
    </row>
    <row r="56" spans="2:17" x14ac:dyDescent="0.2">
      <c r="B56" s="2">
        <v>43968</v>
      </c>
      <c r="C56" s="3">
        <v>0.66666666666666663</v>
      </c>
      <c r="D56" s="16">
        <f>-CD[[#This Row],[Gestorben]]</f>
        <v>-30</v>
      </c>
      <c r="E56" s="4">
        <v>30</v>
      </c>
      <c r="F56">
        <v>12</v>
      </c>
      <c r="G56" s="6">
        <f>CD[[#This Row],[KH]]-CD[[#This Row],[KH (intensiv)]]</f>
        <v>16</v>
      </c>
      <c r="H56" s="6">
        <f>CD[[#This Row],[Infiziert]]-CD[[#This Row],[KH (nicht intensiv)]]-CD[[#This Row],[KH (intensiv)]]</f>
        <v>181</v>
      </c>
      <c r="I56">
        <v>1039</v>
      </c>
      <c r="J56">
        <v>1278</v>
      </c>
      <c r="K56">
        <v>209</v>
      </c>
      <c r="L56">
        <v>28</v>
      </c>
      <c r="M56">
        <v>355</v>
      </c>
      <c r="N56" s="6">
        <f>CD[[#This Row],[Gestorben]]+CD[[#This Row],[KH (intensiv)]]+CD[[#This Row],[KH (nicht intensiv)]]+CD[[#This Row],[Infiziert (o. KH)]]+CD[[#This Row],[Genesen]]-CD[[#This Row],[Total]]</f>
        <v>0</v>
      </c>
      <c r="O56">
        <f>CD[[#This Row],[Total]]-J55</f>
        <v>9</v>
      </c>
      <c r="P56">
        <f>CD[[#This Row],[Genesen]]-I55</f>
        <v>11</v>
      </c>
      <c r="Q56" s="20">
        <f t="shared" si="0"/>
        <v>14.552818215174256</v>
      </c>
    </row>
    <row r="57" spans="2:17" x14ac:dyDescent="0.2">
      <c r="B57" s="2">
        <v>43969</v>
      </c>
      <c r="C57" s="3">
        <v>0.66666666666666663</v>
      </c>
      <c r="D57" s="16">
        <f>-CD[[#This Row],[Gestorben]]</f>
        <v>-30</v>
      </c>
      <c r="E57" s="4">
        <v>30</v>
      </c>
      <c r="F57">
        <v>13</v>
      </c>
      <c r="G57" s="6">
        <f>CD[[#This Row],[KH]]-CD[[#This Row],[KH (intensiv)]]</f>
        <v>15</v>
      </c>
      <c r="H57" s="6">
        <f>CD[[#This Row],[Infiziert]]-CD[[#This Row],[KH (nicht intensiv)]]-CD[[#This Row],[KH (intensiv)]]</f>
        <v>171</v>
      </c>
      <c r="I57">
        <v>1054</v>
      </c>
      <c r="J57">
        <v>1283</v>
      </c>
      <c r="K57">
        <v>199</v>
      </c>
      <c r="L57">
        <v>28</v>
      </c>
      <c r="M57">
        <v>331</v>
      </c>
      <c r="N57" s="6">
        <f>CD[[#This Row],[Gestorben]]+CD[[#This Row],[KH (intensiv)]]+CD[[#This Row],[KH (nicht intensiv)]]+CD[[#This Row],[Infiziert (o. KH)]]+CD[[#This Row],[Genesen]]-CD[[#This Row],[Total]]</f>
        <v>0</v>
      </c>
      <c r="O57">
        <f>CD[[#This Row],[Total]]-J56</f>
        <v>5</v>
      </c>
      <c r="P57">
        <f>CD[[#This Row],[Genesen]]-I56</f>
        <v>15</v>
      </c>
      <c r="Q57" s="20">
        <f t="shared" si="0"/>
        <v>13.004646064623802</v>
      </c>
    </row>
    <row r="58" spans="2:17" x14ac:dyDescent="0.2">
      <c r="B58" s="2">
        <v>43970</v>
      </c>
      <c r="C58" s="3">
        <v>0.66666666666666663</v>
      </c>
      <c r="D58" s="16">
        <f>-CD[[#This Row],[Gestorben]]</f>
        <v>-30</v>
      </c>
      <c r="E58" s="4">
        <v>30</v>
      </c>
      <c r="F58">
        <v>13</v>
      </c>
      <c r="G58" s="6">
        <f>CD[[#This Row],[KH]]-CD[[#This Row],[KH (intensiv)]]</f>
        <v>15</v>
      </c>
      <c r="H58" s="6">
        <f>CD[[#This Row],[Infiziert]]-CD[[#This Row],[KH (nicht intensiv)]]-CD[[#This Row],[KH (intensiv)]]</f>
        <v>178</v>
      </c>
      <c r="I58">
        <v>1056</v>
      </c>
      <c r="J58">
        <v>1292</v>
      </c>
      <c r="K58">
        <v>206</v>
      </c>
      <c r="L58">
        <v>28</v>
      </c>
      <c r="M58">
        <v>341</v>
      </c>
      <c r="N58" s="6">
        <f>CD[[#This Row],[Gestorben]]+CD[[#This Row],[KH (intensiv)]]+CD[[#This Row],[KH (nicht intensiv)]]+CD[[#This Row],[Infiziert (o. KH)]]+CD[[#This Row],[Genesen]]-CD[[#This Row],[Total]]</f>
        <v>0</v>
      </c>
      <c r="O58">
        <f>CD[[#This Row],[Total]]-J57</f>
        <v>9</v>
      </c>
      <c r="P58">
        <f>CD[[#This Row],[Genesen]]-I57</f>
        <v>2</v>
      </c>
      <c r="Q58" s="20">
        <f t="shared" si="0"/>
        <v>13.623914924843984</v>
      </c>
    </row>
    <row r="59" spans="2:17" x14ac:dyDescent="0.2">
      <c r="B59" s="2">
        <v>43971</v>
      </c>
      <c r="C59" s="3">
        <v>0.66666666666666663</v>
      </c>
      <c r="D59" s="16">
        <f>-CD[[#This Row],[Gestorben]]</f>
        <v>-30</v>
      </c>
      <c r="E59" s="4">
        <v>30</v>
      </c>
      <c r="F59">
        <v>13</v>
      </c>
      <c r="G59" s="6">
        <f>CD[[#This Row],[KH]]-CD[[#This Row],[KH (intensiv)]]</f>
        <v>15</v>
      </c>
      <c r="H59" s="6">
        <f>CD[[#This Row],[Infiziert]]-CD[[#This Row],[KH (nicht intensiv)]]-CD[[#This Row],[KH (intensiv)]]</f>
        <v>175</v>
      </c>
      <c r="I59">
        <v>1081</v>
      </c>
      <c r="J59">
        <v>1314</v>
      </c>
      <c r="K59">
        <v>203</v>
      </c>
      <c r="L59">
        <v>28</v>
      </c>
      <c r="M59">
        <v>280</v>
      </c>
      <c r="N59" s="6">
        <f>CD[[#This Row],[Gestorben]]+CD[[#This Row],[KH (intensiv)]]+CD[[#This Row],[KH (nicht intensiv)]]+CD[[#This Row],[Infiziert (o. KH)]]+CD[[#This Row],[Genesen]]-CD[[#This Row],[Total]]</f>
        <v>0</v>
      </c>
      <c r="O59">
        <f>CD[[#This Row],[Total]]-J58</f>
        <v>22</v>
      </c>
      <c r="P59">
        <f>CD[[#This Row],[Genesen]]-I58</f>
        <v>25</v>
      </c>
      <c r="Q59" s="20">
        <f t="shared" si="0"/>
        <v>13.159463279678848</v>
      </c>
    </row>
    <row r="60" spans="2:17" x14ac:dyDescent="0.2">
      <c r="B60" s="2">
        <v>43972</v>
      </c>
      <c r="C60" s="3">
        <v>0.66666666666666663</v>
      </c>
      <c r="D60" s="16">
        <f>-CD[[#This Row],[Gestorben]]</f>
        <v>-30</v>
      </c>
      <c r="E60" s="4">
        <v>30</v>
      </c>
      <c r="F60">
        <v>10</v>
      </c>
      <c r="G60" s="6">
        <f>CD[[#This Row],[KH]]-CD[[#This Row],[KH (intensiv)]]</f>
        <v>16</v>
      </c>
      <c r="H60" s="6">
        <f>CD[[#This Row],[Infiziert]]-CD[[#This Row],[KH (nicht intensiv)]]-CD[[#This Row],[KH (intensiv)]]</f>
        <v>153</v>
      </c>
      <c r="I60">
        <v>1115</v>
      </c>
      <c r="J60">
        <v>1324</v>
      </c>
      <c r="K60">
        <v>179</v>
      </c>
      <c r="L60">
        <v>26</v>
      </c>
      <c r="M60">
        <v>278</v>
      </c>
      <c r="N60" s="6">
        <f>CD[[#This Row],[Gestorben]]+CD[[#This Row],[KH (intensiv)]]+CD[[#This Row],[KH (nicht intensiv)]]+CD[[#This Row],[Infiziert (o. KH)]]+CD[[#This Row],[Genesen]]-CD[[#This Row],[Total]]</f>
        <v>0</v>
      </c>
      <c r="O60">
        <f>CD[[#This Row],[Total]]-J59</f>
        <v>10</v>
      </c>
      <c r="P60">
        <f>CD[[#This Row],[Genesen]]-I59</f>
        <v>34</v>
      </c>
      <c r="Q60" s="20">
        <f t="shared" si="0"/>
        <v>11.301656699018304</v>
      </c>
    </row>
    <row r="61" spans="2:17" x14ac:dyDescent="0.2">
      <c r="B61" s="2">
        <v>43973</v>
      </c>
      <c r="C61" s="3">
        <v>0.66666666666666663</v>
      </c>
      <c r="D61" s="16">
        <f>-CD[[#This Row],[Gestorben]]</f>
        <v>-30</v>
      </c>
      <c r="E61" s="4">
        <v>30</v>
      </c>
      <c r="F61">
        <v>9</v>
      </c>
      <c r="G61" s="6">
        <f>CD[[#This Row],[KH]]-CD[[#This Row],[KH (intensiv)]]</f>
        <v>12</v>
      </c>
      <c r="H61" s="6">
        <f>CD[[#This Row],[Infiziert]]-CD[[#This Row],[KH (nicht intensiv)]]-CD[[#This Row],[KH (intensiv)]]</f>
        <v>164</v>
      </c>
      <c r="I61">
        <v>1124</v>
      </c>
      <c r="J61">
        <v>1339</v>
      </c>
      <c r="K61">
        <v>185</v>
      </c>
      <c r="L61">
        <v>21</v>
      </c>
      <c r="M61">
        <v>266</v>
      </c>
      <c r="N61" s="6">
        <f>CD[[#This Row],[Gestorben]]+CD[[#This Row],[KH (intensiv)]]+CD[[#This Row],[KH (nicht intensiv)]]+CD[[#This Row],[Infiziert (o. KH)]]+CD[[#This Row],[Genesen]]-CD[[#This Row],[Total]]</f>
        <v>0</v>
      </c>
      <c r="O61">
        <f>CD[[#This Row],[Total]]-J60</f>
        <v>15</v>
      </c>
      <c r="P61">
        <f>CD[[#This Row],[Genesen]]-I60</f>
        <v>9</v>
      </c>
      <c r="Q61" s="20">
        <f t="shared" si="0"/>
        <v>12.385377204403621</v>
      </c>
    </row>
    <row r="62" spans="2:17" x14ac:dyDescent="0.2">
      <c r="B62" s="2">
        <v>43974</v>
      </c>
      <c r="C62" s="3">
        <v>0.66666666666666663</v>
      </c>
      <c r="D62" s="16">
        <f>-CD[[#This Row],[Gestorben]]</f>
        <v>-30</v>
      </c>
      <c r="E62" s="4">
        <v>30</v>
      </c>
      <c r="F62">
        <v>5</v>
      </c>
      <c r="G62" s="6">
        <f>CD[[#This Row],[KH]]-CD[[#This Row],[KH (intensiv)]]</f>
        <v>14</v>
      </c>
      <c r="H62" s="6">
        <f>CD[[#This Row],[Infiziert]]-CD[[#This Row],[KH (nicht intensiv)]]-CD[[#This Row],[KH (intensiv)]]</f>
        <v>162</v>
      </c>
      <c r="I62">
        <v>1130</v>
      </c>
      <c r="J62">
        <v>1341</v>
      </c>
      <c r="K62">
        <v>181</v>
      </c>
      <c r="L62">
        <v>19</v>
      </c>
      <c r="M62">
        <v>260</v>
      </c>
      <c r="N62" s="6">
        <f>CD[[#This Row],[Gestorben]]+CD[[#This Row],[KH (intensiv)]]+CD[[#This Row],[KH (nicht intensiv)]]+CD[[#This Row],[Infiziert (o. KH)]]+CD[[#This Row],[Genesen]]-CD[[#This Row],[Total]]</f>
        <v>0</v>
      </c>
      <c r="O62">
        <f>CD[[#This Row],[Total]]-J61</f>
        <v>2</v>
      </c>
      <c r="P62">
        <f>CD[[#This Row],[Genesen]]-I61</f>
        <v>6</v>
      </c>
      <c r="Q62" s="20">
        <f t="shared" si="0"/>
        <v>11.146839483963259</v>
      </c>
    </row>
    <row r="63" spans="2:17" x14ac:dyDescent="0.2">
      <c r="B63" s="2">
        <v>43975</v>
      </c>
      <c r="C63" s="3">
        <v>0.66666666666666663</v>
      </c>
      <c r="D63" s="16">
        <f>-CD[[#This Row],[Gestorben]]</f>
        <v>-30</v>
      </c>
      <c r="E63" s="4">
        <v>30</v>
      </c>
      <c r="F63">
        <v>5</v>
      </c>
      <c r="G63" s="6">
        <f>CD[[#This Row],[KH]]-CD[[#This Row],[KH (intensiv)]]</f>
        <v>13</v>
      </c>
      <c r="H63" s="6">
        <f>CD[[#This Row],[Infiziert]]-CD[[#This Row],[KH (nicht intensiv)]]-CD[[#This Row],[KH (intensiv)]]</f>
        <v>186</v>
      </c>
      <c r="I63">
        <v>1142</v>
      </c>
      <c r="J63">
        <v>1376</v>
      </c>
      <c r="K63">
        <v>204</v>
      </c>
      <c r="L63">
        <v>18</v>
      </c>
      <c r="M63">
        <v>260</v>
      </c>
      <c r="N63" s="6">
        <f>CD[[#This Row],[Gestorben]]+CD[[#This Row],[KH (intensiv)]]+CD[[#This Row],[KH (nicht intensiv)]]+CD[[#This Row],[Infiziert (o. KH)]]+CD[[#This Row],[Genesen]]-CD[[#This Row],[Total]]</f>
        <v>0</v>
      </c>
      <c r="O63">
        <f>CD[[#This Row],[Total]]-J62</f>
        <v>35</v>
      </c>
      <c r="P63">
        <f>CD[[#This Row],[Genesen]]-I62</f>
        <v>12</v>
      </c>
      <c r="Q63" s="20">
        <f t="shared" si="0"/>
        <v>15.172087075394437</v>
      </c>
    </row>
    <row r="64" spans="2:17" x14ac:dyDescent="0.2">
      <c r="B64" s="2">
        <v>43976</v>
      </c>
      <c r="C64" s="3">
        <v>0.66666666666666663</v>
      </c>
      <c r="D64" s="16">
        <f>-CD[[#This Row],[Gestorben]]</f>
        <v>-30</v>
      </c>
      <c r="E64" s="4">
        <v>30</v>
      </c>
      <c r="F64">
        <v>5</v>
      </c>
      <c r="G64" s="6">
        <f>CD[[#This Row],[KH]]-CD[[#This Row],[KH (intensiv)]]</f>
        <v>11</v>
      </c>
      <c r="H64" s="6">
        <f>CD[[#This Row],[Infiziert]]-CD[[#This Row],[KH (nicht intensiv)]]-CD[[#This Row],[KH (intensiv)]]</f>
        <v>190</v>
      </c>
      <c r="I64">
        <v>1148</v>
      </c>
      <c r="J64">
        <v>1384</v>
      </c>
      <c r="K64">
        <v>206</v>
      </c>
      <c r="L64">
        <v>16</v>
      </c>
      <c r="M64">
        <v>265</v>
      </c>
      <c r="N64" s="6">
        <f>CD[[#This Row],[Gestorben]]+CD[[#This Row],[KH (intensiv)]]+CD[[#This Row],[KH (nicht intensiv)]]+CD[[#This Row],[Infiziert (o. KH)]]+CD[[#This Row],[Genesen]]-CD[[#This Row],[Total]]</f>
        <v>0</v>
      </c>
      <c r="O64">
        <f>CD[[#This Row],[Total]]-J63</f>
        <v>8</v>
      </c>
      <c r="P64">
        <f>CD[[#This Row],[Genesen]]-I63</f>
        <v>6</v>
      </c>
      <c r="Q64" s="20">
        <f t="shared" si="0"/>
        <v>15.636538720559571</v>
      </c>
    </row>
    <row r="65" spans="2:17" x14ac:dyDescent="0.2">
      <c r="B65" s="2">
        <v>43977</v>
      </c>
      <c r="C65" s="3">
        <v>0.66666666666666663</v>
      </c>
      <c r="D65" s="16">
        <f>-CD[[#This Row],[Gestorben]]</f>
        <v>-30</v>
      </c>
      <c r="E65" s="4">
        <v>30</v>
      </c>
      <c r="F65">
        <v>5</v>
      </c>
      <c r="G65" s="6">
        <f>CD[[#This Row],[KH]]-CD[[#This Row],[KH (intensiv)]]</f>
        <v>14</v>
      </c>
      <c r="H65" s="6">
        <f>CD[[#This Row],[Infiziert]]-CD[[#This Row],[KH (nicht intensiv)]]-CD[[#This Row],[KH (intensiv)]]</f>
        <v>181</v>
      </c>
      <c r="I65">
        <v>1164</v>
      </c>
      <c r="J65">
        <v>1394</v>
      </c>
      <c r="K65">
        <v>200</v>
      </c>
      <c r="L65">
        <v>19</v>
      </c>
      <c r="M65">
        <v>279</v>
      </c>
      <c r="N65" s="6">
        <f>CD[[#This Row],[Gestorben]]+CD[[#This Row],[KH (intensiv)]]+CD[[#This Row],[KH (nicht intensiv)]]+CD[[#This Row],[Infiziert (o. KH)]]+CD[[#This Row],[Genesen]]-CD[[#This Row],[Total]]</f>
        <v>0</v>
      </c>
      <c r="O65">
        <f>CD[[#This Row],[Total]]-J64</f>
        <v>10</v>
      </c>
      <c r="P65">
        <f>CD[[#This Row],[Genesen]]-I64</f>
        <v>16</v>
      </c>
      <c r="Q65" s="20">
        <f t="shared" si="0"/>
        <v>15.791355935614616</v>
      </c>
    </row>
    <row r="66" spans="2:17" x14ac:dyDescent="0.2">
      <c r="B66" s="2">
        <v>43978</v>
      </c>
      <c r="C66" s="3">
        <v>0.66666666666666663</v>
      </c>
      <c r="D66" s="16">
        <f>-CD[[#This Row],[Gestorben]]</f>
        <v>-30</v>
      </c>
      <c r="E66" s="4">
        <v>30</v>
      </c>
      <c r="F66">
        <v>5</v>
      </c>
      <c r="G66" s="6">
        <f>CD[[#This Row],[KH]]-CD[[#This Row],[KH (intensiv)]]</f>
        <v>15</v>
      </c>
      <c r="H66" s="6">
        <f>CD[[#This Row],[Infiziert]]-CD[[#This Row],[KH (nicht intensiv)]]-CD[[#This Row],[KH (intensiv)]]</f>
        <v>192</v>
      </c>
      <c r="I66">
        <v>1169</v>
      </c>
      <c r="J66">
        <v>1411</v>
      </c>
      <c r="K66">
        <v>212</v>
      </c>
      <c r="L66">
        <v>20</v>
      </c>
      <c r="M66">
        <v>279</v>
      </c>
      <c r="N66" s="6">
        <f>CD[[#This Row],[Gestorben]]+CD[[#This Row],[KH (intensiv)]]+CD[[#This Row],[KH (nicht intensiv)]]+CD[[#This Row],[Infiziert (o. KH)]]+CD[[#This Row],[Genesen]]-CD[[#This Row],[Total]]</f>
        <v>0</v>
      </c>
      <c r="O66">
        <f>CD[[#This Row],[Total]]-J65</f>
        <v>17</v>
      </c>
      <c r="P66">
        <f>CD[[#This Row],[Genesen]]-I65</f>
        <v>5</v>
      </c>
      <c r="Q66" s="20">
        <f t="shared" si="0"/>
        <v>15.017269860339391</v>
      </c>
    </row>
    <row r="67" spans="2:17" x14ac:dyDescent="0.2">
      <c r="B67" s="2">
        <v>43979</v>
      </c>
      <c r="C67" s="3">
        <v>0.66666666666666663</v>
      </c>
      <c r="D67" s="16">
        <f>-CD[[#This Row],[Gestorben]]</f>
        <v>-30</v>
      </c>
      <c r="E67" s="4">
        <v>30</v>
      </c>
      <c r="F67">
        <v>3</v>
      </c>
      <c r="G67" s="6">
        <f>CD[[#This Row],[KH]]-CD[[#This Row],[KH (intensiv)]]</f>
        <v>13</v>
      </c>
      <c r="H67" s="6">
        <f>CD[[#This Row],[Infiziert]]-CD[[#This Row],[KH (nicht intensiv)]]-CD[[#This Row],[KH (intensiv)]]</f>
        <v>174</v>
      </c>
      <c r="I67">
        <v>1200</v>
      </c>
      <c r="J67">
        <v>1420</v>
      </c>
      <c r="K67">
        <v>190</v>
      </c>
      <c r="L67">
        <v>16</v>
      </c>
      <c r="M67">
        <v>285</v>
      </c>
      <c r="N67" s="6">
        <f>CD[[#This Row],[Gestorben]]+CD[[#This Row],[KH (intensiv)]]+CD[[#This Row],[KH (nicht intensiv)]]+CD[[#This Row],[Infiziert (o. KH)]]+CD[[#This Row],[Genesen]]-CD[[#This Row],[Total]]</f>
        <v>0</v>
      </c>
      <c r="O67">
        <f>CD[[#This Row],[Total]]-J66</f>
        <v>9</v>
      </c>
      <c r="P67">
        <f>CD[[#This Row],[Genesen]]-I66</f>
        <v>31</v>
      </c>
      <c r="Q67" s="20">
        <f t="shared" si="0"/>
        <v>14.862452645284346</v>
      </c>
    </row>
    <row r="68" spans="2:17" x14ac:dyDescent="0.2">
      <c r="B68" s="7">
        <v>43980</v>
      </c>
      <c r="C68" s="8">
        <v>0.66666666666666663</v>
      </c>
      <c r="D68" s="16">
        <f>-CD[[#This Row],[Gestorben]]</f>
        <v>-30</v>
      </c>
      <c r="E68" s="9">
        <v>30</v>
      </c>
      <c r="F68" s="10">
        <v>5</v>
      </c>
      <c r="G68" s="11">
        <f>CD[[#This Row],[KH]]-CD[[#This Row],[KH (intensiv)]]</f>
        <v>13</v>
      </c>
      <c r="H68" s="11">
        <f>CD[[#This Row],[Infiziert]]-CD[[#This Row],[KH (nicht intensiv)]]-CD[[#This Row],[KH (intensiv)]]</f>
        <v>166</v>
      </c>
      <c r="I68" s="10">
        <v>1216</v>
      </c>
      <c r="J68" s="10">
        <v>1430</v>
      </c>
      <c r="K68" s="10">
        <v>184</v>
      </c>
      <c r="L68" s="10">
        <v>18</v>
      </c>
      <c r="M68" s="10">
        <v>280</v>
      </c>
      <c r="N68" s="11">
        <f>CD[[#This Row],[Gestorben]]+CD[[#This Row],[KH (intensiv)]]+CD[[#This Row],[KH (nicht intensiv)]]+CD[[#This Row],[Infiziert (o. KH)]]+CD[[#This Row],[Genesen]]-CD[[#This Row],[Total]]</f>
        <v>0</v>
      </c>
      <c r="O68" s="12">
        <f>CD[[#This Row],[Total]]-J67</f>
        <v>10</v>
      </c>
      <c r="P68" s="12">
        <f>CD[[#This Row],[Genesen]]-I67</f>
        <v>16</v>
      </c>
      <c r="Q68" s="20">
        <f t="shared" si="0"/>
        <v>14.08836657000912</v>
      </c>
    </row>
    <row r="69" spans="2:17" x14ac:dyDescent="0.2">
      <c r="B69" s="7">
        <v>43981</v>
      </c>
      <c r="C69" s="8">
        <v>0.66666666666666663</v>
      </c>
      <c r="D69" s="16">
        <f>-CD[[#This Row],[Gestorben]]</f>
        <v>-30</v>
      </c>
      <c r="E69" s="9">
        <v>30</v>
      </c>
      <c r="F69" s="10">
        <v>4</v>
      </c>
      <c r="G69" s="11">
        <f>CD[[#This Row],[KH]]-CD[[#This Row],[KH (intensiv)]]</f>
        <v>9</v>
      </c>
      <c r="H69" s="11">
        <f>CD[[#This Row],[Infiziert]]-CD[[#This Row],[KH (nicht intensiv)]]-CD[[#This Row],[KH (intensiv)]]</f>
        <v>170</v>
      </c>
      <c r="I69" s="10">
        <v>1227</v>
      </c>
      <c r="J69" s="10">
        <v>1440</v>
      </c>
      <c r="K69" s="10">
        <v>183</v>
      </c>
      <c r="L69" s="10">
        <v>13</v>
      </c>
      <c r="M69" s="10">
        <v>280</v>
      </c>
      <c r="N69" s="11">
        <f>CD[[#This Row],[Gestorben]]+CD[[#This Row],[KH (intensiv)]]+CD[[#This Row],[KH (nicht intensiv)]]+CD[[#This Row],[Infiziert (o. KH)]]+CD[[#This Row],[Genesen]]-CD[[#This Row],[Total]]</f>
        <v>0</v>
      </c>
      <c r="O69" s="12">
        <f>CD[[#This Row],[Total]]-J68</f>
        <v>10</v>
      </c>
      <c r="P69" s="12">
        <f>CD[[#This Row],[Genesen]]-I68</f>
        <v>11</v>
      </c>
      <c r="Q69" s="20">
        <f t="shared" si="0"/>
        <v>15.326904290449482</v>
      </c>
    </row>
    <row r="70" spans="2:17" x14ac:dyDescent="0.2">
      <c r="B70" s="7">
        <v>43982</v>
      </c>
      <c r="C70" s="8">
        <v>0.70833333333333337</v>
      </c>
      <c r="D70" s="16">
        <f>-CD[[#This Row],[Gestorben]]</f>
        <v>-31</v>
      </c>
      <c r="E70" s="9">
        <v>31</v>
      </c>
      <c r="F70" s="10">
        <v>3</v>
      </c>
      <c r="G70" s="11">
        <f>CD[[#This Row],[KH]]-CD[[#This Row],[KH (intensiv)]]</f>
        <v>11</v>
      </c>
      <c r="H70" s="11">
        <f>CD[[#This Row],[Infiziert]]-CD[[#This Row],[KH (nicht intensiv)]]-CD[[#This Row],[KH (intensiv)]]</f>
        <v>162</v>
      </c>
      <c r="I70" s="10">
        <v>1237</v>
      </c>
      <c r="J70" s="10">
        <v>1444</v>
      </c>
      <c r="K70" s="10">
        <v>176</v>
      </c>
      <c r="L70" s="10">
        <v>14</v>
      </c>
      <c r="M70" s="10">
        <v>276</v>
      </c>
      <c r="N70" s="11">
        <f>CD[[#This Row],[Gestorben]]+CD[[#This Row],[KH (intensiv)]]+CD[[#This Row],[KH (nicht intensiv)]]+CD[[#This Row],[Infiziert (o. KH)]]+CD[[#This Row],[Genesen]]-CD[[#This Row],[Total]]</f>
        <v>0</v>
      </c>
      <c r="O70" s="12">
        <f>CD[[#This Row],[Total]]-J69</f>
        <v>4</v>
      </c>
      <c r="P70" s="12">
        <f>CD[[#This Row],[Genesen]]-I69</f>
        <v>10</v>
      </c>
      <c r="Q70" s="20">
        <f t="shared" si="0"/>
        <v>10.527570623743078</v>
      </c>
    </row>
    <row r="71" spans="2:17" x14ac:dyDescent="0.2">
      <c r="B71" s="7">
        <v>43983</v>
      </c>
      <c r="C71" s="8">
        <v>0.70833333333333337</v>
      </c>
      <c r="D71" s="16">
        <f>-CD[[#This Row],[Gestorben]]</f>
        <v>-31</v>
      </c>
      <c r="E71" s="9">
        <v>31</v>
      </c>
      <c r="F71" s="10">
        <v>3</v>
      </c>
      <c r="G71" s="11">
        <f>CD[[#This Row],[KH]]-CD[[#This Row],[KH (intensiv)]]</f>
        <v>11</v>
      </c>
      <c r="H71" s="11">
        <f>CD[[#This Row],[Infiziert]]-CD[[#This Row],[KH (nicht intensiv)]]-CD[[#This Row],[KH (intensiv)]]</f>
        <v>157</v>
      </c>
      <c r="I71" s="10">
        <v>1246</v>
      </c>
      <c r="J71" s="10">
        <v>1448</v>
      </c>
      <c r="K71" s="10">
        <v>171</v>
      </c>
      <c r="L71" s="10">
        <v>14</v>
      </c>
      <c r="M71" s="10">
        <v>283</v>
      </c>
      <c r="N71" s="11">
        <f>CD[[#This Row],[Gestorben]]+CD[[#This Row],[KH (intensiv)]]+CD[[#This Row],[KH (nicht intensiv)]]+CD[[#This Row],[Infiziert (o. KH)]]+CD[[#This Row],[Genesen]]-CD[[#This Row],[Total]]</f>
        <v>0</v>
      </c>
      <c r="O71" s="12">
        <f>CD[[#This Row],[Total]]-J70</f>
        <v>4</v>
      </c>
      <c r="P71" s="12">
        <f>CD[[#This Row],[Genesen]]-I70</f>
        <v>9</v>
      </c>
      <c r="Q71" s="20">
        <f t="shared" si="0"/>
        <v>9.9083017635228963</v>
      </c>
    </row>
    <row r="72" spans="2:17" x14ac:dyDescent="0.2">
      <c r="B72" s="7">
        <v>43984</v>
      </c>
      <c r="C72" s="8">
        <v>0.66666666666666663</v>
      </c>
      <c r="D72" s="16">
        <f>-CD[[#This Row],[Gestorben]]</f>
        <v>-31</v>
      </c>
      <c r="E72" s="9">
        <v>31</v>
      </c>
      <c r="F72" s="10">
        <v>3</v>
      </c>
      <c r="G72" s="11">
        <f>CD[[#This Row],[KH]]-CD[[#This Row],[KH (intensiv)]]</f>
        <v>12</v>
      </c>
      <c r="H72" s="11">
        <f>CD[[#This Row],[Infiziert]]-CD[[#This Row],[KH (nicht intensiv)]]-CD[[#This Row],[KH (intensiv)]]</f>
        <v>150</v>
      </c>
      <c r="I72" s="10">
        <v>1252</v>
      </c>
      <c r="J72" s="10">
        <v>1448</v>
      </c>
      <c r="K72" s="10">
        <v>165</v>
      </c>
      <c r="L72" s="10">
        <v>15</v>
      </c>
      <c r="M72" s="10">
        <v>279</v>
      </c>
      <c r="N72" s="11">
        <f>CD[[#This Row],[Gestorben]]+CD[[#This Row],[KH (intensiv)]]+CD[[#This Row],[KH (nicht intensiv)]]+CD[[#This Row],[Infiziert (o. KH)]]+CD[[#This Row],[Genesen]]-CD[[#This Row],[Total]]</f>
        <v>0</v>
      </c>
      <c r="O72" s="12">
        <f>CD[[#This Row],[Total]]-J71</f>
        <v>0</v>
      </c>
      <c r="P72" s="12">
        <f>CD[[#This Row],[Genesen]]-I71</f>
        <v>6</v>
      </c>
      <c r="Q72" s="20">
        <f t="shared" si="0"/>
        <v>8.3601296129724449</v>
      </c>
    </row>
    <row r="73" spans="2:17" x14ac:dyDescent="0.2">
      <c r="B73" s="7">
        <v>43985</v>
      </c>
      <c r="C73" s="8">
        <v>0.66666666666666663</v>
      </c>
      <c r="D73" s="16">
        <f>-CD[[#This Row],[Gestorben]]</f>
        <v>-31</v>
      </c>
      <c r="E73" s="9">
        <v>31</v>
      </c>
      <c r="F73" s="10">
        <v>2</v>
      </c>
      <c r="G73" s="11">
        <f>CD[[#This Row],[KH]]-CD[[#This Row],[KH (intensiv)]]</f>
        <v>11</v>
      </c>
      <c r="H73" s="11">
        <f>CD[[#This Row],[Infiziert]]-CD[[#This Row],[KH (nicht intensiv)]]-CD[[#This Row],[KH (intensiv)]]</f>
        <v>147</v>
      </c>
      <c r="I73" s="10">
        <v>1265</v>
      </c>
      <c r="J73" s="10">
        <v>1456</v>
      </c>
      <c r="K73" s="10">
        <v>160</v>
      </c>
      <c r="L73" s="10">
        <v>13</v>
      </c>
      <c r="M73" s="10">
        <v>263</v>
      </c>
      <c r="N73" s="11">
        <f>CD[[#This Row],[Gestorben]]+CD[[#This Row],[KH (intensiv)]]+CD[[#This Row],[KH (nicht intensiv)]]+CD[[#This Row],[Infiziert (o. KH)]]+CD[[#This Row],[Genesen]]-CD[[#This Row],[Total]]</f>
        <v>0</v>
      </c>
      <c r="O73" s="12">
        <f>CD[[#This Row],[Total]]-J72</f>
        <v>8</v>
      </c>
      <c r="P73" s="12">
        <f>CD[[#This Row],[Genesen]]-I72</f>
        <v>13</v>
      </c>
      <c r="Q73" s="20">
        <f t="shared" si="0"/>
        <v>6.9667746774770372</v>
      </c>
    </row>
    <row r="74" spans="2:17" x14ac:dyDescent="0.2">
      <c r="B74" s="7">
        <v>43986</v>
      </c>
      <c r="C74" s="8">
        <v>0.66666666666666663</v>
      </c>
      <c r="D74" s="16">
        <f>-CD[[#This Row],[Gestorben]]</f>
        <v>-32</v>
      </c>
      <c r="E74" s="9">
        <v>32</v>
      </c>
      <c r="F74" s="10">
        <v>2</v>
      </c>
      <c r="G74" s="11">
        <f>CD[[#This Row],[KH]]-CD[[#This Row],[KH (intensiv)]]</f>
        <v>12</v>
      </c>
      <c r="H74" s="11">
        <f>CD[[#This Row],[Infiziert]]-CD[[#This Row],[KH (nicht intensiv)]]-CD[[#This Row],[KH (intensiv)]]</f>
        <v>135</v>
      </c>
      <c r="I74" s="10">
        <v>1285</v>
      </c>
      <c r="J74" s="10">
        <v>1466</v>
      </c>
      <c r="K74" s="10">
        <v>149</v>
      </c>
      <c r="L74" s="10">
        <v>14</v>
      </c>
      <c r="M74" s="10">
        <v>260</v>
      </c>
      <c r="N74" s="11">
        <f>CD[[#This Row],[Gestorben]]+CD[[#This Row],[KH (intensiv)]]+CD[[#This Row],[KH (nicht intensiv)]]+CD[[#This Row],[Infiziert (o. KH)]]+CD[[#This Row],[Genesen]]-CD[[#This Row],[Total]]</f>
        <v>0</v>
      </c>
      <c r="O74" s="12">
        <f>CD[[#This Row],[Total]]-J73</f>
        <v>10</v>
      </c>
      <c r="P74" s="12">
        <f>CD[[#This Row],[Genesen]]-I73</f>
        <v>20</v>
      </c>
      <c r="Q74" s="20">
        <f t="shared" si="0"/>
        <v>7.1215918925320825</v>
      </c>
    </row>
    <row r="75" spans="2:17" x14ac:dyDescent="0.2">
      <c r="B75" s="7">
        <v>43987</v>
      </c>
      <c r="C75" s="8">
        <v>0.66666666666666663</v>
      </c>
      <c r="D75" s="16">
        <f>-CD[[#This Row],[Gestorben]]</f>
        <v>-33</v>
      </c>
      <c r="E75" s="9">
        <v>33</v>
      </c>
      <c r="F75" s="10">
        <v>1</v>
      </c>
      <c r="G75" s="11">
        <f>CD[[#This Row],[KH]]-CD[[#This Row],[KH (intensiv)]]</f>
        <v>13</v>
      </c>
      <c r="H75" s="11">
        <f>CD[[#This Row],[Infiziert]]-CD[[#This Row],[KH (nicht intensiv)]]-CD[[#This Row],[KH (intensiv)]]</f>
        <v>126</v>
      </c>
      <c r="I75" s="10">
        <v>1306</v>
      </c>
      <c r="J75" s="10">
        <v>1479</v>
      </c>
      <c r="K75" s="10">
        <v>140</v>
      </c>
      <c r="L75" s="10">
        <v>14</v>
      </c>
      <c r="M75" s="10">
        <v>258</v>
      </c>
      <c r="N75" s="11">
        <f>CD[[#This Row],[Gestorben]]+CD[[#This Row],[KH (intensiv)]]+CD[[#This Row],[KH (nicht intensiv)]]+CD[[#This Row],[Infiziert (o. KH)]]+CD[[#This Row],[Genesen]]-CD[[#This Row],[Total]]</f>
        <v>0</v>
      </c>
      <c r="O75" s="12">
        <f>CD[[#This Row],[Total]]-J74</f>
        <v>13</v>
      </c>
      <c r="P75" s="12">
        <f>CD[[#This Row],[Genesen]]-I74</f>
        <v>21</v>
      </c>
      <c r="Q75" s="20">
        <f t="shared" ref="Q75:Q138" si="1">SUM(O69:O75)/$Q$1</f>
        <v>7.5860435376972184</v>
      </c>
    </row>
    <row r="76" spans="2:17" x14ac:dyDescent="0.2">
      <c r="B76" s="7">
        <v>43988</v>
      </c>
      <c r="C76" s="8">
        <v>0.66666666666666663</v>
      </c>
      <c r="D76" s="16">
        <f>-CD[[#This Row],[Gestorben]]</f>
        <v>-33</v>
      </c>
      <c r="E76" s="9">
        <v>33</v>
      </c>
      <c r="F76" s="10">
        <v>3</v>
      </c>
      <c r="G76" s="11">
        <f>CD[[#This Row],[KH]]-CD[[#This Row],[KH (intensiv)]]</f>
        <v>13</v>
      </c>
      <c r="H76" s="11">
        <f>CD[[#This Row],[Infiziert]]-CD[[#This Row],[KH (nicht intensiv)]]-CD[[#This Row],[KH (intensiv)]]</f>
        <v>131</v>
      </c>
      <c r="I76" s="10">
        <v>1308</v>
      </c>
      <c r="J76" s="10">
        <v>1488</v>
      </c>
      <c r="K76" s="10">
        <v>147</v>
      </c>
      <c r="L76" s="10">
        <v>16</v>
      </c>
      <c r="M76" s="10">
        <v>255</v>
      </c>
      <c r="N76" s="11">
        <f>CD[[#This Row],[Gestorben]]+CD[[#This Row],[KH (intensiv)]]+CD[[#This Row],[KH (nicht intensiv)]]+CD[[#This Row],[Infiziert (o. KH)]]+CD[[#This Row],[Genesen]]-CD[[#This Row],[Total]]</f>
        <v>0</v>
      </c>
      <c r="O76" s="12">
        <f>CD[[#This Row],[Total]]-J75</f>
        <v>9</v>
      </c>
      <c r="P76" s="12">
        <f>CD[[#This Row],[Genesen]]-I75</f>
        <v>2</v>
      </c>
      <c r="Q76" s="20">
        <f t="shared" si="1"/>
        <v>7.4312263226421731</v>
      </c>
    </row>
    <row r="77" spans="2:17" x14ac:dyDescent="0.2">
      <c r="B77" s="7">
        <v>43989</v>
      </c>
      <c r="C77" s="8">
        <v>0.66666666666666663</v>
      </c>
      <c r="D77" s="16">
        <f>-CD[[#This Row],[Gestorben]]</f>
        <v>-33</v>
      </c>
      <c r="E77" s="9">
        <v>33</v>
      </c>
      <c r="F77" s="10">
        <v>6</v>
      </c>
      <c r="G77" s="11">
        <f>CD[[#This Row],[KH]]-CD[[#This Row],[KH (intensiv)]]</f>
        <v>13</v>
      </c>
      <c r="H77" s="11">
        <f>CD[[#This Row],[Infiziert]]-CD[[#This Row],[KH (nicht intensiv)]]-CD[[#This Row],[KH (intensiv)]]</f>
        <v>126</v>
      </c>
      <c r="I77" s="10">
        <v>1310</v>
      </c>
      <c r="J77" s="10">
        <v>1488</v>
      </c>
      <c r="K77" s="10">
        <v>145</v>
      </c>
      <c r="L77" s="10">
        <v>19</v>
      </c>
      <c r="M77" s="10">
        <v>251</v>
      </c>
      <c r="N77" s="11">
        <f>CD[[#This Row],[Gestorben]]+CD[[#This Row],[KH (intensiv)]]+CD[[#This Row],[KH (nicht intensiv)]]+CD[[#This Row],[Infiziert (o. KH)]]+CD[[#This Row],[Genesen]]-CD[[#This Row],[Total]]</f>
        <v>0</v>
      </c>
      <c r="O77" s="12">
        <f>CD[[#This Row],[Total]]-J76</f>
        <v>0</v>
      </c>
      <c r="P77" s="12">
        <f>CD[[#This Row],[Genesen]]-I76</f>
        <v>2</v>
      </c>
      <c r="Q77" s="20">
        <f t="shared" si="1"/>
        <v>6.8119574624219918</v>
      </c>
    </row>
    <row r="78" spans="2:17" x14ac:dyDescent="0.2">
      <c r="B78" s="7">
        <v>43990</v>
      </c>
      <c r="C78" s="8">
        <v>0.66666666666666663</v>
      </c>
      <c r="D78" s="16">
        <f>-CD[[#This Row],[Gestorben]]</f>
        <v>-33</v>
      </c>
      <c r="E78" s="9">
        <v>33</v>
      </c>
      <c r="F78" s="10">
        <v>3</v>
      </c>
      <c r="G78" s="11">
        <f>CD[[#This Row],[KH]]-CD[[#This Row],[KH (intensiv)]]</f>
        <v>13</v>
      </c>
      <c r="H78" s="11">
        <f>CD[[#This Row],[Infiziert]]-CD[[#This Row],[KH (nicht intensiv)]]-CD[[#This Row],[KH (intensiv)]]</f>
        <v>120</v>
      </c>
      <c r="I78" s="10">
        <v>1327</v>
      </c>
      <c r="J78" s="10">
        <v>1496</v>
      </c>
      <c r="K78" s="10">
        <v>136</v>
      </c>
      <c r="L78" s="10">
        <v>16</v>
      </c>
      <c r="M78" s="10">
        <v>245</v>
      </c>
      <c r="N78" s="11">
        <f>CD[[#This Row],[Gestorben]]+CD[[#This Row],[KH (intensiv)]]+CD[[#This Row],[KH (nicht intensiv)]]+CD[[#This Row],[Infiziert (o. KH)]]+CD[[#This Row],[Genesen]]-CD[[#This Row],[Total]]</f>
        <v>0</v>
      </c>
      <c r="O78" s="12">
        <f>CD[[#This Row],[Total]]-J77</f>
        <v>8</v>
      </c>
      <c r="P78" s="12">
        <f>CD[[#This Row],[Genesen]]-I77</f>
        <v>17</v>
      </c>
      <c r="Q78" s="20">
        <f t="shared" si="1"/>
        <v>7.4312263226421731</v>
      </c>
    </row>
    <row r="79" spans="2:17" x14ac:dyDescent="0.2">
      <c r="B79" s="7">
        <v>43991</v>
      </c>
      <c r="C79" s="8">
        <v>0.66666666666666663</v>
      </c>
      <c r="D79" s="16">
        <f>-CD[[#This Row],[Gestorben]]</f>
        <v>-33</v>
      </c>
      <c r="E79" s="9">
        <v>33</v>
      </c>
      <c r="F79" s="10">
        <v>4</v>
      </c>
      <c r="G79" s="11">
        <f>CD[[#This Row],[KH]]-CD[[#This Row],[KH (intensiv)]]</f>
        <v>13</v>
      </c>
      <c r="H79" s="11">
        <f>CD[[#This Row],[Infiziert]]-CD[[#This Row],[KH (nicht intensiv)]]-CD[[#This Row],[KH (intensiv)]]</f>
        <v>122</v>
      </c>
      <c r="I79" s="10">
        <v>1350</v>
      </c>
      <c r="J79" s="10">
        <v>1522</v>
      </c>
      <c r="K79" s="10">
        <v>139</v>
      </c>
      <c r="L79" s="10">
        <v>17</v>
      </c>
      <c r="M79" s="10">
        <v>238</v>
      </c>
      <c r="N79" s="11">
        <f>CD[[#This Row],[Gestorben]]+CD[[#This Row],[KH (intensiv)]]+CD[[#This Row],[KH (nicht intensiv)]]+CD[[#This Row],[Infiziert (o. KH)]]+CD[[#This Row],[Genesen]]-CD[[#This Row],[Total]]</f>
        <v>0</v>
      </c>
      <c r="O79" s="12">
        <f>CD[[#This Row],[Total]]-J78</f>
        <v>26</v>
      </c>
      <c r="P79" s="12">
        <f>CD[[#This Row],[Genesen]]-I78</f>
        <v>23</v>
      </c>
      <c r="Q79" s="20">
        <f t="shared" si="1"/>
        <v>11.456473914073349</v>
      </c>
    </row>
    <row r="80" spans="2:17" x14ac:dyDescent="0.2">
      <c r="B80" s="7">
        <v>43992</v>
      </c>
      <c r="C80" s="8">
        <v>0.66666666666666663</v>
      </c>
      <c r="D80" s="16">
        <f>-CD[[#This Row],[Gestorben]]</f>
        <v>-33</v>
      </c>
      <c r="E80" s="9">
        <v>33</v>
      </c>
      <c r="F80" s="10">
        <v>3</v>
      </c>
      <c r="G80" s="11">
        <f>CD[[#This Row],[KH]]-CD[[#This Row],[KH (intensiv)]]</f>
        <v>9</v>
      </c>
      <c r="H80" s="11">
        <f>CD[[#This Row],[Infiziert]]-CD[[#This Row],[KH (nicht intensiv)]]-CD[[#This Row],[KH (intensiv)]]</f>
        <v>115</v>
      </c>
      <c r="I80" s="10">
        <v>1364</v>
      </c>
      <c r="J80" s="10">
        <v>1524</v>
      </c>
      <c r="K80" s="10">
        <v>127</v>
      </c>
      <c r="L80" s="10">
        <v>12</v>
      </c>
      <c r="M80" s="10">
        <v>242</v>
      </c>
      <c r="N80" s="11">
        <f>CD[[#This Row],[Gestorben]]+CD[[#This Row],[KH (intensiv)]]+CD[[#This Row],[KH (nicht intensiv)]]+CD[[#This Row],[Infiziert (o. KH)]]+CD[[#This Row],[Genesen]]-CD[[#This Row],[Total]]</f>
        <v>0</v>
      </c>
      <c r="O80" s="12">
        <f>CD[[#This Row],[Total]]-J79</f>
        <v>2</v>
      </c>
      <c r="P80" s="12">
        <f>CD[[#This Row],[Genesen]]-I79</f>
        <v>14</v>
      </c>
      <c r="Q80" s="20">
        <f t="shared" si="1"/>
        <v>10.527570623743078</v>
      </c>
    </row>
    <row r="81" spans="2:17" x14ac:dyDescent="0.2">
      <c r="B81" s="7">
        <v>43993</v>
      </c>
      <c r="C81" s="8">
        <v>0.66666666666666663</v>
      </c>
      <c r="D81" s="16">
        <f>-CD[[#This Row],[Gestorben]]</f>
        <v>-33</v>
      </c>
      <c r="E81" s="9">
        <v>33</v>
      </c>
      <c r="F81" s="10">
        <v>4</v>
      </c>
      <c r="G81" s="11">
        <f>CD[[#This Row],[KH]]-CD[[#This Row],[KH (intensiv)]]</f>
        <v>10</v>
      </c>
      <c r="H81" s="11">
        <f>CD[[#This Row],[Infiziert]]-CD[[#This Row],[KH (nicht intensiv)]]-CD[[#This Row],[KH (intensiv)]]</f>
        <v>104</v>
      </c>
      <c r="I81" s="10">
        <v>1380</v>
      </c>
      <c r="J81" s="10">
        <v>1531</v>
      </c>
      <c r="K81" s="10">
        <v>118</v>
      </c>
      <c r="L81" s="10">
        <v>14</v>
      </c>
      <c r="M81" s="10">
        <v>235</v>
      </c>
      <c r="N81" s="11">
        <f>CD[[#This Row],[Gestorben]]+CD[[#This Row],[KH (intensiv)]]+CD[[#This Row],[KH (nicht intensiv)]]+CD[[#This Row],[Infiziert (o. KH)]]+CD[[#This Row],[Genesen]]-CD[[#This Row],[Total]]</f>
        <v>0</v>
      </c>
      <c r="O81" s="12">
        <f>CD[[#This Row],[Total]]-J80</f>
        <v>7</v>
      </c>
      <c r="P81" s="12">
        <f>CD[[#This Row],[Genesen]]-I80</f>
        <v>16</v>
      </c>
      <c r="Q81" s="20">
        <f t="shared" si="1"/>
        <v>10.063118978577942</v>
      </c>
    </row>
    <row r="82" spans="2:17" x14ac:dyDescent="0.2">
      <c r="B82" s="7">
        <v>43994</v>
      </c>
      <c r="C82" s="8">
        <v>0.66666666666666663</v>
      </c>
      <c r="D82" s="16">
        <f>-CD[[#This Row],[Gestorben]]</f>
        <v>-33</v>
      </c>
      <c r="E82" s="9">
        <v>33</v>
      </c>
      <c r="F82" s="10">
        <v>4</v>
      </c>
      <c r="G82" s="11">
        <f>CD[[#This Row],[KH]]-CD[[#This Row],[KH (intensiv)]]</f>
        <v>8</v>
      </c>
      <c r="H82" s="11">
        <f>CD[[#This Row],[Infiziert]]-CD[[#This Row],[KH (nicht intensiv)]]-CD[[#This Row],[KH (intensiv)]]</f>
        <v>107</v>
      </c>
      <c r="I82" s="10">
        <v>1386</v>
      </c>
      <c r="J82" s="10">
        <v>1538</v>
      </c>
      <c r="K82" s="10">
        <v>119</v>
      </c>
      <c r="L82" s="10">
        <v>12</v>
      </c>
      <c r="M82" s="10">
        <v>240</v>
      </c>
      <c r="N82" s="11">
        <f>CD[[#This Row],[Gestorben]]+CD[[#This Row],[KH (intensiv)]]+CD[[#This Row],[KH (nicht intensiv)]]+CD[[#This Row],[Infiziert (o. KH)]]+CD[[#This Row],[Genesen]]-CD[[#This Row],[Total]]</f>
        <v>0</v>
      </c>
      <c r="O82" s="12">
        <f>CD[[#This Row],[Total]]-J81</f>
        <v>7</v>
      </c>
      <c r="P82" s="12">
        <f>CD[[#This Row],[Genesen]]-I81</f>
        <v>6</v>
      </c>
      <c r="Q82" s="20">
        <f t="shared" si="1"/>
        <v>9.1342156882476715</v>
      </c>
    </row>
    <row r="83" spans="2:17" x14ac:dyDescent="0.2">
      <c r="B83" s="7">
        <v>43995</v>
      </c>
      <c r="C83" s="8">
        <v>0.66666666666666663</v>
      </c>
      <c r="D83" s="16">
        <f>-CD[[#This Row],[Gestorben]]</f>
        <v>-33</v>
      </c>
      <c r="E83" s="9">
        <v>33</v>
      </c>
      <c r="F83" s="10">
        <v>3</v>
      </c>
      <c r="G83" s="11">
        <f>CD[[#This Row],[KH]]-CD[[#This Row],[KH (intensiv)]]</f>
        <v>10</v>
      </c>
      <c r="H83" s="11">
        <f>CD[[#This Row],[Infiziert]]-CD[[#This Row],[KH (nicht intensiv)]]-CD[[#This Row],[KH (intensiv)]]</f>
        <v>96</v>
      </c>
      <c r="I83" s="10">
        <v>1396</v>
      </c>
      <c r="J83" s="10">
        <v>1538</v>
      </c>
      <c r="K83" s="10">
        <v>109</v>
      </c>
      <c r="L83" s="10">
        <v>13</v>
      </c>
      <c r="M83" s="10">
        <v>237</v>
      </c>
      <c r="N83" s="11">
        <f>CD[[#This Row],[Gestorben]]+CD[[#This Row],[KH (intensiv)]]+CD[[#This Row],[KH (nicht intensiv)]]+CD[[#This Row],[Infiziert (o. KH)]]+CD[[#This Row],[Genesen]]-CD[[#This Row],[Total]]</f>
        <v>0</v>
      </c>
      <c r="O83" s="12">
        <f>CD[[#This Row],[Total]]-J82</f>
        <v>0</v>
      </c>
      <c r="P83" s="12">
        <f>CD[[#This Row],[Genesen]]-I82</f>
        <v>10</v>
      </c>
      <c r="Q83" s="20">
        <f t="shared" si="1"/>
        <v>7.7408607527522637</v>
      </c>
    </row>
    <row r="84" spans="2:17" x14ac:dyDescent="0.2">
      <c r="B84" s="7">
        <v>43996</v>
      </c>
      <c r="C84" s="8">
        <v>0.66666666666666663</v>
      </c>
      <c r="D84" s="16">
        <f>-CD[[#This Row],[Gestorben]]</f>
        <v>-33</v>
      </c>
      <c r="E84" s="9">
        <v>33</v>
      </c>
      <c r="F84" s="10">
        <v>3</v>
      </c>
      <c r="G84" s="11">
        <f>CD[[#This Row],[KH]]-CD[[#This Row],[KH (intensiv)]]</f>
        <v>9</v>
      </c>
      <c r="H84" s="11">
        <f>CD[[#This Row],[Infiziert]]-CD[[#This Row],[KH (nicht intensiv)]]-CD[[#This Row],[KH (intensiv)]]</f>
        <v>102</v>
      </c>
      <c r="I84" s="10">
        <v>1405</v>
      </c>
      <c r="J84" s="10">
        <v>1552</v>
      </c>
      <c r="K84" s="10">
        <v>114</v>
      </c>
      <c r="L84" s="10">
        <v>12</v>
      </c>
      <c r="M84" s="10">
        <v>231</v>
      </c>
      <c r="N84" s="11">
        <f>CD[[#This Row],[Gestorben]]+CD[[#This Row],[KH (intensiv)]]+CD[[#This Row],[KH (nicht intensiv)]]+CD[[#This Row],[Infiziert (o. KH)]]+CD[[#This Row],[Genesen]]-CD[[#This Row],[Total]]</f>
        <v>0</v>
      </c>
      <c r="O84" s="12">
        <f>CD[[#This Row],[Total]]-J83</f>
        <v>14</v>
      </c>
      <c r="P84" s="12">
        <f>CD[[#This Row],[Genesen]]-I83</f>
        <v>9</v>
      </c>
      <c r="Q84" s="20">
        <f t="shared" si="1"/>
        <v>9.9083017635228963</v>
      </c>
    </row>
    <row r="85" spans="2:17" x14ac:dyDescent="0.2">
      <c r="B85" s="7">
        <v>43997</v>
      </c>
      <c r="C85" s="8">
        <v>0.66666666666666663</v>
      </c>
      <c r="D85" s="16">
        <f>-CD[[#This Row],[Gestorben]]</f>
        <v>-33</v>
      </c>
      <c r="E85" s="9">
        <v>33</v>
      </c>
      <c r="F85" s="10">
        <v>3</v>
      </c>
      <c r="G85" s="11">
        <f>CD[[#This Row],[KH]]-CD[[#This Row],[KH (intensiv)]]</f>
        <v>9</v>
      </c>
      <c r="H85" s="11">
        <f>CD[[#This Row],[Infiziert]]-CD[[#This Row],[KH (nicht intensiv)]]-CD[[#This Row],[KH (intensiv)]]</f>
        <v>104</v>
      </c>
      <c r="I85" s="10">
        <v>1410</v>
      </c>
      <c r="J85" s="10">
        <v>1559</v>
      </c>
      <c r="K85" s="10">
        <v>116</v>
      </c>
      <c r="L85" s="10">
        <v>12</v>
      </c>
      <c r="M85" s="10">
        <v>227</v>
      </c>
      <c r="N85" s="11">
        <f>CD[[#This Row],[Gestorben]]+CD[[#This Row],[KH (intensiv)]]+CD[[#This Row],[KH (nicht intensiv)]]+CD[[#This Row],[Infiziert (o. KH)]]+CD[[#This Row],[Genesen]]-CD[[#This Row],[Total]]</f>
        <v>0</v>
      </c>
      <c r="O85" s="12">
        <f>CD[[#This Row],[Total]]-J84</f>
        <v>7</v>
      </c>
      <c r="P85" s="12">
        <f>CD[[#This Row],[Genesen]]-I84</f>
        <v>5</v>
      </c>
      <c r="Q85" s="20">
        <f t="shared" si="1"/>
        <v>9.753484548467851</v>
      </c>
    </row>
    <row r="86" spans="2:17" x14ac:dyDescent="0.2">
      <c r="B86" s="7">
        <v>43998</v>
      </c>
      <c r="C86" s="8">
        <v>0.66666666666666663</v>
      </c>
      <c r="D86" s="16">
        <f>-CD[[#This Row],[Gestorben]]</f>
        <v>-36</v>
      </c>
      <c r="E86" s="9">
        <v>36</v>
      </c>
      <c r="F86" s="10">
        <v>3</v>
      </c>
      <c r="G86" s="11">
        <f>CD[[#This Row],[KH]]-CD[[#This Row],[KH (intensiv)]]</f>
        <v>7</v>
      </c>
      <c r="H86" s="11">
        <f>CD[[#This Row],[Infiziert]]-CD[[#This Row],[KH (nicht intensiv)]]-CD[[#This Row],[KH (intensiv)]]</f>
        <v>114</v>
      </c>
      <c r="I86" s="10">
        <v>1410</v>
      </c>
      <c r="J86" s="10">
        <v>1570</v>
      </c>
      <c r="K86" s="10">
        <v>124</v>
      </c>
      <c r="L86" s="10">
        <v>10</v>
      </c>
      <c r="M86" s="10">
        <v>225</v>
      </c>
      <c r="N86" s="11">
        <f>CD[[#This Row],[Gestorben]]+CD[[#This Row],[KH (intensiv)]]+CD[[#This Row],[KH (nicht intensiv)]]+CD[[#This Row],[Infiziert (o. KH)]]+CD[[#This Row],[Genesen]]-CD[[#This Row],[Total]]</f>
        <v>0</v>
      </c>
      <c r="O86" s="12">
        <f>CD[[#This Row],[Total]]-J85</f>
        <v>11</v>
      </c>
      <c r="P86" s="12">
        <f>CD[[#This Row],[Genesen]]-I85</f>
        <v>0</v>
      </c>
      <c r="Q86" s="20">
        <f t="shared" si="1"/>
        <v>7.4312263226421731</v>
      </c>
    </row>
    <row r="87" spans="2:17" x14ac:dyDescent="0.2">
      <c r="B87" s="7">
        <v>43999</v>
      </c>
      <c r="C87" s="8">
        <v>0.66666666666666663</v>
      </c>
      <c r="D87" s="16">
        <f>-CD[[#This Row],[Gestorben]]</f>
        <v>-36</v>
      </c>
      <c r="E87" s="9">
        <v>36</v>
      </c>
      <c r="F87" s="10">
        <v>3</v>
      </c>
      <c r="G87" s="11">
        <f>CD[[#This Row],[KH]]-CD[[#This Row],[KH (intensiv)]]</f>
        <v>6</v>
      </c>
      <c r="H87" s="11">
        <f>CD[[#This Row],[Infiziert]]-CD[[#This Row],[KH (nicht intensiv)]]-CD[[#This Row],[KH (intensiv)]]</f>
        <v>144</v>
      </c>
      <c r="I87" s="10">
        <v>1410</v>
      </c>
      <c r="J87" s="10">
        <v>1599</v>
      </c>
      <c r="K87" s="10">
        <v>153</v>
      </c>
      <c r="L87" s="10">
        <v>9</v>
      </c>
      <c r="M87" s="10">
        <v>240</v>
      </c>
      <c r="N87" s="11">
        <f>CD[[#This Row],[Gestorben]]+CD[[#This Row],[KH (intensiv)]]+CD[[#This Row],[KH (nicht intensiv)]]+CD[[#This Row],[Infiziert (o. KH)]]+CD[[#This Row],[Genesen]]-CD[[#This Row],[Total]]</f>
        <v>0</v>
      </c>
      <c r="O87" s="12">
        <f>CD[[#This Row],[Total]]-J86</f>
        <v>29</v>
      </c>
      <c r="P87" s="12">
        <f>CD[[#This Row],[Genesen]]-I86</f>
        <v>0</v>
      </c>
      <c r="Q87" s="20">
        <f t="shared" si="1"/>
        <v>11.611291129128395</v>
      </c>
    </row>
    <row r="88" spans="2:17" x14ac:dyDescent="0.2">
      <c r="B88" s="7">
        <v>44000</v>
      </c>
      <c r="C88" s="8">
        <v>0.70833333333333337</v>
      </c>
      <c r="D88" s="16">
        <f>-CD[[#This Row],[Gestorben]]</f>
        <v>-36</v>
      </c>
      <c r="E88" s="9">
        <v>36</v>
      </c>
      <c r="F88" s="10">
        <v>2</v>
      </c>
      <c r="G88" s="11">
        <f>CD[[#This Row],[KH]]-CD[[#This Row],[KH (intensiv)]]</f>
        <v>10</v>
      </c>
      <c r="H88" s="11">
        <f>CD[[#This Row],[Infiziert]]-CD[[#This Row],[KH (nicht intensiv)]]-CD[[#This Row],[KH (intensiv)]]</f>
        <v>145</v>
      </c>
      <c r="I88" s="10">
        <v>1421</v>
      </c>
      <c r="J88" s="10">
        <v>1614</v>
      </c>
      <c r="K88" s="10">
        <v>157</v>
      </c>
      <c r="L88" s="10">
        <v>12</v>
      </c>
      <c r="M88" s="10">
        <v>375</v>
      </c>
      <c r="N88" s="11">
        <f>CD[[#This Row],[Gestorben]]+CD[[#This Row],[KH (intensiv)]]+CD[[#This Row],[KH (nicht intensiv)]]+CD[[#This Row],[Infiziert (o. KH)]]+CD[[#This Row],[Genesen]]-CD[[#This Row],[Total]]</f>
        <v>0</v>
      </c>
      <c r="O88" s="12">
        <f>CD[[#This Row],[Total]]-J87</f>
        <v>15</v>
      </c>
      <c r="P88" s="12">
        <f>CD[[#This Row],[Genesen]]-I87</f>
        <v>11</v>
      </c>
      <c r="Q88" s="20">
        <f t="shared" si="1"/>
        <v>12.849828849568757</v>
      </c>
    </row>
    <row r="89" spans="2:17" x14ac:dyDescent="0.2">
      <c r="B89" s="7">
        <v>44001</v>
      </c>
      <c r="C89" s="8">
        <v>0.70833333333333337</v>
      </c>
      <c r="D89" s="16">
        <f>-CD[[#This Row],[Gestorben]]</f>
        <v>-36</v>
      </c>
      <c r="E89" s="9">
        <v>36</v>
      </c>
      <c r="F89" s="10">
        <v>2</v>
      </c>
      <c r="G89" s="11">
        <f>CD[[#This Row],[KH]]-CD[[#This Row],[KH (intensiv)]]</f>
        <v>12</v>
      </c>
      <c r="H89" s="11">
        <f>CD[[#This Row],[Infiziert]]-CD[[#This Row],[KH (nicht intensiv)]]-CD[[#This Row],[KH (intensiv)]]</f>
        <v>155</v>
      </c>
      <c r="I89" s="10">
        <v>1429</v>
      </c>
      <c r="J89" s="10">
        <v>1634</v>
      </c>
      <c r="K89" s="10">
        <v>169</v>
      </c>
      <c r="L89" s="10">
        <v>14</v>
      </c>
      <c r="M89" s="10">
        <v>387</v>
      </c>
      <c r="N89" s="11">
        <f>CD[[#This Row],[Gestorben]]+CD[[#This Row],[KH (intensiv)]]+CD[[#This Row],[KH (nicht intensiv)]]+CD[[#This Row],[Infiziert (o. KH)]]+CD[[#This Row],[Genesen]]-CD[[#This Row],[Total]]</f>
        <v>0</v>
      </c>
      <c r="O89" s="12">
        <f>CD[[#This Row],[Total]]-J88</f>
        <v>20</v>
      </c>
      <c r="P89" s="12">
        <f>CD[[#This Row],[Genesen]]-I88</f>
        <v>8</v>
      </c>
      <c r="Q89" s="20">
        <f t="shared" si="1"/>
        <v>14.862452645284346</v>
      </c>
    </row>
    <row r="90" spans="2:17" x14ac:dyDescent="0.2">
      <c r="B90" s="7">
        <v>44002</v>
      </c>
      <c r="C90" s="8">
        <v>0.70833333333333337</v>
      </c>
      <c r="D90" s="16">
        <f>-CD[[#This Row],[Gestorben]]</f>
        <v>-36</v>
      </c>
      <c r="E90" s="9">
        <v>36</v>
      </c>
      <c r="F90" s="10">
        <v>2</v>
      </c>
      <c r="G90" s="11">
        <f>CD[[#This Row],[KH]]-CD[[#This Row],[KH (intensiv)]]</f>
        <v>10</v>
      </c>
      <c r="H90" s="11">
        <f>CD[[#This Row],[Infiziert]]-CD[[#This Row],[KH (nicht intensiv)]]-CD[[#This Row],[KH (intensiv)]]</f>
        <v>160</v>
      </c>
      <c r="I90" s="10">
        <v>1442</v>
      </c>
      <c r="J90" s="10">
        <v>1650</v>
      </c>
      <c r="K90" s="10">
        <v>172</v>
      </c>
      <c r="L90" s="10">
        <v>12</v>
      </c>
      <c r="M90" s="10">
        <v>396</v>
      </c>
      <c r="N90" s="11">
        <f>CD[[#This Row],[Gestorben]]+CD[[#This Row],[KH (intensiv)]]+CD[[#This Row],[KH (nicht intensiv)]]+CD[[#This Row],[Infiziert (o. KH)]]+CD[[#This Row],[Genesen]]-CD[[#This Row],[Total]]</f>
        <v>0</v>
      </c>
      <c r="O90" s="12">
        <f>CD[[#This Row],[Total]]-J89</f>
        <v>16</v>
      </c>
      <c r="P90" s="12">
        <f>CD[[#This Row],[Genesen]]-I89</f>
        <v>13</v>
      </c>
      <c r="Q90" s="20">
        <f t="shared" si="1"/>
        <v>17.339528086165071</v>
      </c>
    </row>
    <row r="91" spans="2:17" x14ac:dyDescent="0.2">
      <c r="B91" s="7">
        <v>44003</v>
      </c>
      <c r="C91" s="8">
        <v>0.70833333333333337</v>
      </c>
      <c r="D91" s="16">
        <f>-CD[[#This Row],[Gestorben]]</f>
        <v>-36</v>
      </c>
      <c r="E91" s="9">
        <v>36</v>
      </c>
      <c r="F91" s="10">
        <v>2</v>
      </c>
      <c r="G91" s="11">
        <f>CD[[#This Row],[KH]]-CD[[#This Row],[KH (intensiv)]]</f>
        <v>11</v>
      </c>
      <c r="H91" s="11">
        <f>CD[[#This Row],[Infiziert]]-CD[[#This Row],[KH (nicht intensiv)]]-CD[[#This Row],[KH (intensiv)]]</f>
        <v>155</v>
      </c>
      <c r="I91" s="10">
        <v>1451</v>
      </c>
      <c r="J91" s="10">
        <v>1655</v>
      </c>
      <c r="K91" s="10">
        <v>168</v>
      </c>
      <c r="L91" s="10">
        <v>13</v>
      </c>
      <c r="M91" s="10">
        <v>392</v>
      </c>
      <c r="N91" s="11">
        <f>CD[[#This Row],[Gestorben]]+CD[[#This Row],[KH (intensiv)]]+CD[[#This Row],[KH (nicht intensiv)]]+CD[[#This Row],[Infiziert (o. KH)]]+CD[[#This Row],[Genesen]]-CD[[#This Row],[Total]]</f>
        <v>0</v>
      </c>
      <c r="O91" s="12">
        <f>CD[[#This Row],[Total]]-J90</f>
        <v>5</v>
      </c>
      <c r="P91" s="12">
        <f>CD[[#This Row],[Genesen]]-I90</f>
        <v>9</v>
      </c>
      <c r="Q91" s="20">
        <f t="shared" si="1"/>
        <v>15.946173150669662</v>
      </c>
    </row>
    <row r="92" spans="2:17" x14ac:dyDescent="0.2">
      <c r="B92" s="7">
        <v>44004</v>
      </c>
      <c r="C92" s="8">
        <v>0.70833333333333337</v>
      </c>
      <c r="D92" s="16">
        <f>-CD[[#This Row],[Gestorben]]</f>
        <v>-36</v>
      </c>
      <c r="E92" s="9">
        <v>36</v>
      </c>
      <c r="F92" s="10">
        <v>2</v>
      </c>
      <c r="G92" s="11">
        <f>CD[[#This Row],[KH]]-CD[[#This Row],[KH (intensiv)]]</f>
        <v>11</v>
      </c>
      <c r="H92" s="11">
        <f>CD[[#This Row],[Infiziert]]-CD[[#This Row],[KH (nicht intensiv)]]-CD[[#This Row],[KH (intensiv)]]</f>
        <v>172</v>
      </c>
      <c r="I92" s="10">
        <v>1451</v>
      </c>
      <c r="J92" s="10">
        <v>1672</v>
      </c>
      <c r="K92" s="10">
        <v>185</v>
      </c>
      <c r="L92" s="10">
        <v>13</v>
      </c>
      <c r="M92" s="10">
        <v>412</v>
      </c>
      <c r="N92" s="11">
        <f>CD[[#This Row],[Gestorben]]+CD[[#This Row],[KH (intensiv)]]+CD[[#This Row],[KH (nicht intensiv)]]+CD[[#This Row],[Infiziert (o. KH)]]+CD[[#This Row],[Genesen]]-CD[[#This Row],[Total]]</f>
        <v>0</v>
      </c>
      <c r="O92" s="12">
        <f>CD[[#This Row],[Total]]-J91</f>
        <v>17</v>
      </c>
      <c r="P92" s="12">
        <f>CD[[#This Row],[Genesen]]-I91</f>
        <v>0</v>
      </c>
      <c r="Q92" s="20">
        <f t="shared" si="1"/>
        <v>17.494345301220115</v>
      </c>
    </row>
    <row r="93" spans="2:17" x14ac:dyDescent="0.2">
      <c r="B93" s="7">
        <v>44005</v>
      </c>
      <c r="C93" s="8">
        <v>0.70833333333333337</v>
      </c>
      <c r="D93" s="16">
        <f>-CD[[#This Row],[Gestorben]]</f>
        <v>-36</v>
      </c>
      <c r="E93" s="9">
        <v>36</v>
      </c>
      <c r="F93" s="10">
        <v>2</v>
      </c>
      <c r="G93" s="11">
        <f>CD[[#This Row],[KH]]-CD[[#This Row],[KH (intensiv)]]</f>
        <v>14</v>
      </c>
      <c r="H93" s="11">
        <f>CD[[#This Row],[Infiziert]]-CD[[#This Row],[KH (nicht intensiv)]]-CD[[#This Row],[KH (intensiv)]]</f>
        <v>172</v>
      </c>
      <c r="I93" s="10">
        <v>1459</v>
      </c>
      <c r="J93" s="10">
        <v>1683</v>
      </c>
      <c r="K93" s="10">
        <v>188</v>
      </c>
      <c r="L93" s="10">
        <v>16</v>
      </c>
      <c r="M93" s="10">
        <v>403</v>
      </c>
      <c r="N93" s="11">
        <f>CD[[#This Row],[Gestorben]]+CD[[#This Row],[KH (intensiv)]]+CD[[#This Row],[KH (nicht intensiv)]]+CD[[#This Row],[Infiziert (o. KH)]]+CD[[#This Row],[Genesen]]-CD[[#This Row],[Total]]</f>
        <v>0</v>
      </c>
      <c r="O93" s="12">
        <f>CD[[#This Row],[Total]]-J92</f>
        <v>11</v>
      </c>
      <c r="P93" s="12">
        <f>CD[[#This Row],[Genesen]]-I92</f>
        <v>8</v>
      </c>
      <c r="Q93" s="20">
        <f t="shared" si="1"/>
        <v>17.494345301220115</v>
      </c>
    </row>
    <row r="94" spans="2:17" x14ac:dyDescent="0.2">
      <c r="B94" s="7">
        <v>44006</v>
      </c>
      <c r="C94" s="8">
        <v>0.70833333333333337</v>
      </c>
      <c r="D94" s="16">
        <f>-CD[[#This Row],[Gestorben]]</f>
        <v>-36</v>
      </c>
      <c r="E94" s="9">
        <v>36</v>
      </c>
      <c r="F94" s="10">
        <v>3</v>
      </c>
      <c r="G94" s="11">
        <f>CD[[#This Row],[KH]]-CD[[#This Row],[KH (intensiv)]]</f>
        <v>14</v>
      </c>
      <c r="H94" s="11">
        <f>CD[[#This Row],[Infiziert]]-CD[[#This Row],[KH (nicht intensiv)]]-CD[[#This Row],[KH (intensiv)]]</f>
        <v>182</v>
      </c>
      <c r="I94" s="10">
        <v>1486</v>
      </c>
      <c r="J94" s="10">
        <v>1721</v>
      </c>
      <c r="K94" s="10">
        <v>199</v>
      </c>
      <c r="L94" s="10">
        <v>17</v>
      </c>
      <c r="M94" s="10">
        <v>455</v>
      </c>
      <c r="N94" s="11">
        <f>CD[[#This Row],[Gestorben]]+CD[[#This Row],[KH (intensiv)]]+CD[[#This Row],[KH (nicht intensiv)]]+CD[[#This Row],[Infiziert (o. KH)]]+CD[[#This Row],[Genesen]]-CD[[#This Row],[Total]]</f>
        <v>0</v>
      </c>
      <c r="O94" s="12">
        <f>CD[[#This Row],[Total]]-J93</f>
        <v>38</v>
      </c>
      <c r="P94" s="12">
        <f>CD[[#This Row],[Genesen]]-I93</f>
        <v>27</v>
      </c>
      <c r="Q94" s="20">
        <f t="shared" si="1"/>
        <v>18.887700236715521</v>
      </c>
    </row>
    <row r="95" spans="2:17" x14ac:dyDescent="0.2">
      <c r="B95" s="7">
        <v>44007</v>
      </c>
      <c r="C95" s="8">
        <v>0.70833333333333337</v>
      </c>
      <c r="D95" s="16">
        <f>-CD[[#This Row],[Gestorben]]</f>
        <v>-37</v>
      </c>
      <c r="E95" s="9">
        <v>37</v>
      </c>
      <c r="F95" s="10">
        <v>4</v>
      </c>
      <c r="G95" s="11">
        <f>CD[[#This Row],[KH]]-CD[[#This Row],[KH (intensiv)]]</f>
        <v>13</v>
      </c>
      <c r="H95" s="11">
        <f>CD[[#This Row],[Infiziert]]-CD[[#This Row],[KH (nicht intensiv)]]-CD[[#This Row],[KH (intensiv)]]</f>
        <v>195</v>
      </c>
      <c r="I95" s="10">
        <v>1488</v>
      </c>
      <c r="J95" s="10">
        <v>1737</v>
      </c>
      <c r="K95" s="10">
        <v>212</v>
      </c>
      <c r="L95" s="10">
        <v>17</v>
      </c>
      <c r="M95" s="10">
        <v>480</v>
      </c>
      <c r="N95" s="11">
        <f>CD[[#This Row],[Gestorben]]+CD[[#This Row],[KH (intensiv)]]+CD[[#This Row],[KH (nicht intensiv)]]+CD[[#This Row],[Infiziert (o. KH)]]+CD[[#This Row],[Genesen]]-CD[[#This Row],[Total]]</f>
        <v>0</v>
      </c>
      <c r="O95" s="12">
        <f>CD[[#This Row],[Total]]-J94</f>
        <v>16</v>
      </c>
      <c r="P95" s="12">
        <f>CD[[#This Row],[Genesen]]-I94</f>
        <v>2</v>
      </c>
      <c r="Q95" s="20">
        <f t="shared" si="1"/>
        <v>19.042517451770568</v>
      </c>
    </row>
    <row r="96" spans="2:17" x14ac:dyDescent="0.2">
      <c r="B96" s="7">
        <v>44008</v>
      </c>
      <c r="C96" s="8">
        <v>0.70833333333333337</v>
      </c>
      <c r="D96" s="16">
        <f>-CD[[#This Row],[Gestorben]]</f>
        <v>-37</v>
      </c>
      <c r="E96" s="9">
        <v>37</v>
      </c>
      <c r="F96" s="10">
        <v>4</v>
      </c>
      <c r="G96" s="11">
        <f>CD[[#This Row],[KH]]-CD[[#This Row],[KH (intensiv)]]</f>
        <v>14</v>
      </c>
      <c r="H96" s="11">
        <f>CD[[#This Row],[Infiziert]]-CD[[#This Row],[KH (nicht intensiv)]]-CD[[#This Row],[KH (intensiv)]]</f>
        <v>220</v>
      </c>
      <c r="I96" s="10">
        <v>1494</v>
      </c>
      <c r="J96" s="10">
        <v>1769</v>
      </c>
      <c r="K96" s="10">
        <v>238</v>
      </c>
      <c r="L96" s="10">
        <v>18</v>
      </c>
      <c r="M96" s="10">
        <v>514</v>
      </c>
      <c r="N96" s="11">
        <f>CD[[#This Row],[Gestorben]]+CD[[#This Row],[KH (intensiv)]]+CD[[#This Row],[KH (nicht intensiv)]]+CD[[#This Row],[Infiziert (o. KH)]]+CD[[#This Row],[Genesen]]-CD[[#This Row],[Total]]</f>
        <v>0</v>
      </c>
      <c r="O96" s="12">
        <f>CD[[#This Row],[Total]]-J95</f>
        <v>32</v>
      </c>
      <c r="P96" s="12">
        <f>CD[[#This Row],[Genesen]]-I95</f>
        <v>6</v>
      </c>
      <c r="Q96" s="20">
        <f t="shared" si="1"/>
        <v>20.900324032431111</v>
      </c>
    </row>
    <row r="97" spans="2:18" x14ac:dyDescent="0.2">
      <c r="B97" s="7">
        <v>44009</v>
      </c>
      <c r="C97" s="8">
        <v>0.70833333333333337</v>
      </c>
      <c r="D97" s="16">
        <f>-CD[[#This Row],[Gestorben]]</f>
        <v>-37</v>
      </c>
      <c r="E97" s="9">
        <v>37</v>
      </c>
      <c r="F97" s="13">
        <v>4</v>
      </c>
      <c r="G97" s="11">
        <f>CD[[#This Row],[KH]]-CD[[#This Row],[KH (intensiv)]]</f>
        <v>14</v>
      </c>
      <c r="H97" s="11">
        <f>CD[[#This Row],[Infiziert]]-CD[[#This Row],[KH (nicht intensiv)]]-CD[[#This Row],[KH (intensiv)]]</f>
        <v>222</v>
      </c>
      <c r="I97" s="13">
        <v>1501</v>
      </c>
      <c r="J97" s="13">
        <v>1778</v>
      </c>
      <c r="K97" s="13">
        <v>240</v>
      </c>
      <c r="L97" s="13">
        <v>18</v>
      </c>
      <c r="M97" s="13">
        <v>517</v>
      </c>
      <c r="N97" s="11">
        <f>CD[[#This Row],[Gestorben]]+CD[[#This Row],[KH (intensiv)]]+CD[[#This Row],[KH (nicht intensiv)]]+CD[[#This Row],[Infiziert (o. KH)]]+CD[[#This Row],[Genesen]]-CD[[#This Row],[Total]]</f>
        <v>0</v>
      </c>
      <c r="O97" s="12">
        <f>CD[[#This Row],[Total]]-J96</f>
        <v>9</v>
      </c>
      <c r="P97" s="12">
        <f>CD[[#This Row],[Genesen]]-I96</f>
        <v>7</v>
      </c>
      <c r="Q97" s="20">
        <f t="shared" si="1"/>
        <v>19.816603527045793</v>
      </c>
      <c r="R97" t="s">
        <v>16</v>
      </c>
    </row>
    <row r="98" spans="2:18" x14ac:dyDescent="0.2">
      <c r="B98" s="7">
        <v>44010</v>
      </c>
      <c r="C98" s="8">
        <v>0.70833333333333337</v>
      </c>
      <c r="D98" s="16">
        <f>-CD[[#This Row],[Gestorben]]</f>
        <v>-37</v>
      </c>
      <c r="E98" s="9">
        <v>37</v>
      </c>
      <c r="F98" s="13">
        <v>5</v>
      </c>
      <c r="G98" s="11">
        <f>CD[[#This Row],[KH]]-CD[[#This Row],[KH (intensiv)]]</f>
        <v>12</v>
      </c>
      <c r="H98" s="11">
        <f>CD[[#This Row],[Infiziert]]-CD[[#This Row],[KH (nicht intensiv)]]-CD[[#This Row],[KH (intensiv)]]</f>
        <v>225</v>
      </c>
      <c r="I98" s="13">
        <v>1508</v>
      </c>
      <c r="J98" s="13">
        <v>1787</v>
      </c>
      <c r="K98" s="13">
        <v>242</v>
      </c>
      <c r="L98" s="13">
        <v>17</v>
      </c>
      <c r="M98" s="13">
        <v>520</v>
      </c>
      <c r="N98" s="11">
        <f>CD[[#This Row],[Gestorben]]+CD[[#This Row],[KH (intensiv)]]+CD[[#This Row],[KH (nicht intensiv)]]+CD[[#This Row],[Infiziert (o. KH)]]+CD[[#This Row],[Genesen]]-CD[[#This Row],[Total]]</f>
        <v>0</v>
      </c>
      <c r="O98" s="12">
        <f>CD[[#This Row],[Total]]-J97</f>
        <v>9</v>
      </c>
      <c r="P98" s="12">
        <f>CD[[#This Row],[Genesen]]-I97</f>
        <v>7</v>
      </c>
      <c r="Q98" s="20">
        <f t="shared" si="1"/>
        <v>20.435872387265974</v>
      </c>
      <c r="R98" t="s">
        <v>16</v>
      </c>
    </row>
    <row r="99" spans="2:18" x14ac:dyDescent="0.2">
      <c r="B99" s="7">
        <v>44011</v>
      </c>
      <c r="C99" s="8">
        <v>0.70833333333333337</v>
      </c>
      <c r="D99" s="16">
        <f>-CD[[#This Row],[Gestorben]]</f>
        <v>-37</v>
      </c>
      <c r="E99" s="9">
        <v>37</v>
      </c>
      <c r="F99" s="10">
        <v>5</v>
      </c>
      <c r="G99" s="11">
        <f>CD[[#This Row],[KH]]-CD[[#This Row],[KH (intensiv)]]</f>
        <v>12</v>
      </c>
      <c r="H99" s="11">
        <f>CD[[#This Row],[Infiziert]]-CD[[#This Row],[KH (nicht intensiv)]]-CD[[#This Row],[KH (intensiv)]]</f>
        <v>227</v>
      </c>
      <c r="I99" s="10">
        <v>1515</v>
      </c>
      <c r="J99" s="10">
        <v>1796</v>
      </c>
      <c r="K99" s="10">
        <v>244</v>
      </c>
      <c r="L99" s="10">
        <v>17</v>
      </c>
      <c r="M99" s="10">
        <v>524</v>
      </c>
      <c r="N99" s="11">
        <f>CD[[#This Row],[Gestorben]]+CD[[#This Row],[KH (intensiv)]]+CD[[#This Row],[KH (nicht intensiv)]]+CD[[#This Row],[Infiziert (o. KH)]]+CD[[#This Row],[Genesen]]-CD[[#This Row],[Total]]</f>
        <v>0</v>
      </c>
      <c r="O99" s="12">
        <f>CD[[#This Row],[Total]]-J98</f>
        <v>9</v>
      </c>
      <c r="P99" s="12">
        <f>CD[[#This Row],[Genesen]]-I98</f>
        <v>7</v>
      </c>
      <c r="Q99" s="20">
        <f t="shared" si="1"/>
        <v>19.197334666825611</v>
      </c>
    </row>
    <row r="100" spans="2:18" x14ac:dyDescent="0.2">
      <c r="B100" s="7">
        <v>44012</v>
      </c>
      <c r="C100" s="8">
        <v>0.70833333333333337</v>
      </c>
      <c r="D100" s="16">
        <f>-CD[[#This Row],[Gestorben]]</f>
        <v>-37</v>
      </c>
      <c r="E100" s="9">
        <v>37</v>
      </c>
      <c r="F100" s="10">
        <v>8</v>
      </c>
      <c r="G100" s="11">
        <f>CD[[#This Row],[KH]]-CD[[#This Row],[KH (intensiv)]]</f>
        <v>14</v>
      </c>
      <c r="H100" s="11">
        <f>CD[[#This Row],[Infiziert]]-CD[[#This Row],[KH (nicht intensiv)]]-CD[[#This Row],[KH (intensiv)]]</f>
        <v>232</v>
      </c>
      <c r="I100" s="10">
        <v>1522</v>
      </c>
      <c r="J100" s="10">
        <v>1813</v>
      </c>
      <c r="K100" s="10">
        <v>254</v>
      </c>
      <c r="L100" s="10">
        <v>22</v>
      </c>
      <c r="M100" s="10">
        <v>553</v>
      </c>
      <c r="N100" s="11">
        <f>CD[[#This Row],[Gestorben]]+CD[[#This Row],[KH (intensiv)]]+CD[[#This Row],[KH (nicht intensiv)]]+CD[[#This Row],[Infiziert (o. KH)]]+CD[[#This Row],[Genesen]]-CD[[#This Row],[Total]]</f>
        <v>0</v>
      </c>
      <c r="O100" s="12">
        <f>CD[[#This Row],[Total]]-J99</f>
        <v>17</v>
      </c>
      <c r="P100" s="12">
        <f>CD[[#This Row],[Genesen]]-I99</f>
        <v>7</v>
      </c>
      <c r="Q100" s="20">
        <f t="shared" si="1"/>
        <v>20.126237957155883</v>
      </c>
    </row>
    <row r="101" spans="2:18" x14ac:dyDescent="0.2">
      <c r="B101" s="7">
        <v>44013</v>
      </c>
      <c r="C101" s="8">
        <v>0.70833333333333337</v>
      </c>
      <c r="D101" s="16">
        <f>-CD[[#This Row],[Gestorben]]</f>
        <v>-37</v>
      </c>
      <c r="E101" s="9">
        <v>37</v>
      </c>
      <c r="F101" s="10">
        <v>7</v>
      </c>
      <c r="G101" s="11">
        <f>CD[[#This Row],[KH]]-CD[[#This Row],[KH (intensiv)]]</f>
        <v>13</v>
      </c>
      <c r="H101" s="11">
        <f>CD[[#This Row],[Infiziert]]-CD[[#This Row],[KH (nicht intensiv)]]-CD[[#This Row],[KH (intensiv)]]</f>
        <v>255</v>
      </c>
      <c r="I101" s="10">
        <v>1542</v>
      </c>
      <c r="J101" s="10">
        <v>1854</v>
      </c>
      <c r="K101" s="10">
        <v>275</v>
      </c>
      <c r="L101" s="10">
        <v>20</v>
      </c>
      <c r="M101" s="10">
        <v>572</v>
      </c>
      <c r="N101" s="11">
        <f>CD[[#This Row],[Gestorben]]+CD[[#This Row],[KH (intensiv)]]+CD[[#This Row],[KH (nicht intensiv)]]+CD[[#This Row],[Infiziert (o. KH)]]+CD[[#This Row],[Genesen]]-CD[[#This Row],[Total]]</f>
        <v>0</v>
      </c>
      <c r="O101" s="12">
        <f>CD[[#This Row],[Total]]-J100</f>
        <v>41</v>
      </c>
      <c r="P101" s="12">
        <f>CD[[#This Row],[Genesen]]-I100</f>
        <v>20</v>
      </c>
      <c r="Q101" s="20">
        <f t="shared" si="1"/>
        <v>20.590689602321021</v>
      </c>
    </row>
    <row r="102" spans="2:18" x14ac:dyDescent="0.2">
      <c r="B102" s="7">
        <v>44014</v>
      </c>
      <c r="C102" s="8">
        <v>0.70833333333333337</v>
      </c>
      <c r="D102" s="16">
        <f>-CD[[#This Row],[Gestorben]]</f>
        <v>-37</v>
      </c>
      <c r="E102" s="9">
        <v>37</v>
      </c>
      <c r="F102" s="10">
        <v>5</v>
      </c>
      <c r="G102" s="11">
        <f>CD[[#This Row],[KH]]-CD[[#This Row],[KH (intensiv)]]</f>
        <v>15</v>
      </c>
      <c r="H102" s="11">
        <f>CD[[#This Row],[Infiziert]]-CD[[#This Row],[KH (nicht intensiv)]]-CD[[#This Row],[KH (intensiv)]]</f>
        <v>271</v>
      </c>
      <c r="I102" s="10">
        <v>1561</v>
      </c>
      <c r="J102" s="10">
        <v>1889</v>
      </c>
      <c r="K102" s="10">
        <v>291</v>
      </c>
      <c r="L102" s="10">
        <v>20</v>
      </c>
      <c r="M102" s="10">
        <v>591</v>
      </c>
      <c r="N102" s="11">
        <f>CD[[#This Row],[Gestorben]]+CD[[#This Row],[KH (intensiv)]]+CD[[#This Row],[KH (nicht intensiv)]]+CD[[#This Row],[Infiziert (o. KH)]]+CD[[#This Row],[Genesen]]-CD[[#This Row],[Total]]</f>
        <v>0</v>
      </c>
      <c r="O102" s="12">
        <f>CD[[#This Row],[Total]]-J101</f>
        <v>35</v>
      </c>
      <c r="P102" s="12">
        <f>CD[[#This Row],[Genesen]]-I101</f>
        <v>19</v>
      </c>
      <c r="Q102" s="20">
        <f t="shared" si="1"/>
        <v>23.53221668836688</v>
      </c>
    </row>
    <row r="103" spans="2:18" x14ac:dyDescent="0.2">
      <c r="B103" s="7">
        <v>44015</v>
      </c>
      <c r="C103" s="8">
        <v>0.70833333333333337</v>
      </c>
      <c r="D103" s="16">
        <f>-CD[[#This Row],[Gestorben]]</f>
        <v>-37</v>
      </c>
      <c r="E103" s="9">
        <v>37</v>
      </c>
      <c r="F103" s="10">
        <v>3</v>
      </c>
      <c r="G103" s="11">
        <f>CD[[#This Row],[KH]]-CD[[#This Row],[KH (intensiv)]]</f>
        <v>14</v>
      </c>
      <c r="H103" s="11">
        <f>CD[[#This Row],[Infiziert]]-CD[[#This Row],[KH (nicht intensiv)]]-CD[[#This Row],[KH (intensiv)]]</f>
        <v>260</v>
      </c>
      <c r="I103" s="10">
        <v>1598</v>
      </c>
      <c r="J103" s="10">
        <v>1912</v>
      </c>
      <c r="K103" s="10">
        <v>277</v>
      </c>
      <c r="L103" s="10">
        <v>17</v>
      </c>
      <c r="M103" s="10">
        <v>633</v>
      </c>
      <c r="N103" s="11">
        <f>CD[[#This Row],[Gestorben]]+CD[[#This Row],[KH (intensiv)]]+CD[[#This Row],[KH (nicht intensiv)]]+CD[[#This Row],[Infiziert (o. KH)]]+CD[[#This Row],[Genesen]]-CD[[#This Row],[Total]]</f>
        <v>0</v>
      </c>
      <c r="O103" s="12">
        <f>CD[[#This Row],[Total]]-J102</f>
        <v>23</v>
      </c>
      <c r="P103" s="12">
        <f>CD[[#This Row],[Genesen]]-I102</f>
        <v>37</v>
      </c>
      <c r="Q103" s="20">
        <f t="shared" si="1"/>
        <v>22.138861752871474</v>
      </c>
    </row>
    <row r="104" spans="2:18" x14ac:dyDescent="0.2">
      <c r="B104" s="7">
        <v>44016</v>
      </c>
      <c r="C104" s="8">
        <v>0.70833333333333337</v>
      </c>
      <c r="D104" s="16">
        <f>-CD[[#This Row],[Gestorben]]</f>
        <v>-37</v>
      </c>
      <c r="E104" s="9">
        <v>37</v>
      </c>
      <c r="F104" s="10">
        <v>4</v>
      </c>
      <c r="G104" s="11">
        <f>CD[[#This Row],[KH]]-CD[[#This Row],[KH (intensiv)]]</f>
        <v>14</v>
      </c>
      <c r="H104" s="11">
        <f>CD[[#This Row],[Infiziert]]-CD[[#This Row],[KH (nicht intensiv)]]-CD[[#This Row],[KH (intensiv)]]</f>
        <v>270</v>
      </c>
      <c r="I104" s="10">
        <v>1598</v>
      </c>
      <c r="J104" s="10">
        <v>1923</v>
      </c>
      <c r="K104" s="10">
        <v>288</v>
      </c>
      <c r="L104" s="10">
        <v>18</v>
      </c>
      <c r="M104" s="10">
        <v>648</v>
      </c>
      <c r="N104" s="11">
        <f>CD[[#This Row],[Gestorben]]+CD[[#This Row],[KH (intensiv)]]+CD[[#This Row],[KH (nicht intensiv)]]+CD[[#This Row],[Infiziert (o. KH)]]+CD[[#This Row],[Genesen]]-CD[[#This Row],[Total]]</f>
        <v>0</v>
      </c>
      <c r="O104" s="12">
        <f>CD[[#This Row],[Total]]-J103</f>
        <v>11</v>
      </c>
      <c r="P104" s="12">
        <f>CD[[#This Row],[Genesen]]-I103</f>
        <v>0</v>
      </c>
      <c r="Q104" s="20">
        <f t="shared" si="1"/>
        <v>22.448496182981565</v>
      </c>
    </row>
    <row r="105" spans="2:18" x14ac:dyDescent="0.2">
      <c r="B105" s="7">
        <v>44017</v>
      </c>
      <c r="C105" s="8">
        <v>0.70833333333333337</v>
      </c>
      <c r="D105" s="16">
        <f>-CD[[#This Row],[Gestorben]]</f>
        <v>-39</v>
      </c>
      <c r="E105" s="9">
        <v>39</v>
      </c>
      <c r="F105" s="10">
        <v>1</v>
      </c>
      <c r="G105" s="11">
        <f>CD[[#This Row],[KH]]-CD[[#This Row],[KH (intensiv)]]</f>
        <v>15</v>
      </c>
      <c r="H105" s="11">
        <f>CD[[#This Row],[Infiziert]]-CD[[#This Row],[KH (nicht intensiv)]]-CD[[#This Row],[KH (intensiv)]]</f>
        <v>270</v>
      </c>
      <c r="I105" s="10">
        <v>1611</v>
      </c>
      <c r="J105" s="10">
        <v>1936</v>
      </c>
      <c r="K105" s="10">
        <v>286</v>
      </c>
      <c r="L105" s="10">
        <v>16</v>
      </c>
      <c r="M105" s="10">
        <v>645</v>
      </c>
      <c r="N105" s="11">
        <f>CD[[#This Row],[Gestorben]]+CD[[#This Row],[KH (intensiv)]]+CD[[#This Row],[KH (nicht intensiv)]]+CD[[#This Row],[Infiziert (o. KH)]]+CD[[#This Row],[Genesen]]-CD[[#This Row],[Total]]</f>
        <v>0</v>
      </c>
      <c r="O105" s="12">
        <f>CD[[#This Row],[Total]]-J104</f>
        <v>13</v>
      </c>
      <c r="P105" s="12">
        <f>CD[[#This Row],[Genesen]]-I104</f>
        <v>13</v>
      </c>
      <c r="Q105" s="20">
        <f t="shared" si="1"/>
        <v>23.067765043201746</v>
      </c>
    </row>
    <row r="106" spans="2:18" x14ac:dyDescent="0.2">
      <c r="B106" s="7">
        <v>44018</v>
      </c>
      <c r="C106" s="8">
        <v>0.70833333333333337</v>
      </c>
      <c r="D106" s="16">
        <f>-CD[[#This Row],[Gestorben]]</f>
        <v>-39</v>
      </c>
      <c r="E106" s="9">
        <v>39</v>
      </c>
      <c r="F106" s="10">
        <v>1</v>
      </c>
      <c r="G106" s="11">
        <f>CD[[#This Row],[KH]]-CD[[#This Row],[KH (intensiv)]]</f>
        <v>14</v>
      </c>
      <c r="H106" s="11">
        <f>CD[[#This Row],[Infiziert]]-CD[[#This Row],[KH (nicht intensiv)]]-CD[[#This Row],[KH (intensiv)]]</f>
        <v>268</v>
      </c>
      <c r="I106" s="10">
        <v>1616</v>
      </c>
      <c r="J106" s="10">
        <v>1938</v>
      </c>
      <c r="K106" s="10">
        <v>283</v>
      </c>
      <c r="L106" s="10">
        <v>15</v>
      </c>
      <c r="M106" s="10">
        <v>612</v>
      </c>
      <c r="N106" s="11">
        <f>CD[[#This Row],[Gestorben]]+CD[[#This Row],[KH (intensiv)]]+CD[[#This Row],[KH (nicht intensiv)]]+CD[[#This Row],[Infiziert (o. KH)]]+CD[[#This Row],[Genesen]]-CD[[#This Row],[Total]]</f>
        <v>0</v>
      </c>
      <c r="O106" s="12">
        <f>CD[[#This Row],[Total]]-J105</f>
        <v>2</v>
      </c>
      <c r="P106" s="12">
        <f>CD[[#This Row],[Genesen]]-I105</f>
        <v>5</v>
      </c>
      <c r="Q106" s="20">
        <f t="shared" si="1"/>
        <v>21.984044537816427</v>
      </c>
    </row>
    <row r="107" spans="2:18" x14ac:dyDescent="0.2">
      <c r="B107" s="7">
        <v>44019</v>
      </c>
      <c r="C107" s="8">
        <v>0.70833333333333337</v>
      </c>
      <c r="D107" s="16">
        <f>-CD[[#This Row],[Gestorben]]</f>
        <v>-40</v>
      </c>
      <c r="E107" s="9">
        <v>40</v>
      </c>
      <c r="F107" s="10">
        <v>1</v>
      </c>
      <c r="G107" s="11">
        <f>CD[[#This Row],[KH]]-CD[[#This Row],[KH (intensiv)]]</f>
        <v>13</v>
      </c>
      <c r="H107" s="11">
        <f>CD[[#This Row],[Infiziert]]-CD[[#This Row],[KH (nicht intensiv)]]-CD[[#This Row],[KH (intensiv)]]</f>
        <v>248</v>
      </c>
      <c r="I107" s="10">
        <v>1651</v>
      </c>
      <c r="J107" s="10">
        <v>1953</v>
      </c>
      <c r="K107" s="10">
        <v>262</v>
      </c>
      <c r="L107" s="10">
        <v>14</v>
      </c>
      <c r="M107" s="10">
        <v>571</v>
      </c>
      <c r="N107" s="11">
        <f>CD[[#This Row],[Gestorben]]+CD[[#This Row],[KH (intensiv)]]+CD[[#This Row],[KH (nicht intensiv)]]+CD[[#This Row],[Infiziert (o. KH)]]+CD[[#This Row],[Genesen]]-CD[[#This Row],[Total]]</f>
        <v>0</v>
      </c>
      <c r="O107" s="12">
        <f>CD[[#This Row],[Total]]-J106</f>
        <v>15</v>
      </c>
      <c r="P107" s="12">
        <f>CD[[#This Row],[Genesen]]-I106</f>
        <v>35</v>
      </c>
      <c r="Q107" s="20">
        <f t="shared" si="1"/>
        <v>21.674410107706336</v>
      </c>
    </row>
    <row r="108" spans="2:18" x14ac:dyDescent="0.2">
      <c r="B108" s="7">
        <v>44020</v>
      </c>
      <c r="C108" s="8">
        <v>0.70833333333333337</v>
      </c>
      <c r="D108" s="16">
        <f>-CD[[#This Row],[Gestorben]]</f>
        <v>-42</v>
      </c>
      <c r="E108" s="9">
        <v>42</v>
      </c>
      <c r="F108" s="10">
        <v>1</v>
      </c>
      <c r="G108" s="11">
        <f>CD[[#This Row],[KH]]-CD[[#This Row],[KH (intensiv)]]</f>
        <v>12</v>
      </c>
      <c r="H108" s="11">
        <f>CD[[#This Row],[Infiziert]]-CD[[#This Row],[KH (nicht intensiv)]]-CD[[#This Row],[KH (intensiv)]]</f>
        <v>252</v>
      </c>
      <c r="I108" s="10">
        <v>1654</v>
      </c>
      <c r="J108" s="10">
        <v>1961</v>
      </c>
      <c r="K108" s="10">
        <v>265</v>
      </c>
      <c r="L108" s="10">
        <v>13</v>
      </c>
      <c r="M108" s="10">
        <v>595</v>
      </c>
      <c r="N108" s="11">
        <f>CD[[#This Row],[Gestorben]]+CD[[#This Row],[KH (intensiv)]]+CD[[#This Row],[KH (nicht intensiv)]]+CD[[#This Row],[Infiziert (o. KH)]]+CD[[#This Row],[Genesen]]-CD[[#This Row],[Total]]</f>
        <v>0</v>
      </c>
      <c r="O108" s="12">
        <f>CD[[#This Row],[Total]]-J107</f>
        <v>8</v>
      </c>
      <c r="P108" s="12">
        <f>CD[[#This Row],[Genesen]]-I107</f>
        <v>3</v>
      </c>
      <c r="Q108" s="20">
        <f t="shared" si="1"/>
        <v>16.565442010889843</v>
      </c>
    </row>
    <row r="109" spans="2:18" x14ac:dyDescent="0.2">
      <c r="B109" s="7">
        <v>44021</v>
      </c>
      <c r="C109" s="8">
        <v>0.70833333333333337</v>
      </c>
      <c r="D109" s="16">
        <f>-CD[[#This Row],[Gestorben]]</f>
        <v>-42</v>
      </c>
      <c r="E109" s="9">
        <v>42</v>
      </c>
      <c r="F109" s="10">
        <v>1</v>
      </c>
      <c r="G109" s="11">
        <f>CD[[#This Row],[KH]]-CD[[#This Row],[KH (intensiv)]]</f>
        <v>12</v>
      </c>
      <c r="H109" s="11">
        <f>CD[[#This Row],[Infiziert]]-CD[[#This Row],[KH (nicht intensiv)]]-CD[[#This Row],[KH (intensiv)]]</f>
        <v>228</v>
      </c>
      <c r="I109" s="10">
        <v>1681</v>
      </c>
      <c r="J109" s="10">
        <v>1964</v>
      </c>
      <c r="K109" s="10">
        <v>241</v>
      </c>
      <c r="L109" s="10">
        <v>13</v>
      </c>
      <c r="M109" s="10">
        <v>625</v>
      </c>
      <c r="N109" s="11">
        <f>CD[[#This Row],[Gestorben]]+CD[[#This Row],[KH (intensiv)]]+CD[[#This Row],[KH (nicht intensiv)]]+CD[[#This Row],[Infiziert (o. KH)]]+CD[[#This Row],[Genesen]]-CD[[#This Row],[Total]]</f>
        <v>0</v>
      </c>
      <c r="O109" s="12">
        <f>CD[[#This Row],[Total]]-J108</f>
        <v>3</v>
      </c>
      <c r="P109" s="12">
        <f>CD[[#This Row],[Genesen]]-I108</f>
        <v>27</v>
      </c>
      <c r="Q109" s="20">
        <f t="shared" si="1"/>
        <v>11.611291129128395</v>
      </c>
    </row>
    <row r="110" spans="2:18" x14ac:dyDescent="0.2">
      <c r="B110" s="7">
        <v>44022</v>
      </c>
      <c r="C110" s="8">
        <v>0.70833333333333337</v>
      </c>
      <c r="D110" s="16">
        <f>-CD[[#This Row],[Gestorben]]</f>
        <v>-42</v>
      </c>
      <c r="E110" s="9">
        <v>42</v>
      </c>
      <c r="F110" s="10">
        <v>1</v>
      </c>
      <c r="G110" s="11">
        <f>CD[[#This Row],[KH]]-CD[[#This Row],[KH (intensiv)]]</f>
        <v>11</v>
      </c>
      <c r="H110" s="11">
        <f>CD[[#This Row],[Infiziert]]-CD[[#This Row],[KH (nicht intensiv)]]-CD[[#This Row],[KH (intensiv)]]</f>
        <v>216</v>
      </c>
      <c r="I110" s="10">
        <v>1699</v>
      </c>
      <c r="J110" s="10">
        <v>1969</v>
      </c>
      <c r="K110" s="10">
        <v>228</v>
      </c>
      <c r="L110" s="10">
        <v>12</v>
      </c>
      <c r="M110" s="10">
        <v>601</v>
      </c>
      <c r="N110" s="11">
        <f>CD[[#This Row],[Gestorben]]+CD[[#This Row],[KH (intensiv)]]+CD[[#This Row],[KH (nicht intensiv)]]+CD[[#This Row],[Infiziert (o. KH)]]+CD[[#This Row],[Genesen]]-CD[[#This Row],[Total]]</f>
        <v>0</v>
      </c>
      <c r="O110" s="12">
        <f>CD[[#This Row],[Total]]-J109</f>
        <v>5</v>
      </c>
      <c r="P110" s="12">
        <f>CD[[#This Row],[Genesen]]-I109</f>
        <v>18</v>
      </c>
      <c r="Q110" s="20">
        <f t="shared" si="1"/>
        <v>8.8245812581375809</v>
      </c>
    </row>
    <row r="111" spans="2:18" x14ac:dyDescent="0.2">
      <c r="B111" s="7">
        <v>44023</v>
      </c>
      <c r="C111" s="8">
        <v>0.70833333333333337</v>
      </c>
      <c r="D111" s="16">
        <f>-CD[[#This Row],[Gestorben]]</f>
        <v>-42</v>
      </c>
      <c r="E111" s="9">
        <v>42</v>
      </c>
      <c r="F111" s="10">
        <v>1</v>
      </c>
      <c r="G111" s="11">
        <f>CD[[#This Row],[KH]]-CD[[#This Row],[KH (intensiv)]]</f>
        <v>9</v>
      </c>
      <c r="H111" s="11">
        <f>CD[[#This Row],[Infiziert]]-CD[[#This Row],[KH (nicht intensiv)]]-CD[[#This Row],[KH (intensiv)]]</f>
        <v>189</v>
      </c>
      <c r="I111" s="10">
        <v>1728</v>
      </c>
      <c r="J111" s="10">
        <v>1969</v>
      </c>
      <c r="K111" s="10">
        <v>199</v>
      </c>
      <c r="L111" s="10">
        <v>10</v>
      </c>
      <c r="M111" s="10">
        <v>578</v>
      </c>
      <c r="N111" s="11">
        <f>CD[[#This Row],[Gestorben]]+CD[[#This Row],[KH (intensiv)]]+CD[[#This Row],[KH (nicht intensiv)]]+CD[[#This Row],[Infiziert (o. KH)]]+CD[[#This Row],[Genesen]]-CD[[#This Row],[Total]]</f>
        <v>0</v>
      </c>
      <c r="O111" s="12">
        <f>CD[[#This Row],[Total]]-J110</f>
        <v>0</v>
      </c>
      <c r="P111" s="12">
        <f>CD[[#This Row],[Genesen]]-I110</f>
        <v>29</v>
      </c>
      <c r="Q111" s="20">
        <f t="shared" si="1"/>
        <v>7.1215918925320825</v>
      </c>
    </row>
    <row r="112" spans="2:18" x14ac:dyDescent="0.2">
      <c r="B112" s="7">
        <v>44024</v>
      </c>
      <c r="C112" s="8">
        <v>0.70833333333333337</v>
      </c>
      <c r="D112" s="16">
        <f>-CD[[#This Row],[Gestorben]]</f>
        <v>-42</v>
      </c>
      <c r="E112" s="9">
        <v>42</v>
      </c>
      <c r="F112" s="10">
        <v>1</v>
      </c>
      <c r="G112" s="11">
        <f>CD[[#This Row],[KH]]-CD[[#This Row],[KH (intensiv)]]</f>
        <v>8</v>
      </c>
      <c r="H112" s="11">
        <f>CD[[#This Row],[Infiziert]]-CD[[#This Row],[KH (nicht intensiv)]]-CD[[#This Row],[KH (intensiv)]]</f>
        <v>190</v>
      </c>
      <c r="I112" s="10">
        <v>1732</v>
      </c>
      <c r="J112" s="10">
        <v>1973</v>
      </c>
      <c r="K112" s="10">
        <v>199</v>
      </c>
      <c r="L112" s="10">
        <v>9</v>
      </c>
      <c r="M112" s="10">
        <v>585</v>
      </c>
      <c r="N112" s="11">
        <f>CD[[#This Row],[Gestorben]]+CD[[#This Row],[KH (intensiv)]]+CD[[#This Row],[KH (nicht intensiv)]]+CD[[#This Row],[Infiziert (o. KH)]]+CD[[#This Row],[Genesen]]-CD[[#This Row],[Total]]</f>
        <v>0</v>
      </c>
      <c r="O112" s="12">
        <f>CD[[#This Row],[Total]]-J111</f>
        <v>4</v>
      </c>
      <c r="P112" s="12">
        <f>CD[[#This Row],[Genesen]]-I111</f>
        <v>4</v>
      </c>
      <c r="Q112" s="20">
        <f t="shared" si="1"/>
        <v>5.7282369570366747</v>
      </c>
    </row>
    <row r="113" spans="2:17" x14ac:dyDescent="0.2">
      <c r="B113" s="7">
        <v>44025</v>
      </c>
      <c r="C113" s="8">
        <v>0.70833333333333337</v>
      </c>
      <c r="D113" s="16">
        <f>-CD[[#This Row],[Gestorben]]</f>
        <v>-42</v>
      </c>
      <c r="E113" s="9">
        <v>42</v>
      </c>
      <c r="F113" s="10">
        <v>1</v>
      </c>
      <c r="G113" s="11">
        <f>CD[[#This Row],[KH]]-CD[[#This Row],[KH (intensiv)]]</f>
        <v>8</v>
      </c>
      <c r="H113" s="11">
        <f>CD[[#This Row],[Infiziert]]-CD[[#This Row],[KH (nicht intensiv)]]-CD[[#This Row],[KH (intensiv)]]</f>
        <v>183</v>
      </c>
      <c r="I113" s="10">
        <v>1742</v>
      </c>
      <c r="J113" s="10">
        <v>1976</v>
      </c>
      <c r="K113" s="10">
        <v>192</v>
      </c>
      <c r="L113" s="10">
        <v>9</v>
      </c>
      <c r="M113" s="10">
        <v>582</v>
      </c>
      <c r="N113" s="11">
        <f>CD[[#This Row],[Gestorben]]+CD[[#This Row],[KH (intensiv)]]+CD[[#This Row],[KH (nicht intensiv)]]+CD[[#This Row],[Infiziert (o. KH)]]+CD[[#This Row],[Genesen]]-CD[[#This Row],[Total]]</f>
        <v>0</v>
      </c>
      <c r="O113" s="12">
        <f>CD[[#This Row],[Total]]-J112</f>
        <v>3</v>
      </c>
      <c r="P113" s="12">
        <f>CD[[#This Row],[Genesen]]-I112</f>
        <v>10</v>
      </c>
      <c r="Q113" s="20">
        <f t="shared" si="1"/>
        <v>5.88305417209172</v>
      </c>
    </row>
    <row r="114" spans="2:17" x14ac:dyDescent="0.2">
      <c r="B114" s="7">
        <v>44026</v>
      </c>
      <c r="C114" s="8">
        <v>0.70833333333333337</v>
      </c>
      <c r="D114" s="16">
        <f>-CD[[#This Row],[Gestorben]]</f>
        <v>-42</v>
      </c>
      <c r="E114" s="9">
        <v>42</v>
      </c>
      <c r="F114" s="10">
        <v>0</v>
      </c>
      <c r="G114" s="11">
        <f>CD[[#This Row],[KH]]-CD[[#This Row],[KH (intensiv)]]</f>
        <v>8</v>
      </c>
      <c r="H114" s="11">
        <f>CD[[#This Row],[Infiziert]]-CD[[#This Row],[KH (nicht intensiv)]]-CD[[#This Row],[KH (intensiv)]]</f>
        <v>174</v>
      </c>
      <c r="I114" s="10">
        <v>1755</v>
      </c>
      <c r="J114" s="10">
        <v>1979</v>
      </c>
      <c r="K114" s="10">
        <v>182</v>
      </c>
      <c r="L114" s="10">
        <v>8</v>
      </c>
      <c r="M114" s="10">
        <v>589</v>
      </c>
      <c r="N114" s="11">
        <f>CD[[#This Row],[Gestorben]]+CD[[#This Row],[KH (intensiv)]]+CD[[#This Row],[KH (nicht intensiv)]]+CD[[#This Row],[Infiziert (o. KH)]]+CD[[#This Row],[Genesen]]-CD[[#This Row],[Total]]</f>
        <v>0</v>
      </c>
      <c r="O114" s="12">
        <f>CD[[#This Row],[Total]]-J113</f>
        <v>3</v>
      </c>
      <c r="P114" s="12">
        <f>CD[[#This Row],[Genesen]]-I113</f>
        <v>13</v>
      </c>
      <c r="Q114" s="20">
        <f t="shared" si="1"/>
        <v>4.0252475914311772</v>
      </c>
    </row>
    <row r="115" spans="2:17" x14ac:dyDescent="0.2">
      <c r="B115" s="7">
        <v>44027</v>
      </c>
      <c r="C115" s="8">
        <v>0.70833333333333337</v>
      </c>
      <c r="D115" s="16">
        <f>-CD[[#This Row],[Gestorben]]</f>
        <v>-42</v>
      </c>
      <c r="E115" s="9">
        <v>42</v>
      </c>
      <c r="F115" s="10">
        <v>0</v>
      </c>
      <c r="G115" s="11">
        <f>CD[[#This Row],[KH]]-CD[[#This Row],[KH (intensiv)]]</f>
        <v>7</v>
      </c>
      <c r="H115" s="11">
        <f>CD[[#This Row],[Infiziert]]-CD[[#This Row],[KH (nicht intensiv)]]-CD[[#This Row],[KH (intensiv)]]</f>
        <v>158</v>
      </c>
      <c r="I115" s="10">
        <v>1776</v>
      </c>
      <c r="J115" s="10">
        <v>1983</v>
      </c>
      <c r="K115" s="10">
        <v>165</v>
      </c>
      <c r="L115" s="10">
        <v>7</v>
      </c>
      <c r="M115" s="10">
        <v>582</v>
      </c>
      <c r="N115" s="11">
        <f>CD[[#This Row],[Gestorben]]+CD[[#This Row],[KH (intensiv)]]+CD[[#This Row],[KH (nicht intensiv)]]+CD[[#This Row],[Infiziert (o. KH)]]+CD[[#This Row],[Genesen]]-CD[[#This Row],[Total]]</f>
        <v>0</v>
      </c>
      <c r="O115" s="12">
        <f>CD[[#This Row],[Total]]-J114</f>
        <v>4</v>
      </c>
      <c r="P115" s="12">
        <f>CD[[#This Row],[Genesen]]-I114</f>
        <v>21</v>
      </c>
      <c r="Q115" s="20">
        <f t="shared" si="1"/>
        <v>3.4059787312109959</v>
      </c>
    </row>
    <row r="116" spans="2:17" x14ac:dyDescent="0.2">
      <c r="B116" s="7">
        <v>44028</v>
      </c>
      <c r="C116" s="8">
        <v>0.70833333333333337</v>
      </c>
      <c r="D116" s="16">
        <f>-CD[[#This Row],[Gestorben]]</f>
        <v>-42</v>
      </c>
      <c r="E116" s="9">
        <v>42</v>
      </c>
      <c r="F116" s="10">
        <v>1</v>
      </c>
      <c r="G116" s="11">
        <f>CD[[#This Row],[KH]]-CD[[#This Row],[KH (intensiv)]]</f>
        <v>8</v>
      </c>
      <c r="H116" s="11">
        <f>CD[[#This Row],[Infiziert]]-CD[[#This Row],[KH (nicht intensiv)]]-CD[[#This Row],[KH (intensiv)]]</f>
        <v>133</v>
      </c>
      <c r="I116" s="10">
        <v>1814</v>
      </c>
      <c r="J116" s="10">
        <v>1998</v>
      </c>
      <c r="K116" s="10">
        <v>142</v>
      </c>
      <c r="L116" s="10">
        <v>9</v>
      </c>
      <c r="M116" s="10">
        <v>479</v>
      </c>
      <c r="N116" s="11">
        <f>CD[[#This Row],[Gestorben]]+CD[[#This Row],[KH (intensiv)]]+CD[[#This Row],[KH (nicht intensiv)]]+CD[[#This Row],[Infiziert (o. KH)]]+CD[[#This Row],[Genesen]]-CD[[#This Row],[Total]]</f>
        <v>0</v>
      </c>
      <c r="O116" s="12">
        <f>CD[[#This Row],[Total]]-J115</f>
        <v>15</v>
      </c>
      <c r="P116" s="12">
        <f>CD[[#This Row],[Genesen]]-I115</f>
        <v>38</v>
      </c>
      <c r="Q116" s="20">
        <f t="shared" si="1"/>
        <v>5.2637853118715388</v>
      </c>
    </row>
    <row r="117" spans="2:17" x14ac:dyDescent="0.2">
      <c r="B117" s="7">
        <v>44029</v>
      </c>
      <c r="C117" s="8">
        <v>0.70833333333333337</v>
      </c>
      <c r="D117" s="16">
        <f>-CD[[#This Row],[Gestorben]]</f>
        <v>-42</v>
      </c>
      <c r="E117" s="9">
        <v>42</v>
      </c>
      <c r="F117" s="10">
        <v>1</v>
      </c>
      <c r="G117" s="11">
        <f>CD[[#This Row],[KH]]-CD[[#This Row],[KH (intensiv)]]</f>
        <v>8</v>
      </c>
      <c r="H117" s="11">
        <f>CD[[#This Row],[Infiziert]]-CD[[#This Row],[KH (nicht intensiv)]]-CD[[#This Row],[KH (intensiv)]]</f>
        <v>55</v>
      </c>
      <c r="I117" s="10">
        <v>1899</v>
      </c>
      <c r="J117" s="10">
        <v>2005</v>
      </c>
      <c r="K117" s="10">
        <v>64</v>
      </c>
      <c r="L117" s="10">
        <v>9</v>
      </c>
      <c r="M117" s="10">
        <v>429</v>
      </c>
      <c r="N117" s="11">
        <f>CD[[#This Row],[Gestorben]]+CD[[#This Row],[KH (intensiv)]]+CD[[#This Row],[KH (nicht intensiv)]]+CD[[#This Row],[Infiziert (o. KH)]]+CD[[#This Row],[Genesen]]-CD[[#This Row],[Total]]</f>
        <v>0</v>
      </c>
      <c r="O117" s="12">
        <f>CD[[#This Row],[Total]]-J116</f>
        <v>7</v>
      </c>
      <c r="P117" s="12">
        <f>CD[[#This Row],[Genesen]]-I116</f>
        <v>85</v>
      </c>
      <c r="Q117" s="20">
        <f t="shared" si="1"/>
        <v>5.5734197419816294</v>
      </c>
    </row>
    <row r="118" spans="2:17" x14ac:dyDescent="0.2">
      <c r="B118" s="7">
        <v>44030</v>
      </c>
      <c r="C118" s="8">
        <v>0.70833333333333337</v>
      </c>
      <c r="D118" s="16">
        <f>-CD[[#This Row],[Gestorben]]</f>
        <v>-42</v>
      </c>
      <c r="E118" s="9">
        <v>42</v>
      </c>
      <c r="F118" s="10">
        <v>1</v>
      </c>
      <c r="G118" s="11">
        <f>CD[[#This Row],[KH]]-CD[[#This Row],[KH (intensiv)]]</f>
        <v>8</v>
      </c>
      <c r="H118" s="11">
        <f>CD[[#This Row],[Infiziert]]-CD[[#This Row],[KH (nicht intensiv)]]-CD[[#This Row],[KH (intensiv)]]</f>
        <v>46</v>
      </c>
      <c r="I118" s="10">
        <v>1910</v>
      </c>
      <c r="J118" s="10">
        <v>2007</v>
      </c>
      <c r="K118" s="10">
        <v>55</v>
      </c>
      <c r="L118" s="10">
        <v>9</v>
      </c>
      <c r="M118" s="10">
        <v>384</v>
      </c>
      <c r="N118" s="11">
        <f>CD[[#This Row],[Gestorben]]+CD[[#This Row],[KH (intensiv)]]+CD[[#This Row],[KH (nicht intensiv)]]+CD[[#This Row],[Infiziert (o. KH)]]+CD[[#This Row],[Genesen]]-CD[[#This Row],[Total]]</f>
        <v>0</v>
      </c>
      <c r="O118" s="12">
        <f>CD[[#This Row],[Total]]-J117</f>
        <v>2</v>
      </c>
      <c r="P118" s="12">
        <f>CD[[#This Row],[Genesen]]-I117</f>
        <v>11</v>
      </c>
      <c r="Q118" s="20">
        <f t="shared" si="1"/>
        <v>5.88305417209172</v>
      </c>
    </row>
    <row r="119" spans="2:17" x14ac:dyDescent="0.2">
      <c r="B119" s="7">
        <v>44031</v>
      </c>
      <c r="C119" s="8">
        <v>0.70833333333333337</v>
      </c>
      <c r="D119" s="17">
        <f>-CD[[#This Row],[Gestorben]]</f>
        <v>-42</v>
      </c>
      <c r="E119" s="9">
        <v>42</v>
      </c>
      <c r="F119" s="10">
        <v>1</v>
      </c>
      <c r="G119" s="11">
        <f>CD[[#This Row],[KH]]-CD[[#This Row],[KH (intensiv)]]</f>
        <v>8</v>
      </c>
      <c r="H119" s="11">
        <f>CD[[#This Row],[Infiziert]]-CD[[#This Row],[KH (nicht intensiv)]]-CD[[#This Row],[KH (intensiv)]]</f>
        <v>40</v>
      </c>
      <c r="I119" s="10">
        <v>1923</v>
      </c>
      <c r="J119" s="10">
        <v>2014</v>
      </c>
      <c r="K119" s="10">
        <v>49</v>
      </c>
      <c r="L119" s="10">
        <v>9</v>
      </c>
      <c r="M119" s="10">
        <v>368</v>
      </c>
      <c r="N119" s="11">
        <f>CD[[#This Row],[Gestorben]]+CD[[#This Row],[KH (intensiv)]]+CD[[#This Row],[KH (nicht intensiv)]]+CD[[#This Row],[Infiziert (o. KH)]]+CD[[#This Row],[Genesen]]-CD[[#This Row],[Total]]</f>
        <v>0</v>
      </c>
      <c r="O119" s="12">
        <f>CD[[#This Row],[Total]]-J118</f>
        <v>7</v>
      </c>
      <c r="P119" s="12">
        <f>CD[[#This Row],[Genesen]]-I118</f>
        <v>13</v>
      </c>
      <c r="Q119" s="20">
        <f t="shared" si="1"/>
        <v>6.3475058172568559</v>
      </c>
    </row>
    <row r="120" spans="2:17" x14ac:dyDescent="0.2">
      <c r="B120" s="7">
        <v>44032</v>
      </c>
      <c r="C120" s="8">
        <v>0.70833333333333337</v>
      </c>
      <c r="D120" s="17">
        <f>-CD[[#This Row],[Gestorben]]</f>
        <v>-43</v>
      </c>
      <c r="E120" s="9">
        <v>43</v>
      </c>
      <c r="F120" s="10">
        <v>2</v>
      </c>
      <c r="G120" s="11">
        <f>CD[[#This Row],[KH]]-CD[[#This Row],[KH (intensiv)]]</f>
        <v>8</v>
      </c>
      <c r="H120" s="11">
        <f>CD[[#This Row],[Infiziert]]-CD[[#This Row],[KH (nicht intensiv)]]-CD[[#This Row],[KH (intensiv)]]</f>
        <v>42</v>
      </c>
      <c r="I120" s="10">
        <v>1924</v>
      </c>
      <c r="J120" s="10">
        <v>2019</v>
      </c>
      <c r="K120" s="10">
        <v>52</v>
      </c>
      <c r="L120" s="10">
        <v>10</v>
      </c>
      <c r="M120" s="10">
        <v>360</v>
      </c>
      <c r="N120" s="11">
        <f>CD[[#This Row],[Gestorben]]+CD[[#This Row],[KH (intensiv)]]+CD[[#This Row],[KH (nicht intensiv)]]+CD[[#This Row],[Infiziert (o. KH)]]+CD[[#This Row],[Genesen]]-CD[[#This Row],[Total]]</f>
        <v>0</v>
      </c>
      <c r="O120" s="12">
        <f>CD[[#This Row],[Total]]-J119</f>
        <v>5</v>
      </c>
      <c r="P120" s="12">
        <f>CD[[#This Row],[Genesen]]-I119</f>
        <v>1</v>
      </c>
      <c r="Q120" s="20">
        <f t="shared" si="1"/>
        <v>6.6571402473669465</v>
      </c>
    </row>
    <row r="121" spans="2:17" x14ac:dyDescent="0.2">
      <c r="B121" s="7">
        <v>44033</v>
      </c>
      <c r="C121" s="8">
        <v>0.70833333333333337</v>
      </c>
      <c r="D121" s="17">
        <f>-CD[[#This Row],[Gestorben]]</f>
        <v>-43</v>
      </c>
      <c r="E121" s="9">
        <v>43</v>
      </c>
      <c r="F121" s="10">
        <v>2</v>
      </c>
      <c r="G121" s="11">
        <f>CD[[#This Row],[KH]]-CD[[#This Row],[KH (intensiv)]]</f>
        <v>7</v>
      </c>
      <c r="H121" s="11">
        <f>CD[[#This Row],[Infiziert]]-CD[[#This Row],[KH (nicht intensiv)]]-CD[[#This Row],[KH (intensiv)]]</f>
        <v>36</v>
      </c>
      <c r="I121" s="10">
        <v>1939</v>
      </c>
      <c r="J121" s="10">
        <v>2027</v>
      </c>
      <c r="K121" s="10">
        <v>45</v>
      </c>
      <c r="L121" s="10">
        <v>9</v>
      </c>
      <c r="M121" s="10">
        <v>338</v>
      </c>
      <c r="N121" s="11">
        <f>CD[[#This Row],[Gestorben]]+CD[[#This Row],[KH (intensiv)]]+CD[[#This Row],[KH (nicht intensiv)]]+CD[[#This Row],[Infiziert (o. KH)]]+CD[[#This Row],[Genesen]]-CD[[#This Row],[Total]]</f>
        <v>0</v>
      </c>
      <c r="O121" s="12">
        <f>CD[[#This Row],[Total]]-J120</f>
        <v>8</v>
      </c>
      <c r="P121" s="12">
        <f>CD[[#This Row],[Genesen]]-I120</f>
        <v>15</v>
      </c>
      <c r="Q121" s="20">
        <f t="shared" si="1"/>
        <v>7.4312263226421731</v>
      </c>
    </row>
    <row r="122" spans="2:17" x14ac:dyDescent="0.2">
      <c r="B122" s="7">
        <v>44034</v>
      </c>
      <c r="C122" s="8">
        <v>0.70833333333333337</v>
      </c>
      <c r="D122" s="17">
        <f>-CD[[#This Row],[Gestorben]]</f>
        <v>-44</v>
      </c>
      <c r="E122" s="9">
        <v>44</v>
      </c>
      <c r="F122" s="10">
        <v>2</v>
      </c>
      <c r="G122" s="11">
        <f>CD[[#This Row],[KH]]-CD[[#This Row],[KH (intensiv)]]</f>
        <v>6</v>
      </c>
      <c r="H122" s="11">
        <f>CD[[#This Row],[Infiziert]]-CD[[#This Row],[KH (nicht intensiv)]]-CD[[#This Row],[KH (intensiv)]]</f>
        <v>33</v>
      </c>
      <c r="I122" s="10">
        <v>1951</v>
      </c>
      <c r="J122" s="10">
        <v>2036</v>
      </c>
      <c r="K122" s="10">
        <v>41</v>
      </c>
      <c r="L122" s="10">
        <v>8</v>
      </c>
      <c r="M122" s="10">
        <v>319</v>
      </c>
      <c r="N122" s="11">
        <f>CD[[#This Row],[Gestorben]]+CD[[#This Row],[KH (intensiv)]]+CD[[#This Row],[KH (nicht intensiv)]]+CD[[#This Row],[Infiziert (o. KH)]]+CD[[#This Row],[Genesen]]-CD[[#This Row],[Total]]</f>
        <v>0</v>
      </c>
      <c r="O122" s="12">
        <f>CD[[#This Row],[Total]]-J121</f>
        <v>9</v>
      </c>
      <c r="P122" s="12">
        <f>CD[[#This Row],[Genesen]]-I121</f>
        <v>12</v>
      </c>
      <c r="Q122" s="20">
        <f t="shared" si="1"/>
        <v>8.2053123979173996</v>
      </c>
    </row>
    <row r="123" spans="2:17" x14ac:dyDescent="0.2">
      <c r="B123" s="7">
        <v>44035</v>
      </c>
      <c r="C123" s="8">
        <v>0.70833333333333337</v>
      </c>
      <c r="D123" s="17">
        <f>-CD[[#This Row],[Gestorben]]</f>
        <v>-44</v>
      </c>
      <c r="E123" s="9">
        <v>44</v>
      </c>
      <c r="F123" s="10">
        <v>0</v>
      </c>
      <c r="G123" s="11">
        <f>CD[[#This Row],[KH]]-CD[[#This Row],[KH (intensiv)]]</f>
        <v>6</v>
      </c>
      <c r="H123" s="11">
        <f>CD[[#This Row],[Infiziert]]-CD[[#This Row],[KH (nicht intensiv)]]-CD[[#This Row],[KH (intensiv)]]</f>
        <v>39</v>
      </c>
      <c r="I123" s="10">
        <v>1955</v>
      </c>
      <c r="J123" s="10">
        <v>2044</v>
      </c>
      <c r="K123" s="10">
        <v>45</v>
      </c>
      <c r="L123" s="10">
        <v>6</v>
      </c>
      <c r="M123" s="10">
        <v>349</v>
      </c>
      <c r="N123" s="11">
        <f>CD[[#This Row],[Gestorben]]+CD[[#This Row],[KH (intensiv)]]+CD[[#This Row],[KH (nicht intensiv)]]+CD[[#This Row],[Infiziert (o. KH)]]+CD[[#This Row],[Genesen]]-CD[[#This Row],[Total]]</f>
        <v>0</v>
      </c>
      <c r="O123" s="12">
        <f>CD[[#This Row],[Total]]-J122</f>
        <v>8</v>
      </c>
      <c r="P123" s="12">
        <f>CD[[#This Row],[Genesen]]-I122</f>
        <v>4</v>
      </c>
      <c r="Q123" s="20">
        <f t="shared" si="1"/>
        <v>7.1215918925320825</v>
      </c>
    </row>
    <row r="124" spans="2:17" x14ac:dyDescent="0.2">
      <c r="B124" s="7">
        <v>44036</v>
      </c>
      <c r="C124" s="8">
        <v>0.70833333333333337</v>
      </c>
      <c r="D124" s="17">
        <f>-CD[[#This Row],[Gestorben]]</f>
        <v>-44</v>
      </c>
      <c r="E124" s="9">
        <v>44</v>
      </c>
      <c r="F124" s="10">
        <v>1</v>
      </c>
      <c r="G124" s="11">
        <f>CD[[#This Row],[KH]]-CD[[#This Row],[KH (intensiv)]]</f>
        <v>9</v>
      </c>
      <c r="H124" s="11">
        <f>CD[[#This Row],[Infiziert]]-CD[[#This Row],[KH (nicht intensiv)]]-CD[[#This Row],[KH (intensiv)]]</f>
        <v>41</v>
      </c>
      <c r="I124" s="10">
        <v>1958</v>
      </c>
      <c r="J124" s="10">
        <v>2053</v>
      </c>
      <c r="K124" s="10">
        <v>51</v>
      </c>
      <c r="L124" s="10">
        <v>10</v>
      </c>
      <c r="M124" s="10">
        <v>344</v>
      </c>
      <c r="N124" s="11">
        <f>CD[[#This Row],[Gestorben]]+CD[[#This Row],[KH (intensiv)]]+CD[[#This Row],[KH (nicht intensiv)]]+CD[[#This Row],[Infiziert (o. KH)]]+CD[[#This Row],[Genesen]]-CD[[#This Row],[Total]]</f>
        <v>0</v>
      </c>
      <c r="O124" s="12">
        <f>CD[[#This Row],[Total]]-J123</f>
        <v>9</v>
      </c>
      <c r="P124" s="12">
        <f>CD[[#This Row],[Genesen]]-I123</f>
        <v>3</v>
      </c>
      <c r="Q124" s="20">
        <f t="shared" si="1"/>
        <v>7.4312263226421731</v>
      </c>
    </row>
    <row r="125" spans="2:17" x14ac:dyDescent="0.2">
      <c r="B125" s="7">
        <v>44037</v>
      </c>
      <c r="C125" s="8">
        <v>0.70833333333333337</v>
      </c>
      <c r="D125" s="17">
        <f>-CD[[#This Row],[Gestorben]]</f>
        <v>-44</v>
      </c>
      <c r="E125" s="9">
        <v>44</v>
      </c>
      <c r="F125" s="10">
        <v>1</v>
      </c>
      <c r="G125" s="11">
        <f>CD[[#This Row],[KH]]-CD[[#This Row],[KH (intensiv)]]</f>
        <v>10</v>
      </c>
      <c r="H125" s="11">
        <f>CD[[#This Row],[Infiziert]]-CD[[#This Row],[KH (nicht intensiv)]]-CD[[#This Row],[KH (intensiv)]]</f>
        <v>36</v>
      </c>
      <c r="I125" s="10">
        <v>1974</v>
      </c>
      <c r="J125" s="10">
        <v>2065</v>
      </c>
      <c r="K125" s="10">
        <v>47</v>
      </c>
      <c r="L125" s="10">
        <v>11</v>
      </c>
      <c r="M125" s="10">
        <v>342</v>
      </c>
      <c r="N125" s="11">
        <f>CD[[#This Row],[Gestorben]]+CD[[#This Row],[KH (intensiv)]]+CD[[#This Row],[KH (nicht intensiv)]]+CD[[#This Row],[Infiziert (o. KH)]]+CD[[#This Row],[Genesen]]-CD[[#This Row],[Total]]</f>
        <v>0</v>
      </c>
      <c r="O125" s="12">
        <f>CD[[#This Row],[Total]]-J124</f>
        <v>12</v>
      </c>
      <c r="P125" s="12">
        <f>CD[[#This Row],[Genesen]]-I124</f>
        <v>16</v>
      </c>
      <c r="Q125" s="20">
        <f t="shared" si="1"/>
        <v>8.9793984731926262</v>
      </c>
    </row>
    <row r="126" spans="2:17" x14ac:dyDescent="0.2">
      <c r="B126" s="7">
        <v>44038</v>
      </c>
      <c r="C126" s="8">
        <v>0.70833333333333337</v>
      </c>
      <c r="D126" s="17">
        <f>-CD[[#This Row],[Gestorben]]</f>
        <v>-44</v>
      </c>
      <c r="E126" s="9">
        <v>44</v>
      </c>
      <c r="F126" s="10">
        <v>5</v>
      </c>
      <c r="G126" s="11">
        <f>CD[[#This Row],[KH]]-CD[[#This Row],[KH (intensiv)]]</f>
        <v>10</v>
      </c>
      <c r="H126" s="11">
        <f>CD[[#This Row],[Infiziert]]-CD[[#This Row],[KH (nicht intensiv)]]-CD[[#This Row],[KH (intensiv)]]</f>
        <v>38</v>
      </c>
      <c r="I126" s="10">
        <v>1974</v>
      </c>
      <c r="J126" s="10">
        <v>2071</v>
      </c>
      <c r="K126" s="10">
        <v>53</v>
      </c>
      <c r="L126" s="10">
        <v>15</v>
      </c>
      <c r="M126" s="10">
        <v>310</v>
      </c>
      <c r="N126" s="11">
        <f>CD[[#This Row],[Gestorben]]+CD[[#This Row],[KH (intensiv)]]+CD[[#This Row],[KH (nicht intensiv)]]+CD[[#This Row],[Infiziert (o. KH)]]+CD[[#This Row],[Genesen]]-CD[[#This Row],[Total]]</f>
        <v>0</v>
      </c>
      <c r="O126" s="12">
        <f>CD[[#This Row],[Total]]-J125</f>
        <v>6</v>
      </c>
      <c r="P126" s="12">
        <f>CD[[#This Row],[Genesen]]-I125</f>
        <v>0</v>
      </c>
      <c r="Q126" s="20">
        <f t="shared" si="1"/>
        <v>8.8245812581375809</v>
      </c>
    </row>
    <row r="127" spans="2:17" x14ac:dyDescent="0.2">
      <c r="B127" s="7">
        <v>44039</v>
      </c>
      <c r="C127" s="8">
        <v>0.70833333333333337</v>
      </c>
      <c r="D127" s="17">
        <f>-CD[[#This Row],[Gestorben]]</f>
        <v>-44</v>
      </c>
      <c r="E127" s="9">
        <v>44</v>
      </c>
      <c r="F127" s="10">
        <v>3</v>
      </c>
      <c r="G127" s="11">
        <f>CD[[#This Row],[KH]]-CD[[#This Row],[KH (intensiv)]]</f>
        <v>10</v>
      </c>
      <c r="H127" s="11">
        <f>CD[[#This Row],[Infiziert]]-CD[[#This Row],[KH (nicht intensiv)]]-CD[[#This Row],[KH (intensiv)]]</f>
        <v>44</v>
      </c>
      <c r="I127" s="10">
        <v>1976</v>
      </c>
      <c r="J127" s="10">
        <v>2077</v>
      </c>
      <c r="K127" s="10">
        <v>57</v>
      </c>
      <c r="L127" s="10">
        <v>13</v>
      </c>
      <c r="M127" s="10">
        <v>304</v>
      </c>
      <c r="N127" s="11" t="s">
        <v>18</v>
      </c>
      <c r="O127" s="12">
        <f>CD[[#This Row],[Total]]-J126</f>
        <v>6</v>
      </c>
      <c r="P127" s="12">
        <f>CD[[#This Row],[Genesen]]-I126</f>
        <v>2</v>
      </c>
      <c r="Q127" s="20">
        <f t="shared" si="1"/>
        <v>8.9793984731926262</v>
      </c>
    </row>
    <row r="128" spans="2:17" x14ac:dyDescent="0.2">
      <c r="B128" s="7">
        <v>44040</v>
      </c>
      <c r="C128" s="8">
        <v>0.70833333333333337</v>
      </c>
      <c r="D128" s="17">
        <f>-CD[[#This Row],[Gestorben]]</f>
        <v>-44</v>
      </c>
      <c r="E128" s="9">
        <v>44</v>
      </c>
      <c r="F128" s="10">
        <v>2</v>
      </c>
      <c r="G128" s="11">
        <f>CD[[#This Row],[KH]]-CD[[#This Row],[KH (intensiv)]]</f>
        <v>10</v>
      </c>
      <c r="H128" s="11">
        <f>CD[[#This Row],[Infiziert]]-CD[[#This Row],[KH (nicht intensiv)]]-CD[[#This Row],[KH (intensiv)]]</f>
        <v>38</v>
      </c>
      <c r="I128" s="10">
        <v>1988</v>
      </c>
      <c r="J128" s="10">
        <v>2082</v>
      </c>
      <c r="K128" s="10">
        <v>50</v>
      </c>
      <c r="L128" s="10">
        <v>12</v>
      </c>
      <c r="M128" s="10">
        <v>257</v>
      </c>
      <c r="N128" s="11">
        <f>CD[[#This Row],[Gestorben]]+CD[[#This Row],[KH (intensiv)]]+CD[[#This Row],[KH (nicht intensiv)]]+CD[[#This Row],[Infiziert (o. KH)]]+CD[[#This Row],[Genesen]]-CD[[#This Row],[Total]]</f>
        <v>0</v>
      </c>
      <c r="O128" s="12">
        <f>CD[[#This Row],[Total]]-J127</f>
        <v>5</v>
      </c>
      <c r="P128" s="12">
        <f>CD[[#This Row],[Genesen]]-I127</f>
        <v>12</v>
      </c>
      <c r="Q128" s="20">
        <f t="shared" si="1"/>
        <v>8.5149468280274903</v>
      </c>
    </row>
    <row r="129" spans="2:18" x14ac:dyDescent="0.2">
      <c r="B129" s="7">
        <v>44041</v>
      </c>
      <c r="C129" s="8">
        <v>0.70833333333333337</v>
      </c>
      <c r="D129" s="17">
        <f>-CD[[#This Row],[Gestorben]]</f>
        <v>-44</v>
      </c>
      <c r="E129" s="9">
        <v>44</v>
      </c>
      <c r="F129" s="10">
        <v>2</v>
      </c>
      <c r="G129" s="11">
        <f>CD[[#This Row],[KH]]-CD[[#This Row],[KH (intensiv)]]</f>
        <v>10</v>
      </c>
      <c r="H129" s="11">
        <f>CD[[#This Row],[Infiziert]]-CD[[#This Row],[KH (nicht intensiv)]]-CD[[#This Row],[KH (intensiv)]]</f>
        <v>57</v>
      </c>
      <c r="I129" s="10">
        <v>1995</v>
      </c>
      <c r="J129" s="10">
        <v>2108</v>
      </c>
      <c r="K129" s="10">
        <v>69</v>
      </c>
      <c r="L129" s="10">
        <v>12</v>
      </c>
      <c r="M129" s="10">
        <v>299</v>
      </c>
      <c r="N129" s="11">
        <f>CD[[#This Row],[Gestorben]]+CD[[#This Row],[KH (intensiv)]]+CD[[#This Row],[KH (nicht intensiv)]]+CD[[#This Row],[Infiziert (o. KH)]]+CD[[#This Row],[Genesen]]-CD[[#This Row],[Total]]</f>
        <v>0</v>
      </c>
      <c r="O129" s="12">
        <f>CD[[#This Row],[Total]]-J128</f>
        <v>26</v>
      </c>
      <c r="P129" s="12">
        <f>CD[[#This Row],[Genesen]]-I128</f>
        <v>7</v>
      </c>
      <c r="Q129" s="20">
        <f t="shared" si="1"/>
        <v>11.146839483963259</v>
      </c>
    </row>
    <row r="130" spans="2:18" x14ac:dyDescent="0.2">
      <c r="B130" s="7">
        <v>44042</v>
      </c>
      <c r="C130" s="8">
        <v>0.70833333333333337</v>
      </c>
      <c r="D130" s="17">
        <f>-CD[[#This Row],[Gestorben]]</f>
        <v>-44</v>
      </c>
      <c r="E130" s="9">
        <v>44</v>
      </c>
      <c r="F130" s="10">
        <v>2</v>
      </c>
      <c r="G130" s="11">
        <f>CD[[#This Row],[KH]]-CD[[#This Row],[KH (intensiv)]]</f>
        <v>10</v>
      </c>
      <c r="H130" s="11">
        <f>CD[[#This Row],[Infiziert]]-CD[[#This Row],[KH (nicht intensiv)]]-CD[[#This Row],[KH (intensiv)]]</f>
        <v>66</v>
      </c>
      <c r="I130" s="10">
        <v>1998</v>
      </c>
      <c r="J130" s="10">
        <v>2120</v>
      </c>
      <c r="K130" s="10">
        <v>78</v>
      </c>
      <c r="L130" s="10">
        <v>12</v>
      </c>
      <c r="M130" s="10">
        <v>348</v>
      </c>
      <c r="N130" s="11">
        <f>CD[[#This Row],[Gestorben]]+CD[[#This Row],[KH (intensiv)]]+CD[[#This Row],[KH (nicht intensiv)]]+CD[[#This Row],[Infiziert (o. KH)]]+CD[[#This Row],[Genesen]]-CD[[#This Row],[Total]]</f>
        <v>0</v>
      </c>
      <c r="O130" s="12">
        <f>CD[[#This Row],[Total]]-J129</f>
        <v>12</v>
      </c>
      <c r="P130" s="12">
        <f>CD[[#This Row],[Genesen]]-I129</f>
        <v>3</v>
      </c>
      <c r="Q130" s="20">
        <f t="shared" si="1"/>
        <v>11.76610834418344</v>
      </c>
    </row>
    <row r="131" spans="2:18" x14ac:dyDescent="0.2">
      <c r="B131" s="7">
        <v>44043</v>
      </c>
      <c r="C131" s="8">
        <v>0.70833333333333337</v>
      </c>
      <c r="D131" s="17">
        <f>-CD[[#This Row],[Gestorben]]</f>
        <v>-44</v>
      </c>
      <c r="E131" s="9">
        <v>44</v>
      </c>
      <c r="F131" s="10">
        <v>2</v>
      </c>
      <c r="G131" s="11">
        <f>CD[[#This Row],[KH]]-CD[[#This Row],[KH (intensiv)]]</f>
        <v>10</v>
      </c>
      <c r="H131" s="11">
        <f>CD[[#This Row],[Infiziert]]-CD[[#This Row],[KH (nicht intensiv)]]-CD[[#This Row],[KH (intensiv)]]</f>
        <v>76</v>
      </c>
      <c r="I131" s="10">
        <v>2014</v>
      </c>
      <c r="J131" s="10">
        <v>2146</v>
      </c>
      <c r="K131" s="10">
        <v>88</v>
      </c>
      <c r="L131" s="10">
        <v>12</v>
      </c>
      <c r="M131" s="10">
        <v>350</v>
      </c>
      <c r="N131" s="11">
        <f>CD[[#This Row],[Gestorben]]+CD[[#This Row],[KH (intensiv)]]+CD[[#This Row],[KH (nicht intensiv)]]+CD[[#This Row],[Infiziert (o. KH)]]+CD[[#This Row],[Genesen]]-CD[[#This Row],[Total]]</f>
        <v>0</v>
      </c>
      <c r="O131" s="12">
        <f>CD[[#This Row],[Total]]-J130</f>
        <v>26</v>
      </c>
      <c r="P131" s="12">
        <f>CD[[#This Row],[Genesen]]-I130</f>
        <v>16</v>
      </c>
      <c r="Q131" s="20">
        <f t="shared" si="1"/>
        <v>14.39800100011921</v>
      </c>
    </row>
    <row r="132" spans="2:18" x14ac:dyDescent="0.2">
      <c r="B132" s="7">
        <v>44044</v>
      </c>
      <c r="C132" s="8">
        <v>0.70833333333333337</v>
      </c>
      <c r="D132" s="17">
        <f>-CD[[#This Row],[Gestorben]]</f>
        <v>-44</v>
      </c>
      <c r="E132" s="9">
        <v>44</v>
      </c>
      <c r="F132" s="10">
        <v>3</v>
      </c>
      <c r="G132" s="11">
        <f>CD[[#This Row],[KH]]-CD[[#This Row],[KH (intensiv)]]</f>
        <v>15</v>
      </c>
      <c r="H132" s="11">
        <f>CD[[#This Row],[Infiziert]]-CD[[#This Row],[KH (nicht intensiv)]]-CD[[#This Row],[KH (intensiv)]]</f>
        <v>70</v>
      </c>
      <c r="I132" s="10">
        <v>2029</v>
      </c>
      <c r="J132" s="10">
        <v>2161</v>
      </c>
      <c r="K132" s="10">
        <v>88</v>
      </c>
      <c r="L132" s="10">
        <v>18</v>
      </c>
      <c r="M132" s="10">
        <v>357</v>
      </c>
      <c r="N132" s="11">
        <f>CD[[#This Row],[Gestorben]]+CD[[#This Row],[KH (intensiv)]]+CD[[#This Row],[KH (nicht intensiv)]]+CD[[#This Row],[Infiziert (o. KH)]]+CD[[#This Row],[Genesen]]-CD[[#This Row],[Total]]</f>
        <v>0</v>
      </c>
      <c r="O132" s="12">
        <f>CD[[#This Row],[Total]]-J131</f>
        <v>15</v>
      </c>
      <c r="P132" s="12">
        <f>CD[[#This Row],[Genesen]]-I131</f>
        <v>15</v>
      </c>
      <c r="Q132" s="20">
        <f t="shared" si="1"/>
        <v>14.862452645284346</v>
      </c>
    </row>
    <row r="133" spans="2:18" x14ac:dyDescent="0.2">
      <c r="B133" s="7">
        <v>44045</v>
      </c>
      <c r="C133" s="8">
        <v>0.70833333333333337</v>
      </c>
      <c r="D133" s="17">
        <f>-CD[[#This Row],[Gestorben]]</f>
        <v>-44</v>
      </c>
      <c r="E133" s="9">
        <v>44</v>
      </c>
      <c r="F133" s="10">
        <v>4</v>
      </c>
      <c r="G133" s="11">
        <f>CD[[#This Row],[KH]]-CD[[#This Row],[KH (intensiv)]]</f>
        <v>14</v>
      </c>
      <c r="H133" s="11">
        <f>CD[[#This Row],[Infiziert]]-CD[[#This Row],[KH (nicht intensiv)]]-CD[[#This Row],[KH (intensiv)]]</f>
        <v>76</v>
      </c>
      <c r="I133" s="10">
        <v>2036</v>
      </c>
      <c r="J133" s="10">
        <v>2174</v>
      </c>
      <c r="K133" s="10">
        <v>94</v>
      </c>
      <c r="L133" s="10">
        <v>18</v>
      </c>
      <c r="M133" s="10">
        <v>381</v>
      </c>
      <c r="N133" s="11">
        <f>CD[[#This Row],[Gestorben]]+CD[[#This Row],[KH (intensiv)]]+CD[[#This Row],[KH (nicht intensiv)]]+CD[[#This Row],[Infiziert (o. KH)]]+CD[[#This Row],[Genesen]]-CD[[#This Row],[Total]]</f>
        <v>0</v>
      </c>
      <c r="O133" s="12">
        <f>CD[[#This Row],[Total]]-J132</f>
        <v>13</v>
      </c>
      <c r="P133" s="12">
        <f>CD[[#This Row],[Genesen]]-I132</f>
        <v>7</v>
      </c>
      <c r="Q133" s="20">
        <f t="shared" si="1"/>
        <v>15.946173150669662</v>
      </c>
    </row>
    <row r="134" spans="2:18" x14ac:dyDescent="0.2">
      <c r="B134" s="7">
        <v>44046</v>
      </c>
      <c r="C134" s="8">
        <v>0.70833333333333337</v>
      </c>
      <c r="D134" s="17">
        <f>-CD[[#This Row],[Gestorben]]</f>
        <v>-44</v>
      </c>
      <c r="E134" s="9">
        <v>44</v>
      </c>
      <c r="F134" s="10">
        <v>3</v>
      </c>
      <c r="G134" s="11">
        <f>CD[[#This Row],[KH]]-CD[[#This Row],[KH (intensiv)]]</f>
        <v>16</v>
      </c>
      <c r="H134" s="11">
        <f>CD[[#This Row],[Infiziert]]-CD[[#This Row],[KH (nicht intensiv)]]-CD[[#This Row],[KH (intensiv)]]</f>
        <v>70</v>
      </c>
      <c r="I134" s="10">
        <v>2045</v>
      </c>
      <c r="J134" s="10">
        <v>2178</v>
      </c>
      <c r="K134" s="10">
        <v>89</v>
      </c>
      <c r="L134" s="10">
        <v>19</v>
      </c>
      <c r="M134" s="10">
        <v>394</v>
      </c>
      <c r="N134" s="11">
        <f>CD[[#This Row],[Gestorben]]+CD[[#This Row],[KH (intensiv)]]+CD[[#This Row],[KH (nicht intensiv)]]+CD[[#This Row],[Infiziert (o. KH)]]+CD[[#This Row],[Genesen]]-CD[[#This Row],[Total]]</f>
        <v>0</v>
      </c>
      <c r="O134" s="12">
        <f>CD[[#This Row],[Total]]-J133</f>
        <v>4</v>
      </c>
      <c r="P134" s="12">
        <f>CD[[#This Row],[Genesen]]-I133</f>
        <v>9</v>
      </c>
      <c r="Q134" s="20">
        <f t="shared" si="1"/>
        <v>15.636538720559571</v>
      </c>
    </row>
    <row r="135" spans="2:18" x14ac:dyDescent="0.2">
      <c r="B135" s="7">
        <v>44047</v>
      </c>
      <c r="C135" s="8">
        <v>0.70833333333333337</v>
      </c>
      <c r="D135" s="17">
        <f>-CD[[#This Row],[Gestorben]]</f>
        <v>-45</v>
      </c>
      <c r="E135" s="9">
        <v>45</v>
      </c>
      <c r="F135" s="10">
        <v>4</v>
      </c>
      <c r="G135" s="11">
        <f>CD[[#This Row],[KH]]-CD[[#This Row],[KH (intensiv)]]</f>
        <v>16</v>
      </c>
      <c r="H135" s="11">
        <f>CD[[#This Row],[Infiziert]]-CD[[#This Row],[KH (nicht intensiv)]]-CD[[#This Row],[KH (intensiv)]]</f>
        <v>84</v>
      </c>
      <c r="I135" s="10">
        <v>2045</v>
      </c>
      <c r="J135" s="10">
        <v>2194</v>
      </c>
      <c r="K135" s="10">
        <v>104</v>
      </c>
      <c r="L135" s="10">
        <v>20</v>
      </c>
      <c r="M135" s="10">
        <v>438</v>
      </c>
      <c r="N135" s="11">
        <f>CD[[#This Row],[Gestorben]]+CD[[#This Row],[KH (intensiv)]]+CD[[#This Row],[KH (nicht intensiv)]]+CD[[#This Row],[Infiziert (o. KH)]]+CD[[#This Row],[Genesen]]-CD[[#This Row],[Total]]</f>
        <v>0</v>
      </c>
      <c r="O135" s="12">
        <f>CD[[#This Row],[Total]]-J134</f>
        <v>16</v>
      </c>
      <c r="P135" s="12">
        <f>CD[[#This Row],[Genesen]]-I134</f>
        <v>0</v>
      </c>
      <c r="Q135" s="20">
        <f t="shared" si="1"/>
        <v>17.339528086165071</v>
      </c>
    </row>
    <row r="136" spans="2:18" x14ac:dyDescent="0.2">
      <c r="B136" s="7">
        <v>44048</v>
      </c>
      <c r="C136" s="8">
        <v>0.70833333333333337</v>
      </c>
      <c r="D136" s="17">
        <f>-CD[[#This Row],[Gestorben]]</f>
        <v>-45</v>
      </c>
      <c r="E136" s="9">
        <v>45</v>
      </c>
      <c r="F136" s="10">
        <v>5</v>
      </c>
      <c r="G136" s="11">
        <f>CD[[#This Row],[KH]]-CD[[#This Row],[KH (intensiv)]]</f>
        <v>14</v>
      </c>
      <c r="H136" s="11">
        <f>CD[[#This Row],[Infiziert]]-CD[[#This Row],[KH (nicht intensiv)]]-CD[[#This Row],[KH (intensiv)]]</f>
        <v>89</v>
      </c>
      <c r="I136" s="10">
        <v>2057</v>
      </c>
      <c r="J136" s="10">
        <v>2210</v>
      </c>
      <c r="K136" s="10">
        <v>108</v>
      </c>
      <c r="L136" s="10">
        <v>19</v>
      </c>
      <c r="M136" s="10">
        <v>448</v>
      </c>
      <c r="N136" s="11">
        <f>CD[[#This Row],[Gestorben]]+CD[[#This Row],[KH (intensiv)]]+CD[[#This Row],[KH (nicht intensiv)]]+CD[[#This Row],[Infiziert (o. KH)]]+CD[[#This Row],[Genesen]]-CD[[#This Row],[Total]]</f>
        <v>0</v>
      </c>
      <c r="O136" s="12">
        <f>CD[[#This Row],[Total]]-J135</f>
        <v>16</v>
      </c>
      <c r="P136" s="12">
        <f>CD[[#This Row],[Genesen]]-I135</f>
        <v>12</v>
      </c>
      <c r="Q136" s="20">
        <f t="shared" si="1"/>
        <v>15.791355935614616</v>
      </c>
    </row>
    <row r="137" spans="2:18" x14ac:dyDescent="0.2">
      <c r="B137" s="7">
        <v>44049</v>
      </c>
      <c r="C137" s="8">
        <v>0.70833333333333337</v>
      </c>
      <c r="D137" s="17">
        <f>-CD[[#This Row],[Gestorben]]</f>
        <v>-45</v>
      </c>
      <c r="E137" s="9">
        <v>45</v>
      </c>
      <c r="F137" s="10">
        <v>4</v>
      </c>
      <c r="G137" s="11">
        <f>CD[[#This Row],[KH]]-CD[[#This Row],[KH (intensiv)]]</f>
        <v>14</v>
      </c>
      <c r="H137" s="11">
        <f>CD[[#This Row],[Infiziert]]-CD[[#This Row],[KH (nicht intensiv)]]-CD[[#This Row],[KH (intensiv)]]</f>
        <v>110</v>
      </c>
      <c r="I137" s="10">
        <v>2071</v>
      </c>
      <c r="J137" s="10">
        <v>2244</v>
      </c>
      <c r="K137" s="10">
        <v>128</v>
      </c>
      <c r="L137" s="10">
        <v>18</v>
      </c>
      <c r="M137" s="10">
        <v>474</v>
      </c>
      <c r="N137" s="11">
        <f>CD[[#This Row],[Gestorben]]+CD[[#This Row],[KH (intensiv)]]+CD[[#This Row],[KH (nicht intensiv)]]+CD[[#This Row],[Infiziert (o. KH)]]+CD[[#This Row],[Genesen]]-CD[[#This Row],[Total]]</f>
        <v>0</v>
      </c>
      <c r="O137" s="12">
        <f>CD[[#This Row],[Total]]-J136</f>
        <v>34</v>
      </c>
      <c r="P137" s="12">
        <f>CD[[#This Row],[Genesen]]-I136</f>
        <v>14</v>
      </c>
      <c r="Q137" s="20">
        <f t="shared" si="1"/>
        <v>19.197334666825611</v>
      </c>
      <c r="R137" t="s">
        <v>19</v>
      </c>
    </row>
    <row r="138" spans="2:18" x14ac:dyDescent="0.2">
      <c r="B138" s="7">
        <v>44050</v>
      </c>
      <c r="C138" s="8">
        <v>0.91666666666666663</v>
      </c>
      <c r="D138" s="17">
        <f>-CD[[#This Row],[Gestorben]]</f>
        <v>-45</v>
      </c>
      <c r="E138" s="9">
        <v>45</v>
      </c>
      <c r="F138" s="10">
        <v>2</v>
      </c>
      <c r="G138" s="11">
        <f>CD[[#This Row],[KH]]-CD[[#This Row],[KH (intensiv)]]</f>
        <v>20</v>
      </c>
      <c r="H138" s="11">
        <f>CD[[#This Row],[Infiziert]]-CD[[#This Row],[KH (nicht intensiv)]]-CD[[#This Row],[KH (intensiv)]]</f>
        <v>116</v>
      </c>
      <c r="I138" s="10">
        <v>2082</v>
      </c>
      <c r="J138" s="10">
        <v>2265</v>
      </c>
      <c r="K138" s="10">
        <v>138</v>
      </c>
      <c r="L138" s="10">
        <v>22</v>
      </c>
      <c r="M138" s="10">
        <v>541</v>
      </c>
      <c r="N138" s="11">
        <f>CD[[#This Row],[Gestorben]]+CD[[#This Row],[KH (intensiv)]]+CD[[#This Row],[KH (nicht intensiv)]]+CD[[#This Row],[Infiziert (o. KH)]]+CD[[#This Row],[Genesen]]-CD[[#This Row],[Total]]</f>
        <v>0</v>
      </c>
      <c r="O138" s="12">
        <f>CD[[#This Row],[Total]]-J137</f>
        <v>21</v>
      </c>
      <c r="P138" s="12">
        <f>CD[[#This Row],[Genesen]]-I137</f>
        <v>11</v>
      </c>
      <c r="Q138" s="20">
        <f t="shared" si="1"/>
        <v>18.423248591550387</v>
      </c>
      <c r="R138" s="18" t="s">
        <v>20</v>
      </c>
    </row>
    <row r="139" spans="2:18" x14ac:dyDescent="0.2">
      <c r="B139" s="7">
        <v>44051</v>
      </c>
      <c r="C139" s="8">
        <v>0.91666666666666663</v>
      </c>
      <c r="D139" s="17">
        <f>-CD[[#This Row],[Gestorben]]</f>
        <v>-45</v>
      </c>
      <c r="E139" s="9">
        <v>45</v>
      </c>
      <c r="F139" s="10">
        <v>2</v>
      </c>
      <c r="G139" s="11">
        <f>CD[[#This Row],[KH]]-CD[[#This Row],[KH (intensiv)]]</f>
        <v>22</v>
      </c>
      <c r="H139" s="11">
        <f>CD[[#This Row],[Infiziert]]-CD[[#This Row],[KH (nicht intensiv)]]-CD[[#This Row],[KH (intensiv)]]</f>
        <v>99</v>
      </c>
      <c r="I139" s="10">
        <v>2113</v>
      </c>
      <c r="J139" s="10">
        <v>2281</v>
      </c>
      <c r="K139" s="10">
        <v>123</v>
      </c>
      <c r="L139" s="10">
        <v>24</v>
      </c>
      <c r="M139" s="10">
        <v>519</v>
      </c>
      <c r="N139" s="11">
        <f>CD[[#This Row],[Gestorben]]+CD[[#This Row],[KH (intensiv)]]+CD[[#This Row],[KH (nicht intensiv)]]+CD[[#This Row],[Infiziert (o. KH)]]+CD[[#This Row],[Genesen]]-CD[[#This Row],[Total]]</f>
        <v>0</v>
      </c>
      <c r="O139" s="12">
        <f>CD[[#This Row],[Total]]-J138</f>
        <v>16</v>
      </c>
      <c r="P139" s="12">
        <f>CD[[#This Row],[Genesen]]-I138</f>
        <v>31</v>
      </c>
      <c r="Q139" s="20">
        <f t="shared" ref="Q139:Q204" si="2">SUM(O133:O139)/$Q$1</f>
        <v>18.578065806605434</v>
      </c>
    </row>
    <row r="140" spans="2:18" x14ac:dyDescent="0.2">
      <c r="B140" s="7">
        <v>44052</v>
      </c>
      <c r="C140" s="8">
        <v>0.91666666666666663</v>
      </c>
      <c r="D140" s="17">
        <f>-CD[[#This Row],[Gestorben]]</f>
        <v>-45</v>
      </c>
      <c r="E140" s="9">
        <v>45</v>
      </c>
      <c r="F140" s="10">
        <v>3</v>
      </c>
      <c r="G140" s="11">
        <f>CD[[#This Row],[KH]]-CD[[#This Row],[KH (intensiv)]]</f>
        <v>19</v>
      </c>
      <c r="H140" s="11">
        <f>CD[[#This Row],[Infiziert]]-CD[[#This Row],[KH (nicht intensiv)]]-CD[[#This Row],[KH (intensiv)]]</f>
        <v>94</v>
      </c>
      <c r="I140" s="10">
        <v>2126</v>
      </c>
      <c r="J140" s="10">
        <v>2287</v>
      </c>
      <c r="K140" s="10">
        <v>116</v>
      </c>
      <c r="L140" s="10">
        <v>22</v>
      </c>
      <c r="M140" s="10">
        <v>530</v>
      </c>
      <c r="N140" s="11">
        <f>CD[[#This Row],[Gestorben]]+CD[[#This Row],[KH (intensiv)]]+CD[[#This Row],[KH (nicht intensiv)]]+CD[[#This Row],[Infiziert (o. KH)]]+CD[[#This Row],[Genesen]]-CD[[#This Row],[Total]]</f>
        <v>0</v>
      </c>
      <c r="O140" s="12">
        <f>CD[[#This Row],[Total]]-J139</f>
        <v>6</v>
      </c>
      <c r="P140" s="12">
        <f>CD[[#This Row],[Genesen]]-I139</f>
        <v>13</v>
      </c>
      <c r="Q140" s="20">
        <f t="shared" si="2"/>
        <v>17.494345301220115</v>
      </c>
    </row>
    <row r="141" spans="2:18" x14ac:dyDescent="0.2">
      <c r="B141" s="7">
        <v>44053</v>
      </c>
      <c r="C141" s="8">
        <v>0.91666666666666663</v>
      </c>
      <c r="D141" s="17">
        <f>-CD[[#This Row],[Gestorben]]</f>
        <v>-45</v>
      </c>
      <c r="E141" s="9">
        <v>45</v>
      </c>
      <c r="F141" s="10">
        <v>5</v>
      </c>
      <c r="G141" s="11">
        <f>CD[[#This Row],[KH]]-CD[[#This Row],[KH (intensiv)]]</f>
        <v>20</v>
      </c>
      <c r="H141" s="11">
        <f>CD[[#This Row],[Infiziert]]-CD[[#This Row],[KH (nicht intensiv)]]-CD[[#This Row],[KH (intensiv)]]</f>
        <v>92</v>
      </c>
      <c r="I141" s="10">
        <v>2133</v>
      </c>
      <c r="J141" s="10">
        <v>2295</v>
      </c>
      <c r="K141" s="10">
        <v>117</v>
      </c>
      <c r="L141" s="10">
        <v>25</v>
      </c>
      <c r="M141" s="10">
        <v>534</v>
      </c>
      <c r="N141" s="11">
        <f>CD[[#This Row],[Gestorben]]+CD[[#This Row],[KH (intensiv)]]+CD[[#This Row],[KH (nicht intensiv)]]+CD[[#This Row],[Infiziert (o. KH)]]+CD[[#This Row],[Genesen]]-CD[[#This Row],[Total]]</f>
        <v>0</v>
      </c>
      <c r="O141" s="12">
        <f>CD[[#This Row],[Total]]-J140</f>
        <v>8</v>
      </c>
      <c r="P141" s="12">
        <f>CD[[#This Row],[Genesen]]-I140</f>
        <v>7</v>
      </c>
      <c r="Q141" s="20">
        <f t="shared" si="2"/>
        <v>18.113614161440296</v>
      </c>
    </row>
    <row r="142" spans="2:18" x14ac:dyDescent="0.2">
      <c r="B142" s="7">
        <v>44054</v>
      </c>
      <c r="C142" s="8">
        <v>0.91666666666666663</v>
      </c>
      <c r="D142" s="17">
        <f>-CD[[#This Row],[Gestorben]]</f>
        <v>-45</v>
      </c>
      <c r="E142" s="9">
        <v>45</v>
      </c>
      <c r="F142" s="10">
        <v>5</v>
      </c>
      <c r="G142" s="11">
        <f>CD[[#This Row],[KH]]-CD[[#This Row],[KH (intensiv)]]</f>
        <v>21</v>
      </c>
      <c r="H142" s="11">
        <f>CD[[#This Row],[Infiziert]]-CD[[#This Row],[KH (nicht intensiv)]]-CD[[#This Row],[KH (intensiv)]]</f>
        <v>82</v>
      </c>
      <c r="I142" s="10">
        <v>2153</v>
      </c>
      <c r="J142" s="10">
        <v>2306</v>
      </c>
      <c r="K142" s="10">
        <v>108</v>
      </c>
      <c r="L142" s="10">
        <v>26</v>
      </c>
      <c r="M142" s="10">
        <v>524</v>
      </c>
      <c r="N142" s="11">
        <f>CD[[#This Row],[Gestorben]]+CD[[#This Row],[KH (intensiv)]]+CD[[#This Row],[KH (nicht intensiv)]]+CD[[#This Row],[Infiziert (o. KH)]]+CD[[#This Row],[Genesen]]-CD[[#This Row],[Total]]</f>
        <v>0</v>
      </c>
      <c r="O142" s="12">
        <f>CD[[#This Row],[Total]]-J141</f>
        <v>11</v>
      </c>
      <c r="P142" s="12">
        <f>CD[[#This Row],[Genesen]]-I141</f>
        <v>20</v>
      </c>
      <c r="Q142" s="20">
        <f t="shared" si="2"/>
        <v>17.339528086165071</v>
      </c>
    </row>
    <row r="143" spans="2:18" x14ac:dyDescent="0.2">
      <c r="B143" s="7">
        <v>44055</v>
      </c>
      <c r="C143" s="8">
        <v>0.91666666666666663</v>
      </c>
      <c r="D143" s="17">
        <f>-CD[[#This Row],[Gestorben]]</f>
        <v>-45</v>
      </c>
      <c r="E143" s="9">
        <v>45</v>
      </c>
      <c r="F143" s="10">
        <v>5</v>
      </c>
      <c r="G143" s="11">
        <f>CD[[#This Row],[KH]]-CD[[#This Row],[KH (intensiv)]]</f>
        <v>20</v>
      </c>
      <c r="H143" s="11">
        <f>CD[[#This Row],[Infiziert]]-CD[[#This Row],[KH (nicht intensiv)]]-CD[[#This Row],[KH (intensiv)]]</f>
        <v>78</v>
      </c>
      <c r="I143" s="10">
        <v>2176</v>
      </c>
      <c r="J143" s="10">
        <v>2324</v>
      </c>
      <c r="K143" s="10">
        <v>103</v>
      </c>
      <c r="L143" s="10">
        <v>25</v>
      </c>
      <c r="M143" s="10">
        <v>512</v>
      </c>
      <c r="N143" s="11">
        <f>CD[[#This Row],[Gestorben]]+CD[[#This Row],[KH (intensiv)]]+CD[[#This Row],[KH (nicht intensiv)]]+CD[[#This Row],[Infiziert (o. KH)]]+CD[[#This Row],[Genesen]]-CD[[#This Row],[Total]]</f>
        <v>0</v>
      </c>
      <c r="O143" s="12">
        <f>CD[[#This Row],[Total]]-J142</f>
        <v>18</v>
      </c>
      <c r="P143" s="12">
        <f>CD[[#This Row],[Genesen]]-I142</f>
        <v>23</v>
      </c>
      <c r="Q143" s="20">
        <f t="shared" si="2"/>
        <v>17.649162516275162</v>
      </c>
    </row>
    <row r="144" spans="2:18" x14ac:dyDescent="0.2">
      <c r="B144" s="7">
        <v>44056</v>
      </c>
      <c r="C144" s="8">
        <v>0.91666666666666663</v>
      </c>
      <c r="D144" s="17">
        <f>-CD[[#This Row],[Gestorben]]</f>
        <v>-45</v>
      </c>
      <c r="E144" s="9">
        <v>45</v>
      </c>
      <c r="F144" s="10">
        <v>5</v>
      </c>
      <c r="G144" s="11">
        <f>CD[[#This Row],[KH]]-CD[[#This Row],[KH (intensiv)]]</f>
        <v>24</v>
      </c>
      <c r="H144" s="11">
        <f>CD[[#This Row],[Infiziert]]-CD[[#This Row],[KH (nicht intensiv)]]-CD[[#This Row],[KH (intensiv)]]</f>
        <v>102</v>
      </c>
      <c r="I144" s="10">
        <v>2189</v>
      </c>
      <c r="J144" s="10">
        <v>2365</v>
      </c>
      <c r="K144" s="10">
        <v>131</v>
      </c>
      <c r="L144" s="10">
        <v>29</v>
      </c>
      <c r="M144" s="10">
        <v>561</v>
      </c>
      <c r="N144" s="11">
        <f>CD[[#This Row],[Gestorben]]+CD[[#This Row],[KH (intensiv)]]+CD[[#This Row],[KH (nicht intensiv)]]+CD[[#This Row],[Infiziert (o. KH)]]+CD[[#This Row],[Genesen]]-CD[[#This Row],[Total]]</f>
        <v>0</v>
      </c>
      <c r="O144" s="12">
        <f>CD[[#This Row],[Total]]-J143</f>
        <v>41</v>
      </c>
      <c r="P144" s="12">
        <f>CD[[#This Row],[Genesen]]-I143</f>
        <v>13</v>
      </c>
      <c r="Q144" s="20">
        <f t="shared" si="2"/>
        <v>18.732883021660477</v>
      </c>
    </row>
    <row r="145" spans="2:18" x14ac:dyDescent="0.2">
      <c r="B145" s="7">
        <v>44057</v>
      </c>
      <c r="C145" s="8">
        <v>0.91666666666666663</v>
      </c>
      <c r="D145" s="17">
        <f>-CD[[#This Row],[Gestorben]]</f>
        <v>-45</v>
      </c>
      <c r="E145" s="9">
        <v>45</v>
      </c>
      <c r="F145" s="10">
        <v>4</v>
      </c>
      <c r="G145" s="11">
        <f>CD[[#This Row],[KH]]-CD[[#This Row],[KH (intensiv)]]</f>
        <v>24</v>
      </c>
      <c r="H145" s="11">
        <f>CD[[#This Row],[Infiziert]]-CD[[#This Row],[KH (nicht intensiv)]]-CD[[#This Row],[KH (intensiv)]]</f>
        <v>111</v>
      </c>
      <c r="I145" s="10">
        <v>2192</v>
      </c>
      <c r="J145" s="10">
        <v>2376</v>
      </c>
      <c r="K145" s="10">
        <v>139</v>
      </c>
      <c r="L145" s="10">
        <v>28</v>
      </c>
      <c r="M145" s="10">
        <v>591</v>
      </c>
      <c r="N145" s="11">
        <f>CD[[#This Row],[Gestorben]]+CD[[#This Row],[KH (intensiv)]]+CD[[#This Row],[KH (nicht intensiv)]]+CD[[#This Row],[Infiziert (o. KH)]]+CD[[#This Row],[Genesen]]-CD[[#This Row],[Total]]</f>
        <v>0</v>
      </c>
      <c r="O145" s="12">
        <f>CD[[#This Row],[Total]]-J144</f>
        <v>11</v>
      </c>
      <c r="P145" s="12">
        <f>CD[[#This Row],[Genesen]]-I144</f>
        <v>3</v>
      </c>
      <c r="Q145" s="20">
        <f t="shared" si="2"/>
        <v>17.184710871110024</v>
      </c>
    </row>
    <row r="146" spans="2:18" x14ac:dyDescent="0.2">
      <c r="B146" s="7">
        <v>44058</v>
      </c>
      <c r="C146" s="8">
        <v>0.91666666666666663</v>
      </c>
      <c r="D146" s="17">
        <f>-CD[[#This Row],[Gestorben]]</f>
        <v>-45</v>
      </c>
      <c r="E146" s="9">
        <v>45</v>
      </c>
      <c r="F146" s="10">
        <v>4</v>
      </c>
      <c r="G146" s="11">
        <f>CD[[#This Row],[KH]]-CD[[#This Row],[KH (intensiv)]]</f>
        <v>24</v>
      </c>
      <c r="H146" s="11">
        <f>CD[[#This Row],[Infiziert]]-CD[[#This Row],[KH (nicht intensiv)]]-CD[[#This Row],[KH (intensiv)]]</f>
        <v>89</v>
      </c>
      <c r="I146" s="10">
        <v>2238</v>
      </c>
      <c r="J146" s="10">
        <v>2400</v>
      </c>
      <c r="K146" s="10">
        <v>117</v>
      </c>
      <c r="L146" s="10">
        <v>28</v>
      </c>
      <c r="M146" s="10">
        <v>528</v>
      </c>
      <c r="N146" s="11">
        <f>CD[[#This Row],[Gestorben]]+CD[[#This Row],[KH (intensiv)]]+CD[[#This Row],[KH (nicht intensiv)]]+CD[[#This Row],[Infiziert (o. KH)]]+CD[[#This Row],[Genesen]]-CD[[#This Row],[Total]]</f>
        <v>0</v>
      </c>
      <c r="O146" s="12">
        <f>CD[[#This Row],[Total]]-J145</f>
        <v>24</v>
      </c>
      <c r="P146" s="12">
        <f>CD[[#This Row],[Genesen]]-I145</f>
        <v>46</v>
      </c>
      <c r="Q146" s="20">
        <f t="shared" si="2"/>
        <v>18.423248591550387</v>
      </c>
    </row>
    <row r="147" spans="2:18" x14ac:dyDescent="0.2">
      <c r="B147" s="7">
        <v>44059</v>
      </c>
      <c r="C147" s="8">
        <v>0.91666666666666663</v>
      </c>
      <c r="D147" s="17">
        <f>-CD[[#This Row],[Gestorben]]</f>
        <v>-45</v>
      </c>
      <c r="E147" s="9">
        <v>45</v>
      </c>
      <c r="F147" s="10">
        <v>4</v>
      </c>
      <c r="G147" s="11">
        <f>CD[[#This Row],[KH]]-CD[[#This Row],[KH (intensiv)]]</f>
        <v>20</v>
      </c>
      <c r="H147" s="11">
        <f>CD[[#This Row],[Infiziert]]-CD[[#This Row],[KH (nicht intensiv)]]-CD[[#This Row],[KH (intensiv)]]</f>
        <v>94</v>
      </c>
      <c r="I147" s="10">
        <v>2256</v>
      </c>
      <c r="J147" s="10">
        <v>2419</v>
      </c>
      <c r="K147" s="10">
        <v>118</v>
      </c>
      <c r="L147" s="10">
        <v>24</v>
      </c>
      <c r="M147" s="10">
        <v>526</v>
      </c>
      <c r="N147" s="11">
        <f>CD[[#This Row],[Gestorben]]+CD[[#This Row],[KH (intensiv)]]+CD[[#This Row],[KH (nicht intensiv)]]+CD[[#This Row],[Infiziert (o. KH)]]+CD[[#This Row],[Genesen]]-CD[[#This Row],[Total]]</f>
        <v>0</v>
      </c>
      <c r="O147" s="12">
        <f>CD[[#This Row],[Total]]-J146</f>
        <v>19</v>
      </c>
      <c r="P147" s="12">
        <f>CD[[#This Row],[Genesen]]-I146</f>
        <v>18</v>
      </c>
      <c r="Q147" s="20">
        <f t="shared" si="2"/>
        <v>20.435872387265974</v>
      </c>
    </row>
    <row r="148" spans="2:18" x14ac:dyDescent="0.2">
      <c r="B148" s="7">
        <v>44060</v>
      </c>
      <c r="C148" s="8">
        <v>0.91666666666666663</v>
      </c>
      <c r="D148" s="17">
        <f>-CD[[#This Row],[Gestorben]]</f>
        <v>-45</v>
      </c>
      <c r="E148" s="9">
        <v>45</v>
      </c>
      <c r="F148" s="10">
        <v>4</v>
      </c>
      <c r="G148" s="11">
        <f>CD[[#This Row],[KH]]-CD[[#This Row],[KH (intensiv)]]</f>
        <v>20</v>
      </c>
      <c r="H148" s="11">
        <f>CD[[#This Row],[Infiziert]]-CD[[#This Row],[KH (nicht intensiv)]]-CD[[#This Row],[KH (intensiv)]]</f>
        <v>96</v>
      </c>
      <c r="I148" s="10">
        <v>2258</v>
      </c>
      <c r="J148" s="10">
        <v>2423</v>
      </c>
      <c r="K148" s="10">
        <v>120</v>
      </c>
      <c r="L148" s="10">
        <v>24</v>
      </c>
      <c r="M148" s="10">
        <v>527</v>
      </c>
      <c r="N148" s="11">
        <f>CD[[#This Row],[Gestorben]]+CD[[#This Row],[KH (intensiv)]]+CD[[#This Row],[KH (nicht intensiv)]]+CD[[#This Row],[Infiziert (o. KH)]]+CD[[#This Row],[Genesen]]-CD[[#This Row],[Total]]</f>
        <v>0</v>
      </c>
      <c r="O148" s="12">
        <f>CD[[#This Row],[Total]]-J147</f>
        <v>4</v>
      </c>
      <c r="P148" s="12">
        <f>CD[[#This Row],[Genesen]]-I147</f>
        <v>2</v>
      </c>
      <c r="Q148" s="20">
        <f t="shared" si="2"/>
        <v>19.816603527045793</v>
      </c>
    </row>
    <row r="149" spans="2:18" x14ac:dyDescent="0.2">
      <c r="B149" s="7">
        <v>44061</v>
      </c>
      <c r="C149" s="8">
        <v>0.91666666666666663</v>
      </c>
      <c r="D149" s="17">
        <f>-CD[[#This Row],[Gestorben]]</f>
        <v>-45</v>
      </c>
      <c r="E149" s="9">
        <v>45</v>
      </c>
      <c r="F149" s="10">
        <v>6</v>
      </c>
      <c r="G149" s="11">
        <f>CD[[#This Row],[KH]]-CD[[#This Row],[KH (intensiv)]]</f>
        <v>24</v>
      </c>
      <c r="H149" s="11">
        <f>CD[[#This Row],[Infiziert]]-CD[[#This Row],[KH (nicht intensiv)]]-CD[[#This Row],[KH (intensiv)]]</f>
        <v>102</v>
      </c>
      <c r="I149" s="10">
        <v>2273</v>
      </c>
      <c r="J149" s="10">
        <v>2450</v>
      </c>
      <c r="K149" s="10">
        <v>132</v>
      </c>
      <c r="L149" s="10">
        <v>30</v>
      </c>
      <c r="M149" s="10">
        <v>572</v>
      </c>
      <c r="N149" s="11">
        <f>CD[[#This Row],[Gestorben]]+CD[[#This Row],[KH (intensiv)]]+CD[[#This Row],[KH (nicht intensiv)]]+CD[[#This Row],[Infiziert (o. KH)]]+CD[[#This Row],[Genesen]]-CD[[#This Row],[Total]]</f>
        <v>0</v>
      </c>
      <c r="O149" s="12">
        <f>CD[[#This Row],[Total]]-J148</f>
        <v>27</v>
      </c>
      <c r="P149" s="12">
        <f>CD[[#This Row],[Genesen]]-I148</f>
        <v>15</v>
      </c>
      <c r="Q149" s="20">
        <f t="shared" si="2"/>
        <v>22.293678967926517</v>
      </c>
      <c r="R149" t="s">
        <v>21</v>
      </c>
    </row>
    <row r="150" spans="2:18" x14ac:dyDescent="0.2">
      <c r="B150" s="7">
        <v>44062</v>
      </c>
      <c r="C150" s="8">
        <v>0.91666666666666663</v>
      </c>
      <c r="D150" s="17">
        <f>-CD[[#This Row],[Gestorben]]</f>
        <v>-45</v>
      </c>
      <c r="E150" s="9">
        <v>45</v>
      </c>
      <c r="F150" s="10">
        <v>6</v>
      </c>
      <c r="G150" s="11">
        <f>CD[[#This Row],[KH]]-CD[[#This Row],[KH (intensiv)]]</f>
        <v>24</v>
      </c>
      <c r="H150" s="11">
        <f>CD[[#This Row],[Infiziert]]-CD[[#This Row],[KH (nicht intensiv)]]-CD[[#This Row],[KH (intensiv)]]</f>
        <v>113</v>
      </c>
      <c r="I150" s="10">
        <v>2280</v>
      </c>
      <c r="J150" s="10">
        <v>2468</v>
      </c>
      <c r="K150" s="10">
        <v>143</v>
      </c>
      <c r="L150" s="10">
        <v>30</v>
      </c>
      <c r="M150" s="10">
        <v>605</v>
      </c>
      <c r="N150" s="11">
        <f>CD[[#This Row],[Gestorben]]+CD[[#This Row],[KH (intensiv)]]+CD[[#This Row],[KH (nicht intensiv)]]+CD[[#This Row],[Infiziert (o. KH)]]+CD[[#This Row],[Genesen]]-CD[[#This Row],[Total]]</f>
        <v>0</v>
      </c>
      <c r="O150" s="12">
        <f>CD[[#This Row],[Total]]-J149</f>
        <v>18</v>
      </c>
      <c r="P150" s="12">
        <f>CD[[#This Row],[Genesen]]-I149</f>
        <v>7</v>
      </c>
      <c r="Q150" s="20">
        <f t="shared" si="2"/>
        <v>22.293678967926517</v>
      </c>
      <c r="R150" s="2">
        <v>44063</v>
      </c>
    </row>
    <row r="151" spans="2:18" x14ac:dyDescent="0.2">
      <c r="B151" s="7">
        <v>44063</v>
      </c>
      <c r="C151" s="8">
        <v>0.91666666666666663</v>
      </c>
      <c r="D151" s="17">
        <f>-CD[[#This Row],[Gestorben]]</f>
        <v>-45</v>
      </c>
      <c r="E151" s="9">
        <v>45</v>
      </c>
      <c r="F151" s="10">
        <v>5</v>
      </c>
      <c r="G151" s="11">
        <f>CD[[#This Row],[KH]]-CD[[#This Row],[KH (intensiv)]]</f>
        <v>20</v>
      </c>
      <c r="H151" s="11">
        <f>CD[[#This Row],[Infiziert]]-CD[[#This Row],[KH (nicht intensiv)]]-CD[[#This Row],[KH (intensiv)]]</f>
        <v>125</v>
      </c>
      <c r="I151" s="10">
        <v>2299</v>
      </c>
      <c r="J151" s="10">
        <v>2494</v>
      </c>
      <c r="K151" s="10">
        <v>150</v>
      </c>
      <c r="L151" s="10">
        <v>25</v>
      </c>
      <c r="M151" s="10">
        <v>656</v>
      </c>
      <c r="N151" s="11">
        <f>CD[[#This Row],[Gestorben]]+CD[[#This Row],[KH (intensiv)]]+CD[[#This Row],[KH (nicht intensiv)]]+CD[[#This Row],[Infiziert (o. KH)]]+CD[[#This Row],[Genesen]]-CD[[#This Row],[Total]]</f>
        <v>0</v>
      </c>
      <c r="O151" s="12">
        <f>CD[[#This Row],[Total]]-J150</f>
        <v>26</v>
      </c>
      <c r="P151" s="12">
        <f>CD[[#This Row],[Genesen]]-I150</f>
        <v>19</v>
      </c>
      <c r="Q151" s="20">
        <f t="shared" si="2"/>
        <v>19.97142074210084</v>
      </c>
      <c r="R151" s="2">
        <v>44064</v>
      </c>
    </row>
    <row r="152" spans="2:18" x14ac:dyDescent="0.2">
      <c r="B152" s="7">
        <v>44064</v>
      </c>
      <c r="C152" s="8">
        <v>0.91666666666666663</v>
      </c>
      <c r="D152" s="17">
        <f>-CD[[#This Row],[Gestorben]]</f>
        <v>-45</v>
      </c>
      <c r="E152" s="9">
        <v>45</v>
      </c>
      <c r="F152" s="10">
        <v>5</v>
      </c>
      <c r="G152" s="11">
        <f>CD[[#This Row],[KH]]-CD[[#This Row],[KH (intensiv)]]</f>
        <v>18</v>
      </c>
      <c r="H152" s="11">
        <f>CD[[#This Row],[Infiziert]]-CD[[#This Row],[KH (nicht intensiv)]]-CD[[#This Row],[KH (intensiv)]]</f>
        <v>112</v>
      </c>
      <c r="I152" s="10">
        <v>2342</v>
      </c>
      <c r="J152" s="10">
        <v>2522</v>
      </c>
      <c r="K152" s="10">
        <v>135</v>
      </c>
      <c r="L152" s="10">
        <v>23</v>
      </c>
      <c r="M152" s="10">
        <v>662</v>
      </c>
      <c r="N152" s="11">
        <f>CD[[#This Row],[Gestorben]]+CD[[#This Row],[KH (intensiv)]]+CD[[#This Row],[KH (nicht intensiv)]]+CD[[#This Row],[Infiziert (o. KH)]]+CD[[#This Row],[Genesen]]-CD[[#This Row],[Total]]</f>
        <v>0</v>
      </c>
      <c r="O152" s="12">
        <f>CD[[#This Row],[Total]]-J151</f>
        <v>28</v>
      </c>
      <c r="P152" s="12">
        <f>CD[[#This Row],[Genesen]]-I151</f>
        <v>43</v>
      </c>
      <c r="Q152" s="20">
        <f t="shared" si="2"/>
        <v>22.603313398036608</v>
      </c>
      <c r="R152" s="2">
        <v>44065</v>
      </c>
    </row>
    <row r="153" spans="2:18" x14ac:dyDescent="0.2">
      <c r="B153" s="7">
        <v>44065</v>
      </c>
      <c r="C153" s="8">
        <v>0.91666666666666663</v>
      </c>
      <c r="D153" s="17">
        <f>-CD[[#This Row],[Gestorben]]</f>
        <v>-45</v>
      </c>
      <c r="E153" s="9">
        <v>45</v>
      </c>
      <c r="F153" s="10">
        <v>7</v>
      </c>
      <c r="G153" s="11">
        <f>CD[[#This Row],[KH]]-CD[[#This Row],[KH (intensiv)]]</f>
        <v>14</v>
      </c>
      <c r="H153" s="11">
        <f>CD[[#This Row],[Infiziert]]-CD[[#This Row],[KH (nicht intensiv)]]-CD[[#This Row],[KH (intensiv)]]</f>
        <v>115</v>
      </c>
      <c r="I153" s="10">
        <v>2353</v>
      </c>
      <c r="J153" s="10">
        <v>2534</v>
      </c>
      <c r="K153" s="10">
        <v>136</v>
      </c>
      <c r="L153" s="10">
        <v>21</v>
      </c>
      <c r="M153" s="10">
        <v>720</v>
      </c>
      <c r="N153" s="11">
        <f>CD[[#This Row],[Gestorben]]+CD[[#This Row],[KH (intensiv)]]+CD[[#This Row],[KH (nicht intensiv)]]+CD[[#This Row],[Infiziert (o. KH)]]+CD[[#This Row],[Genesen]]-CD[[#This Row],[Total]]</f>
        <v>0</v>
      </c>
      <c r="O153" s="12">
        <f>CD[[#This Row],[Total]]-J152</f>
        <v>12</v>
      </c>
      <c r="P153" s="12">
        <f>CD[[#This Row],[Genesen]]-I152</f>
        <v>11</v>
      </c>
      <c r="Q153" s="20">
        <f t="shared" si="2"/>
        <v>20.745506817376064</v>
      </c>
      <c r="R153" s="2">
        <v>44066</v>
      </c>
    </row>
    <row r="154" spans="2:18" x14ac:dyDescent="0.2">
      <c r="B154" s="7">
        <v>44066</v>
      </c>
      <c r="C154" s="8">
        <v>0.91666666666666663</v>
      </c>
      <c r="D154" s="17">
        <f>-CD[[#This Row],[Gestorben]]</f>
        <v>-45</v>
      </c>
      <c r="E154" s="9">
        <v>45</v>
      </c>
      <c r="F154" s="10">
        <v>6</v>
      </c>
      <c r="G154" s="11">
        <f>CD[[#This Row],[KH]]-CD[[#This Row],[KH (intensiv)]]</f>
        <v>16</v>
      </c>
      <c r="H154" s="11">
        <f>CD[[#This Row],[Infiziert]]-CD[[#This Row],[KH (nicht intensiv)]]-CD[[#This Row],[KH (intensiv)]]</f>
        <v>122</v>
      </c>
      <c r="I154" s="10">
        <v>2366</v>
      </c>
      <c r="J154" s="10">
        <v>2555</v>
      </c>
      <c r="K154" s="10">
        <v>144</v>
      </c>
      <c r="L154" s="10">
        <v>22</v>
      </c>
      <c r="M154" s="10">
        <v>765</v>
      </c>
      <c r="N154" s="11">
        <f>CD[[#This Row],[Gestorben]]+CD[[#This Row],[KH (intensiv)]]+CD[[#This Row],[KH (nicht intensiv)]]+CD[[#This Row],[Infiziert (o. KH)]]+CD[[#This Row],[Genesen]]-CD[[#This Row],[Total]]</f>
        <v>0</v>
      </c>
      <c r="O154" s="12">
        <f>CD[[#This Row],[Total]]-J153</f>
        <v>21</v>
      </c>
      <c r="P154" s="12">
        <f>CD[[#This Row],[Genesen]]-I153</f>
        <v>13</v>
      </c>
      <c r="Q154" s="20">
        <f t="shared" si="2"/>
        <v>21.055141247486155</v>
      </c>
      <c r="R154" s="2">
        <v>44067</v>
      </c>
    </row>
    <row r="155" spans="2:18" x14ac:dyDescent="0.2">
      <c r="B155" s="7">
        <v>44067</v>
      </c>
      <c r="C155" s="8">
        <v>0.91666666666666663</v>
      </c>
      <c r="D155" s="17">
        <f>-CD[[#This Row],[Gestorben]]</f>
        <v>-45</v>
      </c>
      <c r="E155" s="9">
        <v>45</v>
      </c>
      <c r="F155" s="10">
        <v>6</v>
      </c>
      <c r="G155" s="11">
        <f>CD[[#This Row],[KH]]-CD[[#This Row],[KH (intensiv)]]</f>
        <v>13</v>
      </c>
      <c r="H155" s="11">
        <f>CD[[#This Row],[Infiziert]]-CD[[#This Row],[KH (nicht intensiv)]]-CD[[#This Row],[KH (intensiv)]]</f>
        <v>118</v>
      </c>
      <c r="I155" s="10">
        <v>2385</v>
      </c>
      <c r="J155" s="10">
        <v>2567</v>
      </c>
      <c r="K155" s="10">
        <v>137</v>
      </c>
      <c r="L155" s="10">
        <v>19</v>
      </c>
      <c r="M155" s="10">
        <v>797</v>
      </c>
      <c r="N155" s="11">
        <f>CD[[#This Row],[Gestorben]]+CD[[#This Row],[KH (intensiv)]]+CD[[#This Row],[KH (nicht intensiv)]]+CD[[#This Row],[Infiziert (o. KH)]]+CD[[#This Row],[Genesen]]-CD[[#This Row],[Total]]</f>
        <v>0</v>
      </c>
      <c r="O155" s="12">
        <f>CD[[#This Row],[Total]]-J154</f>
        <v>12</v>
      </c>
      <c r="P155" s="12">
        <f>CD[[#This Row],[Genesen]]-I154</f>
        <v>19</v>
      </c>
      <c r="Q155" s="20">
        <f t="shared" si="2"/>
        <v>22.293678967926517</v>
      </c>
      <c r="R155" s="2">
        <v>44068</v>
      </c>
    </row>
    <row r="156" spans="2:18" x14ac:dyDescent="0.2">
      <c r="B156" s="7">
        <v>44068</v>
      </c>
      <c r="C156" s="8">
        <v>0.91666666666666663</v>
      </c>
      <c r="D156" s="17">
        <f>-CD[[#This Row],[Gestorben]]</f>
        <v>-45</v>
      </c>
      <c r="E156" s="9">
        <v>45</v>
      </c>
      <c r="F156" s="10">
        <v>5</v>
      </c>
      <c r="G156" s="11">
        <f>CD[[#This Row],[KH]]-CD[[#This Row],[KH (intensiv)]]</f>
        <v>15</v>
      </c>
      <c r="H156" s="11">
        <f>CD[[#This Row],[Infiziert]]-CD[[#This Row],[KH (nicht intensiv)]]-CD[[#This Row],[KH (intensiv)]]</f>
        <v>115</v>
      </c>
      <c r="I156" s="10">
        <v>2405</v>
      </c>
      <c r="J156" s="10">
        <v>2585</v>
      </c>
      <c r="K156" s="10">
        <v>135</v>
      </c>
      <c r="L156" s="10">
        <v>20</v>
      </c>
      <c r="M156" s="10">
        <v>872</v>
      </c>
      <c r="N156" s="11">
        <f>CD[[#This Row],[Gestorben]]+CD[[#This Row],[KH (intensiv)]]+CD[[#This Row],[KH (nicht intensiv)]]+CD[[#This Row],[Infiziert (o. KH)]]+CD[[#This Row],[Genesen]]-CD[[#This Row],[Total]]</f>
        <v>0</v>
      </c>
      <c r="O156" s="12">
        <f>CD[[#This Row],[Total]]-J155</f>
        <v>18</v>
      </c>
      <c r="P156" s="12">
        <f>CD[[#This Row],[Genesen]]-I155</f>
        <v>20</v>
      </c>
      <c r="Q156" s="20">
        <f t="shared" si="2"/>
        <v>20.900324032431111</v>
      </c>
      <c r="R156" s="2">
        <v>44069</v>
      </c>
    </row>
    <row r="157" spans="2:18" x14ac:dyDescent="0.2">
      <c r="B157" s="7">
        <v>44069</v>
      </c>
      <c r="C157" s="8">
        <v>0.91666666666666663</v>
      </c>
      <c r="D157" s="17">
        <f>-CD[[#This Row],[Gestorben]]</f>
        <v>-46</v>
      </c>
      <c r="E157" s="9">
        <v>46</v>
      </c>
      <c r="F157" s="10">
        <v>5</v>
      </c>
      <c r="G157" s="11">
        <f>CD[[#This Row],[KH]]-CD[[#This Row],[KH (intensiv)]]</f>
        <v>14</v>
      </c>
      <c r="H157" s="11">
        <f>CD[[#This Row],[Infiziert]]-CD[[#This Row],[KH (nicht intensiv)]]-CD[[#This Row],[KH (intensiv)]]</f>
        <v>128</v>
      </c>
      <c r="I157" s="10">
        <v>2422</v>
      </c>
      <c r="J157" s="10">
        <v>2615</v>
      </c>
      <c r="K157" s="10">
        <v>147</v>
      </c>
      <c r="L157" s="10">
        <v>19</v>
      </c>
      <c r="M157" s="10">
        <v>1011</v>
      </c>
      <c r="N157" s="11">
        <f>CD[[#This Row],[Gestorben]]+CD[[#This Row],[KH (intensiv)]]+CD[[#This Row],[KH (nicht intensiv)]]+CD[[#This Row],[Infiziert (o. KH)]]+CD[[#This Row],[Genesen]]-CD[[#This Row],[Total]]</f>
        <v>0</v>
      </c>
      <c r="O157" s="12">
        <f>CD[[#This Row],[Total]]-J156</f>
        <v>30</v>
      </c>
      <c r="P157" s="12">
        <f>CD[[#This Row],[Genesen]]-I156</f>
        <v>17</v>
      </c>
      <c r="Q157" s="20">
        <f t="shared" si="2"/>
        <v>22.758130613091655</v>
      </c>
      <c r="R157" s="2">
        <v>44070</v>
      </c>
    </row>
    <row r="158" spans="2:18" x14ac:dyDescent="0.2">
      <c r="B158" s="7">
        <v>44070</v>
      </c>
      <c r="C158" s="8">
        <v>0.91666666666666663</v>
      </c>
      <c r="D158" s="17">
        <f>-CD[[#This Row],[Gestorben]]</f>
        <v>-46</v>
      </c>
      <c r="E158" s="9">
        <v>46</v>
      </c>
      <c r="F158" s="10">
        <v>5</v>
      </c>
      <c r="G158" s="11">
        <f>CD[[#This Row],[KH]]-CD[[#This Row],[KH (intensiv)]]</f>
        <v>11</v>
      </c>
      <c r="H158" s="11">
        <f>CD[[#This Row],[Infiziert]]-CD[[#This Row],[KH (nicht intensiv)]]-CD[[#This Row],[KH (intensiv)]]</f>
        <v>120</v>
      </c>
      <c r="I158" s="10">
        <v>2454</v>
      </c>
      <c r="J158" s="10">
        <v>2636</v>
      </c>
      <c r="K158" s="10">
        <v>136</v>
      </c>
      <c r="L158" s="10">
        <v>16</v>
      </c>
      <c r="M158" s="10">
        <v>1053</v>
      </c>
      <c r="N158" s="11">
        <f>CD[[#This Row],[Gestorben]]+CD[[#This Row],[KH (intensiv)]]+CD[[#This Row],[KH (nicht intensiv)]]+CD[[#This Row],[Infiziert (o. KH)]]+CD[[#This Row],[Genesen]]-CD[[#This Row],[Total]]</f>
        <v>0</v>
      </c>
      <c r="O158" s="12">
        <f>CD[[#This Row],[Total]]-J157</f>
        <v>21</v>
      </c>
      <c r="P158" s="12">
        <f>CD[[#This Row],[Genesen]]-I157</f>
        <v>32</v>
      </c>
      <c r="Q158" s="20">
        <f t="shared" si="2"/>
        <v>21.984044537816427</v>
      </c>
      <c r="R158" s="2">
        <v>44071</v>
      </c>
    </row>
    <row r="159" spans="2:18" x14ac:dyDescent="0.2">
      <c r="B159" s="7">
        <v>44071</v>
      </c>
      <c r="C159" s="8">
        <v>0.91666666666666663</v>
      </c>
      <c r="D159" s="17">
        <f>-CD[[#This Row],[Gestorben]]</f>
        <v>-47</v>
      </c>
      <c r="E159" s="9">
        <v>47</v>
      </c>
      <c r="F159" s="10">
        <v>5</v>
      </c>
      <c r="G159" s="11">
        <f>CD[[#This Row],[KH]]-CD[[#This Row],[KH (intensiv)]]</f>
        <v>9</v>
      </c>
      <c r="H159" s="11">
        <f>CD[[#This Row],[Infiziert]]-CD[[#This Row],[KH (nicht intensiv)]]-CD[[#This Row],[KH (intensiv)]]</f>
        <v>108</v>
      </c>
      <c r="I159" s="10">
        <v>2483</v>
      </c>
      <c r="J159" s="10">
        <v>2652</v>
      </c>
      <c r="K159" s="10">
        <v>122</v>
      </c>
      <c r="L159" s="10">
        <v>14</v>
      </c>
      <c r="M159" s="10">
        <v>1048</v>
      </c>
      <c r="N159" s="11">
        <f>CD[[#This Row],[Gestorben]]+CD[[#This Row],[KH (intensiv)]]+CD[[#This Row],[KH (nicht intensiv)]]+CD[[#This Row],[Infiziert (o. KH)]]+CD[[#This Row],[Genesen]]-CD[[#This Row],[Total]]</f>
        <v>0</v>
      </c>
      <c r="O159" s="12">
        <f>CD[[#This Row],[Total]]-J158</f>
        <v>16</v>
      </c>
      <c r="P159" s="12">
        <f>CD[[#This Row],[Genesen]]-I158</f>
        <v>29</v>
      </c>
      <c r="Q159" s="20">
        <f t="shared" si="2"/>
        <v>20.126237957155883</v>
      </c>
      <c r="R159" s="2">
        <v>44072</v>
      </c>
    </row>
    <row r="160" spans="2:18" x14ac:dyDescent="0.2">
      <c r="B160" s="7">
        <v>44072</v>
      </c>
      <c r="C160" s="8">
        <v>0.91666666666666663</v>
      </c>
      <c r="D160" s="17">
        <f>-CD[[#This Row],[Gestorben]]</f>
        <v>-47</v>
      </c>
      <c r="E160" s="9">
        <v>47</v>
      </c>
      <c r="F160" s="10">
        <v>4</v>
      </c>
      <c r="G160" s="11">
        <f>CD[[#This Row],[KH]]-CD[[#This Row],[KH (intensiv)]]</f>
        <v>9</v>
      </c>
      <c r="H160" s="11">
        <f>CD[[#This Row],[Infiziert]]-CD[[#This Row],[KH (nicht intensiv)]]-CD[[#This Row],[KH (intensiv)]]</f>
        <v>107</v>
      </c>
      <c r="I160" s="10">
        <v>2495</v>
      </c>
      <c r="J160" s="10">
        <v>2662</v>
      </c>
      <c r="K160" s="10">
        <v>120</v>
      </c>
      <c r="L160" s="10">
        <v>13</v>
      </c>
      <c r="M160" s="10">
        <v>988</v>
      </c>
      <c r="N160" s="11">
        <f>CD[[#This Row],[Gestorben]]+CD[[#This Row],[KH (intensiv)]]+CD[[#This Row],[KH (nicht intensiv)]]+CD[[#This Row],[Infiziert (o. KH)]]+CD[[#This Row],[Genesen]]-CD[[#This Row],[Total]]</f>
        <v>0</v>
      </c>
      <c r="O160" s="12">
        <f>CD[[#This Row],[Total]]-J159</f>
        <v>10</v>
      </c>
      <c r="P160" s="12">
        <f>CD[[#This Row],[Genesen]]-I159</f>
        <v>12</v>
      </c>
      <c r="Q160" s="20">
        <f t="shared" si="2"/>
        <v>19.816603527045793</v>
      </c>
      <c r="R160" s="2">
        <v>44073</v>
      </c>
    </row>
    <row r="161" spans="2:18" x14ac:dyDescent="0.2">
      <c r="B161" s="7">
        <v>44073</v>
      </c>
      <c r="C161" s="8">
        <v>0.91666666666666663</v>
      </c>
      <c r="D161" s="17">
        <f>-CD[[#This Row],[Gestorben]]</f>
        <v>-47</v>
      </c>
      <c r="E161" s="9">
        <v>47</v>
      </c>
      <c r="F161" s="10">
        <v>4</v>
      </c>
      <c r="G161" s="11">
        <f>CD[[#This Row],[KH]]-CD[[#This Row],[KH (intensiv)]]</f>
        <v>8</v>
      </c>
      <c r="H161" s="11">
        <f>CD[[#This Row],[Infiziert]]-CD[[#This Row],[KH (nicht intensiv)]]-CD[[#This Row],[KH (intensiv)]]</f>
        <v>99</v>
      </c>
      <c r="I161" s="10">
        <v>2516</v>
      </c>
      <c r="J161" s="10">
        <v>2674</v>
      </c>
      <c r="K161" s="10">
        <v>111</v>
      </c>
      <c r="L161" s="10">
        <v>12</v>
      </c>
      <c r="M161" s="10">
        <v>949</v>
      </c>
      <c r="N161" s="11">
        <f>CD[[#This Row],[Gestorben]]+CD[[#This Row],[KH (intensiv)]]+CD[[#This Row],[KH (nicht intensiv)]]+CD[[#This Row],[Infiziert (o. KH)]]+CD[[#This Row],[Genesen]]-CD[[#This Row],[Total]]</f>
        <v>0</v>
      </c>
      <c r="O161" s="12">
        <f>CD[[#This Row],[Total]]-J160</f>
        <v>12</v>
      </c>
      <c r="P161" s="12">
        <f>CD[[#This Row],[Genesen]]-I160</f>
        <v>21</v>
      </c>
      <c r="Q161" s="20">
        <f t="shared" si="2"/>
        <v>18.423248591550387</v>
      </c>
      <c r="R161" s="2">
        <v>44074</v>
      </c>
    </row>
    <row r="162" spans="2:18" x14ac:dyDescent="0.2">
      <c r="B162" s="7">
        <v>44074</v>
      </c>
      <c r="C162" s="8">
        <v>0.91666666666666663</v>
      </c>
      <c r="D162" s="17">
        <f>-CD[[#This Row],[Gestorben]]</f>
        <v>-47</v>
      </c>
      <c r="E162" s="9">
        <v>47</v>
      </c>
      <c r="F162" s="10">
        <v>4</v>
      </c>
      <c r="G162" s="11">
        <f>CD[[#This Row],[KH]]-CD[[#This Row],[KH (intensiv)]]</f>
        <v>7</v>
      </c>
      <c r="H162" s="11">
        <f>CD[[#This Row],[Infiziert]]-CD[[#This Row],[KH (nicht intensiv)]]-CD[[#This Row],[KH (intensiv)]]</f>
        <v>99</v>
      </c>
      <c r="I162" s="10">
        <v>2524</v>
      </c>
      <c r="J162" s="10">
        <v>2681</v>
      </c>
      <c r="K162" s="10">
        <v>110</v>
      </c>
      <c r="L162" s="10">
        <v>11</v>
      </c>
      <c r="M162" s="10">
        <v>945</v>
      </c>
      <c r="N162" s="11">
        <f>CD[[#This Row],[Gestorben]]+CD[[#This Row],[KH (intensiv)]]+CD[[#This Row],[KH (nicht intensiv)]]+CD[[#This Row],[Infiziert (o. KH)]]+CD[[#This Row],[Genesen]]-CD[[#This Row],[Total]]</f>
        <v>0</v>
      </c>
      <c r="O162" s="12">
        <f>CD[[#This Row],[Total]]-J161</f>
        <v>7</v>
      </c>
      <c r="P162" s="12">
        <f>CD[[#This Row],[Genesen]]-I161</f>
        <v>8</v>
      </c>
      <c r="Q162" s="20">
        <f t="shared" si="2"/>
        <v>17.649162516275162</v>
      </c>
      <c r="R162" s="2">
        <v>44075</v>
      </c>
    </row>
    <row r="163" spans="2:18" x14ac:dyDescent="0.2">
      <c r="B163" s="7">
        <v>44075</v>
      </c>
      <c r="C163" s="8">
        <v>0.91666666666666663</v>
      </c>
      <c r="D163" s="17">
        <f>-CD[[#This Row],[Gestorben]]</f>
        <v>-47</v>
      </c>
      <c r="E163" s="9">
        <v>47</v>
      </c>
      <c r="F163" s="10">
        <v>5</v>
      </c>
      <c r="G163" s="11">
        <f>CD[[#This Row],[KH]]-CD[[#This Row],[KH (intensiv)]]</f>
        <v>7</v>
      </c>
      <c r="H163" s="11">
        <f>CD[[#This Row],[Infiziert]]-CD[[#This Row],[KH (nicht intensiv)]]-CD[[#This Row],[KH (intensiv)]]</f>
        <v>92</v>
      </c>
      <c r="I163" s="10">
        <v>2548</v>
      </c>
      <c r="J163" s="10">
        <v>2699</v>
      </c>
      <c r="K163" s="10">
        <v>104</v>
      </c>
      <c r="L163" s="10">
        <v>12</v>
      </c>
      <c r="M163" s="10">
        <v>826</v>
      </c>
      <c r="N163" s="11">
        <f>CD[[#This Row],[Gestorben]]+CD[[#This Row],[KH (intensiv)]]+CD[[#This Row],[KH (nicht intensiv)]]+CD[[#This Row],[Infiziert (o. KH)]]+CD[[#This Row],[Genesen]]-CD[[#This Row],[Total]]</f>
        <v>0</v>
      </c>
      <c r="O163" s="12">
        <f>CD[[#This Row],[Total]]-J162</f>
        <v>18</v>
      </c>
      <c r="P163" s="12">
        <f>CD[[#This Row],[Genesen]]-I162</f>
        <v>24</v>
      </c>
      <c r="Q163" s="20">
        <f t="shared" si="2"/>
        <v>17.649162516275162</v>
      </c>
      <c r="R163" s="2">
        <v>44076</v>
      </c>
    </row>
    <row r="164" spans="2:18" x14ac:dyDescent="0.2">
      <c r="B164" s="7">
        <v>44076</v>
      </c>
      <c r="C164" s="8">
        <v>0.91666666666666663</v>
      </c>
      <c r="D164" s="17">
        <f>-CD[[#This Row],[Gestorben]]</f>
        <v>-47</v>
      </c>
      <c r="E164" s="9">
        <v>47</v>
      </c>
      <c r="F164" s="10">
        <v>6</v>
      </c>
      <c r="G164" s="11">
        <f>CD[[#This Row],[KH]]-CD[[#This Row],[KH (intensiv)]]</f>
        <v>7</v>
      </c>
      <c r="H164" s="11">
        <f>CD[[#This Row],[Infiziert]]-CD[[#This Row],[KH (nicht intensiv)]]-CD[[#This Row],[KH (intensiv)]]</f>
        <v>88</v>
      </c>
      <c r="I164" s="10">
        <v>2559</v>
      </c>
      <c r="J164" s="10">
        <v>2707</v>
      </c>
      <c r="K164" s="10">
        <v>101</v>
      </c>
      <c r="L164" s="10">
        <v>13</v>
      </c>
      <c r="M164" s="10">
        <v>836</v>
      </c>
      <c r="N164" s="11">
        <f>CD[[#This Row],[Gestorben]]+CD[[#This Row],[KH (intensiv)]]+CD[[#This Row],[KH (nicht intensiv)]]+CD[[#This Row],[Infiziert (o. KH)]]+CD[[#This Row],[Genesen]]-CD[[#This Row],[Total]]</f>
        <v>0</v>
      </c>
      <c r="O164" s="12">
        <f>CD[[#This Row],[Total]]-J163</f>
        <v>8</v>
      </c>
      <c r="P164" s="12">
        <f>CD[[#This Row],[Genesen]]-I163</f>
        <v>11</v>
      </c>
      <c r="Q164" s="20">
        <f t="shared" si="2"/>
        <v>14.243183785064165</v>
      </c>
      <c r="R164" s="2">
        <v>44077</v>
      </c>
    </row>
    <row r="165" spans="2:18" x14ac:dyDescent="0.2">
      <c r="B165" s="7">
        <v>44077</v>
      </c>
      <c r="C165" s="8">
        <v>0.91666666666666663</v>
      </c>
      <c r="D165" s="17">
        <f>-CD[[#This Row],[Gestorben]]</f>
        <v>-47</v>
      </c>
      <c r="E165" s="9">
        <v>47</v>
      </c>
      <c r="F165" s="10">
        <v>5</v>
      </c>
      <c r="G165" s="11">
        <f>CD[[#This Row],[KH]]-CD[[#This Row],[KH (intensiv)]]</f>
        <v>7</v>
      </c>
      <c r="H165" s="11">
        <f>CD[[#This Row],[Infiziert]]-CD[[#This Row],[KH (nicht intensiv)]]-CD[[#This Row],[KH (intensiv)]]</f>
        <v>88</v>
      </c>
      <c r="I165" s="10">
        <v>2579</v>
      </c>
      <c r="J165" s="10">
        <v>2726</v>
      </c>
      <c r="K165" s="10">
        <v>100</v>
      </c>
      <c r="L165" s="10">
        <v>12</v>
      </c>
      <c r="M165" s="10">
        <v>822</v>
      </c>
      <c r="N165" s="11">
        <f>CD[[#This Row],[Gestorben]]+CD[[#This Row],[KH (intensiv)]]+CD[[#This Row],[KH (nicht intensiv)]]+CD[[#This Row],[Infiziert (o. KH)]]+CD[[#This Row],[Genesen]]-CD[[#This Row],[Total]]</f>
        <v>0</v>
      </c>
      <c r="O165" s="12">
        <f>CD[[#This Row],[Total]]-J164</f>
        <v>19</v>
      </c>
      <c r="P165" s="12">
        <f>CD[[#This Row],[Genesen]]-I164</f>
        <v>20</v>
      </c>
      <c r="Q165" s="20">
        <f t="shared" si="2"/>
        <v>13.933549354954074</v>
      </c>
      <c r="R165" s="2">
        <v>44078</v>
      </c>
    </row>
    <row r="166" spans="2:18" x14ac:dyDescent="0.2">
      <c r="B166" s="7">
        <v>44078</v>
      </c>
      <c r="C166" s="8">
        <v>0.91666666666666663</v>
      </c>
      <c r="D166" s="17">
        <f>-CD[[#This Row],[Gestorben]]</f>
        <v>-47</v>
      </c>
      <c r="E166" s="9">
        <v>47</v>
      </c>
      <c r="F166" s="10">
        <v>4</v>
      </c>
      <c r="G166" s="11">
        <f>CD[[#This Row],[KH]]-CD[[#This Row],[KH (intensiv)]]</f>
        <v>9</v>
      </c>
      <c r="H166" s="11">
        <f>CD[[#This Row],[Infiziert]]-CD[[#This Row],[KH (nicht intensiv)]]-CD[[#This Row],[KH (intensiv)]]</f>
        <v>89</v>
      </c>
      <c r="I166" s="10">
        <v>2594</v>
      </c>
      <c r="J166" s="10">
        <v>2743</v>
      </c>
      <c r="K166" s="10">
        <v>102</v>
      </c>
      <c r="L166" s="10">
        <v>13</v>
      </c>
      <c r="M166" s="10">
        <v>777</v>
      </c>
      <c r="N166" s="11">
        <f>CD[[#This Row],[Gestorben]]+CD[[#This Row],[KH (intensiv)]]+CD[[#This Row],[KH (nicht intensiv)]]+CD[[#This Row],[Infiziert (o. KH)]]+CD[[#This Row],[Genesen]]-CD[[#This Row],[Total]]</f>
        <v>0</v>
      </c>
      <c r="O166" s="12">
        <f>CD[[#This Row],[Total]]-J165</f>
        <v>17</v>
      </c>
      <c r="P166" s="12">
        <f>CD[[#This Row],[Genesen]]-I165</f>
        <v>15</v>
      </c>
      <c r="Q166" s="20">
        <f t="shared" si="2"/>
        <v>14.08836657000912</v>
      </c>
      <c r="R166" s="2">
        <v>44079</v>
      </c>
    </row>
    <row r="167" spans="2:18" x14ac:dyDescent="0.2">
      <c r="B167" s="7">
        <v>44079</v>
      </c>
      <c r="C167" s="8">
        <v>0.91666666666666663</v>
      </c>
      <c r="D167" s="17">
        <f>-CD[[#This Row],[Gestorben]]</f>
        <v>-47</v>
      </c>
      <c r="E167" s="9">
        <v>47</v>
      </c>
      <c r="F167" s="10">
        <v>5</v>
      </c>
      <c r="G167" s="11">
        <f>CD[[#This Row],[KH]]-CD[[#This Row],[KH (intensiv)]]</f>
        <v>7</v>
      </c>
      <c r="H167" s="11">
        <f>CD[[#This Row],[Infiziert]]-CD[[#This Row],[KH (nicht intensiv)]]-CD[[#This Row],[KH (intensiv)]]</f>
        <v>78</v>
      </c>
      <c r="I167" s="10">
        <v>2622</v>
      </c>
      <c r="J167" s="10">
        <v>2759</v>
      </c>
      <c r="K167" s="10">
        <v>90</v>
      </c>
      <c r="L167" s="10">
        <v>12</v>
      </c>
      <c r="M167" s="10">
        <v>590</v>
      </c>
      <c r="N167" s="11">
        <f>CD[[#This Row],[Gestorben]]+CD[[#This Row],[KH (intensiv)]]+CD[[#This Row],[KH (nicht intensiv)]]+CD[[#This Row],[Infiziert (o. KH)]]+CD[[#This Row],[Genesen]]-CD[[#This Row],[Total]]</f>
        <v>0</v>
      </c>
      <c r="O167" s="12">
        <f>CD[[#This Row],[Total]]-J166</f>
        <v>16</v>
      </c>
      <c r="P167" s="12">
        <f>CD[[#This Row],[Genesen]]-I166</f>
        <v>28</v>
      </c>
      <c r="Q167" s="20">
        <f t="shared" si="2"/>
        <v>15.017269860339391</v>
      </c>
      <c r="R167" s="2">
        <v>44080</v>
      </c>
    </row>
    <row r="168" spans="2:18" x14ac:dyDescent="0.2">
      <c r="B168" s="7">
        <v>44080</v>
      </c>
      <c r="C168" s="8">
        <v>0.91666666666666663</v>
      </c>
      <c r="D168" s="17">
        <f>-CD[[#This Row],[Gestorben]]</f>
        <v>-47</v>
      </c>
      <c r="E168" s="9">
        <v>47</v>
      </c>
      <c r="F168" s="10">
        <v>5</v>
      </c>
      <c r="G168" s="11">
        <f>CD[[#This Row],[KH]]-CD[[#This Row],[KH (intensiv)]]</f>
        <v>7</v>
      </c>
      <c r="H168" s="11">
        <f>CD[[#This Row],[Infiziert]]-CD[[#This Row],[KH (nicht intensiv)]]-CD[[#This Row],[KH (intensiv)]]</f>
        <v>87</v>
      </c>
      <c r="I168" s="10">
        <v>2624</v>
      </c>
      <c r="J168" s="10">
        <v>2770</v>
      </c>
      <c r="K168" s="10">
        <v>99</v>
      </c>
      <c r="L168" s="10">
        <v>12</v>
      </c>
      <c r="M168" s="10">
        <v>562</v>
      </c>
      <c r="N168" s="11">
        <f>CD[[#This Row],[Gestorben]]+CD[[#This Row],[KH (intensiv)]]+CD[[#This Row],[KH (nicht intensiv)]]+CD[[#This Row],[Infiziert (o. KH)]]+CD[[#This Row],[Genesen]]-CD[[#This Row],[Total]]</f>
        <v>0</v>
      </c>
      <c r="O168" s="12">
        <f>CD[[#This Row],[Total]]-J167</f>
        <v>11</v>
      </c>
      <c r="P168" s="12">
        <f>CD[[#This Row],[Genesen]]-I167</f>
        <v>2</v>
      </c>
      <c r="Q168" s="20">
        <f t="shared" si="2"/>
        <v>14.862452645284346</v>
      </c>
      <c r="R168" s="2">
        <v>44081</v>
      </c>
    </row>
    <row r="169" spans="2:18" x14ac:dyDescent="0.2">
      <c r="B169" s="7">
        <v>44081</v>
      </c>
      <c r="C169" s="8">
        <v>0.91666666666666663</v>
      </c>
      <c r="D169" s="17">
        <f>-CD[[#This Row],[Gestorben]]</f>
        <v>-47</v>
      </c>
      <c r="E169" s="9">
        <v>47</v>
      </c>
      <c r="F169" s="10">
        <v>6</v>
      </c>
      <c r="G169" s="11">
        <f>CD[[#This Row],[KH]]-CD[[#This Row],[KH (intensiv)]]</f>
        <v>7</v>
      </c>
      <c r="H169" s="11">
        <f>CD[[#This Row],[Infiziert]]-CD[[#This Row],[KH (nicht intensiv)]]-CD[[#This Row],[KH (intensiv)]]</f>
        <v>85</v>
      </c>
      <c r="I169" s="10">
        <v>2636</v>
      </c>
      <c r="J169" s="10">
        <v>2781</v>
      </c>
      <c r="K169" s="10">
        <v>98</v>
      </c>
      <c r="L169" s="10">
        <v>13</v>
      </c>
      <c r="M169" s="10">
        <v>557</v>
      </c>
      <c r="N169" s="11">
        <f>CD[[#This Row],[Gestorben]]+CD[[#This Row],[KH (intensiv)]]+CD[[#This Row],[KH (nicht intensiv)]]+CD[[#This Row],[Infiziert (o. KH)]]+CD[[#This Row],[Genesen]]-CD[[#This Row],[Total]]</f>
        <v>0</v>
      </c>
      <c r="O169" s="12">
        <f>CD[[#This Row],[Total]]-J168</f>
        <v>11</v>
      </c>
      <c r="P169" s="12">
        <f>CD[[#This Row],[Genesen]]-I168</f>
        <v>12</v>
      </c>
      <c r="Q169" s="20">
        <f t="shared" si="2"/>
        <v>15.481721505504527</v>
      </c>
      <c r="R169" s="2">
        <v>44082</v>
      </c>
    </row>
    <row r="170" spans="2:18" x14ac:dyDescent="0.2">
      <c r="B170" s="7">
        <v>44082</v>
      </c>
      <c r="C170" s="8">
        <v>0.91666666666666663</v>
      </c>
      <c r="D170" s="17">
        <f>-CD[[#This Row],[Gestorben]]</f>
        <v>-47</v>
      </c>
      <c r="E170" s="9">
        <v>47</v>
      </c>
      <c r="F170" s="10">
        <v>5</v>
      </c>
      <c r="G170" s="11">
        <f>CD[[#This Row],[KH]]-CD[[#This Row],[KH (intensiv)]]</f>
        <v>9</v>
      </c>
      <c r="H170" s="11">
        <f>CD[[#This Row],[Infiziert]]-CD[[#This Row],[KH (nicht intensiv)]]-CD[[#This Row],[KH (intensiv)]]</f>
        <v>73</v>
      </c>
      <c r="I170" s="10">
        <v>2659</v>
      </c>
      <c r="J170" s="10">
        <v>2793</v>
      </c>
      <c r="K170" s="10">
        <v>87</v>
      </c>
      <c r="L170" s="10">
        <v>14</v>
      </c>
      <c r="M170" s="10">
        <v>549</v>
      </c>
      <c r="N170" s="11">
        <f>CD[[#This Row],[Gestorben]]+CD[[#This Row],[KH (intensiv)]]+CD[[#This Row],[KH (nicht intensiv)]]+CD[[#This Row],[Infiziert (o. KH)]]+CD[[#This Row],[Genesen]]-CD[[#This Row],[Total]]</f>
        <v>0</v>
      </c>
      <c r="O170" s="12">
        <f>CD[[#This Row],[Total]]-J169</f>
        <v>12</v>
      </c>
      <c r="P170" s="12">
        <f>CD[[#This Row],[Genesen]]-I169</f>
        <v>23</v>
      </c>
      <c r="Q170" s="20">
        <f t="shared" si="2"/>
        <v>14.552818215174256</v>
      </c>
      <c r="R170" s="2">
        <v>44083</v>
      </c>
    </row>
    <row r="171" spans="2:18" x14ac:dyDescent="0.2">
      <c r="B171" s="7">
        <v>44083</v>
      </c>
      <c r="C171" s="8">
        <v>0.91666666666666663</v>
      </c>
      <c r="D171" s="17">
        <f>-CD[[#This Row],[Gestorben]]</f>
        <v>-47</v>
      </c>
      <c r="E171" s="9">
        <v>47</v>
      </c>
      <c r="F171" s="10">
        <v>6</v>
      </c>
      <c r="G171" s="11">
        <f>CD[[#This Row],[KH]]-CD[[#This Row],[KH (intensiv)]]</f>
        <v>12</v>
      </c>
      <c r="H171" s="11">
        <f>CD[[#This Row],[Infiziert]]-CD[[#This Row],[KH (nicht intensiv)]]-CD[[#This Row],[KH (intensiv)]]</f>
        <v>74</v>
      </c>
      <c r="I171" s="10">
        <v>2665</v>
      </c>
      <c r="J171" s="10">
        <v>2804</v>
      </c>
      <c r="K171" s="10">
        <v>92</v>
      </c>
      <c r="L171" s="10">
        <v>18</v>
      </c>
      <c r="M171" s="10">
        <v>607</v>
      </c>
      <c r="N171" s="11">
        <f>CD[[#This Row],[Gestorben]]+CD[[#This Row],[KH (intensiv)]]+CD[[#This Row],[KH (nicht intensiv)]]+CD[[#This Row],[Infiziert (o. KH)]]+CD[[#This Row],[Genesen]]-CD[[#This Row],[Total]]</f>
        <v>0</v>
      </c>
      <c r="O171" s="12">
        <f>CD[[#This Row],[Total]]-J170</f>
        <v>11</v>
      </c>
      <c r="P171" s="12">
        <f>CD[[#This Row],[Genesen]]-I170</f>
        <v>6</v>
      </c>
      <c r="Q171" s="20">
        <f t="shared" si="2"/>
        <v>15.017269860339391</v>
      </c>
      <c r="R171" s="2">
        <v>44084</v>
      </c>
    </row>
    <row r="172" spans="2:18" x14ac:dyDescent="0.2">
      <c r="B172" s="7">
        <v>44084</v>
      </c>
      <c r="C172" s="8">
        <v>0.91666666666666663</v>
      </c>
      <c r="D172" s="17">
        <f>-CD[[#This Row],[Gestorben]]</f>
        <v>-47</v>
      </c>
      <c r="E172" s="9">
        <v>47</v>
      </c>
      <c r="F172" s="10">
        <v>6</v>
      </c>
      <c r="G172" s="11">
        <f>CD[[#This Row],[KH]]-CD[[#This Row],[KH (intensiv)]]</f>
        <v>11</v>
      </c>
      <c r="H172" s="11">
        <f>CD[[#This Row],[Infiziert]]-CD[[#This Row],[KH (nicht intensiv)]]-CD[[#This Row],[KH (intensiv)]]</f>
        <v>72</v>
      </c>
      <c r="I172" s="10">
        <v>2689</v>
      </c>
      <c r="J172" s="10">
        <v>2825</v>
      </c>
      <c r="K172" s="10">
        <v>89</v>
      </c>
      <c r="L172" s="10">
        <v>17</v>
      </c>
      <c r="M172" s="10">
        <v>585</v>
      </c>
      <c r="N172" s="11">
        <f>CD[[#This Row],[Gestorben]]+CD[[#This Row],[KH (intensiv)]]+CD[[#This Row],[KH (nicht intensiv)]]+CD[[#This Row],[Infiziert (o. KH)]]+CD[[#This Row],[Genesen]]-CD[[#This Row],[Total]]</f>
        <v>0</v>
      </c>
      <c r="O172" s="12">
        <f>CD[[#This Row],[Total]]-J171</f>
        <v>21</v>
      </c>
      <c r="P172" s="12">
        <f>CD[[#This Row],[Genesen]]-I171</f>
        <v>24</v>
      </c>
      <c r="Q172" s="20">
        <f t="shared" si="2"/>
        <v>15.326904290449482</v>
      </c>
      <c r="R172" s="2">
        <v>44085</v>
      </c>
    </row>
    <row r="173" spans="2:18" x14ac:dyDescent="0.2">
      <c r="B173" s="7">
        <v>44085</v>
      </c>
      <c r="C173" s="8">
        <v>0.91666666666666663</v>
      </c>
      <c r="D173" s="17">
        <f>-CD[[#This Row],[Gestorben]]</f>
        <v>-47</v>
      </c>
      <c r="E173" s="9">
        <v>47</v>
      </c>
      <c r="F173" s="10">
        <v>3</v>
      </c>
      <c r="G173" s="11">
        <f>CD[[#This Row],[KH]]-CD[[#This Row],[KH (intensiv)]]</f>
        <v>10</v>
      </c>
      <c r="H173" s="11">
        <f>CD[[#This Row],[Infiziert]]-CD[[#This Row],[KH (nicht intensiv)]]-CD[[#This Row],[KH (intensiv)]]</f>
        <v>78</v>
      </c>
      <c r="I173" s="10">
        <v>2711</v>
      </c>
      <c r="J173" s="10">
        <v>2849</v>
      </c>
      <c r="K173" s="10">
        <v>91</v>
      </c>
      <c r="L173" s="10">
        <v>13</v>
      </c>
      <c r="M173" s="10">
        <v>613</v>
      </c>
      <c r="N173" s="11">
        <f>CD[[#This Row],[Gestorben]]+CD[[#This Row],[KH (intensiv)]]+CD[[#This Row],[KH (nicht intensiv)]]+CD[[#This Row],[Infiziert (o. KH)]]+CD[[#This Row],[Genesen]]-CD[[#This Row],[Total]]</f>
        <v>0</v>
      </c>
      <c r="O173" s="12">
        <f>CD[[#This Row],[Total]]-J172</f>
        <v>24</v>
      </c>
      <c r="P173" s="12">
        <f>CD[[#This Row],[Genesen]]-I172</f>
        <v>22</v>
      </c>
      <c r="Q173" s="20">
        <f t="shared" si="2"/>
        <v>16.410624795834799</v>
      </c>
      <c r="R173" s="2">
        <v>44086</v>
      </c>
    </row>
    <row r="174" spans="2:18" x14ac:dyDescent="0.2">
      <c r="B174" s="7">
        <v>44086</v>
      </c>
      <c r="C174" s="8">
        <v>0.91666666666666663</v>
      </c>
      <c r="D174" s="17">
        <f>-CD[[#This Row],[Gestorben]]</f>
        <v>-47</v>
      </c>
      <c r="E174" s="9">
        <v>47</v>
      </c>
      <c r="F174" s="10">
        <v>3</v>
      </c>
      <c r="G174" s="11">
        <f>CD[[#This Row],[KH]]-CD[[#This Row],[KH (intensiv)]]</f>
        <v>9</v>
      </c>
      <c r="H174" s="11">
        <f>CD[[#This Row],[Infiziert]]-CD[[#This Row],[KH (nicht intensiv)]]-CD[[#This Row],[KH (intensiv)]]</f>
        <v>79</v>
      </c>
      <c r="I174" s="10">
        <v>2720</v>
      </c>
      <c r="J174" s="10">
        <v>2858</v>
      </c>
      <c r="K174" s="10">
        <v>91</v>
      </c>
      <c r="L174" s="10">
        <v>12</v>
      </c>
      <c r="M174" s="10">
        <v>593</v>
      </c>
      <c r="N174" s="11">
        <f>CD[[#This Row],[Gestorben]]+CD[[#This Row],[KH (intensiv)]]+CD[[#This Row],[KH (nicht intensiv)]]+CD[[#This Row],[Infiziert (o. KH)]]+CD[[#This Row],[Genesen]]-CD[[#This Row],[Total]]</f>
        <v>0</v>
      </c>
      <c r="O174" s="12">
        <f>CD[[#This Row],[Total]]-J173</f>
        <v>9</v>
      </c>
      <c r="P174" s="12">
        <f>CD[[#This Row],[Genesen]]-I173</f>
        <v>9</v>
      </c>
      <c r="Q174" s="20">
        <f t="shared" si="2"/>
        <v>15.326904290449482</v>
      </c>
      <c r="R174" s="2">
        <v>44087</v>
      </c>
    </row>
    <row r="175" spans="2:18" x14ac:dyDescent="0.2">
      <c r="B175" s="7">
        <v>44087</v>
      </c>
      <c r="C175" s="8">
        <v>0.91666666666666663</v>
      </c>
      <c r="D175" s="17">
        <f>-CD[[#This Row],[Gestorben]]</f>
        <v>-47</v>
      </c>
      <c r="E175" s="9">
        <v>47</v>
      </c>
      <c r="F175" s="10">
        <v>3</v>
      </c>
      <c r="G175" s="11">
        <f>CD[[#This Row],[KH]]-CD[[#This Row],[KH (intensiv)]]</f>
        <v>9</v>
      </c>
      <c r="H175" s="11">
        <f>CD[[#This Row],[Infiziert]]-CD[[#This Row],[KH (nicht intensiv)]]-CD[[#This Row],[KH (intensiv)]]</f>
        <v>80</v>
      </c>
      <c r="I175" s="10">
        <v>2730</v>
      </c>
      <c r="J175" s="10">
        <v>2869</v>
      </c>
      <c r="K175" s="10">
        <v>92</v>
      </c>
      <c r="L175" s="10">
        <v>12</v>
      </c>
      <c r="M175" s="10">
        <v>593</v>
      </c>
      <c r="N175" s="11">
        <f>CD[[#This Row],[Gestorben]]+CD[[#This Row],[KH (intensiv)]]+CD[[#This Row],[KH (nicht intensiv)]]+CD[[#This Row],[Infiziert (o. KH)]]+CD[[#This Row],[Genesen]]-CD[[#This Row],[Total]]</f>
        <v>0</v>
      </c>
      <c r="O175" s="12">
        <f>CD[[#This Row],[Total]]-J174</f>
        <v>11</v>
      </c>
      <c r="P175" s="12">
        <f>CD[[#This Row],[Genesen]]-I174</f>
        <v>10</v>
      </c>
      <c r="Q175" s="20">
        <f t="shared" si="2"/>
        <v>15.326904290449482</v>
      </c>
      <c r="R175" s="2">
        <v>44088</v>
      </c>
    </row>
    <row r="176" spans="2:18" x14ac:dyDescent="0.2">
      <c r="B176" s="7">
        <v>44088</v>
      </c>
      <c r="C176" s="8">
        <v>0.91666666666666663</v>
      </c>
      <c r="D176" s="17">
        <f>-CD[[#This Row],[Gestorben]]</f>
        <v>-47</v>
      </c>
      <c r="E176" s="9">
        <v>47</v>
      </c>
      <c r="F176" s="10">
        <v>3</v>
      </c>
      <c r="G176" s="11">
        <f>CD[[#This Row],[KH]]-CD[[#This Row],[KH (intensiv)]]</f>
        <v>9</v>
      </c>
      <c r="H176" s="11">
        <f>CD[[#This Row],[Infiziert]]-CD[[#This Row],[KH (nicht intensiv)]]-CD[[#This Row],[KH (intensiv)]]</f>
        <v>75</v>
      </c>
      <c r="I176" s="10">
        <v>2749</v>
      </c>
      <c r="J176" s="10">
        <v>2883</v>
      </c>
      <c r="K176" s="10">
        <v>87</v>
      </c>
      <c r="L176" s="10">
        <v>12</v>
      </c>
      <c r="M176" s="10">
        <v>646</v>
      </c>
      <c r="N176" s="11">
        <f>CD[[#This Row],[Gestorben]]+CD[[#This Row],[KH (intensiv)]]+CD[[#This Row],[KH (nicht intensiv)]]+CD[[#This Row],[Infiziert (o. KH)]]+CD[[#This Row],[Genesen]]-CD[[#This Row],[Total]]</f>
        <v>0</v>
      </c>
      <c r="O176" s="12">
        <f>CD[[#This Row],[Total]]-J175</f>
        <v>14</v>
      </c>
      <c r="P176" s="12">
        <f>CD[[#This Row],[Genesen]]-I175</f>
        <v>19</v>
      </c>
      <c r="Q176" s="20">
        <f t="shared" si="2"/>
        <v>15.791355935614616</v>
      </c>
      <c r="R176" s="2">
        <v>44089</v>
      </c>
    </row>
    <row r="177" spans="2:18" x14ac:dyDescent="0.2">
      <c r="B177" s="7">
        <v>44089</v>
      </c>
      <c r="C177" s="8">
        <v>0.91666666666666663</v>
      </c>
      <c r="D177" s="17">
        <f>-CD[[#This Row],[Gestorben]]</f>
        <v>-47</v>
      </c>
      <c r="E177" s="9">
        <v>47</v>
      </c>
      <c r="F177" s="10">
        <v>2</v>
      </c>
      <c r="G177" s="11">
        <f>CD[[#This Row],[KH]]-CD[[#This Row],[KH (intensiv)]]</f>
        <v>13</v>
      </c>
      <c r="H177" s="11">
        <f>CD[[#This Row],[Infiziert]]-CD[[#This Row],[KH (nicht intensiv)]]-CD[[#This Row],[KH (intensiv)]]</f>
        <v>83</v>
      </c>
      <c r="I177" s="10">
        <v>2756</v>
      </c>
      <c r="J177" s="10">
        <v>2901</v>
      </c>
      <c r="K177" s="10">
        <v>98</v>
      </c>
      <c r="L177" s="10">
        <v>15</v>
      </c>
      <c r="M177" s="10">
        <v>821</v>
      </c>
      <c r="N177" s="11">
        <f>CD[[#This Row],[Gestorben]]+CD[[#This Row],[KH (intensiv)]]+CD[[#This Row],[KH (nicht intensiv)]]+CD[[#This Row],[Infiziert (o. KH)]]+CD[[#This Row],[Genesen]]-CD[[#This Row],[Total]]</f>
        <v>0</v>
      </c>
      <c r="O177" s="12">
        <f>CD[[#This Row],[Total]]-J176</f>
        <v>18</v>
      </c>
      <c r="P177" s="12">
        <f>CD[[#This Row],[Genesen]]-I176</f>
        <v>7</v>
      </c>
      <c r="Q177" s="20">
        <f t="shared" si="2"/>
        <v>16.72025922594489</v>
      </c>
      <c r="R177" s="2">
        <v>44090</v>
      </c>
    </row>
    <row r="178" spans="2:18" x14ac:dyDescent="0.2">
      <c r="B178" s="7">
        <v>44090</v>
      </c>
      <c r="C178" s="8">
        <v>0.91666666666666663</v>
      </c>
      <c r="D178" s="17">
        <f>-CD[[#This Row],[Gestorben]]</f>
        <v>-47</v>
      </c>
      <c r="E178" s="9">
        <v>47</v>
      </c>
      <c r="F178" s="10">
        <v>3</v>
      </c>
      <c r="G178" s="11">
        <f>CD[[#This Row],[KH]]-CD[[#This Row],[KH (intensiv)]]</f>
        <v>11</v>
      </c>
      <c r="H178" s="11">
        <f>CD[[#This Row],[Infiziert]]-CD[[#This Row],[KH (nicht intensiv)]]-CD[[#This Row],[KH (intensiv)]]</f>
        <v>86</v>
      </c>
      <c r="I178" s="10">
        <v>2778</v>
      </c>
      <c r="J178" s="10">
        <v>2925</v>
      </c>
      <c r="K178" s="10">
        <v>100</v>
      </c>
      <c r="L178" s="10">
        <v>14</v>
      </c>
      <c r="M178" s="10">
        <v>900</v>
      </c>
      <c r="N178" s="11">
        <f>CD[[#This Row],[Gestorben]]+CD[[#This Row],[KH (intensiv)]]+CD[[#This Row],[KH (nicht intensiv)]]+CD[[#This Row],[Infiziert (o. KH)]]+CD[[#This Row],[Genesen]]-CD[[#This Row],[Total]]</f>
        <v>0</v>
      </c>
      <c r="O178" s="12">
        <f>CD[[#This Row],[Total]]-J177</f>
        <v>24</v>
      </c>
      <c r="P178" s="12">
        <f>CD[[#This Row],[Genesen]]-I177</f>
        <v>22</v>
      </c>
      <c r="Q178" s="20">
        <f t="shared" si="2"/>
        <v>18.732883021660477</v>
      </c>
      <c r="R178" s="2">
        <v>44091</v>
      </c>
    </row>
    <row r="179" spans="2:18" x14ac:dyDescent="0.2">
      <c r="B179" s="7">
        <v>44091</v>
      </c>
      <c r="C179" s="8">
        <v>0.91666666666666663</v>
      </c>
      <c r="D179" s="17">
        <f>-CD[[#This Row],[Gestorben]]</f>
        <v>-47</v>
      </c>
      <c r="E179" s="9">
        <v>47</v>
      </c>
      <c r="F179" s="10">
        <v>3</v>
      </c>
      <c r="G179" s="11">
        <f>CD[[#This Row],[KH]]-CD[[#This Row],[KH (intensiv)]]</f>
        <v>10</v>
      </c>
      <c r="H179" s="11">
        <f>CD[[#This Row],[Infiziert]]-CD[[#This Row],[KH (nicht intensiv)]]-CD[[#This Row],[KH (intensiv)]]</f>
        <v>102</v>
      </c>
      <c r="I179" s="10">
        <v>2782</v>
      </c>
      <c r="J179" s="10">
        <v>2944</v>
      </c>
      <c r="K179" s="10">
        <v>115</v>
      </c>
      <c r="L179" s="10">
        <v>13</v>
      </c>
      <c r="M179" s="10">
        <v>1021</v>
      </c>
      <c r="N179" s="11">
        <f>CD[[#This Row],[Gestorben]]+CD[[#This Row],[KH (intensiv)]]+CD[[#This Row],[KH (nicht intensiv)]]+CD[[#This Row],[Infiziert (o. KH)]]+CD[[#This Row],[Genesen]]-CD[[#This Row],[Total]]</f>
        <v>0</v>
      </c>
      <c r="O179" s="12">
        <f>CD[[#This Row],[Total]]-J178</f>
        <v>19</v>
      </c>
      <c r="P179" s="12">
        <f>CD[[#This Row],[Genesen]]-I178</f>
        <v>4</v>
      </c>
      <c r="Q179" s="20">
        <f t="shared" si="2"/>
        <v>18.423248591550387</v>
      </c>
      <c r="R179" s="2">
        <v>44092</v>
      </c>
    </row>
    <row r="180" spans="2:18" x14ac:dyDescent="0.2">
      <c r="B180" s="7">
        <v>44092</v>
      </c>
      <c r="C180" s="8">
        <v>0.91666666666666663</v>
      </c>
      <c r="D180" s="17">
        <f>-CD[[#This Row],[Gestorben]]</f>
        <v>-47</v>
      </c>
      <c r="E180" s="9">
        <v>47</v>
      </c>
      <c r="F180" s="10">
        <v>2</v>
      </c>
      <c r="G180" s="11">
        <f>CD[[#This Row],[KH]]-CD[[#This Row],[KH (intensiv)]]</f>
        <v>11</v>
      </c>
      <c r="H180" s="11">
        <f>CD[[#This Row],[Infiziert]]-CD[[#This Row],[KH (nicht intensiv)]]-CD[[#This Row],[KH (intensiv)]]</f>
        <v>107</v>
      </c>
      <c r="I180" s="10">
        <v>2800</v>
      </c>
      <c r="J180" s="10">
        <v>2967</v>
      </c>
      <c r="K180" s="10">
        <v>120</v>
      </c>
      <c r="L180" s="10">
        <v>13</v>
      </c>
      <c r="M180" s="10">
        <v>1080</v>
      </c>
      <c r="N180" s="11">
        <f>CD[[#This Row],[Gestorben]]+CD[[#This Row],[KH (intensiv)]]+CD[[#This Row],[KH (nicht intensiv)]]+CD[[#This Row],[Infiziert (o. KH)]]+CD[[#This Row],[Genesen]]-CD[[#This Row],[Total]]</f>
        <v>0</v>
      </c>
      <c r="O180" s="12">
        <f>CD[[#This Row],[Total]]-J179</f>
        <v>23</v>
      </c>
      <c r="P180" s="12">
        <f>CD[[#This Row],[Genesen]]-I179</f>
        <v>18</v>
      </c>
      <c r="Q180" s="20">
        <f t="shared" si="2"/>
        <v>18.268431376495343</v>
      </c>
      <c r="R180" s="2">
        <v>44093</v>
      </c>
    </row>
    <row r="181" spans="2:18" x14ac:dyDescent="0.2">
      <c r="B181" s="7">
        <v>44093</v>
      </c>
      <c r="C181" s="8">
        <v>0.91666666666666663</v>
      </c>
      <c r="D181" s="17">
        <f>-CD[[#This Row],[Gestorben]]</f>
        <v>-47</v>
      </c>
      <c r="E181" s="9">
        <v>47</v>
      </c>
      <c r="F181" s="10">
        <v>2</v>
      </c>
      <c r="G181" s="11">
        <f>CD[[#This Row],[KH]]-CD[[#This Row],[KH (intensiv)]]</f>
        <v>9</v>
      </c>
      <c r="H181" s="11">
        <f>CD[[#This Row],[Infiziert]]-CD[[#This Row],[KH (nicht intensiv)]]-CD[[#This Row],[KH (intensiv)]]</f>
        <v>111</v>
      </c>
      <c r="I181" s="10">
        <v>2816</v>
      </c>
      <c r="J181" s="10">
        <v>2985</v>
      </c>
      <c r="K181" s="10">
        <v>122</v>
      </c>
      <c r="L181" s="10">
        <v>11</v>
      </c>
      <c r="M181" s="10">
        <v>1040</v>
      </c>
      <c r="N181" s="11">
        <f>CD[[#This Row],[Gestorben]]+CD[[#This Row],[KH (intensiv)]]+CD[[#This Row],[KH (nicht intensiv)]]+CD[[#This Row],[Infiziert (o. KH)]]+CD[[#This Row],[Genesen]]-CD[[#This Row],[Total]]</f>
        <v>0</v>
      </c>
      <c r="O181" s="12">
        <f>CD[[#This Row],[Total]]-J180</f>
        <v>18</v>
      </c>
      <c r="P181" s="12">
        <f>CD[[#This Row],[Genesen]]-I180</f>
        <v>16</v>
      </c>
      <c r="Q181" s="20">
        <f t="shared" si="2"/>
        <v>19.661786311990749</v>
      </c>
      <c r="R181" s="2">
        <v>44094</v>
      </c>
    </row>
    <row r="182" spans="2:18" x14ac:dyDescent="0.2">
      <c r="B182" s="7">
        <v>44094</v>
      </c>
      <c r="C182" s="8">
        <v>0.91666666666666663</v>
      </c>
      <c r="D182" s="17">
        <f>-CD[[#This Row],[Gestorben]]</f>
        <v>-47</v>
      </c>
      <c r="E182" s="9">
        <v>47</v>
      </c>
      <c r="F182" s="10">
        <v>2</v>
      </c>
      <c r="G182" s="11">
        <f>CD[[#This Row],[KH]]-CD[[#This Row],[KH (intensiv)]]</f>
        <v>9</v>
      </c>
      <c r="H182" s="11">
        <f>CD[[#This Row],[Infiziert]]-CD[[#This Row],[KH (nicht intensiv)]]-CD[[#This Row],[KH (intensiv)]]</f>
        <v>109</v>
      </c>
      <c r="I182" s="10">
        <v>2832</v>
      </c>
      <c r="J182" s="10">
        <v>2999</v>
      </c>
      <c r="K182" s="10">
        <v>120</v>
      </c>
      <c r="L182" s="10">
        <v>11</v>
      </c>
      <c r="M182" s="10">
        <v>1003</v>
      </c>
      <c r="N182" s="11">
        <f>CD[[#This Row],[Gestorben]]+CD[[#This Row],[KH (intensiv)]]+CD[[#This Row],[KH (nicht intensiv)]]+CD[[#This Row],[Infiziert (o. KH)]]+CD[[#This Row],[Genesen]]-CD[[#This Row],[Total]]</f>
        <v>0</v>
      </c>
      <c r="O182" s="12">
        <f>CD[[#This Row],[Total]]-J181</f>
        <v>14</v>
      </c>
      <c r="P182" s="12">
        <f>CD[[#This Row],[Genesen]]-I181</f>
        <v>16</v>
      </c>
      <c r="Q182" s="20">
        <f t="shared" si="2"/>
        <v>20.126237957155883</v>
      </c>
      <c r="R182" s="2">
        <v>44095</v>
      </c>
    </row>
    <row r="183" spans="2:18" x14ac:dyDescent="0.2">
      <c r="B183" s="7">
        <v>44095</v>
      </c>
      <c r="C183" s="8">
        <v>0.91666666666666663</v>
      </c>
      <c r="D183" s="17">
        <f>-CD[[#This Row],[Gestorben]]</f>
        <v>-47</v>
      </c>
      <c r="E183" s="9">
        <v>47</v>
      </c>
      <c r="F183" s="10">
        <v>2</v>
      </c>
      <c r="G183" s="11">
        <f>CD[[#This Row],[KH]]-CD[[#This Row],[KH (intensiv)]]</f>
        <v>10</v>
      </c>
      <c r="H183" s="11">
        <f>CD[[#This Row],[Infiziert]]-CD[[#This Row],[KH (nicht intensiv)]]-CD[[#This Row],[KH (intensiv)]]</f>
        <v>110</v>
      </c>
      <c r="I183" s="10">
        <v>2844</v>
      </c>
      <c r="J183" s="10">
        <v>3013</v>
      </c>
      <c r="K183" s="10">
        <v>122</v>
      </c>
      <c r="L183" s="10">
        <v>12</v>
      </c>
      <c r="M183" s="10">
        <v>1235</v>
      </c>
      <c r="N183" s="11">
        <f>CD[[#This Row],[Gestorben]]+CD[[#This Row],[KH (intensiv)]]+CD[[#This Row],[KH (nicht intensiv)]]+CD[[#This Row],[Infiziert (o. KH)]]+CD[[#This Row],[Genesen]]-CD[[#This Row],[Total]]</f>
        <v>0</v>
      </c>
      <c r="O183" s="12">
        <f>CD[[#This Row],[Total]]-J182</f>
        <v>14</v>
      </c>
      <c r="P183" s="12">
        <f>CD[[#This Row],[Genesen]]-I182</f>
        <v>12</v>
      </c>
      <c r="Q183" s="20">
        <f t="shared" si="2"/>
        <v>20.126237957155883</v>
      </c>
      <c r="R183" s="2">
        <v>44096</v>
      </c>
    </row>
    <row r="184" spans="2:18" x14ac:dyDescent="0.2">
      <c r="B184" s="7">
        <v>44096</v>
      </c>
      <c r="C184" s="8">
        <v>0.91666666666666663</v>
      </c>
      <c r="D184" s="17">
        <f>-CD[[#This Row],[Gestorben]]</f>
        <v>-47</v>
      </c>
      <c r="E184" s="9">
        <v>47</v>
      </c>
      <c r="F184" s="10">
        <v>2</v>
      </c>
      <c r="G184" s="11">
        <f>CD[[#This Row],[KH]]-CD[[#This Row],[KH (intensiv)]]</f>
        <v>13</v>
      </c>
      <c r="H184" s="11">
        <f>CD[[#This Row],[Infiziert]]-CD[[#This Row],[KH (nicht intensiv)]]-CD[[#This Row],[KH (intensiv)]]</f>
        <v>109</v>
      </c>
      <c r="I184" s="10">
        <v>2860</v>
      </c>
      <c r="J184" s="10">
        <v>3031</v>
      </c>
      <c r="K184" s="10">
        <v>124</v>
      </c>
      <c r="L184" s="10">
        <v>15</v>
      </c>
      <c r="M184" s="10">
        <v>1328</v>
      </c>
      <c r="N184" s="11">
        <f>CD[[#This Row],[Gestorben]]+CD[[#This Row],[KH (intensiv)]]+CD[[#This Row],[KH (nicht intensiv)]]+CD[[#This Row],[Infiziert (o. KH)]]+CD[[#This Row],[Genesen]]-CD[[#This Row],[Total]]</f>
        <v>0</v>
      </c>
      <c r="O184" s="12">
        <f>CD[[#This Row],[Total]]-J183</f>
        <v>18</v>
      </c>
      <c r="P184" s="12">
        <f>CD[[#This Row],[Genesen]]-I183</f>
        <v>16</v>
      </c>
      <c r="Q184" s="20">
        <f t="shared" si="2"/>
        <v>20.126237957155883</v>
      </c>
      <c r="R184" s="2">
        <v>44097</v>
      </c>
    </row>
    <row r="185" spans="2:18" x14ac:dyDescent="0.2">
      <c r="B185" s="7">
        <v>44097</v>
      </c>
      <c r="C185" s="8">
        <v>0.91666666666666663</v>
      </c>
      <c r="D185" s="17">
        <f>-CD[[#This Row],[Gestorben]]</f>
        <v>-47</v>
      </c>
      <c r="E185" s="9">
        <v>47</v>
      </c>
      <c r="F185" s="10">
        <v>2</v>
      </c>
      <c r="G185" s="11">
        <f>CD[[#This Row],[KH]]-CD[[#This Row],[KH (intensiv)]]</f>
        <v>13</v>
      </c>
      <c r="H185" s="11">
        <f>CD[[#This Row],[Infiziert]]-CD[[#This Row],[KH (nicht intensiv)]]-CD[[#This Row],[KH (intensiv)]]</f>
        <v>111</v>
      </c>
      <c r="I185" s="10">
        <v>2879</v>
      </c>
      <c r="J185" s="10">
        <v>3052</v>
      </c>
      <c r="K185" s="10">
        <v>126</v>
      </c>
      <c r="L185" s="10">
        <v>15</v>
      </c>
      <c r="M185" s="10">
        <v>1255</v>
      </c>
      <c r="N185" s="11">
        <f>CD[[#This Row],[Gestorben]]+CD[[#This Row],[KH (intensiv)]]+CD[[#This Row],[KH (nicht intensiv)]]+CD[[#This Row],[Infiziert (o. KH)]]+CD[[#This Row],[Genesen]]-CD[[#This Row],[Total]]</f>
        <v>0</v>
      </c>
      <c r="O185" s="12">
        <f>CD[[#This Row],[Total]]-J184</f>
        <v>21</v>
      </c>
      <c r="P185" s="12">
        <f>CD[[#This Row],[Genesen]]-I184</f>
        <v>19</v>
      </c>
      <c r="Q185" s="20">
        <f t="shared" si="2"/>
        <v>19.661786311990749</v>
      </c>
      <c r="R185" s="2">
        <v>44098</v>
      </c>
    </row>
    <row r="186" spans="2:18" x14ac:dyDescent="0.2">
      <c r="B186" s="7">
        <v>44098</v>
      </c>
      <c r="C186" s="8">
        <v>0.91666666666666663</v>
      </c>
      <c r="D186" s="17">
        <f>-CD[[#This Row],[Gestorben]]</f>
        <v>-48</v>
      </c>
      <c r="E186" s="9">
        <v>48</v>
      </c>
      <c r="F186" s="10">
        <v>2</v>
      </c>
      <c r="G186" s="11">
        <f>CD[[#This Row],[KH]]-CD[[#This Row],[KH (intensiv)]]</f>
        <v>12</v>
      </c>
      <c r="H186" s="11">
        <f>CD[[#This Row],[Infiziert]]-CD[[#This Row],[KH (nicht intensiv)]]-CD[[#This Row],[KH (intensiv)]]</f>
        <v>117</v>
      </c>
      <c r="I186" s="10">
        <v>2896</v>
      </c>
      <c r="J186" s="10">
        <v>3075</v>
      </c>
      <c r="K186" s="10">
        <v>131</v>
      </c>
      <c r="L186" s="10">
        <v>14</v>
      </c>
      <c r="M186" s="10">
        <v>1055</v>
      </c>
      <c r="N186" s="11">
        <f>CD[[#This Row],[Gestorben]]+CD[[#This Row],[KH (intensiv)]]+CD[[#This Row],[KH (nicht intensiv)]]+CD[[#This Row],[Infiziert (o. KH)]]+CD[[#This Row],[Genesen]]-CD[[#This Row],[Total]]</f>
        <v>0</v>
      </c>
      <c r="O186" s="12">
        <f>CD[[#This Row],[Total]]-J185</f>
        <v>23</v>
      </c>
      <c r="P186" s="12">
        <f>CD[[#This Row],[Genesen]]-I185</f>
        <v>17</v>
      </c>
      <c r="Q186" s="20">
        <f t="shared" si="2"/>
        <v>20.28105517221093</v>
      </c>
      <c r="R186" s="2">
        <v>44099</v>
      </c>
    </row>
    <row r="187" spans="2:18" x14ac:dyDescent="0.2">
      <c r="B187" s="7">
        <v>44099</v>
      </c>
      <c r="C187" s="8">
        <v>0.91666666666666663</v>
      </c>
      <c r="D187" s="17">
        <f>-CD[[#This Row],[Gestorben]]</f>
        <v>-48</v>
      </c>
      <c r="E187" s="9">
        <v>48</v>
      </c>
      <c r="F187" s="10">
        <v>1</v>
      </c>
      <c r="G187" s="11">
        <f>CD[[#This Row],[KH]]-CD[[#This Row],[KH (intensiv)]]</f>
        <v>11</v>
      </c>
      <c r="H187" s="11">
        <f>CD[[#This Row],[Infiziert]]-CD[[#This Row],[KH (nicht intensiv)]]-CD[[#This Row],[KH (intensiv)]]</f>
        <v>123</v>
      </c>
      <c r="I187" s="10">
        <v>2920</v>
      </c>
      <c r="J187" s="10">
        <v>3103</v>
      </c>
      <c r="K187" s="10">
        <v>135</v>
      </c>
      <c r="L187" s="10">
        <v>12</v>
      </c>
      <c r="M187" s="10">
        <v>1290</v>
      </c>
      <c r="N187" s="11">
        <f>CD[[#This Row],[Gestorben]]+CD[[#This Row],[KH (intensiv)]]+CD[[#This Row],[KH (nicht intensiv)]]+CD[[#This Row],[Infiziert (o. KH)]]+CD[[#This Row],[Genesen]]-CD[[#This Row],[Total]]</f>
        <v>0</v>
      </c>
      <c r="O187" s="12">
        <f>CD[[#This Row],[Total]]-J186</f>
        <v>28</v>
      </c>
      <c r="P187" s="12">
        <f>CD[[#This Row],[Genesen]]-I186</f>
        <v>24</v>
      </c>
      <c r="Q187" s="20">
        <f t="shared" si="2"/>
        <v>21.055141247486155</v>
      </c>
      <c r="R187" s="2">
        <v>44100</v>
      </c>
    </row>
    <row r="188" spans="2:18" x14ac:dyDescent="0.2">
      <c r="B188" s="7">
        <v>44100</v>
      </c>
      <c r="C188" s="8">
        <v>0.91666666666666663</v>
      </c>
      <c r="D188" s="17">
        <f>-CD[[#This Row],[Gestorben]]</f>
        <v>-48</v>
      </c>
      <c r="E188" s="9">
        <v>48</v>
      </c>
      <c r="F188" s="10">
        <v>2</v>
      </c>
      <c r="G188" s="11">
        <f>CD[[#This Row],[KH]]-CD[[#This Row],[KH (intensiv)]]</f>
        <v>13</v>
      </c>
      <c r="H188" s="11">
        <f>CD[[#This Row],[Infiziert]]-CD[[#This Row],[KH (nicht intensiv)]]-CD[[#This Row],[KH (intensiv)]]</f>
        <v>130</v>
      </c>
      <c r="I188" s="10">
        <v>2939</v>
      </c>
      <c r="J188" s="10">
        <v>3132</v>
      </c>
      <c r="K188" s="10">
        <v>145</v>
      </c>
      <c r="L188" s="10">
        <v>15</v>
      </c>
      <c r="M188" s="10">
        <v>1157</v>
      </c>
      <c r="N188" s="11">
        <f>CD[[#This Row],[Gestorben]]+CD[[#This Row],[KH (intensiv)]]+CD[[#This Row],[KH (nicht intensiv)]]+CD[[#This Row],[Infiziert (o. KH)]]+CD[[#This Row],[Genesen]]-CD[[#This Row],[Total]]</f>
        <v>0</v>
      </c>
      <c r="O188" s="12">
        <f>CD[[#This Row],[Total]]-J187</f>
        <v>29</v>
      </c>
      <c r="P188" s="12">
        <f>CD[[#This Row],[Genesen]]-I187</f>
        <v>19</v>
      </c>
      <c r="Q188" s="20">
        <f t="shared" si="2"/>
        <v>22.758130613091655</v>
      </c>
      <c r="R188" s="2">
        <v>44101</v>
      </c>
    </row>
    <row r="189" spans="2:18" x14ac:dyDescent="0.2">
      <c r="B189" s="7">
        <v>44101</v>
      </c>
      <c r="C189" s="8">
        <v>0.91666666666666663</v>
      </c>
      <c r="D189" s="17">
        <f>-CD[[#This Row],[Gestorben]]</f>
        <v>-48</v>
      </c>
      <c r="E189" s="9">
        <v>48</v>
      </c>
      <c r="F189" s="10">
        <v>5</v>
      </c>
      <c r="G189" s="11">
        <f>CD[[#This Row],[KH]]-CD[[#This Row],[KH (intensiv)]]</f>
        <v>14</v>
      </c>
      <c r="H189" s="11">
        <f>CD[[#This Row],[Infiziert]]-CD[[#This Row],[KH (nicht intensiv)]]-CD[[#This Row],[KH (intensiv)]]</f>
        <v>128</v>
      </c>
      <c r="I189" s="10">
        <v>2972</v>
      </c>
      <c r="J189" s="10">
        <v>3167</v>
      </c>
      <c r="K189" s="10">
        <v>147</v>
      </c>
      <c r="L189" s="10">
        <v>19</v>
      </c>
      <c r="M189" s="10">
        <v>1154</v>
      </c>
      <c r="N189" s="11">
        <f>CD[[#This Row],[Gestorben]]+CD[[#This Row],[KH (intensiv)]]+CD[[#This Row],[KH (nicht intensiv)]]+CD[[#This Row],[Infiziert (o. KH)]]+CD[[#This Row],[Genesen]]-CD[[#This Row],[Total]]</f>
        <v>0</v>
      </c>
      <c r="O189" s="12">
        <f>CD[[#This Row],[Total]]-J188</f>
        <v>35</v>
      </c>
      <c r="P189" s="12">
        <f>CD[[#This Row],[Genesen]]-I188</f>
        <v>33</v>
      </c>
      <c r="Q189" s="20">
        <f t="shared" si="2"/>
        <v>26.009292129247605</v>
      </c>
      <c r="R189" s="2">
        <v>44102</v>
      </c>
    </row>
    <row r="190" spans="2:18" x14ac:dyDescent="0.2">
      <c r="B190" s="7">
        <v>44102</v>
      </c>
      <c r="C190" s="8">
        <v>0.91666666666666663</v>
      </c>
      <c r="D190" s="17">
        <f>-CD[[#This Row],[Gestorben]]</f>
        <v>-48</v>
      </c>
      <c r="E190" s="9">
        <v>48</v>
      </c>
      <c r="F190" s="10">
        <v>3</v>
      </c>
      <c r="G190" s="11">
        <f>CD[[#This Row],[KH]]-CD[[#This Row],[KH (intensiv)]]</f>
        <v>22</v>
      </c>
      <c r="H190" s="11">
        <f>CD[[#This Row],[Infiziert]]-CD[[#This Row],[KH (nicht intensiv)]]-CD[[#This Row],[KH (intensiv)]]</f>
        <v>122</v>
      </c>
      <c r="I190" s="10">
        <v>2981</v>
      </c>
      <c r="J190" s="10">
        <v>3176</v>
      </c>
      <c r="K190" s="10">
        <v>147</v>
      </c>
      <c r="L190" s="10">
        <v>25</v>
      </c>
      <c r="M190" s="10">
        <v>1236</v>
      </c>
      <c r="N190" s="11">
        <f>CD[[#This Row],[Gestorben]]+CD[[#This Row],[KH (intensiv)]]+CD[[#This Row],[KH (nicht intensiv)]]+CD[[#This Row],[Infiziert (o. KH)]]+CD[[#This Row],[Genesen]]-CD[[#This Row],[Total]]</f>
        <v>0</v>
      </c>
      <c r="O190" s="12">
        <f>CD[[#This Row],[Total]]-J189</f>
        <v>9</v>
      </c>
      <c r="P190" s="12">
        <f>CD[[#This Row],[Genesen]]-I189</f>
        <v>9</v>
      </c>
      <c r="Q190" s="20">
        <f t="shared" si="2"/>
        <v>25.235206053972377</v>
      </c>
      <c r="R190" s="2">
        <v>44103</v>
      </c>
    </row>
    <row r="191" spans="2:18" x14ac:dyDescent="0.2">
      <c r="B191" s="7">
        <v>44103</v>
      </c>
      <c r="C191" s="8">
        <v>0.91666666666666663</v>
      </c>
      <c r="D191" s="17">
        <f>-CD[[#This Row],[Gestorben]]</f>
        <v>-48</v>
      </c>
      <c r="E191" s="9">
        <v>48</v>
      </c>
      <c r="F191" s="10">
        <v>3</v>
      </c>
      <c r="G191" s="11">
        <f>CD[[#This Row],[KH]]-CD[[#This Row],[KH (intensiv)]]</f>
        <v>21</v>
      </c>
      <c r="H191" s="11">
        <f>CD[[#This Row],[Infiziert]]-CD[[#This Row],[KH (nicht intensiv)]]-CD[[#This Row],[KH (intensiv)]]</f>
        <v>124</v>
      </c>
      <c r="I191" s="10">
        <v>2999</v>
      </c>
      <c r="J191" s="10">
        <v>3195</v>
      </c>
      <c r="K191" s="10">
        <v>148</v>
      </c>
      <c r="L191" s="10">
        <v>24</v>
      </c>
      <c r="M191" s="10">
        <v>1408</v>
      </c>
      <c r="N191" s="11">
        <f>CD[[#This Row],[Gestorben]]+CD[[#This Row],[KH (intensiv)]]+CD[[#This Row],[KH (nicht intensiv)]]+CD[[#This Row],[Infiziert (o. KH)]]+CD[[#This Row],[Genesen]]-CD[[#This Row],[Total]]</f>
        <v>0</v>
      </c>
      <c r="O191" s="12">
        <f>CD[[#This Row],[Total]]-J190</f>
        <v>19</v>
      </c>
      <c r="P191" s="12">
        <f>CD[[#This Row],[Genesen]]-I190</f>
        <v>18</v>
      </c>
      <c r="Q191" s="20">
        <f t="shared" si="2"/>
        <v>25.390023269027424</v>
      </c>
      <c r="R191" s="2">
        <v>44104</v>
      </c>
    </row>
    <row r="192" spans="2:18" x14ac:dyDescent="0.2">
      <c r="B192" s="7">
        <v>44104</v>
      </c>
      <c r="C192" s="8">
        <v>0.91666666666666663</v>
      </c>
      <c r="D192" s="17">
        <f>-CD[[#This Row],[Gestorben]]</f>
        <v>-48</v>
      </c>
      <c r="E192" s="9">
        <v>48</v>
      </c>
      <c r="F192" s="10">
        <v>5</v>
      </c>
      <c r="G192" s="11">
        <f>CD[[#This Row],[KH]]-CD[[#This Row],[KH (intensiv)]]</f>
        <v>20</v>
      </c>
      <c r="H192" s="11">
        <f>CD[[#This Row],[Infiziert]]-CD[[#This Row],[KH (nicht intensiv)]]-CD[[#This Row],[KH (intensiv)]]</f>
        <v>135</v>
      </c>
      <c r="I192" s="10">
        <v>3013</v>
      </c>
      <c r="J192" s="10">
        <v>3221</v>
      </c>
      <c r="K192" s="10">
        <v>160</v>
      </c>
      <c r="L192" s="10">
        <v>25</v>
      </c>
      <c r="M192" s="10">
        <v>1497</v>
      </c>
      <c r="N192" s="11">
        <f>CD[[#This Row],[Gestorben]]+CD[[#This Row],[KH (intensiv)]]+CD[[#This Row],[KH (nicht intensiv)]]+CD[[#This Row],[Infiziert (o. KH)]]+CD[[#This Row],[Genesen]]-CD[[#This Row],[Total]]</f>
        <v>0</v>
      </c>
      <c r="O192" s="12">
        <f>CD[[#This Row],[Total]]-J191</f>
        <v>26</v>
      </c>
      <c r="P192" s="12">
        <f>CD[[#This Row],[Genesen]]-I191</f>
        <v>14</v>
      </c>
      <c r="Q192" s="20">
        <f t="shared" si="2"/>
        <v>26.164109344302648</v>
      </c>
      <c r="R192" s="2">
        <v>44105</v>
      </c>
    </row>
    <row r="193" spans="2:18" x14ac:dyDescent="0.2">
      <c r="B193" s="7">
        <v>44105</v>
      </c>
      <c r="C193" s="8">
        <v>0.91666666666666663</v>
      </c>
      <c r="D193" s="17">
        <f>-CD[[#This Row],[Gestorben]]</f>
        <v>-48</v>
      </c>
      <c r="E193" s="9">
        <v>48</v>
      </c>
      <c r="F193" s="10">
        <v>3</v>
      </c>
      <c r="G193" s="11">
        <f>CD[[#This Row],[KH]]-CD[[#This Row],[KH (intensiv)]]</f>
        <v>20</v>
      </c>
      <c r="H193" s="11">
        <f>CD[[#This Row],[Infiziert]]-CD[[#This Row],[KH (nicht intensiv)]]-CD[[#This Row],[KH (intensiv)]]</f>
        <v>156</v>
      </c>
      <c r="I193" s="10">
        <v>3021</v>
      </c>
      <c r="J193" s="10">
        <v>3248</v>
      </c>
      <c r="K193" s="10">
        <v>179</v>
      </c>
      <c r="L193" s="10">
        <v>23</v>
      </c>
      <c r="M193" s="10">
        <v>1600</v>
      </c>
      <c r="N193" s="11">
        <f>CD[[#This Row],[Gestorben]]+CD[[#This Row],[KH (intensiv)]]+CD[[#This Row],[KH (nicht intensiv)]]+CD[[#This Row],[Infiziert (o. KH)]]+CD[[#This Row],[Genesen]]-CD[[#This Row],[Total]]</f>
        <v>0</v>
      </c>
      <c r="O193" s="12">
        <f>CD[[#This Row],[Total]]-J192</f>
        <v>27</v>
      </c>
      <c r="P193" s="12">
        <f>CD[[#This Row],[Genesen]]-I192</f>
        <v>8</v>
      </c>
      <c r="Q193" s="20">
        <f t="shared" si="2"/>
        <v>26.78337820452283</v>
      </c>
      <c r="R193" s="2">
        <v>44106</v>
      </c>
    </row>
    <row r="194" spans="2:18" x14ac:dyDescent="0.2">
      <c r="B194" s="7">
        <v>44106</v>
      </c>
      <c r="C194" s="8">
        <v>0.91666666666666663</v>
      </c>
      <c r="D194" s="17">
        <f>-CD[[#This Row],[Gestorben]]</f>
        <v>-48</v>
      </c>
      <c r="E194" s="9">
        <v>48</v>
      </c>
      <c r="F194" s="10">
        <v>3</v>
      </c>
      <c r="G194" s="11">
        <f>CD[[#This Row],[KH]]-CD[[#This Row],[KH (intensiv)]]</f>
        <v>20</v>
      </c>
      <c r="H194" s="11">
        <f>CD[[#This Row],[Infiziert]]-CD[[#This Row],[KH (nicht intensiv)]]-CD[[#This Row],[KH (intensiv)]]</f>
        <v>167</v>
      </c>
      <c r="I194" s="10">
        <v>3057</v>
      </c>
      <c r="J194" s="10">
        <v>3295</v>
      </c>
      <c r="K194" s="10">
        <v>190</v>
      </c>
      <c r="L194" s="10">
        <v>23</v>
      </c>
      <c r="M194" s="10">
        <v>1554</v>
      </c>
      <c r="N194" s="11">
        <f>CD[[#This Row],[Gestorben]]+CD[[#This Row],[KH (intensiv)]]+CD[[#This Row],[KH (nicht intensiv)]]+CD[[#This Row],[Infiziert (o. KH)]]+CD[[#This Row],[Genesen]]-CD[[#This Row],[Total]]</f>
        <v>0</v>
      </c>
      <c r="O194" s="12">
        <f>CD[[#This Row],[Total]]-J193</f>
        <v>47</v>
      </c>
      <c r="P194" s="12">
        <f>CD[[#This Row],[Genesen]]-I193</f>
        <v>36</v>
      </c>
      <c r="Q194" s="20">
        <f t="shared" si="2"/>
        <v>29.724905290568692</v>
      </c>
      <c r="R194" s="2">
        <v>44107</v>
      </c>
    </row>
    <row r="195" spans="2:18" x14ac:dyDescent="0.2">
      <c r="B195" s="7">
        <v>44107</v>
      </c>
      <c r="C195" s="8">
        <v>0.91666666666666663</v>
      </c>
      <c r="D195" s="17">
        <f>-CD[[#This Row],[Gestorben]]</f>
        <v>-48</v>
      </c>
      <c r="E195" s="9">
        <v>48</v>
      </c>
      <c r="F195" s="10">
        <v>3</v>
      </c>
      <c r="G195" s="11">
        <f>CD[[#This Row],[KH]]-CD[[#This Row],[KH (intensiv)]]</f>
        <v>23</v>
      </c>
      <c r="H195" s="11">
        <f>CD[[#This Row],[Infiziert]]-CD[[#This Row],[KH (nicht intensiv)]]-CD[[#This Row],[KH (intensiv)]]</f>
        <v>166</v>
      </c>
      <c r="I195" s="10">
        <v>3076</v>
      </c>
      <c r="J195" s="10">
        <v>3316</v>
      </c>
      <c r="K195" s="10">
        <v>192</v>
      </c>
      <c r="L195" s="10">
        <v>26</v>
      </c>
      <c r="M195" s="10">
        <v>1346</v>
      </c>
      <c r="N195" s="11">
        <f>CD[[#This Row],[Gestorben]]+CD[[#This Row],[KH (intensiv)]]+CD[[#This Row],[KH (nicht intensiv)]]+CD[[#This Row],[Infiziert (o. KH)]]+CD[[#This Row],[Genesen]]-CD[[#This Row],[Total]]</f>
        <v>0</v>
      </c>
      <c r="O195" s="12">
        <f>CD[[#This Row],[Total]]-J194</f>
        <v>21</v>
      </c>
      <c r="P195" s="12">
        <f>CD[[#This Row],[Genesen]]-I194</f>
        <v>19</v>
      </c>
      <c r="Q195" s="20">
        <f t="shared" si="2"/>
        <v>28.48636757012833</v>
      </c>
      <c r="R195" s="2">
        <v>44108</v>
      </c>
    </row>
    <row r="196" spans="2:18" x14ac:dyDescent="0.2">
      <c r="B196" s="7">
        <v>44108</v>
      </c>
      <c r="C196" s="8">
        <v>0.91666666666666663</v>
      </c>
      <c r="D196" s="17">
        <f>-CD[[#This Row],[Gestorben]]</f>
        <v>-48</v>
      </c>
      <c r="E196" s="9">
        <v>48</v>
      </c>
      <c r="F196" s="10">
        <v>4</v>
      </c>
      <c r="G196" s="11">
        <f>CD[[#This Row],[KH]]-CD[[#This Row],[KH (intensiv)]]</f>
        <v>24</v>
      </c>
      <c r="H196" s="11">
        <f>CD[[#This Row],[Infiziert]]-CD[[#This Row],[KH (nicht intensiv)]]-CD[[#This Row],[KH (intensiv)]]</f>
        <v>174</v>
      </c>
      <c r="I196" s="10">
        <v>3098</v>
      </c>
      <c r="J196" s="10">
        <v>3348</v>
      </c>
      <c r="K196" s="10">
        <v>202</v>
      </c>
      <c r="L196" s="10">
        <v>28</v>
      </c>
      <c r="M196" s="10">
        <v>1369</v>
      </c>
      <c r="N196" s="11">
        <f>CD[[#This Row],[Gestorben]]+CD[[#This Row],[KH (intensiv)]]+CD[[#This Row],[KH (nicht intensiv)]]+CD[[#This Row],[Infiziert (o. KH)]]+CD[[#This Row],[Genesen]]-CD[[#This Row],[Total]]</f>
        <v>0</v>
      </c>
      <c r="O196" s="12">
        <f>CD[[#This Row],[Total]]-J195</f>
        <v>32</v>
      </c>
      <c r="P196" s="12">
        <f>CD[[#This Row],[Genesen]]-I195</f>
        <v>22</v>
      </c>
      <c r="Q196" s="20">
        <f t="shared" si="2"/>
        <v>28.021915924963192</v>
      </c>
      <c r="R196" s="2">
        <v>44109</v>
      </c>
    </row>
    <row r="197" spans="2:18" x14ac:dyDescent="0.2">
      <c r="B197" s="7">
        <v>44109</v>
      </c>
      <c r="C197" s="8">
        <v>0.91666666666666663</v>
      </c>
      <c r="D197" s="17">
        <f>-CD[[#This Row],[Gestorben]]</f>
        <v>-48</v>
      </c>
      <c r="E197" s="9">
        <v>48</v>
      </c>
      <c r="F197" s="10">
        <v>3</v>
      </c>
      <c r="G197" s="11">
        <f>CD[[#This Row],[KH]]-CD[[#This Row],[KH (intensiv)]]</f>
        <v>21</v>
      </c>
      <c r="H197" s="11">
        <f>CD[[#This Row],[Infiziert]]-CD[[#This Row],[KH (nicht intensiv)]]-CD[[#This Row],[KH (intensiv)]]</f>
        <v>171</v>
      </c>
      <c r="I197" s="10">
        <v>3116</v>
      </c>
      <c r="J197" s="10">
        <v>3359</v>
      </c>
      <c r="K197" s="10">
        <v>195</v>
      </c>
      <c r="L197" s="10">
        <v>24</v>
      </c>
      <c r="M197" s="10">
        <v>1410</v>
      </c>
      <c r="N197" s="11">
        <f>CD[[#This Row],[Gestorben]]+CD[[#This Row],[KH (intensiv)]]+CD[[#This Row],[KH (nicht intensiv)]]+CD[[#This Row],[Infiziert (o. KH)]]+CD[[#This Row],[Genesen]]-CD[[#This Row],[Total]]</f>
        <v>0</v>
      </c>
      <c r="O197" s="12">
        <f>CD[[#This Row],[Total]]-J196</f>
        <v>11</v>
      </c>
      <c r="P197" s="12">
        <f>CD[[#This Row],[Genesen]]-I196</f>
        <v>18</v>
      </c>
      <c r="Q197" s="20">
        <f t="shared" si="2"/>
        <v>28.331550355073283</v>
      </c>
      <c r="R197" s="2">
        <v>44110</v>
      </c>
    </row>
    <row r="198" spans="2:18" x14ac:dyDescent="0.2">
      <c r="B198" s="7">
        <v>44110</v>
      </c>
      <c r="C198" s="8">
        <v>0.91666666666666663</v>
      </c>
      <c r="D198" s="17">
        <f>-CD[[#This Row],[Gestorben]]</f>
        <v>-49</v>
      </c>
      <c r="E198" s="9">
        <v>49</v>
      </c>
      <c r="F198" s="10">
        <v>5</v>
      </c>
      <c r="G198" s="11">
        <f>CD[[#This Row],[KH]]-CD[[#This Row],[KH (intensiv)]]</f>
        <v>24</v>
      </c>
      <c r="H198" s="11">
        <f>CD[[#This Row],[Infiziert]]-CD[[#This Row],[KH (nicht intensiv)]]-CD[[#This Row],[KH (intensiv)]]</f>
        <v>161</v>
      </c>
      <c r="I198" s="10">
        <v>3159</v>
      </c>
      <c r="J198" s="10">
        <v>3398</v>
      </c>
      <c r="K198" s="10">
        <v>190</v>
      </c>
      <c r="L198" s="10">
        <v>29</v>
      </c>
      <c r="M198" s="10">
        <v>1400</v>
      </c>
      <c r="N198" s="11">
        <f>CD[[#This Row],[Gestorben]]+CD[[#This Row],[KH (intensiv)]]+CD[[#This Row],[KH (nicht intensiv)]]+CD[[#This Row],[Infiziert (o. KH)]]+CD[[#This Row],[Genesen]]-CD[[#This Row],[Total]]</f>
        <v>0</v>
      </c>
      <c r="O198" s="12">
        <f>CD[[#This Row],[Total]]-J197</f>
        <v>39</v>
      </c>
      <c r="P198" s="12">
        <f>CD[[#This Row],[Genesen]]-I197</f>
        <v>43</v>
      </c>
      <c r="Q198" s="20">
        <f t="shared" si="2"/>
        <v>31.427894656174189</v>
      </c>
      <c r="R198" s="2">
        <v>44111</v>
      </c>
    </row>
    <row r="199" spans="2:18" x14ac:dyDescent="0.2">
      <c r="B199" s="7">
        <v>44111</v>
      </c>
      <c r="C199" s="8">
        <v>0.91666666666666663</v>
      </c>
      <c r="D199" s="17">
        <f>-CD[[#This Row],[Gestorben]]</f>
        <v>-51</v>
      </c>
      <c r="E199" s="9">
        <v>51</v>
      </c>
      <c r="F199" s="10">
        <v>6</v>
      </c>
      <c r="G199" s="11">
        <f>CD[[#This Row],[KH]]-CD[[#This Row],[KH (intensiv)]]</f>
        <v>27</v>
      </c>
      <c r="H199" s="11">
        <f>CD[[#This Row],[Infiziert]]-CD[[#This Row],[KH (nicht intensiv)]]-CD[[#This Row],[KH (intensiv)]]</f>
        <v>164</v>
      </c>
      <c r="I199" s="10">
        <v>3182</v>
      </c>
      <c r="J199" s="10">
        <v>3430</v>
      </c>
      <c r="K199" s="10">
        <v>197</v>
      </c>
      <c r="L199" s="10">
        <v>33</v>
      </c>
      <c r="M199" s="10">
        <v>1437</v>
      </c>
      <c r="N199" s="11">
        <f>CD[[#This Row],[Gestorben]]+CD[[#This Row],[KH (intensiv)]]+CD[[#This Row],[KH (nicht intensiv)]]+CD[[#This Row],[Infiziert (o. KH)]]+CD[[#This Row],[Genesen]]-CD[[#This Row],[Total]]</f>
        <v>0</v>
      </c>
      <c r="O199" s="12">
        <f>CD[[#This Row],[Total]]-J198</f>
        <v>32</v>
      </c>
      <c r="P199" s="12">
        <f>CD[[#This Row],[Genesen]]-I198</f>
        <v>23</v>
      </c>
      <c r="Q199" s="20">
        <f t="shared" si="2"/>
        <v>32.356797946504457</v>
      </c>
      <c r="R199" s="2">
        <v>44112</v>
      </c>
    </row>
    <row r="200" spans="2:18" x14ac:dyDescent="0.2">
      <c r="B200" s="7">
        <v>44112</v>
      </c>
      <c r="C200" s="8">
        <v>0.91666666666666663</v>
      </c>
      <c r="D200" s="17">
        <f>-CD[[#This Row],[Gestorben]]</f>
        <v>-51</v>
      </c>
      <c r="E200" s="9">
        <v>51</v>
      </c>
      <c r="F200" s="10">
        <v>5</v>
      </c>
      <c r="G200" s="11">
        <f>CD[[#This Row],[KH]]-CD[[#This Row],[KH (intensiv)]]</f>
        <v>30</v>
      </c>
      <c r="H200" s="11">
        <f>CD[[#This Row],[Infiziert]]-CD[[#This Row],[KH (nicht intensiv)]]-CD[[#This Row],[KH (intensiv)]]</f>
        <v>191</v>
      </c>
      <c r="I200" s="10">
        <v>3188</v>
      </c>
      <c r="J200" s="10">
        <v>3465</v>
      </c>
      <c r="K200" s="10">
        <v>226</v>
      </c>
      <c r="L200" s="10">
        <v>35</v>
      </c>
      <c r="M200" s="10">
        <v>1517</v>
      </c>
      <c r="N200" s="11">
        <f>CD[[#This Row],[Gestorben]]+CD[[#This Row],[KH (intensiv)]]+CD[[#This Row],[KH (nicht intensiv)]]+CD[[#This Row],[Infiziert (o. KH)]]+CD[[#This Row],[Genesen]]-CD[[#This Row],[Total]]</f>
        <v>0</v>
      </c>
      <c r="O200" s="12">
        <f>CD[[#This Row],[Total]]-J199</f>
        <v>35</v>
      </c>
      <c r="P200" s="12">
        <f>CD[[#This Row],[Genesen]]-I199</f>
        <v>6</v>
      </c>
      <c r="Q200" s="20">
        <f t="shared" si="2"/>
        <v>33.59533566694482</v>
      </c>
      <c r="R200" s="2">
        <v>44113</v>
      </c>
    </row>
    <row r="201" spans="2:18" x14ac:dyDescent="0.2">
      <c r="B201" s="7">
        <v>44113</v>
      </c>
      <c r="C201" s="8">
        <v>0.625</v>
      </c>
      <c r="D201" s="17">
        <f>-CD[[#This Row],[Gestorben]]</f>
        <v>-52</v>
      </c>
      <c r="E201" s="9">
        <v>52</v>
      </c>
      <c r="F201" s="10">
        <v>8</v>
      </c>
      <c r="G201" s="11">
        <f>CD[[#This Row],[KH]]-CD[[#This Row],[KH (intensiv)]]</f>
        <v>33</v>
      </c>
      <c r="H201" s="11">
        <f>CD[[#This Row],[Infiziert]]-CD[[#This Row],[KH (nicht intensiv)]]-CD[[#This Row],[KH (intensiv)]]</f>
        <v>221</v>
      </c>
      <c r="I201" s="10">
        <v>3257</v>
      </c>
      <c r="J201" s="10">
        <v>3571</v>
      </c>
      <c r="K201" s="10">
        <v>262</v>
      </c>
      <c r="L201" s="10">
        <v>41</v>
      </c>
      <c r="M201" s="10">
        <v>1723</v>
      </c>
      <c r="N201" s="11">
        <f>CD[[#This Row],[Gestorben]]+CD[[#This Row],[KH (intensiv)]]+CD[[#This Row],[KH (nicht intensiv)]]+CD[[#This Row],[Infiziert (o. KH)]]+CD[[#This Row],[Genesen]]-CD[[#This Row],[Total]]</f>
        <v>0</v>
      </c>
      <c r="O201" s="12">
        <f>CD[[#This Row],[Total]]-J200</f>
        <v>106</v>
      </c>
      <c r="P201" s="12">
        <f>CD[[#This Row],[Genesen]]-I200</f>
        <v>69</v>
      </c>
      <c r="Q201" s="20">
        <f t="shared" si="2"/>
        <v>42.729551355192491</v>
      </c>
      <c r="R201" s="2">
        <v>44113</v>
      </c>
    </row>
    <row r="202" spans="2:18" x14ac:dyDescent="0.2">
      <c r="B202" s="7">
        <v>44114</v>
      </c>
      <c r="C202" s="8">
        <v>0.91666666666666663</v>
      </c>
      <c r="D202" s="17">
        <f>-CD[[#This Row],[Gestorben]]</f>
        <v>-52</v>
      </c>
      <c r="E202" s="9">
        <v>52</v>
      </c>
      <c r="F202" s="10">
        <v>9</v>
      </c>
      <c r="G202" s="11">
        <f>CD[[#This Row],[KH]]-CD[[#This Row],[KH (intensiv)]]</f>
        <v>31</v>
      </c>
      <c r="H202" s="11">
        <f>CD[[#This Row],[Infiziert]]-CD[[#This Row],[KH (nicht intensiv)]]-CD[[#This Row],[KH (intensiv)]]</f>
        <v>251</v>
      </c>
      <c r="I202" s="10">
        <v>3267</v>
      </c>
      <c r="J202" s="10">
        <v>3610</v>
      </c>
      <c r="K202" s="10">
        <v>291</v>
      </c>
      <c r="L202" s="10">
        <v>40</v>
      </c>
      <c r="M202" s="10">
        <v>1572</v>
      </c>
      <c r="N202" s="11">
        <f>CD[[#This Row],[Gestorben]]+CD[[#This Row],[KH (intensiv)]]+CD[[#This Row],[KH (nicht intensiv)]]+CD[[#This Row],[Infiziert (o. KH)]]+CD[[#This Row],[Genesen]]-CD[[#This Row],[Total]]</f>
        <v>0</v>
      </c>
      <c r="O202" s="12">
        <f>CD[[#This Row],[Total]]-J201</f>
        <v>39</v>
      </c>
      <c r="P202" s="12">
        <f>CD[[#This Row],[Genesen]]-I201</f>
        <v>10</v>
      </c>
      <c r="Q202" s="20">
        <f t="shared" si="2"/>
        <v>45.51626122618331</v>
      </c>
      <c r="R202" s="2">
        <v>44115</v>
      </c>
    </row>
    <row r="203" spans="2:18" x14ac:dyDescent="0.2">
      <c r="B203" s="7">
        <v>44115</v>
      </c>
      <c r="C203" s="8">
        <v>0.91666666666666663</v>
      </c>
      <c r="D203" s="17">
        <f>-CD[[#This Row],[Gestorben]]</f>
        <v>-52</v>
      </c>
      <c r="E203" s="9">
        <v>52</v>
      </c>
      <c r="F203" s="10">
        <v>9</v>
      </c>
      <c r="G203" s="11">
        <f>CD[[#This Row],[KH]]-CD[[#This Row],[KH (intensiv)]]</f>
        <v>33</v>
      </c>
      <c r="H203" s="11">
        <f>CD[[#This Row],[Infiziert]]-CD[[#This Row],[KH (nicht intensiv)]]-CD[[#This Row],[KH (intensiv)]]</f>
        <v>265</v>
      </c>
      <c r="I203" s="10">
        <v>3308</v>
      </c>
      <c r="J203" s="10">
        <v>3667</v>
      </c>
      <c r="K203" s="10">
        <v>307</v>
      </c>
      <c r="L203" s="10">
        <v>42</v>
      </c>
      <c r="M203" s="10">
        <v>1600</v>
      </c>
      <c r="N203" s="11">
        <f>CD[[#This Row],[Gestorben]]+CD[[#This Row],[KH (intensiv)]]+CD[[#This Row],[KH (nicht intensiv)]]+CD[[#This Row],[Infiziert (o. KH)]]+CD[[#This Row],[Genesen]]-CD[[#This Row],[Total]]</f>
        <v>0</v>
      </c>
      <c r="O203" s="12">
        <f>CD[[#This Row],[Total]]-J202</f>
        <v>57</v>
      </c>
      <c r="P203" s="12">
        <f>CD[[#This Row],[Genesen]]-I202</f>
        <v>41</v>
      </c>
      <c r="Q203" s="20">
        <f t="shared" si="2"/>
        <v>49.386691602559438</v>
      </c>
      <c r="R203" s="2">
        <v>44116</v>
      </c>
    </row>
    <row r="204" spans="2:18" x14ac:dyDescent="0.2">
      <c r="B204" s="7">
        <v>44116</v>
      </c>
      <c r="C204" s="8">
        <v>0.625</v>
      </c>
      <c r="D204" s="17">
        <f>-CD[[#This Row],[Gestorben]]</f>
        <v>-52</v>
      </c>
      <c r="E204" s="9">
        <v>52</v>
      </c>
      <c r="F204" s="10">
        <v>9</v>
      </c>
      <c r="G204" s="11">
        <f>CD[[#This Row],[KH]]-CD[[#This Row],[KH (intensiv)]]</f>
        <v>35</v>
      </c>
      <c r="H204" s="11">
        <f>CD[[#This Row],[Infiziert]]-CD[[#This Row],[KH (nicht intensiv)]]-CD[[#This Row],[KH (intensiv)]]</f>
        <v>270</v>
      </c>
      <c r="I204" s="10">
        <v>3347</v>
      </c>
      <c r="J204" s="10">
        <v>3713</v>
      </c>
      <c r="K204" s="10">
        <v>314</v>
      </c>
      <c r="L204" s="10">
        <v>44</v>
      </c>
      <c r="M204" s="10">
        <v>1680</v>
      </c>
      <c r="N204" s="11">
        <f>CD[[#This Row],[Gestorben]]+CD[[#This Row],[KH (intensiv)]]+CD[[#This Row],[KH (nicht intensiv)]]+CD[[#This Row],[Infiziert (o. KH)]]+CD[[#This Row],[Genesen]]-CD[[#This Row],[Total]]</f>
        <v>0</v>
      </c>
      <c r="O204" s="12">
        <f>CD[[#This Row],[Total]]-J203</f>
        <v>46</v>
      </c>
      <c r="P204" s="12">
        <f>CD[[#This Row],[Genesen]]-I203</f>
        <v>39</v>
      </c>
      <c r="Q204" s="20">
        <f t="shared" si="2"/>
        <v>54.805294129486022</v>
      </c>
      <c r="R204" s="2">
        <v>44117</v>
      </c>
    </row>
    <row r="205" spans="2:18" x14ac:dyDescent="0.2">
      <c r="B205" s="7">
        <v>44117</v>
      </c>
      <c r="C205" s="8">
        <v>0.91666666666666663</v>
      </c>
      <c r="D205" s="17">
        <f>-CD[[#This Row],[Gestorben]]</f>
        <v>-52</v>
      </c>
      <c r="E205" s="9">
        <v>52</v>
      </c>
      <c r="F205" s="10">
        <v>9</v>
      </c>
      <c r="G205" s="11">
        <f>CD[[#This Row],[KH]]-CD[[#This Row],[KH (intensiv)]]</f>
        <v>37</v>
      </c>
      <c r="H205" s="11">
        <f>CD[[#This Row],[Infiziert]]-CD[[#This Row],[KH (nicht intensiv)]]-CD[[#This Row],[KH (intensiv)]]</f>
        <v>260</v>
      </c>
      <c r="I205" s="10">
        <v>3391</v>
      </c>
      <c r="J205" s="10">
        <v>3749</v>
      </c>
      <c r="K205" s="10">
        <v>306</v>
      </c>
      <c r="L205" s="10">
        <v>46</v>
      </c>
      <c r="M205" s="10">
        <v>1722</v>
      </c>
      <c r="N205" s="11">
        <f>CD[[#This Row],[Gestorben]]+CD[[#This Row],[KH (intensiv)]]+CD[[#This Row],[KH (nicht intensiv)]]+CD[[#This Row],[Infiziert (o. KH)]]+CD[[#This Row],[Genesen]]-CD[[#This Row],[Total]]</f>
        <v>0</v>
      </c>
      <c r="O205" s="12">
        <f>CD[[#This Row],[Total]]-J204</f>
        <v>36</v>
      </c>
      <c r="P205" s="12">
        <f>CD[[#This Row],[Genesen]]-I204</f>
        <v>44</v>
      </c>
      <c r="Q205" s="20">
        <f t="shared" ref="Q205:Q214" si="3">SUM(O199:O205)/$Q$1</f>
        <v>54.340842484320888</v>
      </c>
      <c r="R205" s="2">
        <v>44118</v>
      </c>
    </row>
    <row r="206" spans="2:18" x14ac:dyDescent="0.2">
      <c r="B206" s="2">
        <v>44118</v>
      </c>
      <c r="C206" s="3">
        <v>0.91666666666666663</v>
      </c>
      <c r="D206" s="16">
        <f>-CD[[#This Row],[Gestorben]]</f>
        <v>-53</v>
      </c>
      <c r="E206" s="4">
        <v>53</v>
      </c>
      <c r="F206">
        <v>8</v>
      </c>
      <c r="G206" s="6">
        <f>CD[[#This Row],[KH]]-CD[[#This Row],[KH (intensiv)]]</f>
        <v>32</v>
      </c>
      <c r="H206" s="6">
        <f>CD[[#This Row],[Infiziert]]-CD[[#This Row],[KH (nicht intensiv)]]-CD[[#This Row],[KH (intensiv)]]</f>
        <v>301</v>
      </c>
      <c r="I206">
        <v>3401</v>
      </c>
      <c r="J206">
        <v>3795</v>
      </c>
      <c r="K206">
        <v>341</v>
      </c>
      <c r="L206">
        <v>40</v>
      </c>
      <c r="M206">
        <v>2010</v>
      </c>
      <c r="N206" s="6">
        <f>CD[[#This Row],[Gestorben]]+CD[[#This Row],[KH (intensiv)]]+CD[[#This Row],[KH (nicht intensiv)]]+CD[[#This Row],[Infiziert (o. KH)]]+CD[[#This Row],[Genesen]]-CD[[#This Row],[Total]]</f>
        <v>0</v>
      </c>
      <c r="O206" s="21">
        <f>CD[[#This Row],[Total]]-J205</f>
        <v>46</v>
      </c>
      <c r="P206" s="21">
        <f>CD[[#This Row],[Genesen]]-I205</f>
        <v>10</v>
      </c>
      <c r="Q206" s="20">
        <f t="shared" si="3"/>
        <v>56.508283495091518</v>
      </c>
      <c r="R206" s="2">
        <v>44119</v>
      </c>
    </row>
    <row r="207" spans="2:18" x14ac:dyDescent="0.2">
      <c r="B207" s="7">
        <v>44119</v>
      </c>
      <c r="C207" s="8">
        <v>0.91666666666666663</v>
      </c>
      <c r="D207" s="17">
        <f>-CD[[#This Row],[Gestorben]]</f>
        <v>-53</v>
      </c>
      <c r="E207" s="9">
        <v>53</v>
      </c>
      <c r="F207" s="10">
        <v>7</v>
      </c>
      <c r="G207" s="11">
        <f>CD[[#This Row],[KH]]-CD[[#This Row],[KH (intensiv)]]</f>
        <v>35</v>
      </c>
      <c r="H207" s="11">
        <f>CD[[#This Row],[Infiziert]]-CD[[#This Row],[KH (nicht intensiv)]]-CD[[#This Row],[KH (intensiv)]]</f>
        <v>330</v>
      </c>
      <c r="I207" s="10">
        <v>3476</v>
      </c>
      <c r="J207" s="10">
        <v>3901</v>
      </c>
      <c r="K207" s="10">
        <v>372</v>
      </c>
      <c r="L207" s="10">
        <v>42</v>
      </c>
      <c r="M207" s="10">
        <v>2050</v>
      </c>
      <c r="N207" s="11">
        <f>CD[[#This Row],[Gestorben]]+CD[[#This Row],[KH (intensiv)]]+CD[[#This Row],[KH (nicht intensiv)]]+CD[[#This Row],[Infiziert (o. KH)]]+CD[[#This Row],[Genesen]]-CD[[#This Row],[Total]]</f>
        <v>0</v>
      </c>
      <c r="O207" s="12">
        <f>CD[[#This Row],[Total]]-J206</f>
        <v>106</v>
      </c>
      <c r="P207" s="12">
        <f>CD[[#This Row],[Genesen]]-I206</f>
        <v>75</v>
      </c>
      <c r="Q207" s="20">
        <f t="shared" si="3"/>
        <v>67.500305763999734</v>
      </c>
      <c r="R207" s="2">
        <v>44120</v>
      </c>
    </row>
    <row r="208" spans="2:18" x14ac:dyDescent="0.2">
      <c r="B208" s="7">
        <v>44120</v>
      </c>
      <c r="C208" s="8">
        <v>0.91666666666666663</v>
      </c>
      <c r="D208" s="17">
        <f>-CD[[#This Row],[Gestorben]]</f>
        <v>-53</v>
      </c>
      <c r="E208" s="9">
        <v>53</v>
      </c>
      <c r="F208" s="10">
        <v>8</v>
      </c>
      <c r="G208" s="11">
        <f>CD[[#This Row],[KH]]-CD[[#This Row],[KH (intensiv)]]</f>
        <v>44</v>
      </c>
      <c r="H208" s="11">
        <f>CD[[#This Row],[Infiziert]]-CD[[#This Row],[KH (nicht intensiv)]]-CD[[#This Row],[KH (intensiv)]]</f>
        <v>333</v>
      </c>
      <c r="I208" s="10">
        <v>3556</v>
      </c>
      <c r="J208" s="10">
        <v>3994</v>
      </c>
      <c r="K208" s="10">
        <v>385</v>
      </c>
      <c r="L208" s="10">
        <v>52</v>
      </c>
      <c r="M208" s="10">
        <v>2182</v>
      </c>
      <c r="N208" s="11">
        <f>CD[[#This Row],[Gestorben]]+CD[[#This Row],[KH (intensiv)]]+CD[[#This Row],[KH (nicht intensiv)]]+CD[[#This Row],[Infiziert (o. KH)]]+CD[[#This Row],[Genesen]]-CD[[#This Row],[Total]]</f>
        <v>0</v>
      </c>
      <c r="O208" s="12">
        <f>CD[[#This Row],[Total]]-J207</f>
        <v>93</v>
      </c>
      <c r="P208" s="12">
        <f>CD[[#This Row],[Genesen]]-I207</f>
        <v>80</v>
      </c>
      <c r="Q208" s="20">
        <f t="shared" si="3"/>
        <v>65.48768196828415</v>
      </c>
      <c r="R208" s="2">
        <v>44121</v>
      </c>
    </row>
    <row r="209" spans="2:19" x14ac:dyDescent="0.2">
      <c r="B209" s="7">
        <v>44121</v>
      </c>
      <c r="C209" s="8">
        <v>0.91666666666666663</v>
      </c>
      <c r="D209" s="17">
        <f>-CD[[#This Row],[Gestorben]]</f>
        <v>-53</v>
      </c>
      <c r="E209" s="9">
        <v>53</v>
      </c>
      <c r="F209" s="10">
        <v>7</v>
      </c>
      <c r="G209" s="11">
        <f>CD[[#This Row],[KH]]-CD[[#This Row],[KH (intensiv)]]</f>
        <v>50</v>
      </c>
      <c r="H209" s="11">
        <f>CD[[#This Row],[Infiziert]]-CD[[#This Row],[KH (nicht intensiv)]]-CD[[#This Row],[KH (intensiv)]]</f>
        <v>295</v>
      </c>
      <c r="I209" s="10">
        <v>3672</v>
      </c>
      <c r="J209" s="10">
        <v>4077</v>
      </c>
      <c r="K209" s="10">
        <v>352</v>
      </c>
      <c r="L209" s="10">
        <v>57</v>
      </c>
      <c r="M209" s="10">
        <v>2064</v>
      </c>
      <c r="N209" s="11">
        <f>CD[[#This Row],[Gestorben]]+CD[[#This Row],[KH (intensiv)]]+CD[[#This Row],[KH (nicht intensiv)]]+CD[[#This Row],[Infiziert (o. KH)]]+CD[[#This Row],[Genesen]]-CD[[#This Row],[Total]]</f>
        <v>0</v>
      </c>
      <c r="O209" s="12">
        <f>CD[[#This Row],[Total]]-J208</f>
        <v>83</v>
      </c>
      <c r="P209" s="12">
        <f>CD[[#This Row],[Genesen]]-I208</f>
        <v>116</v>
      </c>
      <c r="Q209" s="20">
        <f t="shared" si="3"/>
        <v>72.299639430706137</v>
      </c>
      <c r="R209" s="2">
        <v>44122</v>
      </c>
    </row>
    <row r="210" spans="2:19" x14ac:dyDescent="0.2">
      <c r="B210" s="7">
        <v>44122</v>
      </c>
      <c r="C210" s="8">
        <v>0.91666666666666663</v>
      </c>
      <c r="D210" s="17">
        <f>-CD[[#This Row],[Gestorben]]</f>
        <v>-53</v>
      </c>
      <c r="E210" s="9">
        <v>53</v>
      </c>
      <c r="F210" s="10">
        <v>7</v>
      </c>
      <c r="G210" s="11">
        <f>CD[[#This Row],[KH]]-CD[[#This Row],[KH (intensiv)]]</f>
        <v>46</v>
      </c>
      <c r="H210" s="11">
        <f>CD[[#This Row],[Infiziert]]-CD[[#This Row],[KH (nicht intensiv)]]-CD[[#This Row],[KH (intensiv)]]</f>
        <v>349</v>
      </c>
      <c r="I210" s="10">
        <v>3685</v>
      </c>
      <c r="J210" s="10">
        <v>4140</v>
      </c>
      <c r="K210" s="10">
        <v>402</v>
      </c>
      <c r="L210" s="10">
        <v>53</v>
      </c>
      <c r="M210" s="10">
        <v>2177</v>
      </c>
      <c r="N210" s="11">
        <f>CD[[#This Row],[Gestorben]]+CD[[#This Row],[KH (intensiv)]]+CD[[#This Row],[KH (nicht intensiv)]]+CD[[#This Row],[Infiziert (o. KH)]]+CD[[#This Row],[Genesen]]-CD[[#This Row],[Total]]</f>
        <v>0</v>
      </c>
      <c r="O210" s="12">
        <f>CD[[#This Row],[Total]]-J209</f>
        <v>63</v>
      </c>
      <c r="P210" s="12">
        <f>CD[[#This Row],[Genesen]]-I209</f>
        <v>13</v>
      </c>
      <c r="Q210" s="20">
        <f t="shared" si="3"/>
        <v>73.228542721036405</v>
      </c>
      <c r="R210" s="2">
        <v>44123</v>
      </c>
    </row>
    <row r="211" spans="2:19" x14ac:dyDescent="0.2">
      <c r="B211" s="7">
        <v>44123</v>
      </c>
      <c r="C211" s="8">
        <v>0.91666666666666663</v>
      </c>
      <c r="D211" s="17">
        <f>-CD[[#This Row],[Gestorben]]</f>
        <v>-53</v>
      </c>
      <c r="E211" s="9">
        <v>53</v>
      </c>
      <c r="F211" s="10">
        <v>8</v>
      </c>
      <c r="G211" s="11">
        <f>CD[[#This Row],[KH]]-CD[[#This Row],[KH (intensiv)]]</f>
        <v>53</v>
      </c>
      <c r="H211" s="11">
        <f>CD[[#This Row],[Infiziert]]-CD[[#This Row],[KH (nicht intensiv)]]-CD[[#This Row],[KH (intensiv)]]</f>
        <v>359</v>
      </c>
      <c r="I211" s="10">
        <v>3727</v>
      </c>
      <c r="J211" s="10">
        <v>4200</v>
      </c>
      <c r="K211" s="10">
        <v>420</v>
      </c>
      <c r="L211" s="10">
        <v>61</v>
      </c>
      <c r="M211" s="10">
        <v>2467</v>
      </c>
      <c r="N211" s="11">
        <f>CD[[#This Row],[Gestorben]]+CD[[#This Row],[KH (intensiv)]]+CD[[#This Row],[KH (nicht intensiv)]]+CD[[#This Row],[Infiziert (o. KH)]]+CD[[#This Row],[Genesen]]-CD[[#This Row],[Total]]</f>
        <v>0</v>
      </c>
      <c r="O211" s="12">
        <f>CD[[#This Row],[Total]]-J210</f>
        <v>60</v>
      </c>
      <c r="P211" s="12">
        <f>CD[[#This Row],[Genesen]]-I210</f>
        <v>42</v>
      </c>
      <c r="Q211" s="20">
        <f t="shared" si="3"/>
        <v>75.39598373180705</v>
      </c>
      <c r="R211" s="2">
        <v>44124</v>
      </c>
    </row>
    <row r="212" spans="2:19" x14ac:dyDescent="0.2">
      <c r="B212" s="7">
        <v>44124</v>
      </c>
      <c r="C212" s="8">
        <v>0.91666666666666663</v>
      </c>
      <c r="D212" s="17">
        <f>-CD[[#This Row],[Gestorben]]</f>
        <v>-54</v>
      </c>
      <c r="E212" s="9">
        <v>54</v>
      </c>
      <c r="F212" s="10">
        <v>9</v>
      </c>
      <c r="G212" s="11">
        <f>CD[[#This Row],[KH]]-CD[[#This Row],[KH (intensiv)]]</f>
        <v>54</v>
      </c>
      <c r="H212" s="11">
        <f>CD[[#This Row],[Infiziert]]-CD[[#This Row],[KH (nicht intensiv)]]-CD[[#This Row],[KH (intensiv)]]</f>
        <v>396</v>
      </c>
      <c r="I212" s="10">
        <v>3763</v>
      </c>
      <c r="J212" s="10">
        <v>4276</v>
      </c>
      <c r="K212" s="10">
        <v>459</v>
      </c>
      <c r="L212" s="10">
        <v>63</v>
      </c>
      <c r="M212" s="10">
        <v>2617</v>
      </c>
      <c r="N212" s="11">
        <f>CD[[#This Row],[Gestorben]]+CD[[#This Row],[KH (intensiv)]]+CD[[#This Row],[KH (nicht intensiv)]]+CD[[#This Row],[Infiziert (o. KH)]]+CD[[#This Row],[Genesen]]-CD[[#This Row],[Total]]</f>
        <v>0</v>
      </c>
      <c r="O212" s="12">
        <f>CD[[#This Row],[Total]]-J211</f>
        <v>76</v>
      </c>
      <c r="P212" s="12">
        <f>CD[[#This Row],[Genesen]]-I211</f>
        <v>36</v>
      </c>
      <c r="Q212" s="20">
        <f t="shared" si="3"/>
        <v>81.588672334008848</v>
      </c>
      <c r="R212" s="2">
        <v>44125</v>
      </c>
    </row>
    <row r="213" spans="2:19" x14ac:dyDescent="0.2">
      <c r="B213" s="7">
        <v>44125</v>
      </c>
      <c r="C213" s="8">
        <v>0.91666666666666663</v>
      </c>
      <c r="D213" s="17">
        <f>-CD[[#This Row],[Gestorben]]</f>
        <v>-55</v>
      </c>
      <c r="E213" s="9">
        <v>55</v>
      </c>
      <c r="F213" s="10">
        <v>10</v>
      </c>
      <c r="G213" s="11">
        <f>CD[[#This Row],[KH]]-CD[[#This Row],[KH (intensiv)]]</f>
        <v>58</v>
      </c>
      <c r="H213" s="11">
        <f>CD[[#This Row],[Infiziert]]-CD[[#This Row],[KH (nicht intensiv)]]-CD[[#This Row],[KH (intensiv)]]</f>
        <v>417</v>
      </c>
      <c r="I213" s="10">
        <v>3845</v>
      </c>
      <c r="J213" s="10">
        <v>4385</v>
      </c>
      <c r="K213" s="10">
        <v>485</v>
      </c>
      <c r="L213" s="10">
        <v>68</v>
      </c>
      <c r="M213" s="10">
        <v>2459</v>
      </c>
      <c r="N213" s="11">
        <f>CD[[#This Row],[Gestorben]]+CD[[#This Row],[KH (intensiv)]]+CD[[#This Row],[KH (nicht intensiv)]]+CD[[#This Row],[Infiziert (o. KH)]]+CD[[#This Row],[Genesen]]-CD[[#This Row],[Total]]</f>
        <v>0</v>
      </c>
      <c r="O213" s="12">
        <f>CD[[#This Row],[Total]]-J212</f>
        <v>109</v>
      </c>
      <c r="P213" s="12">
        <f>CD[[#This Row],[Genesen]]-I212</f>
        <v>82</v>
      </c>
      <c r="Q213" s="20">
        <f t="shared" si="3"/>
        <v>91.342156882476701</v>
      </c>
      <c r="R213" s="2">
        <v>44126</v>
      </c>
    </row>
    <row r="214" spans="2:19" x14ac:dyDescent="0.2">
      <c r="B214" s="7">
        <v>44126</v>
      </c>
      <c r="C214" s="8">
        <v>0.91666666666666663</v>
      </c>
      <c r="D214" s="17">
        <f>-CD[[#This Row],[Gestorben]]</f>
        <v>-55</v>
      </c>
      <c r="E214" s="9">
        <v>55</v>
      </c>
      <c r="F214" s="10">
        <v>13</v>
      </c>
      <c r="G214" s="11">
        <f>CD[[#This Row],[KH]]-CD[[#This Row],[KH (intensiv)]]</f>
        <v>61</v>
      </c>
      <c r="H214" s="11">
        <f>CD[[#This Row],[Infiziert]]-CD[[#This Row],[KH (nicht intensiv)]]-CD[[#This Row],[KH (intensiv)]]</f>
        <v>450</v>
      </c>
      <c r="I214" s="10">
        <v>3973</v>
      </c>
      <c r="J214" s="10">
        <v>4552</v>
      </c>
      <c r="K214" s="10">
        <v>524</v>
      </c>
      <c r="L214" s="10">
        <v>74</v>
      </c>
      <c r="M214" s="10">
        <v>2302</v>
      </c>
      <c r="N214" s="11">
        <f>CD[[#This Row],[Gestorben]]+CD[[#This Row],[KH (intensiv)]]+CD[[#This Row],[KH (nicht intensiv)]]+CD[[#This Row],[Infiziert (o. KH)]]+CD[[#This Row],[Genesen]]-CD[[#This Row],[Total]]</f>
        <v>0</v>
      </c>
      <c r="O214" s="12">
        <f>CD[[#This Row],[Total]]-J213</f>
        <v>167</v>
      </c>
      <c r="P214" s="12">
        <f>CD[[#This Row],[Genesen]]-I213</f>
        <v>128</v>
      </c>
      <c r="Q214" s="20">
        <f t="shared" si="3"/>
        <v>100.78600700083447</v>
      </c>
      <c r="R214" s="2">
        <v>44127</v>
      </c>
    </row>
    <row r="215" spans="2:19" x14ac:dyDescent="0.2">
      <c r="B215" s="7">
        <v>44127</v>
      </c>
      <c r="C215" s="8">
        <v>0.91666666666666663</v>
      </c>
      <c r="D215" s="17">
        <f>-CD[[#This Row],[Gestorben]]</f>
        <v>-55</v>
      </c>
      <c r="E215" s="9">
        <v>55</v>
      </c>
      <c r="F215" s="10">
        <v>16</v>
      </c>
      <c r="G215" s="11">
        <f>CD[[#This Row],[KH]]-CD[[#This Row],[KH (intensiv)]]</f>
        <v>63</v>
      </c>
      <c r="H215" s="11">
        <f>CD[[#This Row],[Infiziert]]-CD[[#This Row],[KH (nicht intensiv)]]-CD[[#This Row],[KH (intensiv)]]</f>
        <v>350</v>
      </c>
      <c r="I215" s="10">
        <v>4202</v>
      </c>
      <c r="J215" s="10">
        <v>4686</v>
      </c>
      <c r="K215" s="10">
        <v>429</v>
      </c>
      <c r="L215" s="10">
        <v>79</v>
      </c>
      <c r="M215" s="10">
        <v>2356</v>
      </c>
      <c r="N215" s="11">
        <f>CD[[#This Row],[Gestorben]]+CD[[#This Row],[KH (intensiv)]]+CD[[#This Row],[KH (nicht intensiv)]]+CD[[#This Row],[Infiziert (o. KH)]]+CD[[#This Row],[Genesen]]-CD[[#This Row],[Total]]</f>
        <v>0</v>
      </c>
      <c r="O215" s="12">
        <f>CD[[#This Row],[Total]]-J214</f>
        <v>134</v>
      </c>
      <c r="P215" s="12">
        <f>CD[[#This Row],[Genesen]]-I214</f>
        <v>229</v>
      </c>
      <c r="Q215" s="20">
        <f>SUM(O209:O215)/$Q$1</f>
        <v>107.13351281809132</v>
      </c>
      <c r="R215" s="2">
        <v>44128</v>
      </c>
    </row>
    <row r="216" spans="2:19" x14ac:dyDescent="0.2">
      <c r="B216" s="7">
        <v>44128</v>
      </c>
      <c r="C216" s="8">
        <v>0.91666666666666663</v>
      </c>
      <c r="D216" s="17">
        <f>-CD[[#This Row],[Gestorben]]</f>
        <v>-55</v>
      </c>
      <c r="E216" s="9">
        <v>55</v>
      </c>
      <c r="F216" s="13">
        <v>16</v>
      </c>
      <c r="G216" s="11">
        <f>CD[[#This Row],[KH]]-CD[[#This Row],[KH (intensiv)]]</f>
        <v>63</v>
      </c>
      <c r="H216" s="11">
        <f>CD[[#This Row],[Infiziert]]-CD[[#This Row],[KH (nicht intensiv)]]-CD[[#This Row],[KH (intensiv)]]</f>
        <v>350</v>
      </c>
      <c r="I216" s="13">
        <v>4202</v>
      </c>
      <c r="J216" s="13">
        <v>4686</v>
      </c>
      <c r="K216" s="13">
        <v>429</v>
      </c>
      <c r="L216" s="13">
        <v>79</v>
      </c>
      <c r="M216" s="13">
        <v>2235</v>
      </c>
      <c r="N216" s="11">
        <f>CD[[#This Row],[Gestorben]]+CD[[#This Row],[KH (intensiv)]]+CD[[#This Row],[KH (nicht intensiv)]]+CD[[#This Row],[Infiziert (o. KH)]]+CD[[#This Row],[Genesen]]-CD[[#This Row],[Total]]</f>
        <v>0</v>
      </c>
      <c r="O216" s="12">
        <f>CD[[#This Row],[Total]]-J215</f>
        <v>0</v>
      </c>
      <c r="P216" s="12">
        <f>CD[[#This Row],[Genesen]]-I215</f>
        <v>0</v>
      </c>
      <c r="Q216" s="20">
        <f>SUM(O210:O216)/$Q$1</f>
        <v>94.283683968522567</v>
      </c>
      <c r="R216" s="2">
        <v>44129</v>
      </c>
      <c r="S216" t="s">
        <v>24</v>
      </c>
    </row>
    <row r="217" spans="2:19" x14ac:dyDescent="0.2">
      <c r="B217" s="7">
        <v>44129</v>
      </c>
      <c r="C217" s="8">
        <v>0.625</v>
      </c>
      <c r="D217" s="17">
        <f>-CD[[#This Row],[Gestorben]]</f>
        <v>-55</v>
      </c>
      <c r="E217" s="9">
        <v>55</v>
      </c>
      <c r="F217" s="10">
        <v>17</v>
      </c>
      <c r="G217" s="11">
        <f>CD[[#This Row],[KH]]-CD[[#This Row],[KH (intensiv)]]</f>
        <v>62</v>
      </c>
      <c r="H217" s="11">
        <f>CD[[#This Row],[Infiziert]]-CD[[#This Row],[KH (nicht intensiv)]]-CD[[#This Row],[KH (intensiv)]]</f>
        <v>595</v>
      </c>
      <c r="I217" s="10">
        <v>4256</v>
      </c>
      <c r="J217" s="10">
        <v>4985</v>
      </c>
      <c r="K217" s="10">
        <v>674</v>
      </c>
      <c r="L217" s="10">
        <v>79</v>
      </c>
      <c r="M217" s="10">
        <v>2235</v>
      </c>
      <c r="N217" s="11">
        <f>CD[[#This Row],[Gestorben]]+CD[[#This Row],[KH (intensiv)]]+CD[[#This Row],[KH (nicht intensiv)]]+CD[[#This Row],[Infiziert (o. KH)]]+CD[[#This Row],[Genesen]]-CD[[#This Row],[Total]]</f>
        <v>0</v>
      </c>
      <c r="O217" s="12">
        <f>CD[[#This Row],[Total]]-J216</f>
        <v>299</v>
      </c>
      <c r="P217" s="12">
        <f>CD[[#This Row],[Genesen]]-I216</f>
        <v>54</v>
      </c>
      <c r="Q217" s="20">
        <f>SUM(O211:O217)/$Q$1</f>
        <v>130.82054672151324</v>
      </c>
      <c r="R217" s="2">
        <v>44130</v>
      </c>
    </row>
    <row r="218" spans="2:19" x14ac:dyDescent="0.2">
      <c r="B218" s="7">
        <v>44130</v>
      </c>
      <c r="C218" s="8">
        <v>0.91666666666666663</v>
      </c>
      <c r="D218" s="17">
        <f>-CD[[#This Row],[Gestorben]]</f>
        <v>-55</v>
      </c>
      <c r="E218" s="9">
        <v>55</v>
      </c>
      <c r="F218" s="10">
        <v>16</v>
      </c>
      <c r="G218" s="11">
        <f>CD[[#This Row],[KH]]-CD[[#This Row],[KH (intensiv)]]</f>
        <v>70</v>
      </c>
      <c r="H218" s="11">
        <f>CD[[#This Row],[Infiziert]]-CD[[#This Row],[KH (nicht intensiv)]]-CD[[#This Row],[KH (intensiv)]]</f>
        <v>711</v>
      </c>
      <c r="I218" s="10">
        <v>4291</v>
      </c>
      <c r="J218" s="10">
        <v>5143</v>
      </c>
      <c r="K218" s="10">
        <v>797</v>
      </c>
      <c r="L218" s="10">
        <v>86</v>
      </c>
      <c r="M218" s="10">
        <v>2675</v>
      </c>
      <c r="N218" s="11">
        <f>CD[[#This Row],[Gestorben]]+CD[[#This Row],[KH (intensiv)]]+CD[[#This Row],[KH (nicht intensiv)]]+CD[[#This Row],[Infiziert (o. KH)]]+CD[[#This Row],[Genesen]]-CD[[#This Row],[Total]]</f>
        <v>0</v>
      </c>
      <c r="O218" s="12">
        <f>CD[[#This Row],[Total]]-J217</f>
        <v>158</v>
      </c>
      <c r="P218" s="12">
        <f>CD[[#This Row],[Genesen]]-I217</f>
        <v>35</v>
      </c>
      <c r="Q218" s="20">
        <f>SUM(O212:O218)/$Q$1</f>
        <v>145.99263379690768</v>
      </c>
      <c r="R218" s="2">
        <v>44131</v>
      </c>
    </row>
    <row r="219" spans="2:19" x14ac:dyDescent="0.2">
      <c r="B219" s="7">
        <v>44131</v>
      </c>
      <c r="C219" s="8">
        <v>0.91666666666666663</v>
      </c>
      <c r="D219" s="17">
        <f>-CD[[#This Row],[Gestorben]]</f>
        <v>-55</v>
      </c>
      <c r="E219" s="9">
        <v>55</v>
      </c>
      <c r="F219" s="10">
        <v>19</v>
      </c>
      <c r="G219" s="11">
        <f>CD[[#This Row],[KH]]-CD[[#This Row],[KH (intensiv)]]</f>
        <v>74</v>
      </c>
      <c r="H219" s="11">
        <f>CD[[#This Row],[Infiziert]]-CD[[#This Row],[KH (nicht intensiv)]]-CD[[#This Row],[KH (intensiv)]]</f>
        <v>674</v>
      </c>
      <c r="I219" s="10">
        <v>4451</v>
      </c>
      <c r="J219" s="10">
        <v>5273</v>
      </c>
      <c r="K219" s="10">
        <v>767</v>
      </c>
      <c r="L219" s="10">
        <v>93</v>
      </c>
      <c r="M219" s="10">
        <v>2765</v>
      </c>
      <c r="N219" s="11">
        <f>CD[[#This Row],[Gestorben]]+CD[[#This Row],[KH (intensiv)]]+CD[[#This Row],[KH (nicht intensiv)]]+CD[[#This Row],[Infiziert (o. KH)]]+CD[[#This Row],[Genesen]]-CD[[#This Row],[Total]]</f>
        <v>0</v>
      </c>
      <c r="O219" s="12">
        <f>CD[[#This Row],[Total]]-J218</f>
        <v>130</v>
      </c>
      <c r="P219" s="12">
        <f>CD[[#This Row],[Genesen]]-I218</f>
        <v>160</v>
      </c>
      <c r="Q219" s="20">
        <f>SUM(O213:O219)/$Q$1</f>
        <v>154.35276340988014</v>
      </c>
      <c r="R219" s="2">
        <v>44132</v>
      </c>
    </row>
    <row r="220" spans="2:19" x14ac:dyDescent="0.2">
      <c r="B220" s="7">
        <v>44132</v>
      </c>
      <c r="C220" s="8">
        <v>0.91666666666666663</v>
      </c>
      <c r="D220" s="17">
        <f>-CD[[#This Row],[Gestorben]]</f>
        <v>-55</v>
      </c>
      <c r="E220" s="9">
        <v>55</v>
      </c>
      <c r="F220" s="10">
        <v>20</v>
      </c>
      <c r="G220" s="11">
        <f>CD[[#This Row],[KH]]-CD[[#This Row],[KH (intensiv)]]</f>
        <v>90</v>
      </c>
      <c r="H220" s="11">
        <f>CD[[#This Row],[Infiziert]]-CD[[#This Row],[KH (nicht intensiv)]]-CD[[#This Row],[KH (intensiv)]]</f>
        <v>755</v>
      </c>
      <c r="I220" s="10">
        <v>4576</v>
      </c>
      <c r="J220" s="10">
        <v>5496</v>
      </c>
      <c r="K220" s="10">
        <v>865</v>
      </c>
      <c r="L220" s="10">
        <v>110</v>
      </c>
      <c r="M220" s="10">
        <v>3191</v>
      </c>
      <c r="N220" s="11">
        <f>CD[[#This Row],[Gestorben]]+CD[[#This Row],[KH (intensiv)]]+CD[[#This Row],[KH (nicht intensiv)]]+CD[[#This Row],[Infiziert (o. KH)]]+CD[[#This Row],[Genesen]]-CD[[#This Row],[Total]]</f>
        <v>0</v>
      </c>
      <c r="O220" s="12">
        <f>CD[[#This Row],[Total]]-J219</f>
        <v>223</v>
      </c>
      <c r="P220" s="12">
        <f>CD[[#This Row],[Genesen]]-I219</f>
        <v>125</v>
      </c>
      <c r="Q220" s="20">
        <f>SUM(O214:O220)/$Q$1</f>
        <v>172.00192592615528</v>
      </c>
      <c r="R220" s="2">
        <v>44133</v>
      </c>
    </row>
    <row r="221" spans="2:19" x14ac:dyDescent="0.2">
      <c r="R221" s="2">
        <v>44134</v>
      </c>
    </row>
    <row r="222" spans="2:19" x14ac:dyDescent="0.2">
      <c r="R222" s="2">
        <v>44135</v>
      </c>
    </row>
  </sheetData>
  <pageMargins left="0.7" right="0.7" top="0.78740157499999996" bottom="0.78740157499999996" header="0.3" footer="0.3"/>
  <drawing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Schreib</dc:creator>
  <cp:lastModifiedBy>Dirk Schreib</cp:lastModifiedBy>
  <dcterms:created xsi:type="dcterms:W3CDTF">2020-04-17T05:22:36Z</dcterms:created>
  <dcterms:modified xsi:type="dcterms:W3CDTF">2020-10-29T11:04:29Z</dcterms:modified>
</cp:coreProperties>
</file>