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1D25F53-E8C0-5240-AC7A-1451788C581E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2" i="1" l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22" i="1" l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6" i="1"/>
  <c r="Q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<sst xmlns="http://schemas.openxmlformats.org/spreadsheetml/2006/main" count="48" uniqueCount="43">
  <si>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</si>
  <si>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</si>
  <si>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</si>
  <si>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</si>
  <si>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</si>
  <si>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</si>
  <si>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</si>
  <si>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</si>
  <si>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</si>
  <si>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</si>
  <si>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</si>
  <si>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</si>
  <si>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</si>
  <si>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</si>
  <si>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</si>
  <si>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</si>
  <si>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</si>
  <si>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</si>
  <si>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</si>
  <si>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</si>
  <si>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</si>
  <si>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</si>
  <si>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</si>
  <si>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</si>
  <si>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</si>
  <si>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</si>
  <si>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</si>
  <si>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</si>
  <si>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</si>
  <si>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</si>
  <si>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</si>
  <si>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</si>
  <si>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</si>
  <si>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</si>
  <si>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</si>
  <si>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</si>
  <si>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</si>
  <si>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</si>
  <si>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</si>
  <si>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</si>
  <si>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</si>
  <si>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14.05., insg. 24.022 (+82) mit Coronadiagnose, akt. infiz.: 1.100 (0), 127 (-15) in Krankenhäusern i. Beh., davon 45 (-6) auf Intensiv, 2.591 (-312) in Quaran., 22.500 (+100) genesen. 399 (+1) verstorben, 7-Tages-Inzidenz 86,4 (92,5) #CoronaD</t>
  </si>
  <si>
    <t>16.05., insg. 24.139 (+67) mit Coronadiagnose, akt. infiz.: 1.000 (0), 22.700 (+100) genesen. 400 (+1) verstorben, 7-Tages-Inzidenz 75,1 (75,9)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</si>
</sst>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Tabelle1!$A$7:$A$422</c:f>
              <c:numCache>
                <c:formatCode>d\-mmm</c:formatCode>
                <c:ptCount val="41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</c:numCache>
            </c:numRef>
          </c:cat>
          <c:val>
            <c:numRef>
              <c:f>Tabelle1!$B$7:$B$422</c:f>
              <c:numCache>
                <c:formatCode>0</c:formatCode>
                <c:ptCount val="41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Tabelle1!$A$7:$A$422</c:f>
              <c:numCache>
                <c:formatCode>d\-mmm</c:formatCode>
                <c:ptCount val="41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</c:numCache>
            </c:numRef>
          </c:cat>
          <c:val>
            <c:numRef>
              <c:f>Tabelle1!$C$7:$C$422</c:f>
              <c:numCache>
                <c:formatCode>General</c:formatCode>
                <c:ptCount val="4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Tabelle1!$A$7:$A$422</c:f>
              <c:numCache>
                <c:formatCode>d\-mmm</c:formatCode>
                <c:ptCount val="41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</c:numCache>
            </c:numRef>
          </c:cat>
          <c:val>
            <c:numRef>
              <c:f>Tabelle1!$D$7:$D$422</c:f>
              <c:numCache>
                <c:formatCode>0</c:formatCode>
                <c:ptCount val="41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Tabelle1!$A$7:$A$422</c:f>
              <c:numCache>
                <c:formatCode>d\-mmm</c:formatCode>
                <c:ptCount val="41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</c:numCache>
            </c:numRef>
          </c:cat>
          <c:val>
            <c:numRef>
              <c:f>Tabelle1!$E$7:$E$422</c:f>
              <c:numCache>
                <c:formatCode>General</c:formatCode>
                <c:ptCount val="41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82</c:v>
                </c:pt>
                <c:pt idx="415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Tabelle1!$M$7:$M$422</c:f>
              <c:numCache>
                <c:formatCode>General</c:formatCode>
                <c:ptCount val="41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Tabelle1!$O$7:$O$422</c:f>
              <c:numCache>
                <c:formatCode>0.0</c:formatCode>
                <c:ptCount val="41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16.05.2021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0.71541</cdr:x>
      <cdr:y>0.05407</cdr:y>
    </cdr:from>
    <cdr:to>
      <cdr:x>0.86295</cdr:x>
      <cdr:y>0.15176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73339" y="471447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75,1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400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1.000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24.139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16.05., insg. 24.139 (+67) mit Coronadiagnose, akt. infiz.: 1.000 (0), 22.700 (+100) genesen. 400 (+1) verstorben, 7-Tages-Inzidenz 75,1 (75,9)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0.71786</cdr:x>
      <cdr:y>0.1442</cdr:y>
    </cdr:from>
    <cdr:to>
      <cdr:x>0.8654</cdr:x>
      <cdr:y>0.1838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010918" y="1257259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🔴🔴🔴🟠🟠🟠🟠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22" totalsRowShown="0" headerRowDxfId="17" dataDxfId="16">
  <autoFilter ref="A6:P422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22"/>
  <sheetViews>
    <sheetView tabSelected="1" topLeftCell="O1" zoomScaleNormal="100" workbookViewId="0">
      <selection activeCell="Q17" sqref="Q17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16.05.2021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416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16.05.</v>
      </c>
      <c r="T6" s="3" t="s">
        <v>27</v>
      </c>
      <c r="U6" s="3" t="str" cm="1">
        <f t="array" ref="U6">TEXT(INDEX(CD[KH],$R$5),"#.##0")</f>
        <v>127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75,1</v>
      </c>
      <c r="S7" s="3" t="str" cm="1">
        <f t="array" ref="S7">TEXT(INDEX(CD[Inzidenz],$R$5-1),"#.##0,0")</f>
        <v>75,9</v>
      </c>
      <c r="T7" s="3" t="s">
        <v>28</v>
      </c>
      <c r="U7" s="3" t="str" cm="1">
        <f t="array" ref="U7">TEXT(INDEX(CD[KH (intensiv)],$R$5),"#.##0")</f>
        <v>0</v>
      </c>
      <c r="V7" s="3" t="str" cm="1">
        <f t="array" ref="V7">TEXT(INDEX(CD[KH (intensiv)],$R$5)-INDEX(CD[KH (intensiv)],$R$5-1),"+#.##0;-#.##0;0")</f>
        <v>-45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400</v>
      </c>
      <c r="S8" s="3" t="str" cm="1">
        <f t="array" ref="S8">TEXT(INDEX(CD[Verstorbene],$R$5)-INDEX(CD[Verstorbene],$R$5-1),"+#.##0;-#.##0;0")</f>
        <v>+1</v>
      </c>
      <c r="T8" s="3" t="s">
        <v>29</v>
      </c>
      <c r="U8" s="3" t="str" cm="1">
        <f t="array" ref="U8">TEXT(INDEX(CD[Quarant],$R$5),"#.##0")</f>
        <v>2.591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1.000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22.700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24.139</v>
      </c>
      <c r="S10" s="16" t="str" cm="1">
        <f t="array" ref="S10">TEXT(INDEX(CD[Total],$R$5)-INDEX(CD[Total],$R$5-1),"+#.##0;-#.##0;0")</f>
        <v>+67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🔴🔴🔴🟠🟠🟠🟠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16.05., insg. 24.139 (+67) mit Coronadiagnose, akt. infiz.: 1.000 (0), 127 (0) in Krankenhäusern i. Beh., davon 0 (-45) auf Intensiv, 2.591 (0) in Quaran., 22.700 (+100) genesen. 400 (+1) verstorben, 7-Tages-Inzidenz 75,1 (75,9)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16.05., insg. 24.139 (+67) mit Coronadiagnose, akt. infiz.: 1.000 (0), 22.700 (+100) genesen. 400 (+1) verstorben, 7-Tages-Inzidenz 75,1 (75,9)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42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Q16</f>
        <v>16.05., insg. 24.139 (+67) mit Coronadiagnose, akt. infiz.: 1.000 (0), 22.700 (+100) genesen. 400 (+1) verstorben, 7-Tages-Inzidenz 75,1 (75,9) #CoronaD (Krankenhaus/Quarantäne-Zahlen werden Mo-Fr aktualisiert)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45">
        <v>45</v>
      </c>
      <c r="E421" s="21">
        <f>CD[[#This Row],[KH]]-CD[[#This Row],[KH (intensiv)]]</f>
        <v>82</v>
      </c>
      <c r="F421" s="21">
        <f>CD[[#This Row],[Infiziert]]-CD[[#This Row],[KH (nicht intensiv)]]-CD[[#This Row],[KH (intensiv)]]</f>
        <v>873</v>
      </c>
      <c r="G421" s="20">
        <v>22600</v>
      </c>
      <c r="H421" s="20">
        <v>24072</v>
      </c>
      <c r="I421" s="20">
        <v>1000</v>
      </c>
      <c r="J421" s="23">
        <v>127</v>
      </c>
      <c r="K421" s="23">
        <v>2591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45"/>
      <c r="E422" s="21">
        <f>CD[[#This Row],[KH]]-CD[[#This Row],[KH (intensiv)]]</f>
        <v>127</v>
      </c>
      <c r="F422" s="21">
        <f>CD[[#This Row],[Infiziert]]-CD[[#This Row],[KH (nicht intensiv)]]-CD[[#This Row],[KH (intensiv)]]</f>
        <v>873</v>
      </c>
      <c r="G422" s="20">
        <v>22700</v>
      </c>
      <c r="H422" s="20">
        <v>24139</v>
      </c>
      <c r="I422" s="20">
        <v>1000</v>
      </c>
      <c r="J422" s="23">
        <v>127</v>
      </c>
      <c r="K422" s="23">
        <v>2591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2021-05-16T06:13:55Z</dcterms:modified>
</cp:coreProperties>
</file>