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094AF1E-FAA3-7740-8BE0-83A87A5F593B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1" i="1" l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P271" i="1" s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P260" i="1" s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G14" i="1" s="1"/>
  <c r="F15" i="1"/>
  <c r="F16" i="1"/>
  <c r="F17" i="1"/>
  <c r="G17" i="1" s="1"/>
  <c r="M17" i="1" s="1"/>
  <c r="F18" i="1"/>
  <c r="F19" i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G19" i="1"/>
  <c r="J7" i="1"/>
  <c r="J8" i="1"/>
  <c r="J9" i="1"/>
  <c r="J10" i="1"/>
  <c r="J11" i="1"/>
  <c r="G11" i="1" s="1"/>
  <c r="J12" i="1"/>
  <c r="G12" i="1" s="1"/>
  <c r="J13" i="1"/>
  <c r="J14" i="1"/>
  <c r="J15" i="1"/>
  <c r="G10" i="1" l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10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M11" i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<sst xmlns="http://schemas.openxmlformats.org/spreadsheetml/2006/main" count="36" uniqueCount="34">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</sst>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Tabelle1!$C$7:$C$271</c:f>
              <c:numCache>
                <c:formatCode>0</c:formatCode>
                <c:ptCount val="26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Tabelle1!$D$7:$D$271</c:f>
              <c:numCache>
                <c:formatCode>General</c:formatCode>
                <c:ptCount val="26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Tabelle1!$E$7:$E$271</c:f>
              <c:numCache>
                <c:formatCode>General</c:formatCode>
                <c:ptCount val="26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Tabelle1!$F$7:$F$271</c:f>
              <c:numCache>
                <c:formatCode>General</c:formatCode>
                <c:ptCount val="26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Tabelle1!$N$7:$N$271</c:f>
              <c:numCache>
                <c:formatCode>General</c:formatCode>
                <c:ptCount val="26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Tabelle1!$P$7:$P$271</c:f>
              <c:numCache>
                <c:formatCode>0.0</c:formatCode>
                <c:ptCount val="26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125,7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868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11.877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16.12., insg. 11.877 (+149) Düsseldorfer mit Coronadiagnose, akt. infiz.: 868 (+43), 241 (+65) in Krankenhäusern i. Beh., davon 38 (+2) auf Intensiv, 3.323 (+131) in Quaran., 10.897 (+105) genesen. 112 (+1) verstorben, 7-Tages-Inzidenz 125,7 (123,2) #Coro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1" totalsRowShown="0" headerRowDxfId="17" dataDxfId="16">
  <autoFilter ref="A6:P271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H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16.12.2020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265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16.12.</v>
      </c>
      <c r="U6" s="3" t="s">
        <v>29</v>
      </c>
      <c r="V6" s="3" t="str" cm="1">
        <f t="array" ref="V6">TEXT(INDEX(CD[KH],$S$5),"#.##0")</f>
        <v>241</v>
      </c>
      <c r="W6" s="3" t="str" cm="1">
        <f t="array" ref="W6">TEXT(INDEX(CD[KH],$S$5)-INDEX(CD[KH],$S$5-1),"+#.##0;-#.##0;0")</f>
        <v>+65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125,7</v>
      </c>
      <c r="T7" s="3" t="str" cm="1">
        <f t="array" ref="T7">TEXT(INDEX(CD[Inzidenz],$S$5-1),"#.##0,#")</f>
        <v>123,2</v>
      </c>
      <c r="U7" s="3" t="s">
        <v>30</v>
      </c>
      <c r="V7" s="3" t="str" cm="1">
        <f t="array" ref="V7">TEXT(INDEX(CD[KH (intensiv)],$S$5),"#.##0")</f>
        <v>38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112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3.323</v>
      </c>
      <c r="W8" s="3" t="str" cm="1">
        <f t="array" ref="W8">TEXT(INDEX(CD[Quarant],$S$5)-INDEX(CD[Quarant],$S$5-1),"+#.##0;-#.##0;0")</f>
        <v>+131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868</v>
      </c>
      <c r="T9" s="3" t="str" cm="1">
        <f t="array" ref="T9">TEXT(INDEX(CD[Infiziert],$S$5)-INDEX(CD[Infiziert],$S$5-1),"+#.##0;-#.##0;0")</f>
        <v>+43</v>
      </c>
      <c r="U9" s="3" t="s">
        <v>32</v>
      </c>
      <c r="V9" s="3" t="str" cm="1">
        <f t="array" ref="V9">TEXT(INDEX(CD[Genesen],$S$5),"#.##0")</f>
        <v>10.897</v>
      </c>
      <c r="W9" s="3" t="str" cm="1">
        <f t="array" ref="W9">TEXT(INDEX(CD[Genesen],$S$5)-INDEX(CD[Genesen],$S$5-1),"+#.##0;-#.##0;0")</f>
        <v>+105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11.877</v>
      </c>
      <c r="T10" s="17" t="str" cm="1">
        <f t="array" ref="T10">TEXT(INDEX(CD[Total],$S$5)-INDEX(CD[Total],$S$5-1),"+#.##0;-#.##0;0")</f>
        <v>+149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16.12., insg. 11.877 (+149) Düsseldorfer mit Coronadiagnose, akt. infiz.: 868 (+43), 241 (+65) in Krankenhäusern i. Beh., davon 38 (+2) auf Intensiv, 3.323 (+131) in Quaran., 10.897 (+105) genesen. 112 (+1) verstorben, 7-Tages-Inzidenz 125,7 (123,2)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>SUM(N262:N268)/$P$1</f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>SUM(N263:N269)/$P$1</f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>SUM(N264:N270)/$P$1</f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203</v>
      </c>
      <c r="G271" s="23">
        <f>CD[[#This Row],[Infiziert]]-CD[[#This Row],[KH (nicht intensiv)]]-CD[[#This Row],[KH (intensiv)]]</f>
        <v>627</v>
      </c>
      <c r="H271" s="32">
        <v>10897</v>
      </c>
      <c r="I271" s="32">
        <v>11877</v>
      </c>
      <c r="J271" s="32">
        <v>868</v>
      </c>
      <c r="K271" s="32">
        <v>241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>SUM(N265:N271)/$P$1</f>
        <v>125.71157862469676</v>
      </c>
      <c r="Q271" s="11">
        <v>44181</v>
      </c>
    </row>
    <row r="272" spans="1:17" ht="17" x14ac:dyDescent="0.25">
      <c r="C272" s="39"/>
      <c r="Q272" s="11">
        <v>44182</v>
      </c>
    </row>
    <row r="273" spans="3:17" x14ac:dyDescent="0.2">
      <c r="Q273" s="11">
        <v>44183</v>
      </c>
    </row>
    <row r="274" spans="3:17" ht="17" x14ac:dyDescent="0.25">
      <c r="C274" s="39"/>
      <c r="Q274" s="11">
        <v>44184</v>
      </c>
    </row>
    <row r="275" spans="3:17" ht="17" x14ac:dyDescent="0.25">
      <c r="C275" s="39"/>
      <c r="Q275" s="11">
        <v>44185</v>
      </c>
    </row>
    <row r="276" spans="3:17" x14ac:dyDescent="0.2">
      <c r="Q276" s="11">
        <v>44186</v>
      </c>
    </row>
    <row r="277" spans="3:17" x14ac:dyDescent="0.2">
      <c r="Q277" s="11">
        <v>44187</v>
      </c>
    </row>
    <row r="278" spans="3:17" x14ac:dyDescent="0.2">
      <c r="Q278" s="11">
        <v>44188</v>
      </c>
    </row>
    <row r="279" spans="3:17" x14ac:dyDescent="0.2">
      <c r="Q279" s="11">
        <v>44189</v>
      </c>
    </row>
    <row r="280" spans="3:17" x14ac:dyDescent="0.2">
      <c r="Q280" s="11">
        <v>44190</v>
      </c>
    </row>
    <row r="281" spans="3:17" x14ac:dyDescent="0.2">
      <c r="Q281" s="11">
        <v>44191</v>
      </c>
    </row>
    <row r="282" spans="3:17" x14ac:dyDescent="0.2">
      <c r="Q282" s="11">
        <v>44192</v>
      </c>
    </row>
    <row r="283" spans="3:17" x14ac:dyDescent="0.2">
      <c r="Q283" s="11">
        <v>44193</v>
      </c>
    </row>
    <row r="284" spans="3:17" x14ac:dyDescent="0.2">
      <c r="Q284" s="11">
        <v>44194</v>
      </c>
    </row>
    <row r="285" spans="3:17" x14ac:dyDescent="0.2">
      <c r="Q285" s="11">
        <v>44195</v>
      </c>
    </row>
    <row r="286" spans="3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2020-12-16T09:57:25Z</dcterms:modified>
</cp:coreProperties>
</file>