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259A993-A950-8040-AD6B-44442734EA6E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7" i="1" l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P287" i="1" s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86" i="1" l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<sst xmlns="http://schemas.openxmlformats.org/spreadsheetml/2006/main" count="36" uniqueCount="34">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</sst>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Tabelle1!$A$7:$A$287</c:f>
              <c:numCache>
                <c:formatCode>d\-mmm</c:formatCode>
                <c:ptCount val="28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</c:numCache>
            </c:numRef>
          </c:cat>
          <c:val>
            <c:numRef>
              <c:f>Tabelle1!$C$7:$C$287</c:f>
              <c:numCache>
                <c:formatCode>0</c:formatCode>
                <c:ptCount val="28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Tabelle1!$A$7:$A$287</c:f>
              <c:numCache>
                <c:formatCode>d\-mmm</c:formatCode>
                <c:ptCount val="28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</c:numCache>
            </c:numRef>
          </c:cat>
          <c:val>
            <c:numRef>
              <c:f>Tabelle1!$D$7:$D$287</c:f>
              <c:numCache>
                <c:formatCode>General</c:formatCode>
                <c:ptCount val="28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Tabelle1!$A$7:$A$287</c:f>
              <c:numCache>
                <c:formatCode>d\-mmm</c:formatCode>
                <c:ptCount val="28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</c:numCache>
            </c:numRef>
          </c:cat>
          <c:val>
            <c:numRef>
              <c:f>Tabelle1!$E$7:$E$287</c:f>
              <c:numCache>
                <c:formatCode>General</c:formatCode>
                <c:ptCount val="28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Tabelle1!$A$7:$A$287</c:f>
              <c:numCache>
                <c:formatCode>d\-mmm</c:formatCode>
                <c:ptCount val="28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</c:numCache>
            </c:numRef>
          </c:cat>
          <c:val>
            <c:numRef>
              <c:f>Tabelle1!$F$7:$F$287</c:f>
              <c:numCache>
                <c:formatCode>General</c:formatCode>
                <c:ptCount val="28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Tabelle1!$N$7:$N$287</c:f>
              <c:numCache>
                <c:formatCode>General</c:formatCode>
                <c:ptCount val="28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Tabelle1!$P$7:$P$287</c:f>
              <c:numCache>
                <c:formatCode>0.0</c:formatCode>
                <c:ptCount val="28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01.01.2021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85,3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132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745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13.519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01.01., insg. 13.519 (+115) mit Coronadiagnose, akt. infiz.: 745 (+59), 197 (-11) in Krankenhäusern i. Beh., davon 41 (0) auf Intensiv, 2.124 (-7) in Quaran., 12.642 (+55) genesen. 132 (+1) verstorben, 7-Tages-Inzidenz 85,3 (82,1)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87" totalsRowShown="0" headerRowDxfId="17" dataDxfId="16">
  <autoFilter ref="A6:P287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9"/>
  <sheetViews>
    <sheetView tabSelected="1" topLeftCell="I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01.01.2021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281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01.01.</v>
      </c>
      <c r="U6" s="3" t="s">
        <v>29</v>
      </c>
      <c r="V6" s="3" t="str" cm="1">
        <f t="array" ref="V6">TEXT(INDEX(CD[KH],$S$5),"#.##0")</f>
        <v>197</v>
      </c>
      <c r="W6" s="3" t="str" cm="1">
        <f t="array" ref="W6">TEXT(INDEX(CD[KH],$S$5)-INDEX(CD[KH],$S$5-1),"+#.##0;-#.##0;0")</f>
        <v>-11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85,3</v>
      </c>
      <c r="T7" s="3" t="str" cm="1">
        <f t="array" ref="T7">TEXT(INDEX(CD[Inzidenz],$S$5-1),"#.##0,0")</f>
        <v>82,1</v>
      </c>
      <c r="U7" s="3" t="s">
        <v>30</v>
      </c>
      <c r="V7" s="3" t="str" cm="1">
        <f t="array" ref="V7">TEXT(INDEX(CD[KH (intensiv)],$S$5),"#.##0")</f>
        <v>41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132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2.124</v>
      </c>
      <c r="W8" s="3" t="str" cm="1">
        <f t="array" ref="W8">TEXT(INDEX(CD[Quarant],$S$5)-INDEX(CD[Quarant],$S$5-1),"+#.##0;-#.##0;0")</f>
        <v>-7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745</v>
      </c>
      <c r="T9" s="3" t="str" cm="1">
        <f t="array" ref="T9">TEXT(INDEX(CD[Infiziert],$S$5)-INDEX(CD[Infiziert],$S$5-1),"+#.##0;-#.##0;0")</f>
        <v>+59</v>
      </c>
      <c r="U9" s="3" t="s">
        <v>32</v>
      </c>
      <c r="V9" s="3" t="str" cm="1">
        <f t="array" ref="V9">TEXT(INDEX(CD[Genesen],$S$5),"#.##0")</f>
        <v>12.642</v>
      </c>
      <c r="W9" s="3" t="str" cm="1">
        <f t="array" ref="W9">TEXT(INDEX(CD[Genesen],$S$5)-INDEX(CD[Genesen],$S$5-1),"+#.##0;-#.##0;0")</f>
        <v>+55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13.519</v>
      </c>
      <c r="T10" s="17" t="str" cm="1">
        <f t="array" ref="T10">TEXT(INDEX(CD[Total],$S$5)-INDEX(CD[Total],$S$5-1),"+#.##0;-#.##0;0")</f>
        <v>+115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01.01., insg. 13.519 (+115) mit Coronadiagnose, akt. infiz.: 745 (+59), 197 (-11) in Krankenhäusern i. Beh., davon 41 (0) auf Intensiv, 2.124 (-7) in Quaran., 12.642 (+55) genesen. 132 (+1) verstorben, 7-Tages-Inzidenz 85,3 (82,1)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>SUM(N280:N286)/$P$1</f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>SUM(N281:N287)/$P$1</f>
        <v>85.304285495329935</v>
      </c>
    </row>
    <row r="288" spans="1:17" ht="17" x14ac:dyDescent="0.25">
      <c r="B288" s="39"/>
    </row>
    <row r="289" spans="2:2" ht="17" x14ac:dyDescent="0.25">
      <c r="B289" s="39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2021-01-01T11:04:04Z</dcterms:modified>
</cp:coreProperties>
</file>