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381CC23D-4605-4742-B41C-FB619C2452A1}" xr6:coauthVersionLast="46" xr6:coauthVersionMax="46" xr10:uidLastSave="{00000000-0000-0000-0000-000000000000}"/>
  <bookViews>
    <workbookView xWindow="746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5" i="1" l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05" i="1" l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<sst xmlns="http://schemas.openxmlformats.org/spreadsheetml/2006/main" count="47" uniqueCount="42">
  <si>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</si>
  <si>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</si>
  <si>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</si>
  <si>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</si>
  <si>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</si>
  <si>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</si>
  <si>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</si>
  <si>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</si>
  <si>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</si>
  <si>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</si>
  <si>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</si>
  <si>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</si>
  <si>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</si>
  <si>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</si>
  <si>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</si>
  <si>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</si>
  <si>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</si>
  <si>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</si>
  <si>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</si>
  <si>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</si>
  <si>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</si>
  <si>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</si>
  <si>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</si>
  <si>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</si>
  <si>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</si>
  <si>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</si>
  <si>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</si>
  <si>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</si>
  <si>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</si>
  <si>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</si>
  <si>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</si>
  <si>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</si>
  <si>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</si>
  <si>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</si>
  <si>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</si>
  <si>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</si>
  <si>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</si>
  <si>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</si>
  <si>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</si>
  <si>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</si>
  <si>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</si>
  <si>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29.04., insg. 22.530 (+177) Düsseldorfer mit Coronadiagnose, akt. infiz.: 1.600 (+100), 162 (-11) in Krankenhäusern i. Beh., davon 56 (0) auf Intensiv, 4.469 (-67) in Quaran., 20.600 (+200) genesen. 370 (+5) verstorben, 7-Tages-Inzidenz 150,7 (146,7)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</si>
</sst>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Tabelle1!$A$7:$A$405</c:f>
              <c:numCache>
                <c:formatCode>d\-mmm</c:formatCode>
                <c:ptCount val="39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</c:numCache>
            </c:numRef>
          </c:cat>
          <c:val>
            <c:numRef>
              <c:f>Tabelle1!$B$7:$B$405</c:f>
              <c:numCache>
                <c:formatCode>0</c:formatCode>
                <c:ptCount val="39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Tabelle1!$A$7:$A$405</c:f>
              <c:numCache>
                <c:formatCode>d\-mmm</c:formatCode>
                <c:ptCount val="39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</c:numCache>
            </c:numRef>
          </c:cat>
          <c:val>
            <c:numRef>
              <c:f>Tabelle1!$C$7:$C$405</c:f>
              <c:numCache>
                <c:formatCode>General</c:formatCode>
                <c:ptCount val="39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Tabelle1!$A$7:$A$405</c:f>
              <c:numCache>
                <c:formatCode>d\-mmm</c:formatCode>
                <c:ptCount val="39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</c:numCache>
            </c:numRef>
          </c:cat>
          <c:val>
            <c:numRef>
              <c:f>Tabelle1!$D$7:$D$405</c:f>
              <c:numCache>
                <c:formatCode>0</c:formatCode>
                <c:ptCount val="39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Tabelle1!$A$7:$A$405</c:f>
              <c:numCache>
                <c:formatCode>d\-mmm</c:formatCode>
                <c:ptCount val="39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</c:numCache>
            </c:numRef>
          </c:cat>
          <c:val>
            <c:numRef>
              <c:f>Tabelle1!$E$7:$E$405</c:f>
              <c:numCache>
                <c:formatCode>General</c:formatCode>
                <c:ptCount val="39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Tabelle1!$M$7:$M$405</c:f>
              <c:numCache>
                <c:formatCode>General</c:formatCode>
                <c:ptCount val="39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Tabelle1!$O$7:$O$405</c:f>
              <c:numCache>
                <c:formatCode>0.0</c:formatCode>
                <c:ptCount val="399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29.04.2021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0.7684</cdr:x>
      <cdr:y>0.05844</cdr:y>
    </cdr:from>
    <cdr:to>
      <cdr:x>0.91594</cdr:x>
      <cdr:y>0.15613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786088" y="509545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150,7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370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1.600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5913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22.530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29.04., insg. 22.530 (+177) Düsseldorfer mit Coronadiagnose, akt. infiz.: 1.600 (+100), 162 (-11) in Krankenhäusern i. Beh., davon 56 (0) auf Intensiv, 4.469 (-67) in Quaran., 20.600 (+200) genesen. 370 (+5) verstorben, 7-Tages-Inzidenz 150,7 (146,7) #Cor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0.77085</cdr:x>
      <cdr:y>0.14857</cdr:y>
    </cdr:from>
    <cdr:to>
      <cdr:x>0.91839</cdr:x>
      <cdr:y>0.18817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823667" y="1295357"/>
          <a:ext cx="2263048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🟣🔵🟣🟣🟣🔴🟣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05" totalsRowShown="0" headerRowDxfId="17" dataDxfId="16">
  <autoFilter ref="A6:P405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05"/>
  <sheetViews>
    <sheetView tabSelected="1" topLeftCell="L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29.04.2021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399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29.04.</v>
      </c>
      <c r="T6" s="3" t="s">
        <v>27</v>
      </c>
      <c r="U6" s="3" t="str" cm="1">
        <f t="array" ref="U6">TEXT(INDEX(CD[KH],$R$5),"#.##0")</f>
        <v>162</v>
      </c>
      <c r="V6" s="3" t="str" cm="1">
        <f t="array" ref="V6">TEXT(INDEX(CD[KH],$R$5)-INDEX(CD[KH],$R$5-1),"+#.##0;-#.##0;0")</f>
        <v>-11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150,7</v>
      </c>
      <c r="S7" s="3" t="str" cm="1">
        <f t="array" ref="S7">TEXT(INDEX(CD[Inzidenz],$R$5-1),"#.##0,0")</f>
        <v>146,7</v>
      </c>
      <c r="T7" s="3" t="s">
        <v>28</v>
      </c>
      <c r="U7" s="3" t="str" cm="1">
        <f t="array" ref="U7">TEXT(INDEX(CD[KH (intensiv)],$R$5),"#.##0")</f>
        <v>56</v>
      </c>
      <c r="V7" s="3" t="str" cm="1">
        <f t="array" ref="V7">TEXT(INDEX(CD[KH (intensiv)],$R$5)-INDEX(CD[KH (intensiv)],$R$5-1),"+#.##0;-#.##0;0")</f>
        <v>0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370</v>
      </c>
      <c r="S8" s="3" t="str" cm="1">
        <f t="array" ref="S8">TEXT(INDEX(CD[Verstorbene],$R$5)-INDEX(CD[Verstorbene],$R$5-1),"+#.##0;-#.##0;0")</f>
        <v>+5</v>
      </c>
      <c r="T8" s="3" t="s">
        <v>29</v>
      </c>
      <c r="U8" s="3" t="str" cm="1">
        <f t="array" ref="U8">TEXT(INDEX(CD[Quarant],$R$5),"#.##0")</f>
        <v>4.469</v>
      </c>
      <c r="V8" s="3" t="str" cm="1">
        <f t="array" ref="V8">TEXT(INDEX(CD[Quarant],$R$5)-INDEX(CD[Quarant],$R$5-1),"+#.##0;-#.##0;0")</f>
        <v>-67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1.600</v>
      </c>
      <c r="S9" s="3" t="str" cm="1">
        <f t="array" ref="S9">TEXT(INDEX(CD[Infiziert],$R$5)-INDEX(CD[Infiziert],$R$5-1),"+#.##0;-#.##0;0")</f>
        <v>+100</v>
      </c>
      <c r="T9" s="3" t="s">
        <v>30</v>
      </c>
      <c r="U9" s="3" t="str" cm="1">
        <f t="array" ref="U9">TEXT(INDEX(CD[Genesen],$R$5),"#.##0")</f>
        <v>20.600</v>
      </c>
      <c r="V9" s="3" t="str" cm="1">
        <f t="array" ref="V9">TEXT(INDEX(CD[Genesen],$R$5)-INDEX(CD[Genesen],$R$5-1),"+#.##0;-#.##0;0")</f>
        <v>+200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22.530</v>
      </c>
      <c r="S10" s="16" t="str" cm="1">
        <f t="array" ref="S10">TEXT(INDEX(CD[Total],$R$5)-INDEX(CD[Total],$R$5-1),"+#.##0;-#.##0;0")</f>
        <v>+177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🟣🔵🟣🟣🟣🔴🟣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29.04., insg. 22.530 (+177) Düsseldorfer mit Coronadiagnose, akt. infiz.: 1.600 (+100), 162 (-11) in Krankenhäusern i. Beh., davon 56 (0) auf Intensiv, 4.469 (-67) in Quaran., 20.600 (+200) genesen. 370 (+5) verstorben, 7-Tages-Inzidenz 150,7 (146,7)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41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2021-04-29T10:02:18Z</dcterms:modified>
</cp:coreProperties>
</file>