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43CC2D6-2128-DD43-9DB0-45BDE00C5C92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3" i="1" l="1"/>
  <c r="F303" i="1"/>
  <c r="G303" i="1" s="1"/>
  <c r="M303" i="1" s="1"/>
  <c r="N303" i="1"/>
  <c r="P303" i="1" s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02" i="1" l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<sst xmlns="http://schemas.openxmlformats.org/spreadsheetml/2006/main" count="36" uniqueCount="34">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</sst>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Tabelle1!$A$7:$A$303</c:f>
              <c:numCache>
                <c:formatCode>d\-mmm</c:formatCode>
                <c:ptCount val="2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</c:numCache>
            </c:numRef>
          </c:cat>
          <c:val>
            <c:numRef>
              <c:f>Tabelle1!$C$7:$C$303</c:f>
              <c:numCache>
                <c:formatCode>0</c:formatCode>
                <c:ptCount val="29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Tabelle1!$A$7:$A$303</c:f>
              <c:numCache>
                <c:formatCode>d\-mmm</c:formatCode>
                <c:ptCount val="2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</c:numCache>
            </c:numRef>
          </c:cat>
          <c:val>
            <c:numRef>
              <c:f>Tabelle1!$D$7:$D$303</c:f>
              <c:numCache>
                <c:formatCode>General</c:formatCode>
                <c:ptCount val="29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Tabelle1!$A$7:$A$303</c:f>
              <c:numCache>
                <c:formatCode>d\-mmm</c:formatCode>
                <c:ptCount val="2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</c:numCache>
            </c:numRef>
          </c:cat>
          <c:val>
            <c:numRef>
              <c:f>Tabelle1!$E$7:$E$303</c:f>
              <c:numCache>
                <c:formatCode>General</c:formatCode>
                <c:ptCount val="29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Tabelle1!$A$7:$A$303</c:f>
              <c:numCache>
                <c:formatCode>d\-mmm</c:formatCode>
                <c:ptCount val="29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</c:numCache>
            </c:numRef>
          </c:cat>
          <c:val>
            <c:numRef>
              <c:f>Tabelle1!$F$7:$F$303</c:f>
              <c:numCache>
                <c:formatCode>General</c:formatCode>
                <c:ptCount val="29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Tabelle1!$N$7:$N$303</c:f>
              <c:numCache>
                <c:formatCode>General</c:formatCode>
                <c:ptCount val="29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Tabelle1!$P$7:$P$303</c:f>
              <c:numCache>
                <c:formatCode>0.0</c:formatCode>
                <c:ptCount val="29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17.01.2021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98,0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161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528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14.953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17.01., insg. 14.953 (+82) mit Coronadiagnose, akt. infiz.: 528 (-55), 151 (-1) in Krankenhäusern i. Beh., davon 35 (0) auf Intensiv, 1.671 (-19) in Quaran., 14.264 (+137) genesen. 161 (0) verstorben, 7-Tages-Inzidenz 98,0 (91,8)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03" totalsRowShown="0" headerRowDxfId="17" dataDxfId="16">
  <autoFilter ref="A6:P30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I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17.01.2021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297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17.01.</v>
      </c>
      <c r="U6" s="3" t="s">
        <v>29</v>
      </c>
      <c r="V6" s="3" t="str" cm="1">
        <f t="array" ref="V6">TEXT(INDEX(CD[KH],$S$5),"#.##0")</f>
        <v>151</v>
      </c>
      <c r="W6" s="3" t="str" cm="1">
        <f t="array" ref="W6">TEXT(INDEX(CD[KH],$S$5)-INDEX(CD[KH],$S$5-1),"+#.##0;-#.##0;0")</f>
        <v>-1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98,0</v>
      </c>
      <c r="T7" s="3" t="str" cm="1">
        <f t="array" ref="T7">TEXT(INDEX(CD[Inzidenz],$S$5-1),"#.##0,0")</f>
        <v>91,8</v>
      </c>
      <c r="U7" s="3" t="s">
        <v>30</v>
      </c>
      <c r="V7" s="3" t="str" cm="1">
        <f t="array" ref="V7">TEXT(INDEX(CD[KH (intensiv)],$S$5),"#.##0")</f>
        <v>35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161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1.671</v>
      </c>
      <c r="W8" s="3" t="str" cm="1">
        <f t="array" ref="W8">TEXT(INDEX(CD[Quarant],$S$5)-INDEX(CD[Quarant],$S$5-1),"+#.##0;-#.##0;0")</f>
        <v>-19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528</v>
      </c>
      <c r="T9" s="3" t="str" cm="1">
        <f t="array" ref="T9">TEXT(INDEX(CD[Infiziert],$S$5)-INDEX(CD[Infiziert],$S$5-1),"+#.##0;-#.##0;0")</f>
        <v>-55</v>
      </c>
      <c r="U9" s="3" t="s">
        <v>32</v>
      </c>
      <c r="V9" s="3" t="str" cm="1">
        <f t="array" ref="V9">TEXT(INDEX(CD[Genesen],$S$5),"#.##0")</f>
        <v>14.264</v>
      </c>
      <c r="W9" s="3" t="str" cm="1">
        <f t="array" ref="W9">TEXT(INDEX(CD[Genesen],$S$5)-INDEX(CD[Genesen],$S$5-1),"+#.##0;-#.##0;0")</f>
        <v>+137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14.953</v>
      </c>
      <c r="T10" s="17" t="str" cm="1">
        <f t="array" ref="T10">TEXT(INDEX(CD[Total],$S$5)-INDEX(CD[Total],$S$5-1),"+#.##0;-#.##0;0")</f>
        <v>+82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17.01., insg. 14.953 (+82) mit Coronadiagnose, akt. infiz.: 528 (-55), 151 (-1) in Krankenhäusern i. Beh., davon 35 (0) auf Intensiv, 1.671 (-19) in Quaran., 14.264 (+137) genesen. 161 (0) verstorben, 7-Tages-Inzidenz 98,0 (91,8)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>SUM(N292:N298)/$P$1</f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>SUM(N293:N299)/$P$1</f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>SUM(N294:N300)/$P$1</f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>SUM(N295:N301)/$P$1</f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>SUM(N296:N302)/$P$1</f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>SUM(N297:N303)/$P$1</f>
        <v>97.999297129843654</v>
      </c>
      <c r="Q303" s="11">
        <v>44213</v>
      </c>
    </row>
    <row r="304" spans="1:17" ht="17" x14ac:dyDescent="0.25">
      <c r="C304" s="42"/>
      <c r="D304" s="42"/>
      <c r="Q304" s="11">
        <v>44214</v>
      </c>
    </row>
    <row r="305" spans="3:17" ht="17" x14ac:dyDescent="0.25">
      <c r="C305" s="42"/>
      <c r="Q305" s="11">
        <v>44215</v>
      </c>
    </row>
    <row r="306" spans="3:17" ht="17" x14ac:dyDescent="0.25">
      <c r="C306" s="42"/>
      <c r="Q306" s="11">
        <v>44216</v>
      </c>
    </row>
    <row r="307" spans="3:17" x14ac:dyDescent="0.2">
      <c r="Q307" s="11">
        <v>44217</v>
      </c>
    </row>
    <row r="308" spans="3:17" x14ac:dyDescent="0.2">
      <c r="Q308" s="11">
        <v>44218</v>
      </c>
    </row>
    <row r="309" spans="3:17" x14ac:dyDescent="0.2">
      <c r="Q309" s="11">
        <v>44219</v>
      </c>
    </row>
    <row r="310" spans="3:17" x14ac:dyDescent="0.2">
      <c r="Q310" s="11">
        <v>44220</v>
      </c>
    </row>
    <row r="311" spans="3:17" x14ac:dyDescent="0.2">
      <c r="Q311" s="11">
        <v>44221</v>
      </c>
    </row>
    <row r="312" spans="3:17" x14ac:dyDescent="0.2">
      <c r="Q312" s="11">
        <v>44222</v>
      </c>
    </row>
    <row r="313" spans="3:17" x14ac:dyDescent="0.2">
      <c r="Q313" s="11">
        <v>44223</v>
      </c>
    </row>
    <row r="314" spans="3:17" x14ac:dyDescent="0.2">
      <c r="Q314" s="11">
        <v>44224</v>
      </c>
    </row>
    <row r="315" spans="3:17" x14ac:dyDescent="0.2">
      <c r="Q315" s="11">
        <v>44225</v>
      </c>
    </row>
    <row r="316" spans="3:17" x14ac:dyDescent="0.2">
      <c r="Q316" s="11">
        <v>44226</v>
      </c>
    </row>
    <row r="317" spans="3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2021-01-17T10:01:23Z</dcterms:modified>
</cp:coreProperties>
</file>