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2B8CB32C-2CD0-9343-8375-65F8BA2B959E}" xr6:coauthVersionLast="45" xr6:coauthVersionMax="45" xr10:uidLastSave="{00000000-0000-0000-0000-000000000000}"/>
  <bookViews>
    <workbookView xWindow="0" yWindow="500" windowWidth="46800" windowHeight="266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38" i="1" l="1"/>
  <c r="D238" i="1"/>
  <c r="G238" i="1"/>
  <c r="H238" i="1" s="1"/>
  <c r="O238" i="1"/>
  <c r="P238" i="1"/>
  <c r="N238" i="1" l="1"/>
  <c r="D237" i="1"/>
  <c r="G237" i="1"/>
  <c r="H237" i="1" s="1"/>
  <c r="N237" i="1" s="1"/>
  <c r="O237" i="1"/>
  <c r="P237" i="1"/>
  <c r="D236" i="1" l="1"/>
  <c r="G236" i="1"/>
  <c r="H236" i="1" s="1"/>
  <c r="O236" i="1"/>
  <c r="P236" i="1"/>
  <c r="N236" i="1" l="1"/>
  <c r="D235" i="1"/>
  <c r="G235" i="1"/>
  <c r="H235" i="1" s="1"/>
  <c r="N235" i="1" s="1"/>
  <c r="O235" i="1"/>
  <c r="P235" i="1"/>
  <c r="D234" i="1" l="1"/>
  <c r="G234" i="1"/>
  <c r="H234" i="1" s="1"/>
  <c r="O234" i="1"/>
  <c r="P234" i="1"/>
  <c r="N234" i="1" l="1"/>
  <c r="D233" i="1"/>
  <c r="G233" i="1"/>
  <c r="H233" i="1" s="1"/>
  <c r="N233" i="1" s="1"/>
  <c r="O233" i="1"/>
  <c r="P233" i="1"/>
  <c r="D232" i="1" l="1"/>
  <c r="G232" i="1"/>
  <c r="H232" i="1" s="1"/>
  <c r="O232" i="1"/>
  <c r="P232" i="1"/>
  <c r="N232" i="1" l="1"/>
  <c r="D231" i="1"/>
  <c r="G231" i="1"/>
  <c r="O231" i="1"/>
  <c r="Q237" i="1" s="1"/>
  <c r="P231" i="1"/>
  <c r="H231" i="1" l="1"/>
  <c r="N231" i="1" s="1"/>
  <c r="D230" i="1"/>
  <c r="G230" i="1"/>
  <c r="H230" i="1" s="1"/>
  <c r="N230" i="1" s="1"/>
  <c r="O230" i="1"/>
  <c r="Q236" i="1" s="1"/>
  <c r="P230" i="1"/>
  <c r="D229" i="1" l="1"/>
  <c r="G229" i="1"/>
  <c r="H229" i="1" s="1"/>
  <c r="N229" i="1" s="1"/>
  <c r="O229" i="1"/>
  <c r="Q235" i="1" s="1"/>
  <c r="P229" i="1"/>
  <c r="D228" i="1" l="1"/>
  <c r="G228" i="1"/>
  <c r="H228" i="1" s="1"/>
  <c r="N228" i="1" s="1"/>
  <c r="O228" i="1"/>
  <c r="Q234" i="1" s="1"/>
  <c r="P228" i="1"/>
  <c r="D227" i="1" l="1"/>
  <c r="G227" i="1"/>
  <c r="H227" i="1" s="1"/>
  <c r="O227" i="1"/>
  <c r="Q233" i="1" s="1"/>
  <c r="P227" i="1"/>
  <c r="N227" i="1" l="1"/>
  <c r="D226" i="1"/>
  <c r="G226" i="1"/>
  <c r="H226" i="1" s="1"/>
  <c r="O226" i="1"/>
  <c r="Q232" i="1" s="1"/>
  <c r="P226" i="1"/>
  <c r="T1" i="1" a="1"/>
  <c r="T1" i="1" s="1"/>
  <c r="N1" i="1"/>
  <c r="N226" i="1" l="1"/>
  <c r="D225" i="1"/>
  <c r="G225" i="1"/>
  <c r="H225" i="1" s="1"/>
  <c r="N225" i="1" s="1"/>
  <c r="O225" i="1"/>
  <c r="Q231" i="1" s="1"/>
  <c r="P225" i="1"/>
  <c r="D224" i="1" l="1"/>
  <c r="G224" i="1"/>
  <c r="H224" i="1" s="1"/>
  <c r="O224" i="1"/>
  <c r="Q230" i="1" s="1"/>
  <c r="P224" i="1"/>
  <c r="N224" i="1" l="1"/>
  <c r="D223" i="1"/>
  <c r="G223" i="1"/>
  <c r="H223" i="1" s="1"/>
  <c r="N223" i="1" s="1"/>
  <c r="O223" i="1"/>
  <c r="Q229" i="1" s="1"/>
  <c r="P223" i="1"/>
  <c r="D222" i="1" l="1"/>
  <c r="G222" i="1"/>
  <c r="H222" i="1" s="1"/>
  <c r="N222" i="1" s="1"/>
  <c r="O222" i="1"/>
  <c r="Q228" i="1" s="1"/>
  <c r="P222" i="1"/>
  <c r="D221" i="1" l="1"/>
  <c r="G221" i="1"/>
  <c r="H221" i="1" s="1"/>
  <c r="O221" i="1"/>
  <c r="Q227" i="1" s="1"/>
  <c r="P221" i="1"/>
  <c r="N221" i="1" l="1"/>
  <c r="D220" i="1"/>
  <c r="G220" i="1"/>
  <c r="H220" i="1" s="1"/>
  <c r="O220" i="1"/>
  <c r="Q226" i="1" s="1"/>
  <c r="P220" i="1"/>
  <c r="N220" i="1" l="1"/>
  <c r="D219" i="1"/>
  <c r="G219" i="1"/>
  <c r="O219" i="1"/>
  <c r="Q225" i="1" s="1"/>
  <c r="T2" i="1" s="1" a="1"/>
  <c r="T2" i="1" s="1"/>
  <c r="P219" i="1"/>
  <c r="H219" i="1" l="1"/>
  <c r="N219" i="1" s="1"/>
  <c r="O218" i="1"/>
  <c r="Q224" i="1" s="1"/>
  <c r="D218" i="1"/>
  <c r="G218" i="1"/>
  <c r="H218" i="1" s="1"/>
  <c r="N218" i="1" s="1"/>
  <c r="P218" i="1"/>
  <c r="D217" i="1" l="1"/>
  <c r="G217" i="1"/>
  <c r="H217" i="1" s="1"/>
  <c r="N217" i="1" s="1"/>
  <c r="O217" i="1"/>
  <c r="Q223" i="1" s="1"/>
  <c r="P217" i="1"/>
  <c r="O210" i="1"/>
  <c r="D216" i="1"/>
  <c r="G216" i="1"/>
  <c r="H216" i="1" s="1"/>
  <c r="O216" i="1"/>
  <c r="P216" i="1"/>
  <c r="Q222" i="1" l="1"/>
  <c r="N216" i="1"/>
  <c r="D215" i="1"/>
  <c r="G215" i="1"/>
  <c r="H215" i="1" s="1"/>
  <c r="O215" i="1"/>
  <c r="Q221" i="1" s="1"/>
  <c r="P215" i="1"/>
  <c r="N215" i="1" l="1"/>
  <c r="D214" i="1"/>
  <c r="G214" i="1"/>
  <c r="O214" i="1"/>
  <c r="Q220" i="1" s="1"/>
  <c r="P214" i="1"/>
  <c r="H214" i="1" l="1"/>
  <c r="N214" i="1" s="1"/>
  <c r="D213" i="1"/>
  <c r="G213" i="1"/>
  <c r="H213" i="1" s="1"/>
  <c r="O213" i="1"/>
  <c r="Q219" i="1" s="1"/>
  <c r="P213" i="1"/>
  <c r="N213" i="1" l="1"/>
  <c r="D212" i="1"/>
  <c r="G212" i="1"/>
  <c r="H212" i="1" s="1"/>
  <c r="O212" i="1"/>
  <c r="Q218" i="1" s="1"/>
  <c r="P212" i="1"/>
  <c r="N212" i="1" l="1"/>
  <c r="D211" i="1"/>
  <c r="G211" i="1"/>
  <c r="H211" i="1" s="1"/>
  <c r="O211" i="1"/>
  <c r="P211" i="1"/>
  <c r="Q216" i="1" l="1"/>
  <c r="Q217" i="1"/>
  <c r="N211" i="1"/>
  <c r="D210" i="1"/>
  <c r="G210" i="1"/>
  <c r="H210" i="1" s="1"/>
  <c r="N210" i="1" s="1"/>
  <c r="P210" i="1"/>
  <c r="D209" i="1" l="1"/>
  <c r="G209" i="1"/>
  <c r="H209" i="1" s="1"/>
  <c r="O209" i="1"/>
  <c r="Q215" i="1" s="1"/>
  <c r="P209" i="1"/>
  <c r="D208" i="1"/>
  <c r="G208" i="1"/>
  <c r="H208" i="1" s="1"/>
  <c r="O208" i="1"/>
  <c r="P208" i="1"/>
  <c r="Q214" i="1" l="1"/>
  <c r="N209" i="1"/>
  <c r="N208" i="1"/>
  <c r="D207" i="1"/>
  <c r="G207" i="1"/>
  <c r="H207" i="1" s="1"/>
  <c r="O207" i="1"/>
  <c r="Q213" i="1" s="1"/>
  <c r="P207" i="1"/>
  <c r="N207" i="1" l="1"/>
  <c r="D206" i="1"/>
  <c r="G206" i="1"/>
  <c r="H206" i="1" s="1"/>
  <c r="N206" i="1" s="1"/>
  <c r="O206" i="1"/>
  <c r="Q212" i="1" s="1"/>
  <c r="P206" i="1"/>
  <c r="D205" i="1"/>
  <c r="G205" i="1"/>
  <c r="H205" i="1" s="1"/>
  <c r="N205" i="1" s="1"/>
  <c r="O205" i="1"/>
  <c r="P205" i="1"/>
  <c r="D204" i="1"/>
  <c r="G204" i="1"/>
  <c r="H204" i="1" s="1"/>
  <c r="O204" i="1"/>
  <c r="P204" i="1"/>
  <c r="Q211" i="1" l="1"/>
  <c r="Q210" i="1"/>
  <c r="N204" i="1"/>
  <c r="D203" i="1"/>
  <c r="G203" i="1"/>
  <c r="H203" i="1" s="1"/>
  <c r="N203" i="1" s="1"/>
  <c r="O203" i="1"/>
  <c r="Q209" i="1" s="1"/>
  <c r="P203" i="1"/>
  <c r="D202" i="1"/>
  <c r="G202" i="1"/>
  <c r="H202" i="1" s="1"/>
  <c r="O202" i="1"/>
  <c r="P202" i="1"/>
  <c r="Q208" i="1" l="1"/>
  <c r="N202" i="1"/>
  <c r="D201" i="1"/>
  <c r="G201" i="1"/>
  <c r="H201" i="1" s="1"/>
  <c r="N201" i="1" s="1"/>
  <c r="O201" i="1"/>
  <c r="Q207" i="1" s="1"/>
  <c r="P201" i="1"/>
  <c r="D200" i="1" l="1"/>
  <c r="G200" i="1"/>
  <c r="H200" i="1" s="1"/>
  <c r="N200" i="1" s="1"/>
  <c r="O200" i="1"/>
  <c r="Q206" i="1" s="1"/>
  <c r="P200" i="1"/>
  <c r="D199" i="1"/>
  <c r="G199" i="1"/>
  <c r="H199" i="1" s="1"/>
  <c r="O199" i="1"/>
  <c r="P199" i="1"/>
  <c r="D198" i="1"/>
  <c r="G198" i="1"/>
  <c r="H198" i="1" s="1"/>
  <c r="O198" i="1"/>
  <c r="P198" i="1"/>
  <c r="D197" i="1"/>
  <c r="G197" i="1"/>
  <c r="H197" i="1" s="1"/>
  <c r="O197" i="1"/>
  <c r="P197" i="1"/>
  <c r="Q205" i="1" l="1"/>
  <c r="Q203" i="1"/>
  <c r="Q204" i="1"/>
  <c r="N199" i="1"/>
  <c r="N198" i="1"/>
  <c r="N197" i="1"/>
  <c r="D196" i="1"/>
  <c r="G196" i="1"/>
  <c r="O196" i="1"/>
  <c r="Q202" i="1" s="1"/>
  <c r="P196" i="1"/>
  <c r="D195" i="1"/>
  <c r="G195" i="1"/>
  <c r="H195" i="1" s="1"/>
  <c r="N195" i="1" s="1"/>
  <c r="O195" i="1"/>
  <c r="P195" i="1"/>
  <c r="D194" i="1"/>
  <c r="G194" i="1"/>
  <c r="H194" i="1" s="1"/>
  <c r="N194" i="1" s="1"/>
  <c r="O194" i="1"/>
  <c r="P194" i="1"/>
  <c r="D193" i="1"/>
  <c r="G193" i="1"/>
  <c r="H193" i="1" s="1"/>
  <c r="N193" i="1" s="1"/>
  <c r="O193" i="1"/>
  <c r="P193" i="1"/>
  <c r="D192" i="1"/>
  <c r="G192" i="1"/>
  <c r="H192" i="1" s="1"/>
  <c r="O192" i="1"/>
  <c r="P192" i="1"/>
  <c r="Q201" i="1" l="1"/>
  <c r="Q200" i="1"/>
  <c r="Q199" i="1"/>
  <c r="Q198" i="1"/>
  <c r="H196" i="1"/>
  <c r="N196" i="1" s="1"/>
  <c r="N192" i="1"/>
  <c r="D191" i="1"/>
  <c r="G191" i="1"/>
  <c r="H191" i="1" s="1"/>
  <c r="O191" i="1"/>
  <c r="Q197" i="1" s="1"/>
  <c r="P191" i="1"/>
  <c r="D190" i="1"/>
  <c r="G190" i="1"/>
  <c r="H190" i="1" s="1"/>
  <c r="N190" i="1" s="1"/>
  <c r="O190" i="1"/>
  <c r="P190" i="1"/>
  <c r="Q196" i="1" l="1"/>
  <c r="N191" i="1"/>
  <c r="D189" i="1"/>
  <c r="G189" i="1"/>
  <c r="H189" i="1" s="1"/>
  <c r="O189" i="1"/>
  <c r="Q195" i="1" s="1"/>
  <c r="P189" i="1"/>
  <c r="D188" i="1"/>
  <c r="G188" i="1"/>
  <c r="O188" i="1"/>
  <c r="P188" i="1"/>
  <c r="D187" i="1"/>
  <c r="G187" i="1"/>
  <c r="H187" i="1" s="1"/>
  <c r="O187" i="1"/>
  <c r="P187" i="1"/>
  <c r="D186" i="1"/>
  <c r="G186" i="1"/>
  <c r="H186" i="1" s="1"/>
  <c r="O186" i="1"/>
  <c r="P186" i="1"/>
  <c r="D185" i="1"/>
  <c r="G185" i="1"/>
  <c r="H185" i="1" s="1"/>
  <c r="O185" i="1"/>
  <c r="P185" i="1"/>
  <c r="D184" i="1"/>
  <c r="G184" i="1"/>
  <c r="H184" i="1" s="1"/>
  <c r="O184" i="1"/>
  <c r="P184" i="1"/>
  <c r="D183" i="1"/>
  <c r="G183" i="1"/>
  <c r="H183" i="1" s="1"/>
  <c r="O183" i="1"/>
  <c r="P183" i="1"/>
  <c r="Q190" i="1" l="1"/>
  <c r="Q192" i="1"/>
  <c r="Q194" i="1"/>
  <c r="Q193" i="1"/>
  <c r="Q191" i="1"/>
  <c r="Q189" i="1"/>
  <c r="N189" i="1"/>
  <c r="H188" i="1"/>
  <c r="N188" i="1" s="1"/>
  <c r="N187" i="1"/>
  <c r="N186" i="1"/>
  <c r="N185" i="1"/>
  <c r="N184" i="1"/>
  <c r="N183" i="1"/>
  <c r="D182" i="1"/>
  <c r="G182" i="1"/>
  <c r="H182" i="1" s="1"/>
  <c r="O182" i="1"/>
  <c r="Q188" i="1" s="1"/>
  <c r="P182" i="1"/>
  <c r="N182" i="1" l="1"/>
  <c r="D181" i="1"/>
  <c r="G181" i="1"/>
  <c r="H181" i="1" s="1"/>
  <c r="N181" i="1" s="1"/>
  <c r="O181" i="1"/>
  <c r="Q187" i="1" s="1"/>
  <c r="P181" i="1"/>
  <c r="D180" i="1"/>
  <c r="G180" i="1"/>
  <c r="H180" i="1" s="1"/>
  <c r="N180" i="1" s="1"/>
  <c r="O180" i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86" i="1" l="1"/>
  <c r="Q184" i="1"/>
  <c r="Q185" i="1"/>
  <c r="Q183" i="1"/>
  <c r="Q182" i="1"/>
  <c r="Q179" i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H127" i="1" l="1"/>
  <c r="N127" i="1"/>
  <c r="Q124" i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Q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9" i="1" l="1"/>
  <c r="Q8" i="1"/>
  <c r="Q7" i="1"/>
  <c r="Q6" i="1"/>
  <c r="Q59" i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N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<sst xmlns="http://schemas.openxmlformats.org/spreadsheetml/2006/main" count="28" uniqueCount="27">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</sst>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Helvetica Neue Bold"/>
    </font>
    <font>
      <b/>
      <sz val="12"/>
      <color theme="1"/>
      <name val="Helvetica Neue Bold"/>
    </font>
    <font>
      <sz val="10"/>
      <color rgb="FF000000"/>
      <name val="Arial Unicode MS"/>
      <family val="2"/>
    </font>
    <font>
      <sz val="12"/>
      <color rgb="FF24292E"/>
      <name val="Helvetica"/>
      <family val="2"/>
    </font>
    <font>
      <sz val="12"/>
      <color rgb="FF24292E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35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164" fontId="0" fillId="3" borderId="0" xfId="0" applyNumberFormat="1" applyFill="1"/>
    <xf numFmtId="0" fontId="0" fillId="0" borderId="0" xfId="0" applyFill="1" applyBorder="1"/>
    <xf numFmtId="22" fontId="0" fillId="0" borderId="0" xfId="0" applyNumberFormat="1"/>
    <xf numFmtId="14" fontId="4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0" fontId="7" fillId="4" borderId="0" xfId="0" applyFont="1" applyFill="1"/>
    <xf numFmtId="0" fontId="7" fillId="0" borderId="0" xfId="0" applyFont="1" applyFill="1"/>
    <xf numFmtId="20" fontId="6" fillId="0" borderId="0" xfId="0" applyNumberFormat="1" applyFont="1" applyBorder="1"/>
    <xf numFmtId="0" fontId="6" fillId="0" borderId="0" xfId="1" applyNumberFormat="1" applyFont="1" applyBorder="1"/>
    <xf numFmtId="0" fontId="8" fillId="0" borderId="0" xfId="0" applyFont="1" applyBorder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Tabelle1!$B$4:$B$238</c:f>
              <c:numCache>
                <c:formatCode>d\-mmm</c:formatCode>
                <c:ptCount val="23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</c:numCache>
            </c:numRef>
          </c:cat>
          <c:val>
            <c:numRef>
              <c:f>Tabelle1!$D$4:$D$238</c:f>
              <c:numCache>
                <c:formatCode>0</c:formatCode>
                <c:ptCount val="235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Tabelle1!$B$4:$B$238</c:f>
              <c:numCache>
                <c:formatCode>d\-mmm</c:formatCode>
                <c:ptCount val="23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</c:numCache>
            </c:numRef>
          </c:cat>
          <c:val>
            <c:numRef>
              <c:f>Tabelle1!$E$4:$E$238</c:f>
              <c:numCache>
                <c:formatCode>General</c:formatCode>
                <c:ptCount val="23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Tabelle1!$B$4:$B$238</c:f>
              <c:numCache>
                <c:formatCode>d\-mmm</c:formatCode>
                <c:ptCount val="23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</c:numCache>
            </c:numRef>
          </c:cat>
          <c:val>
            <c:numRef>
              <c:f>Tabelle1!$F$4:$F$238</c:f>
              <c:numCache>
                <c:formatCode>General</c:formatCode>
                <c:ptCount val="23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Tabelle1!$B$4:$B$238</c:f>
              <c:numCache>
                <c:formatCode>d\-mmm</c:formatCode>
                <c:ptCount val="23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</c:numCache>
            </c:numRef>
          </c:cat>
          <c:val>
            <c:numRef>
              <c:f>Tabelle1!$G$4:$G$238</c:f>
              <c:numCache>
                <c:formatCode>General</c:formatCode>
                <c:ptCount val="23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Tabelle1!$B$4:$B$238</c:f>
              <c:numCache>
                <c:formatCode>d\-mmm</c:formatCode>
                <c:ptCount val="23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</c:numCache>
            </c:numRef>
          </c:cat>
          <c:val>
            <c:numRef>
              <c:f>Tabelle1!$H$4:$H$238</c:f>
              <c:numCache>
                <c:formatCode>General</c:formatCode>
                <c:ptCount val="235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1"/>
              </a:solidFill>
            </a:ln>
            <a:effectLst/>
          </c:spPr>
          <c:cat>
            <c:numRef>
              <c:f>Tabelle1!$B$4:$B$238</c:f>
              <c:numCache>
                <c:formatCode>d\-mmm</c:formatCode>
                <c:ptCount val="23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</c:numCache>
            </c:numRef>
          </c:cat>
          <c:val>
            <c:numRef>
              <c:f>Tabelle1!$I$4:$I$238</c:f>
              <c:numCache>
                <c:formatCode>General</c:formatCode>
                <c:ptCount val="235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  <c:pt idx="231">
                  <c:v>6842</c:v>
                </c:pt>
                <c:pt idx="232">
                  <c:v>7055</c:v>
                </c:pt>
                <c:pt idx="233">
                  <c:v>7303</c:v>
                </c:pt>
                <c:pt idx="234">
                  <c:v>7517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Tabelle1!$Q$4:$Q$238</c:f>
              <c:numCache>
                <c:formatCode>0.0</c:formatCode>
                <c:ptCount val="235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20"/>
        <c:auto val="1"/>
        <c:lblOffset val="100"/>
        <c:baseTimeUnit val="days"/>
      </c:dateAx>
      <c:valAx>
        <c:axId val="1600336864"/>
        <c:scaling>
          <c:orientation val="minMax"/>
          <c:max val="15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100"/>
        <c:minorUnit val="50"/>
      </c:valAx>
      <c:valAx>
        <c:axId val="1332682511"/>
        <c:scaling>
          <c:orientation val="minMax"/>
          <c:max val="225"/>
          <c:min val="-15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5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Tabelle1!$B$4:$B$238</c:f>
              <c:numCache>
                <c:formatCode>d\-mmm</c:formatCode>
                <c:ptCount val="23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</c:numCache>
            </c:numRef>
          </c:cat>
          <c:val>
            <c:numRef>
              <c:f>Tabelle1!$F$4:$F$238</c:f>
              <c:numCache>
                <c:formatCode>General</c:formatCode>
                <c:ptCount val="23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3-5E4E-9DE8-D802011EF4FB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Tabelle1!$B$4:$B$238</c:f>
              <c:numCache>
                <c:formatCode>d\-mmm</c:formatCode>
                <c:ptCount val="23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</c:numCache>
            </c:numRef>
          </c:cat>
          <c:val>
            <c:numRef>
              <c:f>Tabelle1!$G$4:$G$238</c:f>
              <c:numCache>
                <c:formatCode>General</c:formatCode>
                <c:ptCount val="23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83-5E4E-9DE8-D802011EF4FB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Tabelle1!$B$4:$B$238</c:f>
              <c:numCache>
                <c:formatCode>d\-mmm</c:formatCode>
                <c:ptCount val="23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</c:numCache>
            </c:numRef>
          </c:cat>
          <c:val>
            <c:numRef>
              <c:f>Tabelle1!$H$4:$H$238</c:f>
              <c:numCache>
                <c:formatCode>General</c:formatCode>
                <c:ptCount val="235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3-5E4E-9DE8-D802011EF4FB}"/>
            </c:ext>
          </c:extLst>
        </c:ser>
        <c:ser>
          <c:idx val="5"/>
          <c:order val="3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cat>
            <c:numRef>
              <c:f>Tabelle1!$B$4:$B$238</c:f>
              <c:numCache>
                <c:formatCode>d\-mmm</c:formatCode>
                <c:ptCount val="23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</c:numCache>
            </c:numRef>
          </c:cat>
          <c:val>
            <c:numRef>
              <c:f>Tabelle1!$I$4:$I$238</c:f>
              <c:numCache>
                <c:formatCode>General</c:formatCode>
                <c:ptCount val="235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  <c:pt idx="231">
                  <c:v>6842</c:v>
                </c:pt>
                <c:pt idx="232">
                  <c:v>7055</c:v>
                </c:pt>
                <c:pt idx="233">
                  <c:v>7303</c:v>
                </c:pt>
                <c:pt idx="234">
                  <c:v>7517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4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Tabelle1!$M$4:$M$238</c:f>
              <c:numCache>
                <c:formatCode>General</c:formatCode>
                <c:ptCount val="235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209</c:v>
                </c:pt>
                <c:pt idx="31">
                  <c:v>200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  <c:pt idx="179">
                  <c:v>1235</c:v>
                </c:pt>
                <c:pt idx="180">
                  <c:v>1328</c:v>
                </c:pt>
                <c:pt idx="181">
                  <c:v>1255</c:v>
                </c:pt>
                <c:pt idx="182">
                  <c:v>1055</c:v>
                </c:pt>
                <c:pt idx="183">
                  <c:v>1290</c:v>
                </c:pt>
                <c:pt idx="184">
                  <c:v>1157</c:v>
                </c:pt>
                <c:pt idx="185">
                  <c:v>1154</c:v>
                </c:pt>
                <c:pt idx="186">
                  <c:v>1236</c:v>
                </c:pt>
                <c:pt idx="187">
                  <c:v>1408</c:v>
                </c:pt>
                <c:pt idx="188">
                  <c:v>1497</c:v>
                </c:pt>
                <c:pt idx="189">
                  <c:v>1600</c:v>
                </c:pt>
                <c:pt idx="190">
                  <c:v>1554</c:v>
                </c:pt>
                <c:pt idx="191">
                  <c:v>1346</c:v>
                </c:pt>
                <c:pt idx="192">
                  <c:v>1369</c:v>
                </c:pt>
                <c:pt idx="193">
                  <c:v>1410</c:v>
                </c:pt>
                <c:pt idx="194">
                  <c:v>1400</c:v>
                </c:pt>
                <c:pt idx="195">
                  <c:v>1437</c:v>
                </c:pt>
                <c:pt idx="196">
                  <c:v>1517</c:v>
                </c:pt>
                <c:pt idx="197">
                  <c:v>1723</c:v>
                </c:pt>
                <c:pt idx="198">
                  <c:v>1572</c:v>
                </c:pt>
                <c:pt idx="199">
                  <c:v>1600</c:v>
                </c:pt>
                <c:pt idx="200">
                  <c:v>1680</c:v>
                </c:pt>
                <c:pt idx="201">
                  <c:v>1722</c:v>
                </c:pt>
                <c:pt idx="202">
                  <c:v>2010</c:v>
                </c:pt>
                <c:pt idx="203">
                  <c:v>2050</c:v>
                </c:pt>
                <c:pt idx="204">
                  <c:v>2182</c:v>
                </c:pt>
                <c:pt idx="205">
                  <c:v>2064</c:v>
                </c:pt>
                <c:pt idx="206">
                  <c:v>2177</c:v>
                </c:pt>
                <c:pt idx="207">
                  <c:v>2467</c:v>
                </c:pt>
                <c:pt idx="208">
                  <c:v>2617</c:v>
                </c:pt>
                <c:pt idx="209">
                  <c:v>2459</c:v>
                </c:pt>
                <c:pt idx="210">
                  <c:v>2302</c:v>
                </c:pt>
                <c:pt idx="211">
                  <c:v>2356</c:v>
                </c:pt>
                <c:pt idx="212">
                  <c:v>2239</c:v>
                </c:pt>
                <c:pt idx="213">
                  <c:v>2235</c:v>
                </c:pt>
                <c:pt idx="214">
                  <c:v>2675</c:v>
                </c:pt>
                <c:pt idx="215">
                  <c:v>3169</c:v>
                </c:pt>
                <c:pt idx="216">
                  <c:v>3655</c:v>
                </c:pt>
                <c:pt idx="217">
                  <c:v>4000</c:v>
                </c:pt>
                <c:pt idx="218">
                  <c:v>4257</c:v>
                </c:pt>
                <c:pt idx="219">
                  <c:v>4193</c:v>
                </c:pt>
                <c:pt idx="220">
                  <c:v>4379</c:v>
                </c:pt>
                <c:pt idx="221">
                  <c:v>4753</c:v>
                </c:pt>
                <c:pt idx="222">
                  <c:v>4782</c:v>
                </c:pt>
                <c:pt idx="223">
                  <c:v>4959</c:v>
                </c:pt>
                <c:pt idx="224">
                  <c:v>5317</c:v>
                </c:pt>
                <c:pt idx="225">
                  <c:v>5486</c:v>
                </c:pt>
                <c:pt idx="226">
                  <c:v>5192</c:v>
                </c:pt>
                <c:pt idx="227">
                  <c:v>5091</c:v>
                </c:pt>
                <c:pt idx="228">
                  <c:v>5206</c:v>
                </c:pt>
                <c:pt idx="229">
                  <c:v>4978</c:v>
                </c:pt>
                <c:pt idx="230">
                  <c:v>4870</c:v>
                </c:pt>
                <c:pt idx="231">
                  <c:v>4691</c:v>
                </c:pt>
                <c:pt idx="232">
                  <c:v>4783</c:v>
                </c:pt>
                <c:pt idx="233">
                  <c:v>4160</c:v>
                </c:pt>
                <c:pt idx="234">
                  <c:v>3951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00"/>
        <c:auto val="1"/>
        <c:lblOffset val="100"/>
        <c:baseTimeUnit val="days"/>
      </c:dateAx>
      <c:valAx>
        <c:axId val="160033686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inorUnit val="50"/>
      </c:valAx>
      <c:valAx>
        <c:axId val="1332682511"/>
        <c:scaling>
          <c:orientation val="minMax"/>
          <c:max val="6000"/>
          <c:min val="0"/>
        </c:scaling>
        <c:delete val="0"/>
        <c:axPos val="r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inorUnit val="50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Tabelle1!$B$4:$B$238</c:f>
              <c:numCache>
                <c:formatCode>d\-mmm</c:formatCode>
                <c:ptCount val="23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</c:numCache>
            </c:numRef>
          </c:cat>
          <c:val>
            <c:numRef>
              <c:f>Tabelle1!$F$4:$F$238</c:f>
              <c:numCache>
                <c:formatCode>General</c:formatCode>
                <c:ptCount val="23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B-FB44-92F6-C35C29FD4F10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Tabelle1!$B$4:$B$238</c:f>
              <c:numCache>
                <c:formatCode>d\-mmm</c:formatCode>
                <c:ptCount val="23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</c:numCache>
            </c:numRef>
          </c:cat>
          <c:val>
            <c:numRef>
              <c:f>Tabelle1!$G$4:$G$238</c:f>
              <c:numCache>
                <c:formatCode>General</c:formatCode>
                <c:ptCount val="23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B-FB44-92F6-C35C29FD4F10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Tabelle1!$B$4:$B$238</c:f>
              <c:numCache>
                <c:formatCode>d\-mmm</c:formatCode>
                <c:ptCount val="23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</c:numCache>
            </c:numRef>
          </c:cat>
          <c:val>
            <c:numRef>
              <c:f>Tabelle1!$H$4:$H$238</c:f>
              <c:numCache>
                <c:formatCode>General</c:formatCode>
                <c:ptCount val="235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3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Tabelle1!$Q$4:$Q$238</c:f>
              <c:numCache>
                <c:formatCode>0.0</c:formatCode>
                <c:ptCount val="235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 val="autoZero"/>
        <c:auto val="1"/>
        <c:lblOffset val="100"/>
        <c:baseTimeUnit val="days"/>
      </c:dateAx>
      <c:valAx>
        <c:axId val="160033686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50"/>
        <c:minorUnit val="10"/>
      </c:valAx>
      <c:valAx>
        <c:axId val="1332682511"/>
        <c:scaling>
          <c:orientation val="minMax"/>
          <c:max val="150"/>
          <c:min val="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1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17616214295E-2"/>
          <c:y val="7.94008724655686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Tabelle1!$B$4:$B$238</c:f>
              <c:numCache>
                <c:formatCode>d\-mmm</c:formatCode>
                <c:ptCount val="23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</c:numCache>
            </c:numRef>
          </c:cat>
          <c:val>
            <c:numRef>
              <c:f>Tabelle1!$D$4:$D$238</c:f>
              <c:numCache>
                <c:formatCode>0</c:formatCode>
                <c:ptCount val="235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Tabelle1!$B$4:$B$238</c:f>
              <c:numCache>
                <c:formatCode>d\-mmm</c:formatCode>
                <c:ptCount val="23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</c:numCache>
            </c:numRef>
          </c:cat>
          <c:val>
            <c:numRef>
              <c:f>Tabelle1!$E$4:$E$238</c:f>
              <c:numCache>
                <c:formatCode>General</c:formatCode>
                <c:ptCount val="23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Tabelle1!$B$4:$B$238</c:f>
              <c:numCache>
                <c:formatCode>d\-mmm</c:formatCode>
                <c:ptCount val="23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</c:numCache>
            </c:numRef>
          </c:cat>
          <c:val>
            <c:numRef>
              <c:f>Tabelle1!$F$4:$F$238</c:f>
              <c:numCache>
                <c:formatCode>General</c:formatCode>
                <c:ptCount val="23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Tabelle1!$B$4:$B$238</c:f>
              <c:numCache>
                <c:formatCode>d\-mmm</c:formatCode>
                <c:ptCount val="23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</c:numCache>
            </c:numRef>
          </c:cat>
          <c:val>
            <c:numRef>
              <c:f>Tabelle1!$G$4:$G$238</c:f>
              <c:numCache>
                <c:formatCode>General</c:formatCode>
                <c:ptCount val="23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Tabelle1!$O$3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Tabelle1!$O$4:$O$238</c:f>
              <c:numCache>
                <c:formatCode>General</c:formatCode>
                <c:ptCount val="235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Tabelle1!$Q$4:$Q$238</c:f>
              <c:numCache>
                <c:formatCode>0.0</c:formatCode>
                <c:ptCount val="235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00"/>
        <c:auto val="1"/>
        <c:lblOffset val="100"/>
        <c:baseTimeUnit val="days"/>
      </c:dateAx>
      <c:valAx>
        <c:axId val="887265951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4529639997E-2"/>
          <c:y val="0.21409159209576414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7668</xdr:colOff>
      <xdr:row>152</xdr:row>
      <xdr:rowOff>19004</xdr:rowOff>
    </xdr:from>
    <xdr:to>
      <xdr:col>36</xdr:col>
      <xdr:colOff>540926</xdr:colOff>
      <xdr:row>194</xdr:row>
      <xdr:rowOff>71831</xdr:rowOff>
    </xdr:to>
    <xdr:graphicFrame macro="">
      <xdr:nvGraphicFramePr>
        <xdr:cNvPr id="4" name="Covid19DUS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17</xdr:col>
      <xdr:colOff>811388</xdr:colOff>
      <xdr:row>195</xdr:row>
      <xdr:rowOff>58796</xdr:rowOff>
    </xdr:from>
    <xdr:to>
      <xdr:col>36</xdr:col>
      <xdr:colOff>552685</xdr:colOff>
      <xdr:row>237</xdr:row>
      <xdr:rowOff>60823</xdr:rowOff>
    </xdr:to>
    <xdr:graphicFrame macro="">
      <xdr:nvGraphicFramePr>
        <xdr:cNvPr id="3" name="Covid19DUS_Q">
          <a:extLst>
            <a:ext uri="{FF2B5EF4-FFF2-40B4-BE49-F238E27FC236}">
              <a16:creationId xmlns:a16="http://schemas.microsoft.com/office/drawing/2014/main" id="{2B47A7E9-C162-1A4C-A91A-506E5F5B8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absolute">
    <xdr:from>
      <xdr:col>17</xdr:col>
      <xdr:colOff>776111</xdr:colOff>
      <xdr:row>239</xdr:row>
      <xdr:rowOff>77611</xdr:rowOff>
    </xdr:from>
    <xdr:to>
      <xdr:col>36</xdr:col>
      <xdr:colOff>486221</xdr:colOff>
      <xdr:row>281</xdr:row>
      <xdr:rowOff>92338</xdr:rowOff>
    </xdr:to>
    <xdr:graphicFrame macro="">
      <xdr:nvGraphicFramePr>
        <xdr:cNvPr id="5" name="Covid19DUS_D">
          <a:extLst>
            <a:ext uri="{FF2B5EF4-FFF2-40B4-BE49-F238E27FC236}">
              <a16:creationId xmlns:a16="http://schemas.microsoft.com/office/drawing/2014/main" id="{D7E7DD05-29A0-BC4B-9ACB-BFE765B63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17</xdr:col>
      <xdr:colOff>482130</xdr:colOff>
      <xdr:row>9</xdr:row>
      <xdr:rowOff>188148</xdr:rowOff>
    </xdr:from>
    <xdr:to>
      <xdr:col>36</xdr:col>
      <xdr:colOff>85364</xdr:colOff>
      <xdr:row>52</xdr:row>
      <xdr:rowOff>169202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0.95959</cdr:x>
      <cdr:y>0.93843</cdr:y>
    </cdr:to>
    <cdr:sp macro="" textlink="Tabelle1!$N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76726" y="7936648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16.11.2020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0.70009</cdr:x>
      <cdr:y>0.09049</cdr:y>
    </cdr:from>
    <cdr:to>
      <cdr:x>0.87454</cdr:x>
      <cdr:y>0.1971</cdr:y>
    </cdr:to>
    <cdr:sp macro="" textlink="Tabelle1!$T$2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712669" y="776129"/>
          <a:ext cx="2669407" cy="91440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170,5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238" totalsRowShown="0">
  <autoFilter ref="B3:Q238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Row],[Verstorbene]]</calculatedColumnFormula>
    </tableColumn>
    <tableColumn id="7" xr3:uid="{EA3D9586-212A-714B-B0ED-6174B2513977}" name="Verstorbene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T268"/>
  <sheetViews>
    <sheetView tabSelected="1" topLeftCell="E1" zoomScaleNormal="100" workbookViewId="0">
      <selection activeCell="S5" sqref="S5"/>
    </sheetView>
  </sheetViews>
  <sheetFormatPr baseColWidth="10" defaultRowHeight="16"/>
  <cols>
    <col min="4" max="4" width="10.83203125" style="14"/>
    <col min="5" max="5" width="12" style="4" customWidth="1"/>
    <col min="15" max="15" width="13.6640625" bestFit="1" customWidth="1"/>
    <col min="17" max="17" width="10.83203125" style="20"/>
    <col min="19" max="19" width="11.5" bestFit="1" customWidth="1"/>
  </cols>
  <sheetData>
    <row r="1" spans="1:20" ht="62">
      <c r="A1" s="1" t="s">
        <v>0</v>
      </c>
      <c r="I1" t="s">
        <v>8</v>
      </c>
      <c r="M1" t="s">
        <v>23</v>
      </c>
      <c r="N1" s="25" t="str">
        <f ca="1">"Stand: "&amp;TEXT(TODAY(),"TT.MM.JJJJ")</f>
        <v>Stand: 16.11.2020</v>
      </c>
      <c r="O1" s="24"/>
      <c r="P1" s="19" t="s">
        <v>19</v>
      </c>
      <c r="Q1" s="20">
        <v>6.4592299999999998</v>
      </c>
      <c r="S1" t="s">
        <v>24</v>
      </c>
      <c r="T1" cm="1">
        <f t="array" ref="T1">MAX(ROW(CD[#Data]))-MIN(ROW(CD[#Data]))+1</f>
        <v>235</v>
      </c>
    </row>
    <row r="2" spans="1:20">
      <c r="S2" s="20" t="s">
        <v>25</v>
      </c>
      <c r="T2" s="26" cm="1">
        <f t="array" ref="T2">INDEX(CD[Inzidenz],T1)</f>
        <v>170.45375377560484</v>
      </c>
    </row>
    <row r="3" spans="1:20">
      <c r="B3" t="s">
        <v>1</v>
      </c>
      <c r="C3" t="s">
        <v>2</v>
      </c>
      <c r="D3" s="15" t="s">
        <v>15</v>
      </c>
      <c r="E3" s="4" t="s">
        <v>26</v>
      </c>
      <c r="F3" t="s">
        <v>9</v>
      </c>
      <c r="G3" t="s">
        <v>12</v>
      </c>
      <c r="H3" t="s">
        <v>11</v>
      </c>
      <c r="I3" t="s">
        <v>6</v>
      </c>
      <c r="J3" t="s">
        <v>3</v>
      </c>
      <c r="K3" t="s">
        <v>7</v>
      </c>
      <c r="L3" t="s">
        <v>4</v>
      </c>
      <c r="M3" t="s">
        <v>5</v>
      </c>
      <c r="N3" t="s">
        <v>10</v>
      </c>
      <c r="O3" t="s">
        <v>22</v>
      </c>
      <c r="P3" t="s">
        <v>13</v>
      </c>
      <c r="Q3" s="20" t="s">
        <v>20</v>
      </c>
    </row>
    <row r="4" spans="1:20">
      <c r="B4" s="2">
        <v>43914</v>
      </c>
      <c r="C4" s="3">
        <v>0.70833333333333337</v>
      </c>
      <c r="D4" s="16">
        <f>-CD[[#This Row],[Verstorbene]]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Row],[Verstorbene]]-CD[[#This Row],[Genesen]]</f>
        <v>264</v>
      </c>
      <c r="L4">
        <v>27</v>
      </c>
      <c r="M4">
        <v>375</v>
      </c>
      <c r="N4" s="5">
        <f>CD[[#This Row],[Verstorbene]]+CD[[#This Row],[KH (intensiv)]]+CD[[#This Row],[KH (nicht intensiv)]]+CD[[#This Row],[Infiziert (o. KH)]]+CD[[#This Row],[Genesen]]-CD[[#This Row],[Total]]</f>
        <v>0</v>
      </c>
      <c r="Q4" s="22">
        <v>0</v>
      </c>
    </row>
    <row r="5" spans="1:20">
      <c r="B5" s="2">
        <v>43915</v>
      </c>
      <c r="C5" s="3">
        <v>0.66666666666666663</v>
      </c>
      <c r="D5" s="16">
        <f>-CD[[#This Row],[Verstorbene]]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Row],[Verstorbene]]-CD[[#This Row],[Genesen]]</f>
        <v>281</v>
      </c>
      <c r="L5">
        <v>37</v>
      </c>
      <c r="M5">
        <v>400</v>
      </c>
      <c r="N5" s="5">
        <f>CD[[#This Row],[Verstorbene]]+CD[[#This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  <c r="Q5" s="22">
        <f>SUM(O4:O5)/$Q$1</f>
        <v>2.94152708604586</v>
      </c>
    </row>
    <row r="6" spans="1:20">
      <c r="B6" s="2">
        <v>43916</v>
      </c>
      <c r="C6" s="3">
        <v>0.66666666666666663</v>
      </c>
      <c r="D6" s="16">
        <f>-CD[[#This Row],[Verstorbene]]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Row],[Verstorbene]]-CD[[#This Row],[Genesen]]</f>
        <v>311</v>
      </c>
      <c r="L6">
        <v>46</v>
      </c>
      <c r="M6">
        <v>347</v>
      </c>
      <c r="N6" s="5">
        <f>CD[[#This Row],[Verstorbene]]+CD[[#This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  <c r="Q6" s="22">
        <f>SUM(O5:O6)/$Q$1</f>
        <v>7.5860435376972184</v>
      </c>
    </row>
    <row r="7" spans="1:20">
      <c r="B7" s="2">
        <v>43917</v>
      </c>
      <c r="C7" s="3">
        <v>0.6875</v>
      </c>
      <c r="D7" s="16">
        <f>-CD[[#This Row],[Verstorbene]]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Row],[Verstorbene]]-CD[[#This Row],[Genesen]]</f>
        <v>301</v>
      </c>
      <c r="L7">
        <v>56</v>
      </c>
      <c r="M7">
        <v>442</v>
      </c>
      <c r="N7" s="5">
        <f>CD[[#This Row],[Verstorbene]]+CD[[#This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  <c r="Q7" s="22">
        <f>SUM(O5:O7)/$Q$1</f>
        <v>11.146839483963259</v>
      </c>
    </row>
    <row r="8" spans="1:20">
      <c r="B8" s="2">
        <v>43919</v>
      </c>
      <c r="C8" s="3">
        <v>0.66666666666666663</v>
      </c>
      <c r="D8" s="16">
        <f>-CD[[#This Row],[Verstorbene]]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Row],[Verstorbene]]-CD[[#This Row],[Genesen]]</f>
        <v>307</v>
      </c>
      <c r="L8">
        <v>64</v>
      </c>
      <c r="M8">
        <v>536</v>
      </c>
      <c r="N8" s="5">
        <f>CD[[#This Row],[Verstorbene]]+CD[[#This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  <c r="Q8" s="22">
        <f>SUM(O5:O8)/$Q$1</f>
        <v>14.08836657000912</v>
      </c>
    </row>
    <row r="9" spans="1:20">
      <c r="B9" s="2">
        <v>43920</v>
      </c>
      <c r="C9" s="3">
        <v>0.6875</v>
      </c>
      <c r="D9" s="16">
        <f>-CD[[#This Row],[Verstorbene]]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Row],[Verstorbene]]-CD[[#This Row],[Genesen]]</f>
        <v>354</v>
      </c>
      <c r="L9">
        <v>65</v>
      </c>
      <c r="M9">
        <v>500</v>
      </c>
      <c r="N9" s="5">
        <f>CD[[#This Row],[Verstorbene]]+CD[[#This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  <c r="Q9" s="22">
        <f>SUM(O4:O9)/$Q$1</f>
        <v>21.984044537816427</v>
      </c>
    </row>
    <row r="10" spans="1:20">
      <c r="B10" s="2">
        <v>43921</v>
      </c>
      <c r="C10" s="3">
        <v>0.6875</v>
      </c>
      <c r="D10" s="16">
        <f>-CD[[#This Row],[Verstorbene]]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Row],[Verstorbene]]-CD[[#This Row],[Genesen]]</f>
        <v>349</v>
      </c>
      <c r="L10">
        <v>66</v>
      </c>
      <c r="M10">
        <v>500</v>
      </c>
      <c r="N10" s="5">
        <f>CD[[#This Row],[Verstorbene]]+CD[[#This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20">
      <c r="B11" s="2">
        <v>43922</v>
      </c>
      <c r="C11" s="3">
        <v>0.6875</v>
      </c>
      <c r="D11" s="16">
        <f>-CD[[#This Row],[Verstorbene]]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Row],[Verstorbene]]-CD[[#This Row],[Genesen]]</f>
        <v>385</v>
      </c>
      <c r="L11">
        <v>71</v>
      </c>
      <c r="M11">
        <v>460</v>
      </c>
      <c r="N11" s="5">
        <f>CD[[#This Row],[Verstorbene]]+CD[[#This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20">
      <c r="B12" s="2">
        <v>43923</v>
      </c>
      <c r="C12" s="3">
        <v>0.6875</v>
      </c>
      <c r="D12" s="16">
        <f>-CD[[#This Row],[Verstorbene]]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Row],[Verstorbene]]-CD[[#This Row],[Genesen]]</f>
        <v>368</v>
      </c>
      <c r="L12">
        <v>71</v>
      </c>
      <c r="M12">
        <v>380</v>
      </c>
      <c r="N12" s="5">
        <f>CD[[#This Row],[Verstorbene]]+CD[[#This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20">
      <c r="B13" s="2">
        <v>43924</v>
      </c>
      <c r="C13" s="3">
        <v>0.6875</v>
      </c>
      <c r="D13" s="16">
        <f>-CD[[#This Row],[Verstorbene]]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Row],[Verstorbene]]+CD[[#This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20">
      <c r="B14" s="2">
        <v>43926</v>
      </c>
      <c r="C14" s="3">
        <v>0.33333333333333331</v>
      </c>
      <c r="D14" s="16">
        <f>-CD[[#This Row],[Verstorbene]]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Row],[Verstorbene]]+CD[[#This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20">
      <c r="B15" s="2">
        <v>43927</v>
      </c>
      <c r="C15" s="3">
        <v>0.6875</v>
      </c>
      <c r="D15" s="16">
        <f>-CD[[#This Row],[Verstorbene]]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Row],[Verstorbene]]+CD[[#This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20">
      <c r="B16" s="2">
        <v>43928</v>
      </c>
      <c r="C16" s="3">
        <v>0.6875</v>
      </c>
      <c r="D16" s="16">
        <f>-CD[[#This Row],[Verstorbene]]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Row],[Verstorbene]]+CD[[#This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>
      <c r="B17" s="2">
        <v>43929</v>
      </c>
      <c r="C17" s="3">
        <v>0.6875</v>
      </c>
      <c r="D17" s="16">
        <f>-CD[[#This Row],[Verstorbene]]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Row],[Verstorbene]]+CD[[#This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>
      <c r="B18" s="2">
        <v>43930</v>
      </c>
      <c r="C18" s="3">
        <v>0.6875</v>
      </c>
      <c r="D18" s="16">
        <f>-CD[[#This Row],[Verstorbene]]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Row],[Verstorbene]]+CD[[#This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>
      <c r="B19" s="2">
        <v>43931</v>
      </c>
      <c r="C19" s="3">
        <v>0.66666666666666663</v>
      </c>
      <c r="D19" s="16">
        <f>-CD[[#This Row],[Verstorbene]]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Row],[Verstorbene]]+CD[[#This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>
      <c r="B20" s="2">
        <v>43932</v>
      </c>
      <c r="C20" s="3">
        <v>0.66666666666666663</v>
      </c>
      <c r="D20" s="16">
        <f>-CD[[#This Row],[Verstorbene]]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Row],[Verstorbene]]+CD[[#This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>
      <c r="B21" s="2">
        <v>43933</v>
      </c>
      <c r="C21" s="3">
        <v>0.66666666666666663</v>
      </c>
      <c r="D21" s="16">
        <f>-CD[[#This Row],[Verstorbene]]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Row],[Verstorbene]]+CD[[#This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>
      <c r="B22" s="2">
        <v>43934</v>
      </c>
      <c r="C22" s="3">
        <v>0.66666666666666663</v>
      </c>
      <c r="D22" s="16">
        <f>-CD[[#This Row],[Verstorbene]]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Row],[Verstorbene]]+CD[[#This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>
      <c r="B23" s="2">
        <v>43935</v>
      </c>
      <c r="C23" s="3">
        <v>0.6875</v>
      </c>
      <c r="D23" s="16">
        <f>-CD[[#This Row],[Verstorbene]]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Row],[Verstorbene]]+CD[[#This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>
      <c r="B24" s="2">
        <v>43936</v>
      </c>
      <c r="C24" s="3">
        <v>0.6875</v>
      </c>
      <c r="D24" s="16">
        <f>-CD[[#This Row],[Verstorbene]]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Row],[Verstorbene]]+CD[[#This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>
      <c r="B25" s="2">
        <v>43937</v>
      </c>
      <c r="C25" s="3">
        <v>0.6875</v>
      </c>
      <c r="D25" s="16">
        <f>-CD[[#This Row],[Verstorbene]]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Row],[Verstorbene]]+CD[[#This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>
      <c r="B26" s="2">
        <v>43938</v>
      </c>
      <c r="C26" s="3">
        <v>0.6875</v>
      </c>
      <c r="D26" s="16">
        <f>-CD[[#This Row],[Verstorbene]]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Row],[Verstorbene]]+CD[[#This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>
      <c r="B27" s="2">
        <v>43939</v>
      </c>
      <c r="C27" s="3">
        <v>0.70833333333333337</v>
      </c>
      <c r="D27" s="16">
        <f>-CD[[#This Row],[Verstorbene]]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Row],[Verstorbene]]+CD[[#This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>
      <c r="B28" s="2">
        <v>43940</v>
      </c>
      <c r="C28" s="3">
        <v>0.70833333333333337</v>
      </c>
      <c r="D28" s="16">
        <f>-CD[[#This Row],[Verstorbene]]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Row],[Verstorbene]]+CD[[#This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>
      <c r="B29" s="2">
        <v>43941</v>
      </c>
      <c r="C29" s="3">
        <v>0.6875</v>
      </c>
      <c r="D29" s="16">
        <f>-CD[[#This Row],[Verstorbene]]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Row],[Verstorbene]]+CD[[#This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>
      <c r="B30" s="2">
        <v>43942</v>
      </c>
      <c r="C30" s="3">
        <v>0.6875</v>
      </c>
      <c r="D30" s="16">
        <f>-CD[[#This Row],[Verstorbene]]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Row],[Verstorbene]]+CD[[#This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>
      <c r="B31" s="2">
        <v>43943</v>
      </c>
      <c r="C31" s="3">
        <v>0.70833333333333337</v>
      </c>
      <c r="D31" s="16">
        <f>-CD[[#This Row],[Verstorbene]]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Row],[Verstorbene]]+CD[[#This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>
      <c r="B32" s="2">
        <v>43944</v>
      </c>
      <c r="C32" s="3">
        <v>0.6875</v>
      </c>
      <c r="D32" s="16">
        <f>-CD[[#This Row],[Verstorbene]]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Row],[Verstorbene]]+CD[[#This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>
      <c r="B33" s="2">
        <v>43945</v>
      </c>
      <c r="C33" s="3">
        <v>0.70833333333333337</v>
      </c>
      <c r="D33" s="16">
        <f>-CD[[#This Row],[Verstorbene]]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Row],[Verstorbene]]+CD[[#This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>
      <c r="B34" s="2">
        <v>43946</v>
      </c>
      <c r="C34" s="3">
        <v>0.70833333333333337</v>
      </c>
      <c r="D34" s="16">
        <f>-CD[[#This Row],[Verstorbene]]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209</v>
      </c>
      <c r="N34" s="6">
        <f>CD[[#This Row],[Verstorbene]]+CD[[#This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>
      <c r="B35" s="2">
        <v>43947</v>
      </c>
      <c r="C35" s="3">
        <v>0.70833333333333337</v>
      </c>
      <c r="D35" s="16">
        <f>-CD[[#This Row],[Verstorbene]]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200</v>
      </c>
      <c r="N35" s="6">
        <f>CD[[#This Row],[Verstorbene]]+CD[[#This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>
      <c r="B36" s="2">
        <v>43948</v>
      </c>
      <c r="C36" s="3">
        <v>0.6875</v>
      </c>
      <c r="D36" s="16">
        <f>-CD[[#This Row],[Verstorbene]]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Row],[Verstorbene]]+CD[[#This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>
      <c r="B37" s="2">
        <v>43949</v>
      </c>
      <c r="C37" s="3">
        <v>0.70833333333333337</v>
      </c>
      <c r="D37" s="16">
        <f>-CD[[#This Row],[Verstorbene]]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Row],[Verstorbene]]+CD[[#This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>
      <c r="B38" s="2">
        <v>43950</v>
      </c>
      <c r="C38" s="3">
        <v>0.70833333333333337</v>
      </c>
      <c r="D38" s="16">
        <f>-CD[[#This Row],[Verstorbene]]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Row],[Verstorbene]]+CD[[#This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>
      <c r="B39" s="2">
        <v>43951</v>
      </c>
      <c r="C39" s="3">
        <v>0.70833333333333337</v>
      </c>
      <c r="D39" s="16">
        <f>-CD[[#This Row],[Verstorbene]]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Row],[Verstorbene]]+CD[[#This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>
      <c r="B40" s="2">
        <v>43952</v>
      </c>
      <c r="C40" s="3">
        <v>0.70833333333333337</v>
      </c>
      <c r="D40" s="16">
        <f>-CD[[#This Row],[Verstorbene]]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Row],[Verstorbene]]+CD[[#This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>
      <c r="B41" s="2">
        <v>43953</v>
      </c>
      <c r="C41" s="3">
        <v>0.70833333333333337</v>
      </c>
      <c r="D41" s="16">
        <f>-CD[[#This Row],[Verstorbene]]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Row],[Verstorbene]]+CD[[#This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>
      <c r="B42" s="2">
        <v>43954</v>
      </c>
      <c r="C42" s="3">
        <v>0.70833333333333337</v>
      </c>
      <c r="D42" s="16">
        <f>-CD[[#This Row],[Verstorbene]]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Row],[Verstorbene]]+CD[[#This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>
      <c r="B43" s="2">
        <v>43955</v>
      </c>
      <c r="C43" s="3">
        <v>0.70833333333333337</v>
      </c>
      <c r="D43" s="16">
        <f>-CD[[#This Row],[Verstorbene]]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Row],[Verstorbene]]+CD[[#This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>
      <c r="B44" s="2">
        <v>43956</v>
      </c>
      <c r="C44" s="3">
        <v>0.70833333333333337</v>
      </c>
      <c r="D44" s="16">
        <f>-CD[[#This Row],[Verstorbene]]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Row],[Verstorbene]]+CD[[#This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>
      <c r="B45" s="2">
        <v>43957</v>
      </c>
      <c r="C45" s="3">
        <v>0.70833333333333337</v>
      </c>
      <c r="D45" s="16">
        <f>-CD[[#This Row],[Verstorbene]]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Row],[Verstorbene]]+CD[[#This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>
      <c r="B46" s="2">
        <v>43958</v>
      </c>
      <c r="C46" s="3">
        <v>0.70833333333333337</v>
      </c>
      <c r="D46" s="16">
        <f>-CD[[#This Row],[Verstorbene]]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Row],[Verstorbene]]+CD[[#This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>
      <c r="B47" s="2">
        <v>43959</v>
      </c>
      <c r="C47" s="3">
        <v>0.70833333333333337</v>
      </c>
      <c r="D47" s="16">
        <f>-CD[[#This Row],[Verstorbene]]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Row],[Verstorbene]]+CD[[#This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>
      <c r="B48" s="2">
        <v>43960</v>
      </c>
      <c r="C48" s="3">
        <v>0.70833333333333337</v>
      </c>
      <c r="D48" s="16">
        <f>-CD[[#This Row],[Verstorbene]]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Row],[Verstorbene]]+CD[[#This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9">
      <c r="B49" s="2">
        <v>43961</v>
      </c>
      <c r="C49" s="3">
        <v>0.70833333333333337</v>
      </c>
      <c r="D49" s="16">
        <f>-CD[[#This Row],[Verstorbene]]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Row],[Verstorbene]]+CD[[#This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9">
      <c r="B50" s="2">
        <v>43962</v>
      </c>
      <c r="C50" s="3">
        <v>0.66666666666666663</v>
      </c>
      <c r="D50" s="16">
        <f>-CD[[#This Row],[Verstorbene]]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Row],[Verstorbene]]+CD[[#This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9">
      <c r="B51" s="2">
        <v>43963</v>
      </c>
      <c r="C51" s="3">
        <v>0.66666666666666663</v>
      </c>
      <c r="D51" s="16">
        <f>-CD[[#This Row],[Verstorbene]]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Row],[Verstorbene]]+CD[[#This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9">
      <c r="B52" s="2">
        <v>43964</v>
      </c>
      <c r="C52" s="3">
        <v>0.66666666666666663</v>
      </c>
      <c r="D52" s="16">
        <f>-CD[[#This Row],[Verstorbene]]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Row],[Verstorbene]]+CD[[#This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9">
      <c r="B53" s="2">
        <v>43965</v>
      </c>
      <c r="C53" s="3">
        <v>0.66666666666666663</v>
      </c>
      <c r="D53" s="16">
        <f>-CD[[#This Row],[Verstorbene]]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Row],[Verstorbene]]+CD[[#This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9">
      <c r="B54" s="2">
        <v>43966</v>
      </c>
      <c r="C54" s="3">
        <v>0.66666666666666663</v>
      </c>
      <c r="D54" s="16">
        <f>-CD[[#This Row],[Verstorbene]]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Row],[Verstorbene]]+CD[[#This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9" ht="17">
      <c r="B55" s="2">
        <v>43967</v>
      </c>
      <c r="C55" s="3">
        <v>0.66666666666666663</v>
      </c>
      <c r="D55" s="16">
        <f>-CD[[#This Row],[Verstorbene]]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Row],[Verstorbene]]+CD[[#This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  <c r="S55" s="27"/>
    </row>
    <row r="56" spans="2:19" ht="17">
      <c r="B56" s="2">
        <v>43968</v>
      </c>
      <c r="C56" s="3">
        <v>0.66666666666666663</v>
      </c>
      <c r="D56" s="16">
        <f>-CD[[#This Row],[Verstorbene]]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Row],[Verstorbene]]+CD[[#This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  <c r="S56" s="27"/>
    </row>
    <row r="57" spans="2:19" ht="17">
      <c r="B57" s="2">
        <v>43969</v>
      </c>
      <c r="C57" s="3">
        <v>0.66666666666666663</v>
      </c>
      <c r="D57" s="16">
        <f>-CD[[#This Row],[Verstorbene]]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Row],[Verstorbene]]+CD[[#This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  <c r="S57" s="27"/>
    </row>
    <row r="58" spans="2:19" ht="17">
      <c r="B58" s="2">
        <v>43970</v>
      </c>
      <c r="C58" s="3">
        <v>0.66666666666666663</v>
      </c>
      <c r="D58" s="16">
        <f>-CD[[#This Row],[Verstorbene]]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Row],[Verstorbene]]+CD[[#This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  <c r="S58" s="27"/>
    </row>
    <row r="59" spans="2:19" ht="17">
      <c r="B59" s="2">
        <v>43971</v>
      </c>
      <c r="C59" s="3">
        <v>0.66666666666666663</v>
      </c>
      <c r="D59" s="16">
        <f>-CD[[#This Row],[Verstorbene]]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Row],[Verstorbene]]+CD[[#This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  <c r="S59" s="27"/>
    </row>
    <row r="60" spans="2:19">
      <c r="B60" s="2">
        <v>43972</v>
      </c>
      <c r="C60" s="3">
        <v>0.66666666666666663</v>
      </c>
      <c r="D60" s="16">
        <f>-CD[[#This Row],[Verstorbene]]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Row],[Verstorbene]]+CD[[#This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9">
      <c r="B61" s="2">
        <v>43973</v>
      </c>
      <c r="C61" s="3">
        <v>0.66666666666666663</v>
      </c>
      <c r="D61" s="16">
        <f>-CD[[#This Row],[Verstorbene]]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Row],[Verstorbene]]+CD[[#This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9">
      <c r="B62" s="2">
        <v>43974</v>
      </c>
      <c r="C62" s="3">
        <v>0.66666666666666663</v>
      </c>
      <c r="D62" s="16">
        <f>-CD[[#This Row],[Verstorbene]]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Row],[Verstorbene]]+CD[[#This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9">
      <c r="B63" s="2">
        <v>43975</v>
      </c>
      <c r="C63" s="3">
        <v>0.66666666666666663</v>
      </c>
      <c r="D63" s="16">
        <f>-CD[[#This Row],[Verstorbene]]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Row],[Verstorbene]]+CD[[#This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9">
      <c r="B64" s="2">
        <v>43976</v>
      </c>
      <c r="C64" s="3">
        <v>0.66666666666666663</v>
      </c>
      <c r="D64" s="16">
        <f>-CD[[#This Row],[Verstorbene]]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Row],[Verstorbene]]+CD[[#This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>
      <c r="B65" s="2">
        <v>43977</v>
      </c>
      <c r="C65" s="3">
        <v>0.66666666666666663</v>
      </c>
      <c r="D65" s="16">
        <f>-CD[[#This Row],[Verstorbene]]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Row],[Verstorbene]]+CD[[#This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>
      <c r="B66" s="2">
        <v>43978</v>
      </c>
      <c r="C66" s="3">
        <v>0.66666666666666663</v>
      </c>
      <c r="D66" s="16">
        <f>-CD[[#This Row],[Verstorbene]]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Row],[Verstorbene]]+CD[[#This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>
      <c r="B67" s="2">
        <v>43979</v>
      </c>
      <c r="C67" s="3">
        <v>0.66666666666666663</v>
      </c>
      <c r="D67" s="16">
        <f>-CD[[#This Row],[Verstorbene]]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Row],[Verstorbene]]+CD[[#This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>
      <c r="B68" s="7">
        <v>43980</v>
      </c>
      <c r="C68" s="8">
        <v>0.66666666666666663</v>
      </c>
      <c r="D68" s="16">
        <f>-CD[[#This Row],[Verstorbene]]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Row],[Verstorbene]]+CD[[#This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>
      <c r="B69" s="7">
        <v>43981</v>
      </c>
      <c r="C69" s="8">
        <v>0.66666666666666663</v>
      </c>
      <c r="D69" s="16">
        <f>-CD[[#This Row],[Verstorbene]]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Row],[Verstorbene]]+CD[[#This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>
      <c r="B70" s="7">
        <v>43982</v>
      </c>
      <c r="C70" s="8">
        <v>0.70833333333333337</v>
      </c>
      <c r="D70" s="16">
        <f>-CD[[#This Row],[Verstorbene]]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Row],[Verstorbene]]+CD[[#This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>
      <c r="B71" s="7">
        <v>43983</v>
      </c>
      <c r="C71" s="8">
        <v>0.70833333333333337</v>
      </c>
      <c r="D71" s="16">
        <f>-CD[[#This Row],[Verstorbene]]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Row],[Verstorbene]]+CD[[#This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>
      <c r="B72" s="7">
        <v>43984</v>
      </c>
      <c r="C72" s="8">
        <v>0.66666666666666663</v>
      </c>
      <c r="D72" s="16">
        <f>-CD[[#This Row],[Verstorbene]]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Row],[Verstorbene]]+CD[[#This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>
      <c r="B73" s="7">
        <v>43985</v>
      </c>
      <c r="C73" s="8">
        <v>0.66666666666666663</v>
      </c>
      <c r="D73" s="16">
        <f>-CD[[#This Row],[Verstorbene]]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Row],[Verstorbene]]+CD[[#This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>
      <c r="B74" s="7">
        <v>43986</v>
      </c>
      <c r="C74" s="8">
        <v>0.66666666666666663</v>
      </c>
      <c r="D74" s="16">
        <f>-CD[[#This Row],[Verstorbene]]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Row],[Verstorbene]]+CD[[#This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>
      <c r="B75" s="7">
        <v>43987</v>
      </c>
      <c r="C75" s="8">
        <v>0.66666666666666663</v>
      </c>
      <c r="D75" s="16">
        <f>-CD[[#This Row],[Verstorbene]]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Row],[Verstorbene]]+CD[[#This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>
      <c r="B76" s="7">
        <v>43988</v>
      </c>
      <c r="C76" s="8">
        <v>0.66666666666666663</v>
      </c>
      <c r="D76" s="16">
        <f>-CD[[#This Row],[Verstorbene]]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Row],[Verstorbene]]+CD[[#This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>
      <c r="B77" s="7">
        <v>43989</v>
      </c>
      <c r="C77" s="8">
        <v>0.66666666666666663</v>
      </c>
      <c r="D77" s="16">
        <f>-CD[[#This Row],[Verstorbene]]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Row],[Verstorbene]]+CD[[#This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>
      <c r="B78" s="7">
        <v>43990</v>
      </c>
      <c r="C78" s="8">
        <v>0.66666666666666663</v>
      </c>
      <c r="D78" s="16">
        <f>-CD[[#This Row],[Verstorbene]]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Row],[Verstorbene]]+CD[[#This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>
      <c r="B79" s="7">
        <v>43991</v>
      </c>
      <c r="C79" s="8">
        <v>0.66666666666666663</v>
      </c>
      <c r="D79" s="16">
        <f>-CD[[#This Row],[Verstorbene]]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Row],[Verstorbene]]+CD[[#This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>
      <c r="B80" s="7">
        <v>43992</v>
      </c>
      <c r="C80" s="8">
        <v>0.66666666666666663</v>
      </c>
      <c r="D80" s="16">
        <f>-CD[[#This Row],[Verstorbene]]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Row],[Verstorbene]]+CD[[#This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>
      <c r="B81" s="7">
        <v>43993</v>
      </c>
      <c r="C81" s="8">
        <v>0.66666666666666663</v>
      </c>
      <c r="D81" s="16">
        <f>-CD[[#This Row],[Verstorbene]]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Row],[Verstorbene]]+CD[[#This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>
      <c r="B82" s="7">
        <v>43994</v>
      </c>
      <c r="C82" s="8">
        <v>0.66666666666666663</v>
      </c>
      <c r="D82" s="16">
        <f>-CD[[#This Row],[Verstorbene]]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Row],[Verstorbene]]+CD[[#This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>
      <c r="B83" s="7">
        <v>43995</v>
      </c>
      <c r="C83" s="8">
        <v>0.66666666666666663</v>
      </c>
      <c r="D83" s="16">
        <f>-CD[[#This Row],[Verstorbene]]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Row],[Verstorbene]]+CD[[#This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>
      <c r="B84" s="7">
        <v>43996</v>
      </c>
      <c r="C84" s="8">
        <v>0.66666666666666663</v>
      </c>
      <c r="D84" s="16">
        <f>-CD[[#This Row],[Verstorbene]]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Row],[Verstorbene]]+CD[[#This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>
      <c r="B85" s="7">
        <v>43997</v>
      </c>
      <c r="C85" s="8">
        <v>0.66666666666666663</v>
      </c>
      <c r="D85" s="16">
        <f>-CD[[#This Row],[Verstorbene]]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Row],[Verstorbene]]+CD[[#This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>
      <c r="B86" s="7">
        <v>43998</v>
      </c>
      <c r="C86" s="8">
        <v>0.66666666666666663</v>
      </c>
      <c r="D86" s="16">
        <f>-CD[[#This Row],[Verstorbene]]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Row],[Verstorbene]]+CD[[#This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>
      <c r="B87" s="7">
        <v>43999</v>
      </c>
      <c r="C87" s="8">
        <v>0.66666666666666663</v>
      </c>
      <c r="D87" s="16">
        <f>-CD[[#This Row],[Verstorbene]]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Row],[Verstorbene]]+CD[[#This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>
      <c r="B88" s="7">
        <v>44000</v>
      </c>
      <c r="C88" s="8">
        <v>0.70833333333333337</v>
      </c>
      <c r="D88" s="16">
        <f>-CD[[#This Row],[Verstorbene]]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Row],[Verstorbene]]+CD[[#This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>
      <c r="B89" s="7">
        <v>44001</v>
      </c>
      <c r="C89" s="8">
        <v>0.70833333333333337</v>
      </c>
      <c r="D89" s="16">
        <f>-CD[[#This Row],[Verstorbene]]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Row],[Verstorbene]]+CD[[#This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>
      <c r="B90" s="7">
        <v>44002</v>
      </c>
      <c r="C90" s="8">
        <v>0.70833333333333337</v>
      </c>
      <c r="D90" s="16">
        <f>-CD[[#This Row],[Verstorbene]]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Row],[Verstorbene]]+CD[[#This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>
      <c r="B91" s="7">
        <v>44003</v>
      </c>
      <c r="C91" s="8">
        <v>0.70833333333333337</v>
      </c>
      <c r="D91" s="16">
        <f>-CD[[#This Row],[Verstorbene]]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Row],[Verstorbene]]+CD[[#This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>
      <c r="B92" s="7">
        <v>44004</v>
      </c>
      <c r="C92" s="8">
        <v>0.70833333333333337</v>
      </c>
      <c r="D92" s="16">
        <f>-CD[[#This Row],[Verstorbene]]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Row],[Verstorbene]]+CD[[#This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>
      <c r="B93" s="7">
        <v>44005</v>
      </c>
      <c r="C93" s="8">
        <v>0.70833333333333337</v>
      </c>
      <c r="D93" s="16">
        <f>-CD[[#This Row],[Verstorbene]]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Row],[Verstorbene]]+CD[[#This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>
      <c r="B94" s="7">
        <v>44006</v>
      </c>
      <c r="C94" s="8">
        <v>0.70833333333333337</v>
      </c>
      <c r="D94" s="16">
        <f>-CD[[#This Row],[Verstorbene]]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Row],[Verstorbene]]+CD[[#This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>
      <c r="B95" s="7">
        <v>44007</v>
      </c>
      <c r="C95" s="8">
        <v>0.70833333333333337</v>
      </c>
      <c r="D95" s="16">
        <f>-CD[[#This Row],[Verstorbene]]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Row],[Verstorbene]]+CD[[#This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>
      <c r="B96" s="7">
        <v>44008</v>
      </c>
      <c r="C96" s="8">
        <v>0.70833333333333337</v>
      </c>
      <c r="D96" s="16">
        <f>-CD[[#This Row],[Verstorbene]]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Row],[Verstorbene]]+CD[[#This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>
      <c r="B97" s="7">
        <v>44009</v>
      </c>
      <c r="C97" s="8">
        <v>0.70833333333333337</v>
      </c>
      <c r="D97" s="16">
        <f>-CD[[#This Row],[Verstorbene]]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Row],[Verstorbene]]+CD[[#This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14</v>
      </c>
    </row>
    <row r="98" spans="2:18">
      <c r="B98" s="7">
        <v>44010</v>
      </c>
      <c r="C98" s="8">
        <v>0.70833333333333337</v>
      </c>
      <c r="D98" s="16">
        <f>-CD[[#This Row],[Verstorbene]]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Row],[Verstorbene]]+CD[[#This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14</v>
      </c>
    </row>
    <row r="99" spans="2:18">
      <c r="B99" s="7">
        <v>44011</v>
      </c>
      <c r="C99" s="8">
        <v>0.70833333333333337</v>
      </c>
      <c r="D99" s="16">
        <f>-CD[[#This Row],[Verstorbene]]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Row],[Verstorbene]]+CD[[#This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>
      <c r="B100" s="7">
        <v>44012</v>
      </c>
      <c r="C100" s="8">
        <v>0.70833333333333337</v>
      </c>
      <c r="D100" s="16">
        <f>-CD[[#This Row],[Verstorbene]]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Row],[Verstorbene]]+CD[[#This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>
      <c r="B101" s="7">
        <v>44013</v>
      </c>
      <c r="C101" s="8">
        <v>0.70833333333333337</v>
      </c>
      <c r="D101" s="16">
        <f>-CD[[#This Row],[Verstorbene]]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Row],[Verstorbene]]+CD[[#This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>
      <c r="B102" s="7">
        <v>44014</v>
      </c>
      <c r="C102" s="8">
        <v>0.70833333333333337</v>
      </c>
      <c r="D102" s="16">
        <f>-CD[[#This Row],[Verstorbene]]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Row],[Verstorbene]]+CD[[#This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>
      <c r="B103" s="7">
        <v>44015</v>
      </c>
      <c r="C103" s="8">
        <v>0.70833333333333337</v>
      </c>
      <c r="D103" s="16">
        <f>-CD[[#This Row],[Verstorbene]]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Row],[Verstorbene]]+CD[[#This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>
      <c r="B104" s="7">
        <v>44016</v>
      </c>
      <c r="C104" s="8">
        <v>0.70833333333333337</v>
      </c>
      <c r="D104" s="16">
        <f>-CD[[#This Row],[Verstorbene]]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Row],[Verstorbene]]+CD[[#This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>
      <c r="B105" s="7">
        <v>44017</v>
      </c>
      <c r="C105" s="8">
        <v>0.70833333333333337</v>
      </c>
      <c r="D105" s="16">
        <f>-CD[[#This Row],[Verstorbene]]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Row],[Verstorbene]]+CD[[#This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>
      <c r="B106" s="7">
        <v>44018</v>
      </c>
      <c r="C106" s="8">
        <v>0.70833333333333337</v>
      </c>
      <c r="D106" s="16">
        <f>-CD[[#This Row],[Verstorbene]]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Row],[Verstorbene]]+CD[[#This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>
      <c r="B107" s="7">
        <v>44019</v>
      </c>
      <c r="C107" s="8">
        <v>0.70833333333333337</v>
      </c>
      <c r="D107" s="16">
        <f>-CD[[#This Row],[Verstorbene]]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Row],[Verstorbene]]+CD[[#This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>
      <c r="B108" s="7">
        <v>44020</v>
      </c>
      <c r="C108" s="8">
        <v>0.70833333333333337</v>
      </c>
      <c r="D108" s="16">
        <f>-CD[[#This Row],[Verstorbene]]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Row],[Verstorbene]]+CD[[#This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>
      <c r="B109" s="7">
        <v>44021</v>
      </c>
      <c r="C109" s="8">
        <v>0.70833333333333337</v>
      </c>
      <c r="D109" s="16">
        <f>-CD[[#This Row],[Verstorbene]]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Row],[Verstorbene]]+CD[[#This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>
      <c r="B110" s="7">
        <v>44022</v>
      </c>
      <c r="C110" s="8">
        <v>0.70833333333333337</v>
      </c>
      <c r="D110" s="16">
        <f>-CD[[#This Row],[Verstorbene]]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Row],[Verstorbene]]+CD[[#This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>
      <c r="B111" s="7">
        <v>44023</v>
      </c>
      <c r="C111" s="8">
        <v>0.70833333333333337</v>
      </c>
      <c r="D111" s="16">
        <f>-CD[[#This Row],[Verstorbene]]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Row],[Verstorbene]]+CD[[#This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>
      <c r="B112" s="7">
        <v>44024</v>
      </c>
      <c r="C112" s="8">
        <v>0.70833333333333337</v>
      </c>
      <c r="D112" s="16">
        <f>-CD[[#This Row],[Verstorbene]]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Row],[Verstorbene]]+CD[[#This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>
      <c r="B113" s="7">
        <v>44025</v>
      </c>
      <c r="C113" s="8">
        <v>0.70833333333333337</v>
      </c>
      <c r="D113" s="16">
        <f>-CD[[#This Row],[Verstorbene]]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Row],[Verstorbene]]+CD[[#This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>
      <c r="B114" s="7">
        <v>44026</v>
      </c>
      <c r="C114" s="8">
        <v>0.70833333333333337</v>
      </c>
      <c r="D114" s="16">
        <f>-CD[[#This Row],[Verstorbene]]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Row],[Verstorbene]]+CD[[#This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>
      <c r="B115" s="7">
        <v>44027</v>
      </c>
      <c r="C115" s="8">
        <v>0.70833333333333337</v>
      </c>
      <c r="D115" s="16">
        <f>-CD[[#This Row],[Verstorbene]]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Row],[Verstorbene]]+CD[[#This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>
      <c r="B116" s="7">
        <v>44028</v>
      </c>
      <c r="C116" s="8">
        <v>0.70833333333333337</v>
      </c>
      <c r="D116" s="16">
        <f>-CD[[#This Row],[Verstorbene]]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Row],[Verstorbene]]+CD[[#This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>
      <c r="B117" s="7">
        <v>44029</v>
      </c>
      <c r="C117" s="8">
        <v>0.70833333333333337</v>
      </c>
      <c r="D117" s="16">
        <f>-CD[[#This Row],[Verstorbene]]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Row],[Verstorbene]]+CD[[#This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>
      <c r="B118" s="7">
        <v>44030</v>
      </c>
      <c r="C118" s="8">
        <v>0.70833333333333337</v>
      </c>
      <c r="D118" s="16">
        <f>-CD[[#This Row],[Verstorbene]]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Row],[Verstorbene]]+CD[[#This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>
      <c r="B119" s="7">
        <v>44031</v>
      </c>
      <c r="C119" s="8">
        <v>0.70833333333333337</v>
      </c>
      <c r="D119" s="17">
        <f>-CD[[#This Row],[Verstorbene]]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Row],[Verstorbene]]+CD[[#This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>
      <c r="B120" s="7">
        <v>44032</v>
      </c>
      <c r="C120" s="8">
        <v>0.70833333333333337</v>
      </c>
      <c r="D120" s="17">
        <f>-CD[[#This Row],[Verstorbene]]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Row],[Verstorbene]]+CD[[#This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>
      <c r="B121" s="7">
        <v>44033</v>
      </c>
      <c r="C121" s="8">
        <v>0.70833333333333337</v>
      </c>
      <c r="D121" s="17">
        <f>-CD[[#This Row],[Verstorbene]]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Row],[Verstorbene]]+CD[[#This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>
      <c r="B122" s="7">
        <v>44034</v>
      </c>
      <c r="C122" s="8">
        <v>0.70833333333333337</v>
      </c>
      <c r="D122" s="17">
        <f>-CD[[#This Row],[Verstorbene]]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Row],[Verstorbene]]+CD[[#This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>
      <c r="B123" s="7">
        <v>44035</v>
      </c>
      <c r="C123" s="8">
        <v>0.70833333333333337</v>
      </c>
      <c r="D123" s="17">
        <f>-CD[[#This Row],[Verstorbene]]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Row],[Verstorbene]]+CD[[#This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>
      <c r="B124" s="7">
        <v>44036</v>
      </c>
      <c r="C124" s="8">
        <v>0.70833333333333337</v>
      </c>
      <c r="D124" s="17">
        <f>-CD[[#This Row],[Verstorbene]]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Row],[Verstorbene]]+CD[[#This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>
      <c r="B125" s="7">
        <v>44037</v>
      </c>
      <c r="C125" s="8">
        <v>0.70833333333333337</v>
      </c>
      <c r="D125" s="17">
        <f>-CD[[#This Row],[Verstorbene]]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Row],[Verstorbene]]+CD[[#This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>
      <c r="B126" s="7">
        <v>44038</v>
      </c>
      <c r="C126" s="8">
        <v>0.70833333333333337</v>
      </c>
      <c r="D126" s="17">
        <f>-CD[[#This Row],[Verstorbene]]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Row],[Verstorbene]]+CD[[#This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>
      <c r="B127" s="7">
        <v>44039</v>
      </c>
      <c r="C127" s="8">
        <v>0.70833333333333337</v>
      </c>
      <c r="D127" s="17">
        <f>-CD[[#This Row],[Verstorbene]]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>
        <f>CD[[#This Row],[Verstorbene]]+CD[[#This Row],[KH (intensiv)]]+CD[[#This Row],[KH (nicht intensiv)]]+CD[[#This Row],[Infiziert (o. KH)]]+CD[[#This Row],[Genesen]]-CD[[#This Row],[Total]]</f>
        <v>0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>
      <c r="B128" s="7">
        <v>44040</v>
      </c>
      <c r="C128" s="8">
        <v>0.70833333333333337</v>
      </c>
      <c r="D128" s="17">
        <f>-CD[[#This Row],[Verstorbene]]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Row],[Verstorbene]]+CD[[#This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>
      <c r="B129" s="7">
        <v>44041</v>
      </c>
      <c r="C129" s="8">
        <v>0.70833333333333337</v>
      </c>
      <c r="D129" s="17">
        <f>-CD[[#This Row],[Verstorbene]]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Row],[Verstorbene]]+CD[[#This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>
      <c r="B130" s="7">
        <v>44042</v>
      </c>
      <c r="C130" s="8">
        <v>0.70833333333333337</v>
      </c>
      <c r="D130" s="17">
        <f>-CD[[#This Row],[Verstorbene]]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Row],[Verstorbene]]+CD[[#This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>
      <c r="B131" s="7">
        <v>44043</v>
      </c>
      <c r="C131" s="8">
        <v>0.70833333333333337</v>
      </c>
      <c r="D131" s="17">
        <f>-CD[[#This Row],[Verstorbene]]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Row],[Verstorbene]]+CD[[#This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>
      <c r="B132" s="7">
        <v>44044</v>
      </c>
      <c r="C132" s="8">
        <v>0.70833333333333337</v>
      </c>
      <c r="D132" s="17">
        <f>-CD[[#This Row],[Verstorbene]]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Row],[Verstorbene]]+CD[[#This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>
      <c r="B133" s="7">
        <v>44045</v>
      </c>
      <c r="C133" s="8">
        <v>0.70833333333333337</v>
      </c>
      <c r="D133" s="17">
        <f>-CD[[#This Row],[Verstorbene]]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Row],[Verstorbene]]+CD[[#This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>
      <c r="B134" s="7">
        <v>44046</v>
      </c>
      <c r="C134" s="8">
        <v>0.70833333333333337</v>
      </c>
      <c r="D134" s="17">
        <f>-CD[[#This Row],[Verstorbene]]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Row],[Verstorbene]]+CD[[#This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>
      <c r="B135" s="7">
        <v>44047</v>
      </c>
      <c r="C135" s="8">
        <v>0.70833333333333337</v>
      </c>
      <c r="D135" s="17">
        <f>-CD[[#This Row],[Verstorbene]]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Row],[Verstorbene]]+CD[[#This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>
      <c r="B136" s="7">
        <v>44048</v>
      </c>
      <c r="C136" s="8">
        <v>0.70833333333333337</v>
      </c>
      <c r="D136" s="17">
        <f>-CD[[#This Row],[Verstorbene]]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Row],[Verstorbene]]+CD[[#This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>
      <c r="B137" s="7">
        <v>44049</v>
      </c>
      <c r="C137" s="8">
        <v>0.70833333333333337</v>
      </c>
      <c r="D137" s="17">
        <f>-CD[[#This Row],[Verstorbene]]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Row],[Verstorbene]]+CD[[#This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16</v>
      </c>
    </row>
    <row r="138" spans="2:18">
      <c r="B138" s="7">
        <v>44050</v>
      </c>
      <c r="C138" s="8">
        <v>0.91666666666666663</v>
      </c>
      <c r="D138" s="17">
        <f>-CD[[#This Row],[Verstorbene]]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Row],[Verstorbene]]+CD[[#This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17</v>
      </c>
    </row>
    <row r="139" spans="2:18">
      <c r="B139" s="7">
        <v>44051</v>
      </c>
      <c r="C139" s="8">
        <v>0.91666666666666663</v>
      </c>
      <c r="D139" s="17">
        <f>-CD[[#This Row],[Verstorbene]]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Row],[Verstorbene]]+CD[[#This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204" si="2">SUM(O133:O139)/$Q$1</f>
        <v>18.578065806605434</v>
      </c>
    </row>
    <row r="140" spans="2:18">
      <c r="B140" s="7">
        <v>44052</v>
      </c>
      <c r="C140" s="8">
        <v>0.91666666666666663</v>
      </c>
      <c r="D140" s="17">
        <f>-CD[[#This Row],[Verstorbene]]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Row],[Verstorbene]]+CD[[#This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>
      <c r="B141" s="7">
        <v>44053</v>
      </c>
      <c r="C141" s="8">
        <v>0.91666666666666663</v>
      </c>
      <c r="D141" s="17">
        <f>-CD[[#This Row],[Verstorbene]]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Row],[Verstorbene]]+CD[[#This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>
      <c r="B142" s="7">
        <v>44054</v>
      </c>
      <c r="C142" s="8">
        <v>0.91666666666666663</v>
      </c>
      <c r="D142" s="17">
        <f>-CD[[#This Row],[Verstorbene]]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Row],[Verstorbene]]+CD[[#This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>
      <c r="B143" s="7">
        <v>44055</v>
      </c>
      <c r="C143" s="8">
        <v>0.91666666666666663</v>
      </c>
      <c r="D143" s="17">
        <f>-CD[[#This Row],[Verstorbene]]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Row],[Verstorbene]]+CD[[#This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>
      <c r="B144" s="7">
        <v>44056</v>
      </c>
      <c r="C144" s="8">
        <v>0.91666666666666663</v>
      </c>
      <c r="D144" s="17">
        <f>-CD[[#This Row],[Verstorbene]]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Row],[Verstorbene]]+CD[[#This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>
      <c r="B145" s="7">
        <v>44057</v>
      </c>
      <c r="C145" s="8">
        <v>0.91666666666666663</v>
      </c>
      <c r="D145" s="17">
        <f>-CD[[#This Row],[Verstorbene]]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Row],[Verstorbene]]+CD[[#This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>
      <c r="B146" s="7">
        <v>44058</v>
      </c>
      <c r="C146" s="8">
        <v>0.91666666666666663</v>
      </c>
      <c r="D146" s="17">
        <f>-CD[[#This Row],[Verstorbene]]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Row],[Verstorbene]]+CD[[#This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>
      <c r="B147" s="7">
        <v>44059</v>
      </c>
      <c r="C147" s="8">
        <v>0.91666666666666663</v>
      </c>
      <c r="D147" s="17">
        <f>-CD[[#This Row],[Verstorbene]]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Row],[Verstorbene]]+CD[[#This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>
      <c r="B148" s="7">
        <v>44060</v>
      </c>
      <c r="C148" s="8">
        <v>0.91666666666666663</v>
      </c>
      <c r="D148" s="17">
        <f>-CD[[#This Row],[Verstorbene]]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Row],[Verstorbene]]+CD[[#This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>
      <c r="B149" s="7">
        <v>44061</v>
      </c>
      <c r="C149" s="8">
        <v>0.91666666666666663</v>
      </c>
      <c r="D149" s="17">
        <f>-CD[[#This Row],[Verstorbene]]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Row],[Verstorbene]]+CD[[#This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18</v>
      </c>
    </row>
    <row r="150" spans="2:18">
      <c r="B150" s="7">
        <v>44062</v>
      </c>
      <c r="C150" s="8">
        <v>0.91666666666666663</v>
      </c>
      <c r="D150" s="17">
        <f>-CD[[#This Row],[Verstorbene]]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Row],[Verstorbene]]+CD[[#This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>
      <c r="B151" s="7">
        <v>44063</v>
      </c>
      <c r="C151" s="8">
        <v>0.91666666666666663</v>
      </c>
      <c r="D151" s="17">
        <f>-CD[[#This Row],[Verstorbene]]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Row],[Verstorbene]]+CD[[#This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>
      <c r="B152" s="7">
        <v>44064</v>
      </c>
      <c r="C152" s="8">
        <v>0.91666666666666663</v>
      </c>
      <c r="D152" s="17">
        <f>-CD[[#This Row],[Verstorbene]]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Row],[Verstorbene]]+CD[[#This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>
      <c r="B153" s="7">
        <v>44065</v>
      </c>
      <c r="C153" s="8">
        <v>0.91666666666666663</v>
      </c>
      <c r="D153" s="17">
        <f>-CD[[#This Row],[Verstorbene]]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Row],[Verstorbene]]+CD[[#This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>
      <c r="B154" s="7">
        <v>44066</v>
      </c>
      <c r="C154" s="8">
        <v>0.91666666666666663</v>
      </c>
      <c r="D154" s="17">
        <f>-CD[[#This Row],[Verstorbene]]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Row],[Verstorbene]]+CD[[#This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>
      <c r="B155" s="7">
        <v>44067</v>
      </c>
      <c r="C155" s="8">
        <v>0.91666666666666663</v>
      </c>
      <c r="D155" s="17">
        <f>-CD[[#This Row],[Verstorbene]]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Row],[Verstorbene]]+CD[[#This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>
      <c r="B156" s="7">
        <v>44068</v>
      </c>
      <c r="C156" s="8">
        <v>0.91666666666666663</v>
      </c>
      <c r="D156" s="17">
        <f>-CD[[#This Row],[Verstorbene]]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Row],[Verstorbene]]+CD[[#This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>
      <c r="B157" s="7">
        <v>44069</v>
      </c>
      <c r="C157" s="8">
        <v>0.91666666666666663</v>
      </c>
      <c r="D157" s="17">
        <f>-CD[[#This Row],[Verstorbene]]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Row],[Verstorbene]]+CD[[#This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>
      <c r="B158" s="7">
        <v>44070</v>
      </c>
      <c r="C158" s="8">
        <v>0.91666666666666663</v>
      </c>
      <c r="D158" s="17">
        <f>-CD[[#This Row],[Verstorbene]]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Row],[Verstorbene]]+CD[[#This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>
      <c r="B159" s="7">
        <v>44071</v>
      </c>
      <c r="C159" s="8">
        <v>0.91666666666666663</v>
      </c>
      <c r="D159" s="17">
        <f>-CD[[#This Row],[Verstorbene]]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Row],[Verstorbene]]+CD[[#This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>
      <c r="B160" s="7">
        <v>44072</v>
      </c>
      <c r="C160" s="8">
        <v>0.91666666666666663</v>
      </c>
      <c r="D160" s="17">
        <f>-CD[[#This Row],[Verstorbene]]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Row],[Verstorbene]]+CD[[#This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>
      <c r="B161" s="7">
        <v>44073</v>
      </c>
      <c r="C161" s="8">
        <v>0.91666666666666663</v>
      </c>
      <c r="D161" s="17">
        <f>-CD[[#This Row],[Verstorbene]]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Row],[Verstorbene]]+CD[[#This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>
      <c r="B162" s="7">
        <v>44074</v>
      </c>
      <c r="C162" s="8">
        <v>0.91666666666666663</v>
      </c>
      <c r="D162" s="17">
        <f>-CD[[#This Row],[Verstorbene]]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Row],[Verstorbene]]+CD[[#This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>
      <c r="B163" s="7">
        <v>44075</v>
      </c>
      <c r="C163" s="8">
        <v>0.91666666666666663</v>
      </c>
      <c r="D163" s="17">
        <f>-CD[[#This Row],[Verstorbene]]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Row],[Verstorbene]]+CD[[#This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>
      <c r="B164" s="7">
        <v>44076</v>
      </c>
      <c r="C164" s="8">
        <v>0.91666666666666663</v>
      </c>
      <c r="D164" s="17">
        <f>-CD[[#This Row],[Verstorbene]]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Row],[Verstorbene]]+CD[[#This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>
      <c r="B165" s="7">
        <v>44077</v>
      </c>
      <c r="C165" s="8">
        <v>0.91666666666666663</v>
      </c>
      <c r="D165" s="17">
        <f>-CD[[#This Row],[Verstorbene]]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Row],[Verstorbene]]+CD[[#This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>
      <c r="B166" s="7">
        <v>44078</v>
      </c>
      <c r="C166" s="8">
        <v>0.91666666666666663</v>
      </c>
      <c r="D166" s="17">
        <f>-CD[[#This Row],[Verstorbene]]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Row],[Verstorbene]]+CD[[#This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>
      <c r="B167" s="7">
        <v>44079</v>
      </c>
      <c r="C167" s="8">
        <v>0.91666666666666663</v>
      </c>
      <c r="D167" s="17">
        <f>-CD[[#This Row],[Verstorbene]]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Row],[Verstorbene]]+CD[[#This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>
      <c r="B168" s="7">
        <v>44080</v>
      </c>
      <c r="C168" s="8">
        <v>0.91666666666666663</v>
      </c>
      <c r="D168" s="17">
        <f>-CD[[#This Row],[Verstorbene]]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Row],[Verstorbene]]+CD[[#This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>
      <c r="B169" s="7">
        <v>44081</v>
      </c>
      <c r="C169" s="8">
        <v>0.91666666666666663</v>
      </c>
      <c r="D169" s="17">
        <f>-CD[[#This Row],[Verstorbene]]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Row],[Verstorbene]]+CD[[#This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>
      <c r="B170" s="7">
        <v>44082</v>
      </c>
      <c r="C170" s="8">
        <v>0.91666666666666663</v>
      </c>
      <c r="D170" s="17">
        <f>-CD[[#This Row],[Verstorbene]]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Row],[Verstorbene]]+CD[[#This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>
      <c r="B171" s="7">
        <v>44083</v>
      </c>
      <c r="C171" s="8">
        <v>0.91666666666666663</v>
      </c>
      <c r="D171" s="17">
        <f>-CD[[#This Row],[Verstorbene]]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Row],[Verstorbene]]+CD[[#This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>
      <c r="B172" s="7">
        <v>44084</v>
      </c>
      <c r="C172" s="8">
        <v>0.91666666666666663</v>
      </c>
      <c r="D172" s="17">
        <f>-CD[[#This Row],[Verstorbene]]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Row],[Verstorbene]]+CD[[#This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>
      <c r="B173" s="7">
        <v>44085</v>
      </c>
      <c r="C173" s="8">
        <v>0.91666666666666663</v>
      </c>
      <c r="D173" s="17">
        <f>-CD[[#This Row],[Verstorbene]]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Row],[Verstorbene]]+CD[[#This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>
      <c r="B174" s="7">
        <v>44086</v>
      </c>
      <c r="C174" s="8">
        <v>0.91666666666666663</v>
      </c>
      <c r="D174" s="17">
        <f>-CD[[#This Row],[Verstorbene]]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Row],[Verstorbene]]+CD[[#This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>
      <c r="B175" s="7">
        <v>44087</v>
      </c>
      <c r="C175" s="8">
        <v>0.91666666666666663</v>
      </c>
      <c r="D175" s="17">
        <f>-CD[[#This Row],[Verstorbene]]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Row],[Verstorbene]]+CD[[#This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>
      <c r="B176" s="7">
        <v>44088</v>
      </c>
      <c r="C176" s="8">
        <v>0.91666666666666663</v>
      </c>
      <c r="D176" s="17">
        <f>-CD[[#This Row],[Verstorbene]]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Row],[Verstorbene]]+CD[[#This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>
      <c r="B177" s="7">
        <v>44089</v>
      </c>
      <c r="C177" s="8">
        <v>0.91666666666666663</v>
      </c>
      <c r="D177" s="17">
        <f>-CD[[#This Row],[Verstorbene]]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Row],[Verstorbene]]+CD[[#This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>
      <c r="B178" s="7">
        <v>44090</v>
      </c>
      <c r="C178" s="8">
        <v>0.91666666666666663</v>
      </c>
      <c r="D178" s="17">
        <f>-CD[[#This Row],[Verstorbene]]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Row],[Verstorbene]]+CD[[#This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>
      <c r="B179" s="7">
        <v>44091</v>
      </c>
      <c r="C179" s="8">
        <v>0.91666666666666663</v>
      </c>
      <c r="D179" s="17">
        <f>-CD[[#This Row],[Verstorbene]]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Row],[Verstorbene]]+CD[[#This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>
      <c r="B180" s="7">
        <v>44092</v>
      </c>
      <c r="C180" s="8">
        <v>0.91666666666666663</v>
      </c>
      <c r="D180" s="17">
        <f>-CD[[#This Row],[Verstorbene]]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Row],[Verstorbene]]+CD[[#This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>
      <c r="B181" s="7">
        <v>44093</v>
      </c>
      <c r="C181" s="8">
        <v>0.91666666666666663</v>
      </c>
      <c r="D181" s="17">
        <f>-CD[[#This Row],[Verstorbene]]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Row],[Verstorbene]]+CD[[#This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>
      <c r="B182" s="7">
        <v>44094</v>
      </c>
      <c r="C182" s="8">
        <v>0.91666666666666663</v>
      </c>
      <c r="D182" s="17">
        <f>-CD[[#This Row],[Verstorbene]]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Row],[Verstorbene]]+CD[[#This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>
      <c r="B183" s="7">
        <v>44095</v>
      </c>
      <c r="C183" s="8">
        <v>0.91666666666666663</v>
      </c>
      <c r="D183" s="17">
        <f>-CD[[#This Row],[Verstorbene]]</f>
        <v>-47</v>
      </c>
      <c r="E183" s="9">
        <v>47</v>
      </c>
      <c r="F183" s="10">
        <v>2</v>
      </c>
      <c r="G183" s="11">
        <f>CD[[#This Row],[KH]]-CD[[#This Row],[KH (intensiv)]]</f>
        <v>10</v>
      </c>
      <c r="H183" s="11">
        <f>CD[[#This Row],[Infiziert]]-CD[[#This Row],[KH (nicht intensiv)]]-CD[[#This Row],[KH (intensiv)]]</f>
        <v>110</v>
      </c>
      <c r="I183" s="10">
        <v>2844</v>
      </c>
      <c r="J183" s="10">
        <v>3013</v>
      </c>
      <c r="K183" s="10">
        <v>122</v>
      </c>
      <c r="L183" s="10">
        <v>12</v>
      </c>
      <c r="M183" s="10">
        <v>1235</v>
      </c>
      <c r="N183" s="11">
        <f>CD[[#This Row],[Verstorbene]]+CD[[#This Row],[KH (intensiv)]]+CD[[#This Row],[KH (nicht intensiv)]]+CD[[#This Row],[Infiziert (o. KH)]]+CD[[#This Row],[Genesen]]-CD[[#This Row],[Total]]</f>
        <v>0</v>
      </c>
      <c r="O183" s="12">
        <f>CD[[#This Row],[Total]]-J182</f>
        <v>14</v>
      </c>
      <c r="P183" s="12">
        <f>CD[[#This Row],[Genesen]]-I182</f>
        <v>12</v>
      </c>
      <c r="Q183" s="20">
        <f t="shared" si="2"/>
        <v>20.126237957155883</v>
      </c>
      <c r="R183" s="2">
        <v>44096</v>
      </c>
    </row>
    <row r="184" spans="2:18">
      <c r="B184" s="7">
        <v>44096</v>
      </c>
      <c r="C184" s="8">
        <v>0.91666666666666663</v>
      </c>
      <c r="D184" s="17">
        <f>-CD[[#This Row],[Verstorbene]]</f>
        <v>-47</v>
      </c>
      <c r="E184" s="9">
        <v>47</v>
      </c>
      <c r="F184" s="10">
        <v>2</v>
      </c>
      <c r="G184" s="11">
        <f>CD[[#This Row],[KH]]-CD[[#This Row],[KH (intensiv)]]</f>
        <v>13</v>
      </c>
      <c r="H184" s="11">
        <f>CD[[#This Row],[Infiziert]]-CD[[#This Row],[KH (nicht intensiv)]]-CD[[#This Row],[KH (intensiv)]]</f>
        <v>109</v>
      </c>
      <c r="I184" s="10">
        <v>2860</v>
      </c>
      <c r="J184" s="10">
        <v>3031</v>
      </c>
      <c r="K184" s="10">
        <v>124</v>
      </c>
      <c r="L184" s="10">
        <v>15</v>
      </c>
      <c r="M184" s="10">
        <v>1328</v>
      </c>
      <c r="N184" s="11">
        <f>CD[[#This Row],[Verstorbene]]+CD[[#This Row],[KH (intensiv)]]+CD[[#This Row],[KH (nicht intensiv)]]+CD[[#This Row],[Infiziert (o. KH)]]+CD[[#This Row],[Genesen]]-CD[[#This Row],[Total]]</f>
        <v>0</v>
      </c>
      <c r="O184" s="12">
        <f>CD[[#This Row],[Total]]-J183</f>
        <v>18</v>
      </c>
      <c r="P184" s="12">
        <f>CD[[#This Row],[Genesen]]-I183</f>
        <v>16</v>
      </c>
      <c r="Q184" s="20">
        <f t="shared" si="2"/>
        <v>20.126237957155883</v>
      </c>
      <c r="R184" s="2">
        <v>44097</v>
      </c>
    </row>
    <row r="185" spans="2:18">
      <c r="B185" s="7">
        <v>44097</v>
      </c>
      <c r="C185" s="8">
        <v>0.91666666666666663</v>
      </c>
      <c r="D185" s="17">
        <f>-CD[[#This Row],[Verstorbene]]</f>
        <v>-47</v>
      </c>
      <c r="E185" s="9">
        <v>47</v>
      </c>
      <c r="F185" s="10">
        <v>2</v>
      </c>
      <c r="G185" s="11">
        <f>CD[[#This Row],[KH]]-CD[[#This Row],[KH (intensiv)]]</f>
        <v>13</v>
      </c>
      <c r="H185" s="11">
        <f>CD[[#This Row],[Infiziert]]-CD[[#This Row],[KH (nicht intensiv)]]-CD[[#This Row],[KH (intensiv)]]</f>
        <v>111</v>
      </c>
      <c r="I185" s="10">
        <v>2879</v>
      </c>
      <c r="J185" s="10">
        <v>3052</v>
      </c>
      <c r="K185" s="10">
        <v>126</v>
      </c>
      <c r="L185" s="10">
        <v>15</v>
      </c>
      <c r="M185" s="10">
        <v>1255</v>
      </c>
      <c r="N185" s="11">
        <f>CD[[#This Row],[Verstorbene]]+CD[[#This Row],[KH (intensiv)]]+CD[[#This Row],[KH (nicht intensiv)]]+CD[[#This Row],[Infiziert (o. KH)]]+CD[[#This Row],[Genesen]]-CD[[#This Row],[Total]]</f>
        <v>0</v>
      </c>
      <c r="O185" s="12">
        <f>CD[[#This Row],[Total]]-J184</f>
        <v>21</v>
      </c>
      <c r="P185" s="12">
        <f>CD[[#This Row],[Genesen]]-I184</f>
        <v>19</v>
      </c>
      <c r="Q185" s="20">
        <f t="shared" si="2"/>
        <v>19.661786311990749</v>
      </c>
      <c r="R185" s="2">
        <v>44098</v>
      </c>
    </row>
    <row r="186" spans="2:18">
      <c r="B186" s="7">
        <v>44098</v>
      </c>
      <c r="C186" s="8">
        <v>0.91666666666666663</v>
      </c>
      <c r="D186" s="17">
        <f>-CD[[#This Row],[Verstorbene]]</f>
        <v>-48</v>
      </c>
      <c r="E186" s="9">
        <v>48</v>
      </c>
      <c r="F186" s="10">
        <v>2</v>
      </c>
      <c r="G186" s="11">
        <f>CD[[#This Row],[KH]]-CD[[#This Row],[KH (intensiv)]]</f>
        <v>12</v>
      </c>
      <c r="H186" s="11">
        <f>CD[[#This Row],[Infiziert]]-CD[[#This Row],[KH (nicht intensiv)]]-CD[[#This Row],[KH (intensiv)]]</f>
        <v>117</v>
      </c>
      <c r="I186" s="10">
        <v>2896</v>
      </c>
      <c r="J186" s="10">
        <v>3075</v>
      </c>
      <c r="K186" s="10">
        <v>131</v>
      </c>
      <c r="L186" s="10">
        <v>14</v>
      </c>
      <c r="M186" s="10">
        <v>1055</v>
      </c>
      <c r="N186" s="11">
        <f>CD[[#This Row],[Verstorbene]]+CD[[#This Row],[KH (intensiv)]]+CD[[#This Row],[KH (nicht intensiv)]]+CD[[#This Row],[Infiziert (o. KH)]]+CD[[#This Row],[Genesen]]-CD[[#This Row],[Total]]</f>
        <v>0</v>
      </c>
      <c r="O186" s="12">
        <f>CD[[#This Row],[Total]]-J185</f>
        <v>23</v>
      </c>
      <c r="P186" s="12">
        <f>CD[[#This Row],[Genesen]]-I185</f>
        <v>17</v>
      </c>
      <c r="Q186" s="20">
        <f t="shared" si="2"/>
        <v>20.28105517221093</v>
      </c>
      <c r="R186" s="2">
        <v>44099</v>
      </c>
    </row>
    <row r="187" spans="2:18">
      <c r="B187" s="7">
        <v>44099</v>
      </c>
      <c r="C187" s="8">
        <v>0.91666666666666663</v>
      </c>
      <c r="D187" s="17">
        <f>-CD[[#This Row],[Verstorbene]]</f>
        <v>-48</v>
      </c>
      <c r="E187" s="9">
        <v>48</v>
      </c>
      <c r="F187" s="10">
        <v>1</v>
      </c>
      <c r="G187" s="11">
        <f>CD[[#This Row],[KH]]-CD[[#This Row],[KH (intensiv)]]</f>
        <v>11</v>
      </c>
      <c r="H187" s="11">
        <f>CD[[#This Row],[Infiziert]]-CD[[#This Row],[KH (nicht intensiv)]]-CD[[#This Row],[KH (intensiv)]]</f>
        <v>123</v>
      </c>
      <c r="I187" s="10">
        <v>2920</v>
      </c>
      <c r="J187" s="10">
        <v>3103</v>
      </c>
      <c r="K187" s="10">
        <v>135</v>
      </c>
      <c r="L187" s="10">
        <v>12</v>
      </c>
      <c r="M187" s="10">
        <v>1290</v>
      </c>
      <c r="N187" s="11">
        <f>CD[[#This Row],[Verstorbene]]+CD[[#This Row],[KH (intensiv)]]+CD[[#This Row],[KH (nicht intensiv)]]+CD[[#This Row],[Infiziert (o. KH)]]+CD[[#This Row],[Genesen]]-CD[[#This Row],[Total]]</f>
        <v>0</v>
      </c>
      <c r="O187" s="12">
        <f>CD[[#This Row],[Total]]-J186</f>
        <v>28</v>
      </c>
      <c r="P187" s="12">
        <f>CD[[#This Row],[Genesen]]-I186</f>
        <v>24</v>
      </c>
      <c r="Q187" s="20">
        <f t="shared" si="2"/>
        <v>21.055141247486155</v>
      </c>
      <c r="R187" s="2">
        <v>44100</v>
      </c>
    </row>
    <row r="188" spans="2:18">
      <c r="B188" s="7">
        <v>44100</v>
      </c>
      <c r="C188" s="8">
        <v>0.91666666666666663</v>
      </c>
      <c r="D188" s="17">
        <f>-CD[[#This Row],[Verstorbene]]</f>
        <v>-48</v>
      </c>
      <c r="E188" s="9">
        <v>48</v>
      </c>
      <c r="F188" s="10">
        <v>2</v>
      </c>
      <c r="G188" s="11">
        <f>CD[[#This Row],[KH]]-CD[[#This Row],[KH (intensiv)]]</f>
        <v>13</v>
      </c>
      <c r="H188" s="11">
        <f>CD[[#This Row],[Infiziert]]-CD[[#This Row],[KH (nicht intensiv)]]-CD[[#This Row],[KH (intensiv)]]</f>
        <v>130</v>
      </c>
      <c r="I188" s="10">
        <v>2939</v>
      </c>
      <c r="J188" s="10">
        <v>3132</v>
      </c>
      <c r="K188" s="10">
        <v>145</v>
      </c>
      <c r="L188" s="10">
        <v>15</v>
      </c>
      <c r="M188" s="10">
        <v>1157</v>
      </c>
      <c r="N188" s="11">
        <f>CD[[#This Row],[Verstorbene]]+CD[[#This Row],[KH (intensiv)]]+CD[[#This Row],[KH (nicht intensiv)]]+CD[[#This Row],[Infiziert (o. KH)]]+CD[[#This Row],[Genesen]]-CD[[#This Row],[Total]]</f>
        <v>0</v>
      </c>
      <c r="O188" s="12">
        <f>CD[[#This Row],[Total]]-J187</f>
        <v>29</v>
      </c>
      <c r="P188" s="12">
        <f>CD[[#This Row],[Genesen]]-I187</f>
        <v>19</v>
      </c>
      <c r="Q188" s="20">
        <f t="shared" si="2"/>
        <v>22.758130613091655</v>
      </c>
      <c r="R188" s="2">
        <v>44101</v>
      </c>
    </row>
    <row r="189" spans="2:18">
      <c r="B189" s="7">
        <v>44101</v>
      </c>
      <c r="C189" s="8">
        <v>0.91666666666666663</v>
      </c>
      <c r="D189" s="17">
        <f>-CD[[#This Row],[Verstorbene]]</f>
        <v>-48</v>
      </c>
      <c r="E189" s="9">
        <v>48</v>
      </c>
      <c r="F189" s="10">
        <v>5</v>
      </c>
      <c r="G189" s="11">
        <f>CD[[#This Row],[KH]]-CD[[#This Row],[KH (intensiv)]]</f>
        <v>14</v>
      </c>
      <c r="H189" s="11">
        <f>CD[[#This Row],[Infiziert]]-CD[[#This Row],[KH (nicht intensiv)]]-CD[[#This Row],[KH (intensiv)]]</f>
        <v>128</v>
      </c>
      <c r="I189" s="10">
        <v>2972</v>
      </c>
      <c r="J189" s="10">
        <v>3167</v>
      </c>
      <c r="K189" s="10">
        <v>147</v>
      </c>
      <c r="L189" s="10">
        <v>19</v>
      </c>
      <c r="M189" s="10">
        <v>1154</v>
      </c>
      <c r="N189" s="11">
        <f>CD[[#This Row],[Verstorbene]]+CD[[#This Row],[KH (intensiv)]]+CD[[#This Row],[KH (nicht intensiv)]]+CD[[#This Row],[Infiziert (o. KH)]]+CD[[#This Row],[Genesen]]-CD[[#This Row],[Total]]</f>
        <v>0</v>
      </c>
      <c r="O189" s="12">
        <f>CD[[#This Row],[Total]]-J188</f>
        <v>35</v>
      </c>
      <c r="P189" s="12">
        <f>CD[[#This Row],[Genesen]]-I188</f>
        <v>33</v>
      </c>
      <c r="Q189" s="20">
        <f t="shared" si="2"/>
        <v>26.009292129247605</v>
      </c>
      <c r="R189" s="2">
        <v>44102</v>
      </c>
    </row>
    <row r="190" spans="2:18">
      <c r="B190" s="7">
        <v>44102</v>
      </c>
      <c r="C190" s="8">
        <v>0.91666666666666663</v>
      </c>
      <c r="D190" s="17">
        <f>-CD[[#This Row],[Verstorbene]]</f>
        <v>-48</v>
      </c>
      <c r="E190" s="9">
        <v>48</v>
      </c>
      <c r="F190" s="10">
        <v>3</v>
      </c>
      <c r="G190" s="11">
        <f>CD[[#This Row],[KH]]-CD[[#This Row],[KH (intensiv)]]</f>
        <v>22</v>
      </c>
      <c r="H190" s="11">
        <f>CD[[#This Row],[Infiziert]]-CD[[#This Row],[KH (nicht intensiv)]]-CD[[#This Row],[KH (intensiv)]]</f>
        <v>122</v>
      </c>
      <c r="I190" s="10">
        <v>2981</v>
      </c>
      <c r="J190" s="10">
        <v>3176</v>
      </c>
      <c r="K190" s="10">
        <v>147</v>
      </c>
      <c r="L190" s="10">
        <v>25</v>
      </c>
      <c r="M190" s="10">
        <v>1236</v>
      </c>
      <c r="N190" s="11">
        <f>CD[[#This Row],[Verstorbene]]+CD[[#This Row],[KH (intensiv)]]+CD[[#This Row],[KH (nicht intensiv)]]+CD[[#This Row],[Infiziert (o. KH)]]+CD[[#This Row],[Genesen]]-CD[[#This Row],[Total]]</f>
        <v>0</v>
      </c>
      <c r="O190" s="12">
        <f>CD[[#This Row],[Total]]-J189</f>
        <v>9</v>
      </c>
      <c r="P190" s="12">
        <f>CD[[#This Row],[Genesen]]-I189</f>
        <v>9</v>
      </c>
      <c r="Q190" s="20">
        <f t="shared" si="2"/>
        <v>25.235206053972377</v>
      </c>
      <c r="R190" s="2">
        <v>44103</v>
      </c>
    </row>
    <row r="191" spans="2:18">
      <c r="B191" s="7">
        <v>44103</v>
      </c>
      <c r="C191" s="8">
        <v>0.91666666666666663</v>
      </c>
      <c r="D191" s="17">
        <f>-CD[[#This Row],[Verstorbene]]</f>
        <v>-48</v>
      </c>
      <c r="E191" s="9">
        <v>48</v>
      </c>
      <c r="F191" s="10">
        <v>3</v>
      </c>
      <c r="G191" s="11">
        <f>CD[[#This Row],[KH]]-CD[[#This Row],[KH (intensiv)]]</f>
        <v>21</v>
      </c>
      <c r="H191" s="11">
        <f>CD[[#This Row],[Infiziert]]-CD[[#This Row],[KH (nicht intensiv)]]-CD[[#This Row],[KH (intensiv)]]</f>
        <v>124</v>
      </c>
      <c r="I191" s="10">
        <v>2999</v>
      </c>
      <c r="J191" s="10">
        <v>3195</v>
      </c>
      <c r="K191" s="10">
        <v>148</v>
      </c>
      <c r="L191" s="10">
        <v>24</v>
      </c>
      <c r="M191" s="10">
        <v>1408</v>
      </c>
      <c r="N191" s="11">
        <f>CD[[#This Row],[Verstorbene]]+CD[[#This Row],[KH (intensiv)]]+CD[[#This Row],[KH (nicht intensiv)]]+CD[[#This Row],[Infiziert (o. KH)]]+CD[[#This Row],[Genesen]]-CD[[#This Row],[Total]]</f>
        <v>0</v>
      </c>
      <c r="O191" s="12">
        <f>CD[[#This Row],[Total]]-J190</f>
        <v>19</v>
      </c>
      <c r="P191" s="12">
        <f>CD[[#This Row],[Genesen]]-I190</f>
        <v>18</v>
      </c>
      <c r="Q191" s="20">
        <f t="shared" si="2"/>
        <v>25.390023269027424</v>
      </c>
      <c r="R191" s="2">
        <v>44104</v>
      </c>
    </row>
    <row r="192" spans="2:18">
      <c r="B192" s="7">
        <v>44104</v>
      </c>
      <c r="C192" s="8">
        <v>0.91666666666666663</v>
      </c>
      <c r="D192" s="17">
        <f>-CD[[#This Row],[Verstorbene]]</f>
        <v>-48</v>
      </c>
      <c r="E192" s="9">
        <v>48</v>
      </c>
      <c r="F192" s="10">
        <v>5</v>
      </c>
      <c r="G192" s="11">
        <f>CD[[#This Row],[KH]]-CD[[#This Row],[KH (intensiv)]]</f>
        <v>20</v>
      </c>
      <c r="H192" s="11">
        <f>CD[[#This Row],[Infiziert]]-CD[[#This Row],[KH (nicht intensiv)]]-CD[[#This Row],[KH (intensiv)]]</f>
        <v>135</v>
      </c>
      <c r="I192" s="10">
        <v>3013</v>
      </c>
      <c r="J192" s="10">
        <v>3221</v>
      </c>
      <c r="K192" s="10">
        <v>160</v>
      </c>
      <c r="L192" s="10">
        <v>25</v>
      </c>
      <c r="M192" s="10">
        <v>1497</v>
      </c>
      <c r="N192" s="11">
        <f>CD[[#This Row],[Verstorbene]]+CD[[#This Row],[KH (intensiv)]]+CD[[#This Row],[KH (nicht intensiv)]]+CD[[#This Row],[Infiziert (o. KH)]]+CD[[#This Row],[Genesen]]-CD[[#This Row],[Total]]</f>
        <v>0</v>
      </c>
      <c r="O192" s="12">
        <f>CD[[#This Row],[Total]]-J191</f>
        <v>26</v>
      </c>
      <c r="P192" s="12">
        <f>CD[[#This Row],[Genesen]]-I191</f>
        <v>14</v>
      </c>
      <c r="Q192" s="20">
        <f t="shared" si="2"/>
        <v>26.164109344302648</v>
      </c>
      <c r="R192" s="2">
        <v>44105</v>
      </c>
    </row>
    <row r="193" spans="2:18">
      <c r="B193" s="7">
        <v>44105</v>
      </c>
      <c r="C193" s="8">
        <v>0.91666666666666663</v>
      </c>
      <c r="D193" s="17">
        <f>-CD[[#This Row],[Verstorbene]]</f>
        <v>-48</v>
      </c>
      <c r="E193" s="9">
        <v>48</v>
      </c>
      <c r="F193" s="10">
        <v>3</v>
      </c>
      <c r="G193" s="11">
        <f>CD[[#This Row],[KH]]-CD[[#This Row],[KH (intensiv)]]</f>
        <v>20</v>
      </c>
      <c r="H193" s="11">
        <f>CD[[#This Row],[Infiziert]]-CD[[#This Row],[KH (nicht intensiv)]]-CD[[#This Row],[KH (intensiv)]]</f>
        <v>156</v>
      </c>
      <c r="I193" s="10">
        <v>3021</v>
      </c>
      <c r="J193" s="10">
        <v>3248</v>
      </c>
      <c r="K193" s="10">
        <v>179</v>
      </c>
      <c r="L193" s="10">
        <v>23</v>
      </c>
      <c r="M193" s="10">
        <v>1600</v>
      </c>
      <c r="N193" s="11">
        <f>CD[[#This Row],[Verstorbene]]+CD[[#This Row],[KH (intensiv)]]+CD[[#This Row],[KH (nicht intensiv)]]+CD[[#This Row],[Infiziert (o. KH)]]+CD[[#This Row],[Genesen]]-CD[[#This Row],[Total]]</f>
        <v>0</v>
      </c>
      <c r="O193" s="12">
        <f>CD[[#This Row],[Total]]-J192</f>
        <v>27</v>
      </c>
      <c r="P193" s="12">
        <f>CD[[#This Row],[Genesen]]-I192</f>
        <v>8</v>
      </c>
      <c r="Q193" s="20">
        <f t="shared" si="2"/>
        <v>26.78337820452283</v>
      </c>
      <c r="R193" s="2">
        <v>44106</v>
      </c>
    </row>
    <row r="194" spans="2:18">
      <c r="B194" s="7">
        <v>44106</v>
      </c>
      <c r="C194" s="8">
        <v>0.91666666666666663</v>
      </c>
      <c r="D194" s="17">
        <f>-CD[[#This Row],[Verstorbene]]</f>
        <v>-48</v>
      </c>
      <c r="E194" s="9">
        <v>48</v>
      </c>
      <c r="F194" s="10">
        <v>3</v>
      </c>
      <c r="G194" s="11">
        <f>CD[[#This Row],[KH]]-CD[[#This Row],[KH (intensiv)]]</f>
        <v>20</v>
      </c>
      <c r="H194" s="11">
        <f>CD[[#This Row],[Infiziert]]-CD[[#This Row],[KH (nicht intensiv)]]-CD[[#This Row],[KH (intensiv)]]</f>
        <v>167</v>
      </c>
      <c r="I194" s="10">
        <v>3057</v>
      </c>
      <c r="J194" s="10">
        <v>3295</v>
      </c>
      <c r="K194" s="10">
        <v>190</v>
      </c>
      <c r="L194" s="10">
        <v>23</v>
      </c>
      <c r="M194" s="10">
        <v>1554</v>
      </c>
      <c r="N194" s="11">
        <f>CD[[#This Row],[Verstorbene]]+CD[[#This Row],[KH (intensiv)]]+CD[[#This Row],[KH (nicht intensiv)]]+CD[[#This Row],[Infiziert (o. KH)]]+CD[[#This Row],[Genesen]]-CD[[#This Row],[Total]]</f>
        <v>0</v>
      </c>
      <c r="O194" s="12">
        <f>CD[[#This Row],[Total]]-J193</f>
        <v>47</v>
      </c>
      <c r="P194" s="12">
        <f>CD[[#This Row],[Genesen]]-I193</f>
        <v>36</v>
      </c>
      <c r="Q194" s="20">
        <f t="shared" si="2"/>
        <v>29.724905290568692</v>
      </c>
      <c r="R194" s="2">
        <v>44107</v>
      </c>
    </row>
    <row r="195" spans="2:18">
      <c r="B195" s="7">
        <v>44107</v>
      </c>
      <c r="C195" s="8">
        <v>0.91666666666666663</v>
      </c>
      <c r="D195" s="17">
        <f>-CD[[#This Row],[Verstorbene]]</f>
        <v>-48</v>
      </c>
      <c r="E195" s="9">
        <v>48</v>
      </c>
      <c r="F195" s="10">
        <v>3</v>
      </c>
      <c r="G195" s="11">
        <f>CD[[#This Row],[KH]]-CD[[#This Row],[KH (intensiv)]]</f>
        <v>23</v>
      </c>
      <c r="H195" s="11">
        <f>CD[[#This Row],[Infiziert]]-CD[[#This Row],[KH (nicht intensiv)]]-CD[[#This Row],[KH (intensiv)]]</f>
        <v>166</v>
      </c>
      <c r="I195" s="10">
        <v>3076</v>
      </c>
      <c r="J195" s="10">
        <v>3316</v>
      </c>
      <c r="K195" s="10">
        <v>192</v>
      </c>
      <c r="L195" s="10">
        <v>26</v>
      </c>
      <c r="M195" s="10">
        <v>1346</v>
      </c>
      <c r="N195" s="11">
        <f>CD[[#This Row],[Verstorbene]]+CD[[#This Row],[KH (intensiv)]]+CD[[#This Row],[KH (nicht intensiv)]]+CD[[#This Row],[Infiziert (o. KH)]]+CD[[#This Row],[Genesen]]-CD[[#This Row],[Total]]</f>
        <v>0</v>
      </c>
      <c r="O195" s="12">
        <f>CD[[#This Row],[Total]]-J194</f>
        <v>21</v>
      </c>
      <c r="P195" s="12">
        <f>CD[[#This Row],[Genesen]]-I194</f>
        <v>19</v>
      </c>
      <c r="Q195" s="20">
        <f t="shared" si="2"/>
        <v>28.48636757012833</v>
      </c>
      <c r="R195" s="2">
        <v>44108</v>
      </c>
    </row>
    <row r="196" spans="2:18">
      <c r="B196" s="7">
        <v>44108</v>
      </c>
      <c r="C196" s="8">
        <v>0.91666666666666663</v>
      </c>
      <c r="D196" s="17">
        <f>-CD[[#This Row],[Verstorbene]]</f>
        <v>-48</v>
      </c>
      <c r="E196" s="9">
        <v>48</v>
      </c>
      <c r="F196" s="10">
        <v>4</v>
      </c>
      <c r="G196" s="11">
        <f>CD[[#This Row],[KH]]-CD[[#This Row],[KH (intensiv)]]</f>
        <v>24</v>
      </c>
      <c r="H196" s="11">
        <f>CD[[#This Row],[Infiziert]]-CD[[#This Row],[KH (nicht intensiv)]]-CD[[#This Row],[KH (intensiv)]]</f>
        <v>174</v>
      </c>
      <c r="I196" s="10">
        <v>3098</v>
      </c>
      <c r="J196" s="10">
        <v>3348</v>
      </c>
      <c r="K196" s="10">
        <v>202</v>
      </c>
      <c r="L196" s="10">
        <v>28</v>
      </c>
      <c r="M196" s="10">
        <v>1369</v>
      </c>
      <c r="N196" s="11">
        <f>CD[[#This Row],[Verstorbene]]+CD[[#This Row],[KH (intensiv)]]+CD[[#This Row],[KH (nicht intensiv)]]+CD[[#This Row],[Infiziert (o. KH)]]+CD[[#This Row],[Genesen]]-CD[[#This Row],[Total]]</f>
        <v>0</v>
      </c>
      <c r="O196" s="12">
        <f>CD[[#This Row],[Total]]-J195</f>
        <v>32</v>
      </c>
      <c r="P196" s="12">
        <f>CD[[#This Row],[Genesen]]-I195</f>
        <v>22</v>
      </c>
      <c r="Q196" s="20">
        <f t="shared" si="2"/>
        <v>28.021915924963192</v>
      </c>
      <c r="R196" s="2">
        <v>44109</v>
      </c>
    </row>
    <row r="197" spans="2:18">
      <c r="B197" s="7">
        <v>44109</v>
      </c>
      <c r="C197" s="8">
        <v>0.91666666666666663</v>
      </c>
      <c r="D197" s="17">
        <f>-CD[[#This Row],[Verstorbene]]</f>
        <v>-48</v>
      </c>
      <c r="E197" s="9">
        <v>48</v>
      </c>
      <c r="F197" s="10">
        <v>3</v>
      </c>
      <c r="G197" s="11">
        <f>CD[[#This Row],[KH]]-CD[[#This Row],[KH (intensiv)]]</f>
        <v>21</v>
      </c>
      <c r="H197" s="11">
        <f>CD[[#This Row],[Infiziert]]-CD[[#This Row],[KH (nicht intensiv)]]-CD[[#This Row],[KH (intensiv)]]</f>
        <v>171</v>
      </c>
      <c r="I197" s="10">
        <v>3116</v>
      </c>
      <c r="J197" s="10">
        <v>3359</v>
      </c>
      <c r="K197" s="10">
        <v>195</v>
      </c>
      <c r="L197" s="10">
        <v>24</v>
      </c>
      <c r="M197" s="10">
        <v>1410</v>
      </c>
      <c r="N197" s="11">
        <f>CD[[#This Row],[Verstorbene]]+CD[[#This Row],[KH (intensiv)]]+CD[[#This Row],[KH (nicht intensiv)]]+CD[[#This Row],[Infiziert (o. KH)]]+CD[[#This Row],[Genesen]]-CD[[#This Row],[Total]]</f>
        <v>0</v>
      </c>
      <c r="O197" s="12">
        <f>CD[[#This Row],[Total]]-J196</f>
        <v>11</v>
      </c>
      <c r="P197" s="12">
        <f>CD[[#This Row],[Genesen]]-I196</f>
        <v>18</v>
      </c>
      <c r="Q197" s="20">
        <f t="shared" si="2"/>
        <v>28.331550355073283</v>
      </c>
      <c r="R197" s="2">
        <v>44110</v>
      </c>
    </row>
    <row r="198" spans="2:18">
      <c r="B198" s="7">
        <v>44110</v>
      </c>
      <c r="C198" s="8">
        <v>0.91666666666666663</v>
      </c>
      <c r="D198" s="17">
        <f>-CD[[#This Row],[Verstorbene]]</f>
        <v>-49</v>
      </c>
      <c r="E198" s="9">
        <v>49</v>
      </c>
      <c r="F198" s="10">
        <v>5</v>
      </c>
      <c r="G198" s="11">
        <f>CD[[#This Row],[KH]]-CD[[#This Row],[KH (intensiv)]]</f>
        <v>24</v>
      </c>
      <c r="H198" s="11">
        <f>CD[[#This Row],[Infiziert]]-CD[[#This Row],[KH (nicht intensiv)]]-CD[[#This Row],[KH (intensiv)]]</f>
        <v>161</v>
      </c>
      <c r="I198" s="10">
        <v>3159</v>
      </c>
      <c r="J198" s="10">
        <v>3398</v>
      </c>
      <c r="K198" s="10">
        <v>190</v>
      </c>
      <c r="L198" s="10">
        <v>29</v>
      </c>
      <c r="M198" s="10">
        <v>1400</v>
      </c>
      <c r="N198" s="11">
        <f>CD[[#This Row],[Verstorbene]]+CD[[#This Row],[KH (intensiv)]]+CD[[#This Row],[KH (nicht intensiv)]]+CD[[#This Row],[Infiziert (o. KH)]]+CD[[#This Row],[Genesen]]-CD[[#This Row],[Total]]</f>
        <v>0</v>
      </c>
      <c r="O198" s="12">
        <f>CD[[#This Row],[Total]]-J197</f>
        <v>39</v>
      </c>
      <c r="P198" s="12">
        <f>CD[[#This Row],[Genesen]]-I197</f>
        <v>43</v>
      </c>
      <c r="Q198" s="20">
        <f t="shared" si="2"/>
        <v>31.427894656174189</v>
      </c>
      <c r="R198" s="2">
        <v>44111</v>
      </c>
    </row>
    <row r="199" spans="2:18">
      <c r="B199" s="7">
        <v>44111</v>
      </c>
      <c r="C199" s="8">
        <v>0.91666666666666663</v>
      </c>
      <c r="D199" s="17">
        <f>-CD[[#This Row],[Verstorbene]]</f>
        <v>-51</v>
      </c>
      <c r="E199" s="9">
        <v>51</v>
      </c>
      <c r="F199" s="10">
        <v>6</v>
      </c>
      <c r="G199" s="11">
        <f>CD[[#This Row],[KH]]-CD[[#This Row],[KH (intensiv)]]</f>
        <v>27</v>
      </c>
      <c r="H199" s="11">
        <f>CD[[#This Row],[Infiziert]]-CD[[#This Row],[KH (nicht intensiv)]]-CD[[#This Row],[KH (intensiv)]]</f>
        <v>164</v>
      </c>
      <c r="I199" s="10">
        <v>3182</v>
      </c>
      <c r="J199" s="10">
        <v>3430</v>
      </c>
      <c r="K199" s="10">
        <v>197</v>
      </c>
      <c r="L199" s="10">
        <v>33</v>
      </c>
      <c r="M199" s="10">
        <v>1437</v>
      </c>
      <c r="N199" s="11">
        <f>CD[[#This Row],[Verstorbene]]+CD[[#This Row],[KH (intensiv)]]+CD[[#This Row],[KH (nicht intensiv)]]+CD[[#This Row],[Infiziert (o. KH)]]+CD[[#This Row],[Genesen]]-CD[[#This Row],[Total]]</f>
        <v>0</v>
      </c>
      <c r="O199" s="12">
        <f>CD[[#This Row],[Total]]-J198</f>
        <v>32</v>
      </c>
      <c r="P199" s="12">
        <f>CD[[#This Row],[Genesen]]-I198</f>
        <v>23</v>
      </c>
      <c r="Q199" s="20">
        <f t="shared" si="2"/>
        <v>32.356797946504457</v>
      </c>
      <c r="R199" s="2">
        <v>44112</v>
      </c>
    </row>
    <row r="200" spans="2:18">
      <c r="B200" s="7">
        <v>44112</v>
      </c>
      <c r="C200" s="8">
        <v>0.91666666666666663</v>
      </c>
      <c r="D200" s="17">
        <f>-CD[[#This Row],[Verstorbene]]</f>
        <v>-51</v>
      </c>
      <c r="E200" s="9">
        <v>51</v>
      </c>
      <c r="F200" s="10">
        <v>5</v>
      </c>
      <c r="G200" s="11">
        <f>CD[[#This Row],[KH]]-CD[[#This Row],[KH (intensiv)]]</f>
        <v>30</v>
      </c>
      <c r="H200" s="11">
        <f>CD[[#This Row],[Infiziert]]-CD[[#This Row],[KH (nicht intensiv)]]-CD[[#This Row],[KH (intensiv)]]</f>
        <v>191</v>
      </c>
      <c r="I200" s="10">
        <v>3188</v>
      </c>
      <c r="J200" s="10">
        <v>3465</v>
      </c>
      <c r="K200" s="10">
        <v>226</v>
      </c>
      <c r="L200" s="10">
        <v>35</v>
      </c>
      <c r="M200" s="10">
        <v>1517</v>
      </c>
      <c r="N200" s="11">
        <f>CD[[#This Row],[Verstorbene]]+CD[[#This Row],[KH (intensiv)]]+CD[[#This Row],[KH (nicht intensiv)]]+CD[[#This Row],[Infiziert (o. KH)]]+CD[[#This Row],[Genesen]]-CD[[#This Row],[Total]]</f>
        <v>0</v>
      </c>
      <c r="O200" s="12">
        <f>CD[[#This Row],[Total]]-J199</f>
        <v>35</v>
      </c>
      <c r="P200" s="12">
        <f>CD[[#This Row],[Genesen]]-I199</f>
        <v>6</v>
      </c>
      <c r="Q200" s="20">
        <f t="shared" si="2"/>
        <v>33.59533566694482</v>
      </c>
      <c r="R200" s="2">
        <v>44113</v>
      </c>
    </row>
    <row r="201" spans="2:18">
      <c r="B201" s="7">
        <v>44113</v>
      </c>
      <c r="C201" s="8">
        <v>0.625</v>
      </c>
      <c r="D201" s="17">
        <f>-CD[[#This Row],[Verstorbene]]</f>
        <v>-52</v>
      </c>
      <c r="E201" s="9">
        <v>52</v>
      </c>
      <c r="F201" s="10">
        <v>8</v>
      </c>
      <c r="G201" s="11">
        <f>CD[[#This Row],[KH]]-CD[[#This Row],[KH (intensiv)]]</f>
        <v>33</v>
      </c>
      <c r="H201" s="11">
        <f>CD[[#This Row],[Infiziert]]-CD[[#This Row],[KH (nicht intensiv)]]-CD[[#This Row],[KH (intensiv)]]</f>
        <v>221</v>
      </c>
      <c r="I201" s="10">
        <v>3257</v>
      </c>
      <c r="J201" s="10">
        <v>3571</v>
      </c>
      <c r="K201" s="10">
        <v>262</v>
      </c>
      <c r="L201" s="10">
        <v>41</v>
      </c>
      <c r="M201" s="10">
        <v>1723</v>
      </c>
      <c r="N201" s="11">
        <f>CD[[#This Row],[Verstorbene]]+CD[[#This Row],[KH (intensiv)]]+CD[[#This Row],[KH (nicht intensiv)]]+CD[[#This Row],[Infiziert (o. KH)]]+CD[[#This Row],[Genesen]]-CD[[#This Row],[Total]]</f>
        <v>0</v>
      </c>
      <c r="O201" s="12">
        <f>CD[[#This Row],[Total]]-J200</f>
        <v>106</v>
      </c>
      <c r="P201" s="12">
        <f>CD[[#This Row],[Genesen]]-I200</f>
        <v>69</v>
      </c>
      <c r="Q201" s="20">
        <f t="shared" si="2"/>
        <v>42.729551355192491</v>
      </c>
      <c r="R201" s="2">
        <v>44113</v>
      </c>
    </row>
    <row r="202" spans="2:18">
      <c r="B202" s="7">
        <v>44114</v>
      </c>
      <c r="C202" s="8">
        <v>0.91666666666666663</v>
      </c>
      <c r="D202" s="17">
        <f>-CD[[#This Row],[Verstorbene]]</f>
        <v>-52</v>
      </c>
      <c r="E202" s="9">
        <v>52</v>
      </c>
      <c r="F202" s="10">
        <v>9</v>
      </c>
      <c r="G202" s="11">
        <f>CD[[#This Row],[KH]]-CD[[#This Row],[KH (intensiv)]]</f>
        <v>31</v>
      </c>
      <c r="H202" s="11">
        <f>CD[[#This Row],[Infiziert]]-CD[[#This Row],[KH (nicht intensiv)]]-CD[[#This Row],[KH (intensiv)]]</f>
        <v>251</v>
      </c>
      <c r="I202" s="10">
        <v>3267</v>
      </c>
      <c r="J202" s="10">
        <v>3610</v>
      </c>
      <c r="K202" s="10">
        <v>291</v>
      </c>
      <c r="L202" s="10">
        <v>40</v>
      </c>
      <c r="M202" s="10">
        <v>1572</v>
      </c>
      <c r="N202" s="11">
        <f>CD[[#This Row],[Verstorbene]]+CD[[#This Row],[KH (intensiv)]]+CD[[#This Row],[KH (nicht intensiv)]]+CD[[#This Row],[Infiziert (o. KH)]]+CD[[#This Row],[Genesen]]-CD[[#This Row],[Total]]</f>
        <v>0</v>
      </c>
      <c r="O202" s="12">
        <f>CD[[#This Row],[Total]]-J201</f>
        <v>39</v>
      </c>
      <c r="P202" s="12">
        <f>CD[[#This Row],[Genesen]]-I201</f>
        <v>10</v>
      </c>
      <c r="Q202" s="20">
        <f t="shared" si="2"/>
        <v>45.51626122618331</v>
      </c>
      <c r="R202" s="2">
        <v>44115</v>
      </c>
    </row>
    <row r="203" spans="2:18">
      <c r="B203" s="7">
        <v>44115</v>
      </c>
      <c r="C203" s="8">
        <v>0.91666666666666663</v>
      </c>
      <c r="D203" s="17">
        <f>-CD[[#This Row],[Verstorbene]]</f>
        <v>-52</v>
      </c>
      <c r="E203" s="9">
        <v>52</v>
      </c>
      <c r="F203" s="10">
        <v>9</v>
      </c>
      <c r="G203" s="11">
        <f>CD[[#This Row],[KH]]-CD[[#This Row],[KH (intensiv)]]</f>
        <v>33</v>
      </c>
      <c r="H203" s="11">
        <f>CD[[#This Row],[Infiziert]]-CD[[#This Row],[KH (nicht intensiv)]]-CD[[#This Row],[KH (intensiv)]]</f>
        <v>265</v>
      </c>
      <c r="I203" s="10">
        <v>3308</v>
      </c>
      <c r="J203" s="10">
        <v>3667</v>
      </c>
      <c r="K203" s="10">
        <v>307</v>
      </c>
      <c r="L203" s="10">
        <v>42</v>
      </c>
      <c r="M203" s="10">
        <v>1600</v>
      </c>
      <c r="N203" s="11">
        <f>CD[[#This Row],[Verstorbene]]+CD[[#This Row],[KH (intensiv)]]+CD[[#This Row],[KH (nicht intensiv)]]+CD[[#This Row],[Infiziert (o. KH)]]+CD[[#This Row],[Genesen]]-CD[[#This Row],[Total]]</f>
        <v>0</v>
      </c>
      <c r="O203" s="12">
        <f>CD[[#This Row],[Total]]-J202</f>
        <v>57</v>
      </c>
      <c r="P203" s="12">
        <f>CD[[#This Row],[Genesen]]-I202</f>
        <v>41</v>
      </c>
      <c r="Q203" s="20">
        <f t="shared" si="2"/>
        <v>49.386691602559438</v>
      </c>
      <c r="R203" s="2">
        <v>44116</v>
      </c>
    </row>
    <row r="204" spans="2:18">
      <c r="B204" s="7">
        <v>44116</v>
      </c>
      <c r="C204" s="8">
        <v>0.625</v>
      </c>
      <c r="D204" s="17">
        <f>-CD[[#This Row],[Verstorbene]]</f>
        <v>-52</v>
      </c>
      <c r="E204" s="9">
        <v>52</v>
      </c>
      <c r="F204" s="10">
        <v>9</v>
      </c>
      <c r="G204" s="11">
        <f>CD[[#This Row],[KH]]-CD[[#This Row],[KH (intensiv)]]</f>
        <v>35</v>
      </c>
      <c r="H204" s="11">
        <f>CD[[#This Row],[Infiziert]]-CD[[#This Row],[KH (nicht intensiv)]]-CD[[#This Row],[KH (intensiv)]]</f>
        <v>270</v>
      </c>
      <c r="I204" s="10">
        <v>3347</v>
      </c>
      <c r="J204" s="10">
        <v>3713</v>
      </c>
      <c r="K204" s="10">
        <v>314</v>
      </c>
      <c r="L204" s="10">
        <v>44</v>
      </c>
      <c r="M204" s="10">
        <v>1680</v>
      </c>
      <c r="N204" s="11">
        <f>CD[[#This Row],[Verstorbene]]+CD[[#This Row],[KH (intensiv)]]+CD[[#This Row],[KH (nicht intensiv)]]+CD[[#This Row],[Infiziert (o. KH)]]+CD[[#This Row],[Genesen]]-CD[[#This Row],[Total]]</f>
        <v>0</v>
      </c>
      <c r="O204" s="12">
        <f>CD[[#This Row],[Total]]-J203</f>
        <v>46</v>
      </c>
      <c r="P204" s="12">
        <f>CD[[#This Row],[Genesen]]-I203</f>
        <v>39</v>
      </c>
      <c r="Q204" s="20">
        <f t="shared" si="2"/>
        <v>54.805294129486022</v>
      </c>
      <c r="R204" s="2">
        <v>44117</v>
      </c>
    </row>
    <row r="205" spans="2:18">
      <c r="B205" s="7">
        <v>44117</v>
      </c>
      <c r="C205" s="8">
        <v>0.91666666666666663</v>
      </c>
      <c r="D205" s="17">
        <f>-CD[[#This Row],[Verstorbene]]</f>
        <v>-52</v>
      </c>
      <c r="E205" s="9">
        <v>52</v>
      </c>
      <c r="F205" s="10">
        <v>9</v>
      </c>
      <c r="G205" s="11">
        <f>CD[[#This Row],[KH]]-CD[[#This Row],[KH (intensiv)]]</f>
        <v>37</v>
      </c>
      <c r="H205" s="11">
        <f>CD[[#This Row],[Infiziert]]-CD[[#This Row],[KH (nicht intensiv)]]-CD[[#This Row],[KH (intensiv)]]</f>
        <v>260</v>
      </c>
      <c r="I205" s="10">
        <v>3391</v>
      </c>
      <c r="J205" s="10">
        <v>3749</v>
      </c>
      <c r="K205" s="10">
        <v>306</v>
      </c>
      <c r="L205" s="10">
        <v>46</v>
      </c>
      <c r="M205" s="10">
        <v>1722</v>
      </c>
      <c r="N205" s="11">
        <f>CD[[#This Row],[Verstorbene]]+CD[[#This Row],[KH (intensiv)]]+CD[[#This Row],[KH (nicht intensiv)]]+CD[[#This Row],[Infiziert (o. KH)]]+CD[[#This Row],[Genesen]]-CD[[#This Row],[Total]]</f>
        <v>0</v>
      </c>
      <c r="O205" s="12">
        <f>CD[[#This Row],[Total]]-J204</f>
        <v>36</v>
      </c>
      <c r="P205" s="12">
        <f>CD[[#This Row],[Genesen]]-I204</f>
        <v>44</v>
      </c>
      <c r="Q205" s="20">
        <f t="shared" ref="Q205:Q214" si="3">SUM(O199:O205)/$Q$1</f>
        <v>54.340842484320888</v>
      </c>
      <c r="R205" s="2">
        <v>44118</v>
      </c>
    </row>
    <row r="206" spans="2:18">
      <c r="B206" s="2">
        <v>44118</v>
      </c>
      <c r="C206" s="3">
        <v>0.91666666666666663</v>
      </c>
      <c r="D206" s="16">
        <f>-CD[[#This Row],[Verstorbene]]</f>
        <v>-53</v>
      </c>
      <c r="E206" s="4">
        <v>53</v>
      </c>
      <c r="F206">
        <v>8</v>
      </c>
      <c r="G206" s="6">
        <f>CD[[#This Row],[KH]]-CD[[#This Row],[KH (intensiv)]]</f>
        <v>32</v>
      </c>
      <c r="H206" s="6">
        <f>CD[[#This Row],[Infiziert]]-CD[[#This Row],[KH (nicht intensiv)]]-CD[[#This Row],[KH (intensiv)]]</f>
        <v>301</v>
      </c>
      <c r="I206">
        <v>3401</v>
      </c>
      <c r="J206">
        <v>3795</v>
      </c>
      <c r="K206">
        <v>341</v>
      </c>
      <c r="L206">
        <v>40</v>
      </c>
      <c r="M206">
        <v>2010</v>
      </c>
      <c r="N206" s="6">
        <f>CD[[#This Row],[Verstorbene]]+CD[[#This Row],[KH (intensiv)]]+CD[[#This Row],[KH (nicht intensiv)]]+CD[[#This Row],[Infiziert (o. KH)]]+CD[[#This Row],[Genesen]]-CD[[#This Row],[Total]]</f>
        <v>0</v>
      </c>
      <c r="O206" s="21">
        <f>CD[[#This Row],[Total]]-J205</f>
        <v>46</v>
      </c>
      <c r="P206" s="21">
        <f>CD[[#This Row],[Genesen]]-I205</f>
        <v>10</v>
      </c>
      <c r="Q206" s="20">
        <f t="shared" si="3"/>
        <v>56.508283495091518</v>
      </c>
      <c r="R206" s="2">
        <v>44119</v>
      </c>
    </row>
    <row r="207" spans="2:18">
      <c r="B207" s="7">
        <v>44119</v>
      </c>
      <c r="C207" s="8">
        <v>0.91666666666666663</v>
      </c>
      <c r="D207" s="17">
        <f>-CD[[#This Row],[Verstorbene]]</f>
        <v>-53</v>
      </c>
      <c r="E207" s="9">
        <v>53</v>
      </c>
      <c r="F207" s="10">
        <v>7</v>
      </c>
      <c r="G207" s="11">
        <f>CD[[#This Row],[KH]]-CD[[#This Row],[KH (intensiv)]]</f>
        <v>35</v>
      </c>
      <c r="H207" s="11">
        <f>CD[[#This Row],[Infiziert]]-CD[[#This Row],[KH (nicht intensiv)]]-CD[[#This Row],[KH (intensiv)]]</f>
        <v>330</v>
      </c>
      <c r="I207" s="10">
        <v>3476</v>
      </c>
      <c r="J207" s="10">
        <v>3901</v>
      </c>
      <c r="K207" s="10">
        <v>372</v>
      </c>
      <c r="L207" s="10">
        <v>42</v>
      </c>
      <c r="M207" s="10">
        <v>2050</v>
      </c>
      <c r="N207" s="11">
        <f>CD[[#This Row],[Verstorbene]]+CD[[#This Row],[KH (intensiv)]]+CD[[#This Row],[KH (nicht intensiv)]]+CD[[#This Row],[Infiziert (o. KH)]]+CD[[#This Row],[Genesen]]-CD[[#This Row],[Total]]</f>
        <v>0</v>
      </c>
      <c r="O207" s="12">
        <f>CD[[#This Row],[Total]]-J206</f>
        <v>106</v>
      </c>
      <c r="P207" s="12">
        <f>CD[[#This Row],[Genesen]]-I206</f>
        <v>75</v>
      </c>
      <c r="Q207" s="20">
        <f t="shared" si="3"/>
        <v>67.500305763999734</v>
      </c>
      <c r="R207" s="2">
        <v>44120</v>
      </c>
    </row>
    <row r="208" spans="2:18">
      <c r="B208" s="7">
        <v>44120</v>
      </c>
      <c r="C208" s="8">
        <v>0.91666666666666663</v>
      </c>
      <c r="D208" s="17">
        <f>-CD[[#This Row],[Verstorbene]]</f>
        <v>-53</v>
      </c>
      <c r="E208" s="9">
        <v>53</v>
      </c>
      <c r="F208" s="10">
        <v>8</v>
      </c>
      <c r="G208" s="11">
        <f>CD[[#This Row],[KH]]-CD[[#This Row],[KH (intensiv)]]</f>
        <v>44</v>
      </c>
      <c r="H208" s="11">
        <f>CD[[#This Row],[Infiziert]]-CD[[#This Row],[KH (nicht intensiv)]]-CD[[#This Row],[KH (intensiv)]]</f>
        <v>333</v>
      </c>
      <c r="I208" s="10">
        <v>3556</v>
      </c>
      <c r="J208" s="10">
        <v>3994</v>
      </c>
      <c r="K208" s="10">
        <v>385</v>
      </c>
      <c r="L208" s="10">
        <v>52</v>
      </c>
      <c r="M208" s="10">
        <v>2182</v>
      </c>
      <c r="N208" s="11">
        <f>CD[[#This Row],[Verstorbene]]+CD[[#This Row],[KH (intensiv)]]+CD[[#This Row],[KH (nicht intensiv)]]+CD[[#This Row],[Infiziert (o. KH)]]+CD[[#This Row],[Genesen]]-CD[[#This Row],[Total]]</f>
        <v>0</v>
      </c>
      <c r="O208" s="12">
        <f>CD[[#This Row],[Total]]-J207</f>
        <v>93</v>
      </c>
      <c r="P208" s="12">
        <f>CD[[#This Row],[Genesen]]-I207</f>
        <v>80</v>
      </c>
      <c r="Q208" s="20">
        <f t="shared" si="3"/>
        <v>65.48768196828415</v>
      </c>
      <c r="R208" s="2">
        <v>44121</v>
      </c>
    </row>
    <row r="209" spans="2:19">
      <c r="B209" s="7">
        <v>44121</v>
      </c>
      <c r="C209" s="8">
        <v>0.91666666666666663</v>
      </c>
      <c r="D209" s="17">
        <f>-CD[[#This Row],[Verstorbene]]</f>
        <v>-53</v>
      </c>
      <c r="E209" s="9">
        <v>53</v>
      </c>
      <c r="F209" s="10">
        <v>7</v>
      </c>
      <c r="G209" s="11">
        <f>CD[[#This Row],[KH]]-CD[[#This Row],[KH (intensiv)]]</f>
        <v>50</v>
      </c>
      <c r="H209" s="11">
        <f>CD[[#This Row],[Infiziert]]-CD[[#This Row],[KH (nicht intensiv)]]-CD[[#This Row],[KH (intensiv)]]</f>
        <v>295</v>
      </c>
      <c r="I209" s="10">
        <v>3672</v>
      </c>
      <c r="J209" s="10">
        <v>4077</v>
      </c>
      <c r="K209" s="10">
        <v>352</v>
      </c>
      <c r="L209" s="10">
        <v>57</v>
      </c>
      <c r="M209" s="10">
        <v>2064</v>
      </c>
      <c r="N209" s="11">
        <f>CD[[#This Row],[Verstorbene]]+CD[[#This Row],[KH (intensiv)]]+CD[[#This Row],[KH (nicht intensiv)]]+CD[[#This Row],[Infiziert (o. KH)]]+CD[[#This Row],[Genesen]]-CD[[#This Row],[Total]]</f>
        <v>0</v>
      </c>
      <c r="O209" s="12">
        <f>CD[[#This Row],[Total]]-J208</f>
        <v>83</v>
      </c>
      <c r="P209" s="12">
        <f>CD[[#This Row],[Genesen]]-I208</f>
        <v>116</v>
      </c>
      <c r="Q209" s="20">
        <f t="shared" si="3"/>
        <v>72.299639430706137</v>
      </c>
      <c r="R209" s="2">
        <v>44122</v>
      </c>
    </row>
    <row r="210" spans="2:19">
      <c r="B210" s="7">
        <v>44122</v>
      </c>
      <c r="C210" s="8">
        <v>0.91666666666666663</v>
      </c>
      <c r="D210" s="17">
        <f>-CD[[#This Row],[Verstorbene]]</f>
        <v>-53</v>
      </c>
      <c r="E210" s="9">
        <v>53</v>
      </c>
      <c r="F210" s="10">
        <v>7</v>
      </c>
      <c r="G210" s="11">
        <f>CD[[#This Row],[KH]]-CD[[#This Row],[KH (intensiv)]]</f>
        <v>46</v>
      </c>
      <c r="H210" s="11">
        <f>CD[[#This Row],[Infiziert]]-CD[[#This Row],[KH (nicht intensiv)]]-CD[[#This Row],[KH (intensiv)]]</f>
        <v>349</v>
      </c>
      <c r="I210" s="10">
        <v>3685</v>
      </c>
      <c r="J210" s="10">
        <v>4140</v>
      </c>
      <c r="K210" s="10">
        <v>402</v>
      </c>
      <c r="L210" s="10">
        <v>53</v>
      </c>
      <c r="M210" s="10">
        <v>2177</v>
      </c>
      <c r="N210" s="11">
        <f>CD[[#This Row],[Verstorbene]]+CD[[#This Row],[KH (intensiv)]]+CD[[#This Row],[KH (nicht intensiv)]]+CD[[#This Row],[Infiziert (o. KH)]]+CD[[#This Row],[Genesen]]-CD[[#This Row],[Total]]</f>
        <v>0</v>
      </c>
      <c r="O210" s="12">
        <f>CD[[#This Row],[Total]]-J209</f>
        <v>63</v>
      </c>
      <c r="P210" s="12">
        <f>CD[[#This Row],[Genesen]]-I209</f>
        <v>13</v>
      </c>
      <c r="Q210" s="20">
        <f t="shared" si="3"/>
        <v>73.228542721036405</v>
      </c>
      <c r="R210" s="2">
        <v>44123</v>
      </c>
    </row>
    <row r="211" spans="2:19">
      <c r="B211" s="7">
        <v>44123</v>
      </c>
      <c r="C211" s="8">
        <v>0.91666666666666663</v>
      </c>
      <c r="D211" s="17">
        <f>-CD[[#This Row],[Verstorbene]]</f>
        <v>-53</v>
      </c>
      <c r="E211" s="9">
        <v>53</v>
      </c>
      <c r="F211" s="10">
        <v>8</v>
      </c>
      <c r="G211" s="11">
        <f>CD[[#This Row],[KH]]-CD[[#This Row],[KH (intensiv)]]</f>
        <v>53</v>
      </c>
      <c r="H211" s="11">
        <f>CD[[#This Row],[Infiziert]]-CD[[#This Row],[KH (nicht intensiv)]]-CD[[#This Row],[KH (intensiv)]]</f>
        <v>359</v>
      </c>
      <c r="I211" s="10">
        <v>3727</v>
      </c>
      <c r="J211" s="10">
        <v>4200</v>
      </c>
      <c r="K211" s="10">
        <v>420</v>
      </c>
      <c r="L211" s="10">
        <v>61</v>
      </c>
      <c r="M211" s="10">
        <v>2467</v>
      </c>
      <c r="N211" s="11">
        <f>CD[[#This Row],[Verstorbene]]+CD[[#This Row],[KH (intensiv)]]+CD[[#This Row],[KH (nicht intensiv)]]+CD[[#This Row],[Infiziert (o. KH)]]+CD[[#This Row],[Genesen]]-CD[[#This Row],[Total]]</f>
        <v>0</v>
      </c>
      <c r="O211" s="12">
        <f>CD[[#This Row],[Total]]-J210</f>
        <v>60</v>
      </c>
      <c r="P211" s="12">
        <f>CD[[#This Row],[Genesen]]-I210</f>
        <v>42</v>
      </c>
      <c r="Q211" s="20">
        <f t="shared" si="3"/>
        <v>75.39598373180705</v>
      </c>
      <c r="R211" s="2">
        <v>44124</v>
      </c>
    </row>
    <row r="212" spans="2:19">
      <c r="B212" s="7">
        <v>44124</v>
      </c>
      <c r="C212" s="8">
        <v>0.91666666666666663</v>
      </c>
      <c r="D212" s="17">
        <f>-CD[[#This Row],[Verstorbene]]</f>
        <v>-54</v>
      </c>
      <c r="E212" s="9">
        <v>54</v>
      </c>
      <c r="F212" s="10">
        <v>9</v>
      </c>
      <c r="G212" s="11">
        <f>CD[[#This Row],[KH]]-CD[[#This Row],[KH (intensiv)]]</f>
        <v>54</v>
      </c>
      <c r="H212" s="11">
        <f>CD[[#This Row],[Infiziert]]-CD[[#This Row],[KH (nicht intensiv)]]-CD[[#This Row],[KH (intensiv)]]</f>
        <v>396</v>
      </c>
      <c r="I212" s="10">
        <v>3763</v>
      </c>
      <c r="J212" s="10">
        <v>4276</v>
      </c>
      <c r="K212" s="10">
        <v>459</v>
      </c>
      <c r="L212" s="10">
        <v>63</v>
      </c>
      <c r="M212" s="10">
        <v>2617</v>
      </c>
      <c r="N212" s="11">
        <f>CD[[#This Row],[Verstorbene]]+CD[[#This Row],[KH (intensiv)]]+CD[[#This Row],[KH (nicht intensiv)]]+CD[[#This Row],[Infiziert (o. KH)]]+CD[[#This Row],[Genesen]]-CD[[#This Row],[Total]]</f>
        <v>0</v>
      </c>
      <c r="O212" s="12">
        <f>CD[[#This Row],[Total]]-J211</f>
        <v>76</v>
      </c>
      <c r="P212" s="12">
        <f>CD[[#This Row],[Genesen]]-I211</f>
        <v>36</v>
      </c>
      <c r="Q212" s="20">
        <f t="shared" si="3"/>
        <v>81.588672334008848</v>
      </c>
      <c r="R212" s="2">
        <v>44125</v>
      </c>
    </row>
    <row r="213" spans="2:19">
      <c r="B213" s="7">
        <v>44125</v>
      </c>
      <c r="C213" s="8">
        <v>0.91666666666666663</v>
      </c>
      <c r="D213" s="17">
        <f>-CD[[#This Row],[Verstorbene]]</f>
        <v>-55</v>
      </c>
      <c r="E213" s="9">
        <v>55</v>
      </c>
      <c r="F213" s="10">
        <v>10</v>
      </c>
      <c r="G213" s="11">
        <f>CD[[#This Row],[KH]]-CD[[#This Row],[KH (intensiv)]]</f>
        <v>58</v>
      </c>
      <c r="H213" s="11">
        <f>CD[[#This Row],[Infiziert]]-CD[[#This Row],[KH (nicht intensiv)]]-CD[[#This Row],[KH (intensiv)]]</f>
        <v>417</v>
      </c>
      <c r="I213" s="10">
        <v>3845</v>
      </c>
      <c r="J213" s="10">
        <v>4385</v>
      </c>
      <c r="K213" s="10">
        <v>485</v>
      </c>
      <c r="L213" s="10">
        <v>68</v>
      </c>
      <c r="M213" s="10">
        <v>2459</v>
      </c>
      <c r="N213" s="11">
        <f>CD[[#This Row],[Verstorbene]]+CD[[#This Row],[KH (intensiv)]]+CD[[#This Row],[KH (nicht intensiv)]]+CD[[#This Row],[Infiziert (o. KH)]]+CD[[#This Row],[Genesen]]-CD[[#This Row],[Total]]</f>
        <v>0</v>
      </c>
      <c r="O213" s="12">
        <f>CD[[#This Row],[Total]]-J212</f>
        <v>109</v>
      </c>
      <c r="P213" s="12">
        <f>CD[[#This Row],[Genesen]]-I212</f>
        <v>82</v>
      </c>
      <c r="Q213" s="20">
        <f t="shared" si="3"/>
        <v>91.342156882476701</v>
      </c>
      <c r="R213" s="2">
        <v>44126</v>
      </c>
    </row>
    <row r="214" spans="2:19">
      <c r="B214" s="7">
        <v>44126</v>
      </c>
      <c r="C214" s="8">
        <v>0.91666666666666663</v>
      </c>
      <c r="D214" s="17">
        <f>-CD[[#This Row],[Verstorbene]]</f>
        <v>-55</v>
      </c>
      <c r="E214" s="9">
        <v>55</v>
      </c>
      <c r="F214" s="10">
        <v>13</v>
      </c>
      <c r="G214" s="11">
        <f>CD[[#This Row],[KH]]-CD[[#This Row],[KH (intensiv)]]</f>
        <v>61</v>
      </c>
      <c r="H214" s="11">
        <f>CD[[#This Row],[Infiziert]]-CD[[#This Row],[KH (nicht intensiv)]]-CD[[#This Row],[KH (intensiv)]]</f>
        <v>450</v>
      </c>
      <c r="I214" s="10">
        <v>3973</v>
      </c>
      <c r="J214" s="10">
        <v>4552</v>
      </c>
      <c r="K214" s="10">
        <v>524</v>
      </c>
      <c r="L214" s="10">
        <v>74</v>
      </c>
      <c r="M214" s="10">
        <v>2302</v>
      </c>
      <c r="N214" s="11">
        <f>CD[[#This Row],[Verstorbene]]+CD[[#This Row],[KH (intensiv)]]+CD[[#This Row],[KH (nicht intensiv)]]+CD[[#This Row],[Infiziert (o. KH)]]+CD[[#This Row],[Genesen]]-CD[[#This Row],[Total]]</f>
        <v>0</v>
      </c>
      <c r="O214" s="12">
        <f>CD[[#This Row],[Total]]-J213</f>
        <v>167</v>
      </c>
      <c r="P214" s="12">
        <f>CD[[#This Row],[Genesen]]-I213</f>
        <v>128</v>
      </c>
      <c r="Q214" s="20">
        <f t="shared" si="3"/>
        <v>100.78600700083447</v>
      </c>
      <c r="R214" s="2">
        <v>44127</v>
      </c>
    </row>
    <row r="215" spans="2:19">
      <c r="B215" s="7">
        <v>44127</v>
      </c>
      <c r="C215" s="8">
        <v>0.91666666666666663</v>
      </c>
      <c r="D215" s="17">
        <f>-CD[[#This Row],[Verstorbene]]</f>
        <v>-55</v>
      </c>
      <c r="E215" s="9">
        <v>55</v>
      </c>
      <c r="F215" s="10">
        <v>16</v>
      </c>
      <c r="G215" s="11">
        <f>CD[[#This Row],[KH]]-CD[[#This Row],[KH (intensiv)]]</f>
        <v>63</v>
      </c>
      <c r="H215" s="11">
        <f>CD[[#This Row],[Infiziert]]-CD[[#This Row],[KH (nicht intensiv)]]-CD[[#This Row],[KH (intensiv)]]</f>
        <v>350</v>
      </c>
      <c r="I215" s="10">
        <v>4202</v>
      </c>
      <c r="J215" s="10">
        <v>4686</v>
      </c>
      <c r="K215" s="10">
        <v>429</v>
      </c>
      <c r="L215" s="10">
        <v>79</v>
      </c>
      <c r="M215" s="10">
        <v>2356</v>
      </c>
      <c r="N215" s="11">
        <f>CD[[#This Row],[Verstorbene]]+CD[[#This Row],[KH (intensiv)]]+CD[[#This Row],[KH (nicht intensiv)]]+CD[[#This Row],[Infiziert (o. KH)]]+CD[[#This Row],[Genesen]]-CD[[#This Row],[Total]]</f>
        <v>0</v>
      </c>
      <c r="O215" s="12">
        <f>CD[[#This Row],[Total]]-J214</f>
        <v>134</v>
      </c>
      <c r="P215" s="12">
        <f>CD[[#This Row],[Genesen]]-I214</f>
        <v>229</v>
      </c>
      <c r="Q215" s="20">
        <f t="shared" ref="Q215:Q238" si="4">SUM(O209:O215)/$Q$1</f>
        <v>107.13351281809132</v>
      </c>
      <c r="R215" s="2">
        <v>44128</v>
      </c>
    </row>
    <row r="216" spans="2:19">
      <c r="B216" s="7">
        <v>44128</v>
      </c>
      <c r="C216" s="8">
        <v>0.91666666666666663</v>
      </c>
      <c r="D216" s="17">
        <f>-CD[[#This Row],[Verstorbene]]</f>
        <v>-55</v>
      </c>
      <c r="E216" s="9">
        <v>55</v>
      </c>
      <c r="F216" s="13">
        <v>16</v>
      </c>
      <c r="G216" s="11">
        <f>CD[[#This Row],[KH]]-CD[[#This Row],[KH (intensiv)]]</f>
        <v>63</v>
      </c>
      <c r="H216" s="11">
        <f>CD[[#This Row],[Infiziert]]-CD[[#This Row],[KH (nicht intensiv)]]-CD[[#This Row],[KH (intensiv)]]</f>
        <v>449</v>
      </c>
      <c r="I216" s="13">
        <v>4202</v>
      </c>
      <c r="J216" s="23">
        <v>4785</v>
      </c>
      <c r="K216" s="13">
        <v>528</v>
      </c>
      <c r="L216" s="23">
        <v>79</v>
      </c>
      <c r="M216" s="23">
        <v>2239</v>
      </c>
      <c r="N216" s="11">
        <f>CD[[#This Row],[Verstorbene]]+CD[[#This Row],[KH (intensiv)]]+CD[[#This Row],[KH (nicht intensiv)]]+CD[[#This Row],[Infiziert (o. KH)]]+CD[[#This Row],[Genesen]]-CD[[#This Row],[Total]]</f>
        <v>0</v>
      </c>
      <c r="O216" s="12">
        <f>CD[[#This Row],[Total]]-J215</f>
        <v>99</v>
      </c>
      <c r="P216" s="12">
        <f>CD[[#This Row],[Genesen]]-I215</f>
        <v>0</v>
      </c>
      <c r="Q216" s="20">
        <f t="shared" si="4"/>
        <v>109.61058825897204</v>
      </c>
      <c r="R216" s="2">
        <v>44129</v>
      </c>
      <c r="S216" t="s">
        <v>21</v>
      </c>
    </row>
    <row r="217" spans="2:19">
      <c r="B217" s="7">
        <v>44129</v>
      </c>
      <c r="C217" s="8">
        <v>0.625</v>
      </c>
      <c r="D217" s="17">
        <f>-CD[[#This Row],[Verstorbene]]</f>
        <v>-55</v>
      </c>
      <c r="E217" s="9">
        <v>55</v>
      </c>
      <c r="F217" s="10">
        <v>17</v>
      </c>
      <c r="G217" s="11">
        <f>CD[[#This Row],[KH]]-CD[[#This Row],[KH (intensiv)]]</f>
        <v>62</v>
      </c>
      <c r="H217" s="11">
        <f>CD[[#This Row],[Infiziert]]-CD[[#This Row],[KH (nicht intensiv)]]-CD[[#This Row],[KH (intensiv)]]</f>
        <v>595</v>
      </c>
      <c r="I217" s="10">
        <v>4256</v>
      </c>
      <c r="J217" s="10">
        <v>4985</v>
      </c>
      <c r="K217" s="10">
        <v>674</v>
      </c>
      <c r="L217" s="10">
        <v>79</v>
      </c>
      <c r="M217" s="10">
        <v>2235</v>
      </c>
      <c r="N217" s="11">
        <f>CD[[#This Row],[Verstorbene]]+CD[[#This Row],[KH (intensiv)]]+CD[[#This Row],[KH (nicht intensiv)]]+CD[[#This Row],[Infiziert (o. KH)]]+CD[[#This Row],[Genesen]]-CD[[#This Row],[Total]]</f>
        <v>0</v>
      </c>
      <c r="O217" s="12">
        <f>CD[[#This Row],[Total]]-J216</f>
        <v>200</v>
      </c>
      <c r="P217" s="12">
        <f>CD[[#This Row],[Genesen]]-I216</f>
        <v>54</v>
      </c>
      <c r="Q217" s="20">
        <f t="shared" si="4"/>
        <v>130.82054672151324</v>
      </c>
      <c r="R217" s="2">
        <v>44130</v>
      </c>
    </row>
    <row r="218" spans="2:19">
      <c r="B218" s="7">
        <v>44130</v>
      </c>
      <c r="C218" s="8">
        <v>0.91666666666666663</v>
      </c>
      <c r="D218" s="17">
        <f>-CD[[#This Row],[Verstorbene]]</f>
        <v>-55</v>
      </c>
      <c r="E218" s="9">
        <v>55</v>
      </c>
      <c r="F218" s="10">
        <v>16</v>
      </c>
      <c r="G218" s="11">
        <f>CD[[#This Row],[KH]]-CD[[#This Row],[KH (intensiv)]]</f>
        <v>70</v>
      </c>
      <c r="H218" s="11">
        <f>CD[[#This Row],[Infiziert]]-CD[[#This Row],[KH (nicht intensiv)]]-CD[[#This Row],[KH (intensiv)]]</f>
        <v>711</v>
      </c>
      <c r="I218" s="10">
        <v>4291</v>
      </c>
      <c r="J218" s="10">
        <v>5143</v>
      </c>
      <c r="K218" s="10">
        <v>797</v>
      </c>
      <c r="L218" s="10">
        <v>86</v>
      </c>
      <c r="M218" s="10">
        <v>2675</v>
      </c>
      <c r="N218" s="11">
        <f>CD[[#This Row],[Verstorbene]]+CD[[#This Row],[KH (intensiv)]]+CD[[#This Row],[KH (nicht intensiv)]]+CD[[#This Row],[Infiziert (o. KH)]]+CD[[#This Row],[Genesen]]-CD[[#This Row],[Total]]</f>
        <v>0</v>
      </c>
      <c r="O218" s="12">
        <f>CD[[#This Row],[Total]]-J217</f>
        <v>158</v>
      </c>
      <c r="P218" s="12">
        <f>CD[[#This Row],[Genesen]]-I217</f>
        <v>35</v>
      </c>
      <c r="Q218" s="20">
        <f t="shared" si="4"/>
        <v>145.99263379690768</v>
      </c>
      <c r="R218" s="2">
        <v>44131</v>
      </c>
    </row>
    <row r="219" spans="2:19">
      <c r="B219" s="7">
        <v>44131</v>
      </c>
      <c r="C219" s="8">
        <v>0.91666666666666663</v>
      </c>
      <c r="D219" s="17">
        <f>-CD[[#This Row],[Verstorbene]]</f>
        <v>-58</v>
      </c>
      <c r="E219" s="30">
        <v>58</v>
      </c>
      <c r="F219" s="10">
        <v>19</v>
      </c>
      <c r="G219" s="11">
        <f>CD[[#This Row],[KH]]-CD[[#This Row],[KH (intensiv)]]</f>
        <v>74</v>
      </c>
      <c r="H219" s="11">
        <f>CD[[#This Row],[Infiziert]]-CD[[#This Row],[KH (nicht intensiv)]]-CD[[#This Row],[KH (intensiv)]]</f>
        <v>870</v>
      </c>
      <c r="I219" s="30">
        <v>4360</v>
      </c>
      <c r="J219" s="30">
        <v>5381</v>
      </c>
      <c r="K219" s="30">
        <v>963</v>
      </c>
      <c r="L219" s="10">
        <v>93</v>
      </c>
      <c r="M219" s="30">
        <v>3169</v>
      </c>
      <c r="N219" s="11">
        <f>CD[[#This Row],[Verstorbene]]+CD[[#This Row],[KH (intensiv)]]+CD[[#This Row],[KH (nicht intensiv)]]+CD[[#This Row],[Infiziert (o. KH)]]+CD[[#This Row],[Genesen]]-CD[[#This Row],[Total]]</f>
        <v>0</v>
      </c>
      <c r="O219" s="12">
        <f>CD[[#This Row],[Total]]-J218</f>
        <v>238</v>
      </c>
      <c r="P219" s="12">
        <f>CD[[#This Row],[Genesen]]-I218</f>
        <v>69</v>
      </c>
      <c r="Q219" s="20">
        <f t="shared" si="4"/>
        <v>171.07302263582503</v>
      </c>
      <c r="R219" s="2">
        <v>44132</v>
      </c>
    </row>
    <row r="220" spans="2:19">
      <c r="B220" s="7">
        <v>44132</v>
      </c>
      <c r="C220" s="8">
        <v>0.91666666666666663</v>
      </c>
      <c r="D220" s="17">
        <f>-CD[[#This Row],[Verstorbene]]</f>
        <v>-58</v>
      </c>
      <c r="E220" s="30">
        <v>58</v>
      </c>
      <c r="F220" s="10">
        <v>20</v>
      </c>
      <c r="G220" s="11">
        <f>CD[[#This Row],[KH]]-CD[[#This Row],[KH (intensiv)]]</f>
        <v>90</v>
      </c>
      <c r="H220" s="11">
        <f>CD[[#This Row],[Infiziert]]-CD[[#This Row],[KH (nicht intensiv)]]-CD[[#This Row],[KH (intensiv)]]</f>
        <v>967</v>
      </c>
      <c r="I220" s="30">
        <v>4394</v>
      </c>
      <c r="J220" s="30">
        <v>5529</v>
      </c>
      <c r="K220" s="30">
        <v>1077</v>
      </c>
      <c r="L220" s="10">
        <v>110</v>
      </c>
      <c r="M220" s="30">
        <v>3655</v>
      </c>
      <c r="N220" s="11">
        <f>CD[[#This Row],[Verstorbene]]+CD[[#This Row],[KH (intensiv)]]+CD[[#This Row],[KH (nicht intensiv)]]+CD[[#This Row],[Infiziert (o. KH)]]+CD[[#This Row],[Genesen]]-CD[[#This Row],[Total]]</f>
        <v>0</v>
      </c>
      <c r="O220" s="12">
        <f>CD[[#This Row],[Total]]-J219</f>
        <v>148</v>
      </c>
      <c r="P220" s="12">
        <f>CD[[#This Row],[Genesen]]-I219</f>
        <v>34</v>
      </c>
      <c r="Q220" s="20">
        <f t="shared" si="4"/>
        <v>177.11089402297179</v>
      </c>
      <c r="R220" s="2">
        <v>44133</v>
      </c>
    </row>
    <row r="221" spans="2:19">
      <c r="B221" s="7">
        <v>44133</v>
      </c>
      <c r="C221" s="8">
        <v>0.91666666666666663</v>
      </c>
      <c r="D221" s="17">
        <f>-CD[[#This Row],[Verstorbene]]</f>
        <v>-58</v>
      </c>
      <c r="E221" s="30">
        <v>58</v>
      </c>
      <c r="F221" s="10">
        <v>20</v>
      </c>
      <c r="G221" s="11">
        <f>CD[[#This Row],[KH]]-CD[[#This Row],[KH (intensiv)]]</f>
        <v>97</v>
      </c>
      <c r="H221" s="11">
        <f>CD[[#This Row],[Infiziert]]-CD[[#This Row],[KH (nicht intensiv)]]-CD[[#This Row],[KH (intensiv)]]</f>
        <v>1058</v>
      </c>
      <c r="I221" s="30">
        <v>4554</v>
      </c>
      <c r="J221" s="30">
        <v>5787</v>
      </c>
      <c r="K221" s="30">
        <v>1175</v>
      </c>
      <c r="L221" s="10">
        <v>117</v>
      </c>
      <c r="M221" s="30">
        <v>4000</v>
      </c>
      <c r="N221" s="11">
        <f>CD[[#This Row],[Verstorbene]]+CD[[#This Row],[KH (intensiv)]]+CD[[#This Row],[KH (nicht intensiv)]]+CD[[#This Row],[Infiziert (o. KH)]]+CD[[#This Row],[Genesen]]-CD[[#This Row],[Total]]</f>
        <v>0</v>
      </c>
      <c r="O221" s="12">
        <f>CD[[#This Row],[Total]]-J220</f>
        <v>258</v>
      </c>
      <c r="P221" s="12">
        <f>CD[[#This Row],[Genesen]]-I220</f>
        <v>160</v>
      </c>
      <c r="Q221" s="20">
        <f t="shared" si="4"/>
        <v>191.19926059298089</v>
      </c>
      <c r="R221" s="2">
        <v>44134</v>
      </c>
    </row>
    <row r="222" spans="2:19">
      <c r="B222" s="7">
        <v>44134</v>
      </c>
      <c r="C222" s="8">
        <v>0.91666666666666663</v>
      </c>
      <c r="D222" s="17">
        <f>-CD[[#This Row],[Verstorbene]]</f>
        <v>-60</v>
      </c>
      <c r="E222" s="30">
        <v>60</v>
      </c>
      <c r="F222" s="10">
        <v>23</v>
      </c>
      <c r="G222" s="11">
        <f>CD[[#This Row],[KH]]-CD[[#This Row],[KH (intensiv)]]</f>
        <v>93</v>
      </c>
      <c r="H222" s="11">
        <f>CD[[#This Row],[Infiziert]]-CD[[#This Row],[KH (nicht intensiv)]]-CD[[#This Row],[KH (intensiv)]]</f>
        <v>1075</v>
      </c>
      <c r="I222" s="30">
        <v>4762</v>
      </c>
      <c r="J222" s="30">
        <v>6013</v>
      </c>
      <c r="K222" s="30">
        <v>1191</v>
      </c>
      <c r="L222" s="10">
        <v>116</v>
      </c>
      <c r="M222" s="30">
        <v>4257</v>
      </c>
      <c r="N222" s="11">
        <f>CD[[#This Row],[Verstorbene]]+CD[[#This Row],[KH (intensiv)]]+CD[[#This Row],[KH (nicht intensiv)]]+CD[[#This Row],[Infiziert (o. KH)]]+CD[[#This Row],[Genesen]]-CD[[#This Row],[Total]]</f>
        <v>0</v>
      </c>
      <c r="O222" s="12">
        <f>CD[[#This Row],[Total]]-J221</f>
        <v>226</v>
      </c>
      <c r="P222" s="12">
        <f>CD[[#This Row],[Genesen]]-I221</f>
        <v>208</v>
      </c>
      <c r="Q222" s="20">
        <f t="shared" si="4"/>
        <v>205.44244437804505</v>
      </c>
      <c r="R222" s="2">
        <v>44135</v>
      </c>
    </row>
    <row r="223" spans="2:19">
      <c r="B223" s="7">
        <v>44135</v>
      </c>
      <c r="C223" s="8">
        <v>0.91666666666666663</v>
      </c>
      <c r="D223" s="17">
        <f>-CD[[#This Row],[Verstorbene]]</f>
        <v>-60</v>
      </c>
      <c r="E223" s="30">
        <v>60</v>
      </c>
      <c r="F223" s="10">
        <v>34</v>
      </c>
      <c r="G223" s="11">
        <f>CD[[#This Row],[KH]]-CD[[#This Row],[KH (intensiv)]]</f>
        <v>102</v>
      </c>
      <c r="H223" s="11">
        <f>CD[[#This Row],[Infiziert]]-CD[[#This Row],[KH (nicht intensiv)]]-CD[[#This Row],[KH (intensiv)]]</f>
        <v>1038</v>
      </c>
      <c r="I223" s="30">
        <v>5007</v>
      </c>
      <c r="J223" s="30">
        <v>6241</v>
      </c>
      <c r="K223" s="30">
        <v>1174</v>
      </c>
      <c r="L223" s="10">
        <v>136</v>
      </c>
      <c r="M223" s="30">
        <v>4193</v>
      </c>
      <c r="N223" s="11">
        <f>CD[[#This Row],[Verstorbene]]+CD[[#This Row],[KH (intensiv)]]+CD[[#This Row],[KH (nicht intensiv)]]+CD[[#This Row],[Infiziert (o. KH)]]+CD[[#This Row],[Genesen]]-CD[[#This Row],[Total]]</f>
        <v>0</v>
      </c>
      <c r="O223" s="12">
        <f>CD[[#This Row],[Total]]-J222</f>
        <v>228</v>
      </c>
      <c r="P223" s="12">
        <f>CD[[#This Row],[Genesen]]-I222</f>
        <v>245</v>
      </c>
      <c r="Q223" s="20">
        <f t="shared" si="4"/>
        <v>225.41386512014591</v>
      </c>
      <c r="R223" s="2">
        <v>44136</v>
      </c>
    </row>
    <row r="224" spans="2:19">
      <c r="B224" s="7">
        <v>44136</v>
      </c>
      <c r="C224" s="8">
        <v>0.91666666666666663</v>
      </c>
      <c r="D224" s="17">
        <f>-CD[[#This Row],[Verstorbene]]</f>
        <v>-61</v>
      </c>
      <c r="E224" s="30">
        <v>61</v>
      </c>
      <c r="F224" s="10">
        <v>28</v>
      </c>
      <c r="G224" s="11">
        <f>CD[[#This Row],[KH]]-CD[[#This Row],[KH (intensiv)]]</f>
        <v>113</v>
      </c>
      <c r="H224" s="11">
        <f>CD[[#This Row],[Infiziert]]-CD[[#This Row],[KH (nicht intensiv)]]-CD[[#This Row],[KH (intensiv)]]</f>
        <v>1091</v>
      </c>
      <c r="I224" s="30">
        <v>5131</v>
      </c>
      <c r="J224" s="30">
        <v>6424</v>
      </c>
      <c r="K224" s="30">
        <v>1232</v>
      </c>
      <c r="L224" s="10">
        <v>141</v>
      </c>
      <c r="M224" s="30">
        <v>4379</v>
      </c>
      <c r="N224" s="11">
        <f>CD[[#This Row],[Verstorbene]]+CD[[#This Row],[KH (intensiv)]]+CD[[#This Row],[KH (nicht intensiv)]]+CD[[#This Row],[Infiziert (o. KH)]]+CD[[#This Row],[Genesen]]-CD[[#This Row],[Total]]</f>
        <v>0</v>
      </c>
      <c r="O224" s="12">
        <f>CD[[#This Row],[Total]]-J223</f>
        <v>183</v>
      </c>
      <c r="P224" s="12">
        <f>CD[[#This Row],[Genesen]]-I223</f>
        <v>124</v>
      </c>
      <c r="Q224" s="20">
        <f t="shared" si="4"/>
        <v>222.78197246421013</v>
      </c>
      <c r="R224" s="2">
        <v>44137</v>
      </c>
    </row>
    <row r="225" spans="2:18">
      <c r="B225" s="7">
        <v>44137</v>
      </c>
      <c r="C225" s="8">
        <v>0.91666666666666663</v>
      </c>
      <c r="D225" s="17">
        <f>-CD[[#This Row],[Verstorbene]]</f>
        <v>-61</v>
      </c>
      <c r="E225" s="30">
        <v>61</v>
      </c>
      <c r="F225" s="10">
        <v>30</v>
      </c>
      <c r="G225" s="11">
        <f>CD[[#This Row],[KH]]-CD[[#This Row],[KH (intensiv)]]</f>
        <v>125</v>
      </c>
      <c r="H225" s="11">
        <f>CD[[#This Row],[Infiziert]]-CD[[#This Row],[KH (nicht intensiv)]]-CD[[#This Row],[KH (intensiv)]]</f>
        <v>1116</v>
      </c>
      <c r="I225" s="30">
        <v>5176</v>
      </c>
      <c r="J225" s="30">
        <v>6508</v>
      </c>
      <c r="K225" s="30">
        <v>1271</v>
      </c>
      <c r="L225" s="10">
        <v>155</v>
      </c>
      <c r="M225" s="30">
        <v>4753</v>
      </c>
      <c r="N225" s="11">
        <f>CD[[#This Row],[Verstorbene]]+CD[[#This Row],[KH (intensiv)]]+CD[[#This Row],[KH (nicht intensiv)]]+CD[[#This Row],[Infiziert (o. KH)]]+CD[[#This Row],[Genesen]]-CD[[#This Row],[Total]]</f>
        <v>0</v>
      </c>
      <c r="O225" s="12">
        <f>CD[[#This Row],[Total]]-J224</f>
        <v>84</v>
      </c>
      <c r="P225" s="12">
        <f>CD[[#This Row],[Genesen]]-I224</f>
        <v>45</v>
      </c>
      <c r="Q225" s="20">
        <f t="shared" si="4"/>
        <v>211.32549855013679</v>
      </c>
      <c r="R225" s="2">
        <v>44138</v>
      </c>
    </row>
    <row r="226" spans="2:18">
      <c r="B226" s="7">
        <v>44138</v>
      </c>
      <c r="C226" s="8">
        <v>0.91666666666666663</v>
      </c>
      <c r="D226" s="17">
        <f>-CD[[#This Row],[Verstorbene]]</f>
        <v>-61</v>
      </c>
      <c r="E226" s="30">
        <v>61</v>
      </c>
      <c r="F226" s="10">
        <v>34</v>
      </c>
      <c r="G226" s="11">
        <f>CD[[#This Row],[KH]]-CD[[#This Row],[KH (intensiv)]]</f>
        <v>121</v>
      </c>
      <c r="H226" s="11">
        <f>CD[[#This Row],[Infiziert]]-CD[[#This Row],[KH (nicht intensiv)]]-CD[[#This Row],[KH (intensiv)]]</f>
        <v>1113</v>
      </c>
      <c r="I226" s="30">
        <v>5379</v>
      </c>
      <c r="J226" s="30">
        <v>6708</v>
      </c>
      <c r="K226" s="30">
        <v>1268</v>
      </c>
      <c r="L226" s="10">
        <v>155</v>
      </c>
      <c r="M226" s="30">
        <v>4782</v>
      </c>
      <c r="N226" s="11">
        <f>CD[[#This Row],[Verstorbene]]+CD[[#This Row],[KH (intensiv)]]+CD[[#This Row],[KH (nicht intensiv)]]+CD[[#This Row],[Infiziert (o. KH)]]+CD[[#This Row],[Genesen]]-CD[[#This Row],[Total]]</f>
        <v>0</v>
      </c>
      <c r="O226" s="12">
        <f>CD[[#This Row],[Total]]-J225</f>
        <v>200</v>
      </c>
      <c r="P226" s="12">
        <f>CD[[#This Row],[Genesen]]-I225</f>
        <v>203</v>
      </c>
      <c r="Q226" s="20">
        <f t="shared" si="4"/>
        <v>205.44244437804505</v>
      </c>
      <c r="R226" s="2">
        <v>44139</v>
      </c>
    </row>
    <row r="227" spans="2:18">
      <c r="B227" s="7">
        <v>44139</v>
      </c>
      <c r="C227" s="8">
        <v>0.91666666666666663</v>
      </c>
      <c r="D227" s="17">
        <f>-CD[[#This Row],[Verstorbene]]</f>
        <v>-61</v>
      </c>
      <c r="E227" s="31">
        <v>61</v>
      </c>
      <c r="F227" s="10">
        <v>32</v>
      </c>
      <c r="G227" s="11">
        <f>CD[[#This Row],[KH]]-CD[[#This Row],[KH (intensiv)]]</f>
        <v>133</v>
      </c>
      <c r="H227" s="11">
        <f>CD[[#This Row],[Infiziert]]-CD[[#This Row],[KH (nicht intensiv)]]-CD[[#This Row],[KH (intensiv)]]</f>
        <v>1101</v>
      </c>
      <c r="I227" s="31">
        <v>5517</v>
      </c>
      <c r="J227" s="31">
        <v>6844</v>
      </c>
      <c r="K227" s="31">
        <v>1266</v>
      </c>
      <c r="L227" s="10">
        <v>165</v>
      </c>
      <c r="M227" s="29">
        <v>4959</v>
      </c>
      <c r="N227" s="11">
        <f>CD[[#This Row],[Verstorbene]]+CD[[#This Row],[KH (intensiv)]]+CD[[#This Row],[KH (nicht intensiv)]]+CD[[#This Row],[Infiziert (o. KH)]]+CD[[#This Row],[Genesen]]-CD[[#This Row],[Total]]</f>
        <v>0</v>
      </c>
      <c r="O227" s="12">
        <f>CD[[#This Row],[Total]]-J226</f>
        <v>136</v>
      </c>
      <c r="P227" s="12">
        <f>CD[[#This Row],[Genesen]]-I226</f>
        <v>138</v>
      </c>
      <c r="Q227" s="20">
        <f t="shared" si="4"/>
        <v>203.58463779738452</v>
      </c>
      <c r="R227" s="2">
        <v>44140</v>
      </c>
    </row>
    <row r="228" spans="2:18">
      <c r="B228" s="7">
        <v>44140</v>
      </c>
      <c r="C228" s="8">
        <v>0.91666666666666663</v>
      </c>
      <c r="D228" s="17">
        <f>-CD[[#This Row],[Verstorbene]]</f>
        <v>-61</v>
      </c>
      <c r="E228" s="9">
        <v>61</v>
      </c>
      <c r="F228" s="10">
        <v>39</v>
      </c>
      <c r="G228" s="11">
        <f>CD[[#This Row],[KH]]-CD[[#This Row],[KH (intensiv)]]</f>
        <v>121</v>
      </c>
      <c r="H228" s="11">
        <f>CD[[#This Row],[Infiziert]]-CD[[#This Row],[KH (nicht intensiv)]]-CD[[#This Row],[KH (intensiv)]]</f>
        <v>1181</v>
      </c>
      <c r="I228" s="10">
        <v>5616</v>
      </c>
      <c r="J228" s="10">
        <v>7018</v>
      </c>
      <c r="K228" s="10">
        <v>1341</v>
      </c>
      <c r="L228" s="10">
        <v>160</v>
      </c>
      <c r="M228" s="10">
        <v>5317</v>
      </c>
      <c r="N228" s="11">
        <f>CD[[#This Row],[Verstorbene]]+CD[[#This Row],[KH (intensiv)]]+CD[[#This Row],[KH (nicht intensiv)]]+CD[[#This Row],[Infiziert (o. KH)]]+CD[[#This Row],[Genesen]]-CD[[#This Row],[Total]]</f>
        <v>0</v>
      </c>
      <c r="O228" s="12">
        <f>CD[[#This Row],[Total]]-J227</f>
        <v>174</v>
      </c>
      <c r="P228" s="12">
        <f>CD[[#This Row],[Genesen]]-I227</f>
        <v>99</v>
      </c>
      <c r="Q228" s="20">
        <f t="shared" si="4"/>
        <v>190.57999173276073</v>
      </c>
      <c r="R228" s="2">
        <v>44141</v>
      </c>
    </row>
    <row r="229" spans="2:18">
      <c r="B229" s="7">
        <v>44141</v>
      </c>
      <c r="C229" s="8">
        <v>0.91666666666666663</v>
      </c>
      <c r="D229" s="17">
        <f>-CD[[#This Row],[Verstorbene]]</f>
        <v>-64</v>
      </c>
      <c r="E229" s="9">
        <v>64</v>
      </c>
      <c r="F229" s="10">
        <v>41</v>
      </c>
      <c r="G229" s="11">
        <f>CD[[#This Row],[KH]]-CD[[#This Row],[KH (intensiv)]]</f>
        <v>121</v>
      </c>
      <c r="H229" s="11">
        <f>CD[[#This Row],[Infiziert]]-CD[[#This Row],[KH (nicht intensiv)]]-CD[[#This Row],[KH (intensiv)]]</f>
        <v>1117</v>
      </c>
      <c r="I229" s="10">
        <v>5831</v>
      </c>
      <c r="J229" s="10">
        <v>7174</v>
      </c>
      <c r="K229" s="10">
        <v>1279</v>
      </c>
      <c r="L229" s="10">
        <v>162</v>
      </c>
      <c r="M229" s="10">
        <v>5486</v>
      </c>
      <c r="N229" s="11">
        <f>CD[[#This Row],[Verstorbene]]+CD[[#This Row],[KH (intensiv)]]+CD[[#This Row],[KH (nicht intensiv)]]+CD[[#This Row],[Infiziert (o. KH)]]+CD[[#This Row],[Genesen]]-CD[[#This Row],[Total]]</f>
        <v>0</v>
      </c>
      <c r="O229" s="12">
        <f>CD[[#This Row],[Total]]-J228</f>
        <v>156</v>
      </c>
      <c r="P229" s="12">
        <f>CD[[#This Row],[Genesen]]-I228</f>
        <v>215</v>
      </c>
      <c r="Q229" s="20">
        <f t="shared" si="4"/>
        <v>179.74278667890755</v>
      </c>
      <c r="R229" s="2">
        <v>44142</v>
      </c>
    </row>
    <row r="230" spans="2:18">
      <c r="B230" s="7">
        <v>44142</v>
      </c>
      <c r="C230" s="8">
        <v>0.91666666666666663</v>
      </c>
      <c r="D230" s="17">
        <f>-CD[[#This Row],[Verstorbene]]</f>
        <v>-65</v>
      </c>
      <c r="E230" s="9">
        <v>65</v>
      </c>
      <c r="F230" s="10">
        <v>41</v>
      </c>
      <c r="G230" s="11">
        <f>CD[[#This Row],[KH]]-CD[[#This Row],[KH (intensiv)]]</f>
        <v>115</v>
      </c>
      <c r="H230" s="11">
        <f>CD[[#This Row],[Infiziert]]-CD[[#This Row],[KH (nicht intensiv)]]-CD[[#This Row],[KH (intensiv)]]</f>
        <v>958</v>
      </c>
      <c r="I230" s="10">
        <v>6105</v>
      </c>
      <c r="J230" s="10">
        <v>7284</v>
      </c>
      <c r="K230" s="10">
        <v>1114</v>
      </c>
      <c r="L230" s="10">
        <v>156</v>
      </c>
      <c r="M230" s="10">
        <v>5192</v>
      </c>
      <c r="N230" s="11">
        <f>CD[[#This Row],[Verstorbene]]+CD[[#This Row],[KH (intensiv)]]+CD[[#This Row],[KH (nicht intensiv)]]+CD[[#This Row],[Infiziert (o. KH)]]+CD[[#This Row],[Genesen]]-CD[[#This Row],[Total]]</f>
        <v>0</v>
      </c>
      <c r="O230" s="12">
        <f>CD[[#This Row],[Total]]-J229</f>
        <v>110</v>
      </c>
      <c r="P230" s="12">
        <f>CD[[#This Row],[Genesen]]-I229</f>
        <v>274</v>
      </c>
      <c r="Q230" s="20">
        <f t="shared" si="4"/>
        <v>161.47435530241222</v>
      </c>
      <c r="R230" s="2">
        <v>44143</v>
      </c>
    </row>
    <row r="231" spans="2:18">
      <c r="B231" s="7">
        <v>44143</v>
      </c>
      <c r="C231" s="8">
        <v>0.91666666666666663</v>
      </c>
      <c r="D231" s="17">
        <f>-CD[[#This Row],[Verstorbene]]</f>
        <v>-65</v>
      </c>
      <c r="E231" s="9">
        <v>65</v>
      </c>
      <c r="F231" s="10">
        <v>41</v>
      </c>
      <c r="G231" s="11">
        <f>CD[[#This Row],[KH]]-CD[[#This Row],[KH (intensiv)]]</f>
        <v>118</v>
      </c>
      <c r="H231" s="11">
        <f>CD[[#This Row],[Infiziert]]-CD[[#This Row],[KH (nicht intensiv)]]-CD[[#This Row],[KH (intensiv)]]</f>
        <v>935</v>
      </c>
      <c r="I231" s="10">
        <v>6322</v>
      </c>
      <c r="J231" s="10">
        <v>7481</v>
      </c>
      <c r="K231" s="10">
        <v>1094</v>
      </c>
      <c r="L231" s="10">
        <v>159</v>
      </c>
      <c r="M231" s="10">
        <v>5091</v>
      </c>
      <c r="N231" s="11">
        <f>CD[[#This Row],[Verstorbene]]+CD[[#This Row],[KH (intensiv)]]+CD[[#This Row],[KH (nicht intensiv)]]+CD[[#This Row],[Infiziert (o. KH)]]+CD[[#This Row],[Genesen]]-CD[[#This Row],[Total]]</f>
        <v>0</v>
      </c>
      <c r="O231" s="12">
        <f>CD[[#This Row],[Total]]-J230</f>
        <v>197</v>
      </c>
      <c r="P231" s="12">
        <f>CD[[#This Row],[Genesen]]-I230</f>
        <v>217</v>
      </c>
      <c r="Q231" s="20">
        <f t="shared" si="4"/>
        <v>163.64179631318285</v>
      </c>
      <c r="R231" s="2">
        <v>44144</v>
      </c>
    </row>
    <row r="232" spans="2:18">
      <c r="B232" s="7">
        <v>44144</v>
      </c>
      <c r="C232" s="8">
        <v>0.91666666666666663</v>
      </c>
      <c r="D232" s="17">
        <f>-CD[[#This Row],[Verstorbene]]</f>
        <v>-67</v>
      </c>
      <c r="E232" s="9">
        <v>67</v>
      </c>
      <c r="F232" s="10">
        <v>41</v>
      </c>
      <c r="G232" s="11">
        <f>CD[[#This Row],[KH]]-CD[[#This Row],[KH (intensiv)]]</f>
        <v>136</v>
      </c>
      <c r="H232" s="11">
        <f>CD[[#This Row],[Infiziert]]-CD[[#This Row],[KH (nicht intensiv)]]-CD[[#This Row],[KH (intensiv)]]</f>
        <v>942</v>
      </c>
      <c r="I232" s="10">
        <v>6407</v>
      </c>
      <c r="J232" s="10">
        <v>7593</v>
      </c>
      <c r="K232" s="10">
        <v>1119</v>
      </c>
      <c r="L232" s="10">
        <v>177</v>
      </c>
      <c r="M232" s="10">
        <v>5206</v>
      </c>
      <c r="N232" s="11">
        <f>CD[[#This Row],[Verstorbene]]+CD[[#This Row],[KH (intensiv)]]+CD[[#This Row],[KH (nicht intensiv)]]+CD[[#This Row],[Infiziert (o. KH)]]+CD[[#This Row],[Genesen]]-CD[[#This Row],[Total]]</f>
        <v>0</v>
      </c>
      <c r="O232" s="12">
        <f>CD[[#This Row],[Total]]-J231</f>
        <v>112</v>
      </c>
      <c r="P232" s="12">
        <f>CD[[#This Row],[Genesen]]-I231</f>
        <v>85</v>
      </c>
      <c r="Q232" s="20">
        <f t="shared" si="4"/>
        <v>167.97667833472411</v>
      </c>
      <c r="R232" s="2">
        <v>44145</v>
      </c>
    </row>
    <row r="233" spans="2:18" ht="17">
      <c r="B233" s="7">
        <v>44145</v>
      </c>
      <c r="C233" s="32">
        <v>0.91666666666666663</v>
      </c>
      <c r="D233" s="17">
        <f>-CD[[#This Row],[Verstorbene]]</f>
        <v>-70</v>
      </c>
      <c r="E233" s="9">
        <v>70</v>
      </c>
      <c r="F233" s="10">
        <v>41</v>
      </c>
      <c r="G233" s="11">
        <f>CD[[#This Row],[KH]]-CD[[#This Row],[KH (intensiv)]]</f>
        <v>138</v>
      </c>
      <c r="H233" s="11">
        <f>CD[[#This Row],[Infiziert]]-CD[[#This Row],[KH (nicht intensiv)]]-CD[[#This Row],[KH (intensiv)]]</f>
        <v>887</v>
      </c>
      <c r="I233" s="10">
        <v>6596</v>
      </c>
      <c r="J233" s="10">
        <v>7732</v>
      </c>
      <c r="K233" s="10">
        <v>1066</v>
      </c>
      <c r="L233" s="10">
        <v>179</v>
      </c>
      <c r="M233" s="10">
        <v>4978</v>
      </c>
      <c r="N233" s="11">
        <f>CD[[#This Row],[Verstorbene]]+CD[[#This Row],[KH (intensiv)]]+CD[[#This Row],[KH (nicht intensiv)]]+CD[[#This Row],[Infiziert (o. KH)]]+CD[[#This Row],[Genesen]]-CD[[#This Row],[Total]]</f>
        <v>0</v>
      </c>
      <c r="O233" s="12">
        <f>CD[[#This Row],[Total]]-J232</f>
        <v>139</v>
      </c>
      <c r="P233" s="12">
        <f>CD[[#This Row],[Genesen]]-I232</f>
        <v>189</v>
      </c>
      <c r="Q233" s="20">
        <f t="shared" si="4"/>
        <v>158.53282821636634</v>
      </c>
      <c r="R233" s="2">
        <v>44146</v>
      </c>
    </row>
    <row r="234" spans="2:18" ht="17">
      <c r="B234" s="7">
        <v>44146</v>
      </c>
      <c r="C234" s="32">
        <v>0.91666666666666663</v>
      </c>
      <c r="D234" s="17">
        <f>-CD[[#This Row],[Verstorbene]]</f>
        <v>-70</v>
      </c>
      <c r="E234" s="9">
        <v>70</v>
      </c>
      <c r="F234" s="10">
        <v>38</v>
      </c>
      <c r="G234" s="11">
        <f>CD[[#This Row],[KH]]-CD[[#This Row],[KH (intensiv)]]</f>
        <v>147</v>
      </c>
      <c r="H234" s="11">
        <f>CD[[#This Row],[Infiziert]]-CD[[#This Row],[KH (nicht intensiv)]]-CD[[#This Row],[KH (intensiv)]]</f>
        <v>958</v>
      </c>
      <c r="I234" s="10">
        <v>6696</v>
      </c>
      <c r="J234" s="10">
        <v>7909</v>
      </c>
      <c r="K234" s="10">
        <v>1143</v>
      </c>
      <c r="L234" s="10">
        <v>185</v>
      </c>
      <c r="M234" s="10">
        <v>4870</v>
      </c>
      <c r="N234" s="11">
        <f>CD[[#This Row],[Verstorbene]]+CD[[#This Row],[KH (intensiv)]]+CD[[#This Row],[KH (nicht intensiv)]]+CD[[#This Row],[Infiziert (o. KH)]]+CD[[#This Row],[Genesen]]-CD[[#This Row],[Total]]</f>
        <v>0</v>
      </c>
      <c r="O234" s="12">
        <f>CD[[#This Row],[Total]]-J233</f>
        <v>177</v>
      </c>
      <c r="P234" s="12">
        <f>CD[[#This Row],[Genesen]]-I233</f>
        <v>100</v>
      </c>
      <c r="Q234" s="20">
        <f t="shared" si="4"/>
        <v>164.8803340336232</v>
      </c>
      <c r="R234" s="2">
        <v>44147</v>
      </c>
    </row>
    <row r="235" spans="2:18">
      <c r="B235" s="7">
        <v>44147</v>
      </c>
      <c r="C235" s="8">
        <v>0.91666666666666663</v>
      </c>
      <c r="D235" s="17">
        <f>-CD[[#This Row],[Verstorbene]]</f>
        <v>-74</v>
      </c>
      <c r="E235" s="9">
        <v>74</v>
      </c>
      <c r="F235" s="10">
        <v>31</v>
      </c>
      <c r="G235" s="11">
        <f>CD[[#This Row],[KH]]-CD[[#This Row],[KH (intensiv)]]</f>
        <v>141</v>
      </c>
      <c r="H235" s="11">
        <f>CD[[#This Row],[Infiziert]]-CD[[#This Row],[KH (nicht intensiv)]]-CD[[#This Row],[KH (intensiv)]]</f>
        <v>991</v>
      </c>
      <c r="I235" s="10">
        <v>6842</v>
      </c>
      <c r="J235" s="10">
        <v>8079</v>
      </c>
      <c r="K235" s="10">
        <v>1163</v>
      </c>
      <c r="L235" s="10">
        <v>172</v>
      </c>
      <c r="M235" s="10">
        <v>4691</v>
      </c>
      <c r="N235" s="11">
        <f>CD[[#This Row],[Verstorbene]]+CD[[#This Row],[KH (intensiv)]]+CD[[#This Row],[KH (nicht intensiv)]]+CD[[#This Row],[Infiziert (o. KH)]]+CD[[#This Row],[Genesen]]-CD[[#This Row],[Total]]</f>
        <v>0</v>
      </c>
      <c r="O235" s="12">
        <f>CD[[#This Row],[Total]]-J234</f>
        <v>170</v>
      </c>
      <c r="P235" s="12">
        <f>CD[[#This Row],[Genesen]]-I234</f>
        <v>146</v>
      </c>
      <c r="Q235" s="20">
        <f t="shared" si="4"/>
        <v>164.26106517340304</v>
      </c>
      <c r="R235" s="2">
        <v>44148</v>
      </c>
    </row>
    <row r="236" spans="2:18" ht="17">
      <c r="B236" s="7">
        <v>44148</v>
      </c>
      <c r="C236" s="8">
        <v>0.91666666666666663</v>
      </c>
      <c r="D236" s="17">
        <f>-CD[[#This Row],[Verstorbene]]</f>
        <v>-75</v>
      </c>
      <c r="E236" s="33">
        <v>75</v>
      </c>
      <c r="F236" s="34">
        <v>33</v>
      </c>
      <c r="G236" s="11">
        <f>CD[[#This Row],[KH]]-CD[[#This Row],[KH (intensiv)]]</f>
        <v>136</v>
      </c>
      <c r="H236" s="11">
        <f>CD[[#This Row],[Infiziert]]-CD[[#This Row],[KH (nicht intensiv)]]-CD[[#This Row],[KH (intensiv)]]</f>
        <v>980</v>
      </c>
      <c r="I236" s="10">
        <v>7055</v>
      </c>
      <c r="J236" s="10">
        <v>8279</v>
      </c>
      <c r="K236" s="10">
        <v>1149</v>
      </c>
      <c r="L236" s="10">
        <v>169</v>
      </c>
      <c r="M236" s="10">
        <v>4783</v>
      </c>
      <c r="N236" s="11">
        <f>CD[[#This Row],[Verstorbene]]+CD[[#This Row],[KH (intensiv)]]+CD[[#This Row],[KH (nicht intensiv)]]+CD[[#This Row],[Infiziert (o. KH)]]+CD[[#This Row],[Genesen]]-CD[[#This Row],[Total]]</f>
        <v>0</v>
      </c>
      <c r="O236" s="12">
        <f>CD[[#This Row],[Total]]-J235</f>
        <v>200</v>
      </c>
      <c r="P236" s="12">
        <f>CD[[#This Row],[Genesen]]-I235</f>
        <v>213</v>
      </c>
      <c r="Q236" s="20">
        <f t="shared" si="4"/>
        <v>171.07302263582503</v>
      </c>
      <c r="R236" s="2">
        <v>44149</v>
      </c>
    </row>
    <row r="237" spans="2:18" ht="17">
      <c r="B237" s="7">
        <v>44149</v>
      </c>
      <c r="C237" s="8">
        <v>0.91666666666666663</v>
      </c>
      <c r="D237" s="17">
        <f>-CD[[#This Row],[Verstorbene]]</f>
        <v>-75</v>
      </c>
      <c r="E237" s="33">
        <v>75</v>
      </c>
      <c r="F237" s="10">
        <v>33</v>
      </c>
      <c r="G237" s="11">
        <f>CD[[#This Row],[KH]]-CD[[#This Row],[KH (intensiv)]]</f>
        <v>137</v>
      </c>
      <c r="H237" s="11">
        <f>CD[[#This Row],[Infiziert]]-CD[[#This Row],[KH (nicht intensiv)]]-CD[[#This Row],[KH (intensiv)]]</f>
        <v>893</v>
      </c>
      <c r="I237" s="10">
        <v>7303</v>
      </c>
      <c r="J237" s="10">
        <v>8441</v>
      </c>
      <c r="K237" s="10">
        <v>1063</v>
      </c>
      <c r="L237" s="10">
        <v>170</v>
      </c>
      <c r="M237" s="10">
        <v>4160</v>
      </c>
      <c r="N237" s="11">
        <f>CD[[#This Row],[Verstorbene]]+CD[[#This Row],[KH (intensiv)]]+CD[[#This Row],[KH (nicht intensiv)]]+CD[[#This Row],[Infiziert (o. KH)]]+CD[[#This Row],[Genesen]]-CD[[#This Row],[Total]]</f>
        <v>0</v>
      </c>
      <c r="O237" s="12">
        <f>CD[[#This Row],[Total]]-J236</f>
        <v>162</v>
      </c>
      <c r="P237" s="12">
        <f>CD[[#This Row],[Genesen]]-I236</f>
        <v>248</v>
      </c>
      <c r="Q237" s="20">
        <f t="shared" si="4"/>
        <v>179.12351781868736</v>
      </c>
      <c r="R237" s="2">
        <v>44150</v>
      </c>
    </row>
    <row r="238" spans="2:18">
      <c r="B238" s="7">
        <v>44150</v>
      </c>
      <c r="C238" s="8">
        <v>0.91666666666666663</v>
      </c>
      <c r="D238" s="17">
        <f>-CD[[#This Row],[Verstorbene]]</f>
        <v>-75</v>
      </c>
      <c r="E238" s="9">
        <v>75</v>
      </c>
      <c r="F238" s="10">
        <v>31</v>
      </c>
      <c r="G238" s="11">
        <f>CD[[#This Row],[KH]]-CD[[#This Row],[KH (intensiv)]]</f>
        <v>145</v>
      </c>
      <c r="H238" s="11">
        <f>CD[[#This Row],[Infiziert]]-CD[[#This Row],[KH (nicht intensiv)]]-CD[[#This Row],[KH (intensiv)]]</f>
        <v>814</v>
      </c>
      <c r="I238" s="10">
        <v>7517</v>
      </c>
      <c r="J238" s="10">
        <v>8582</v>
      </c>
      <c r="K238" s="10">
        <v>990</v>
      </c>
      <c r="L238" s="10">
        <v>176</v>
      </c>
      <c r="M238" s="10">
        <v>3951</v>
      </c>
      <c r="N238" s="11">
        <f>CD[[#This Row],[Verstorbene]]+CD[[#This Row],[KH (intensiv)]]+CD[[#This Row],[KH (nicht intensiv)]]+CD[[#This Row],[Infiziert (o. KH)]]+CD[[#This Row],[Genesen]]-CD[[#This Row],[Total]]</f>
        <v>0</v>
      </c>
      <c r="O238" s="12">
        <f>CD[[#This Row],[Total]]-J237</f>
        <v>141</v>
      </c>
      <c r="P238" s="12">
        <f>CD[[#This Row],[Genesen]]-I237</f>
        <v>214</v>
      </c>
      <c r="Q238" s="20">
        <f t="shared" si="4"/>
        <v>170.45375377560484</v>
      </c>
      <c r="R238" s="2">
        <v>44151</v>
      </c>
    </row>
    <row r="239" spans="2:18" ht="17">
      <c r="D239" s="27"/>
      <c r="R239" s="2">
        <v>44152</v>
      </c>
    </row>
    <row r="240" spans="2:18">
      <c r="R240" s="2">
        <v>44153</v>
      </c>
    </row>
    <row r="241" spans="4:18" ht="17">
      <c r="D241" s="27"/>
      <c r="R241" s="2">
        <v>44154</v>
      </c>
    </row>
    <row r="242" spans="4:18" ht="17">
      <c r="D242" s="27"/>
      <c r="R242" s="2">
        <v>44155</v>
      </c>
    </row>
    <row r="243" spans="4:18" ht="17">
      <c r="D243" s="27"/>
      <c r="R243" s="2">
        <v>44156</v>
      </c>
    </row>
    <row r="244" spans="4:18">
      <c r="R244" s="2">
        <v>44157</v>
      </c>
    </row>
    <row r="245" spans="4:18">
      <c r="R245" s="2">
        <v>44158</v>
      </c>
    </row>
    <row r="246" spans="4:18">
      <c r="R246" s="2">
        <v>44159</v>
      </c>
    </row>
    <row r="247" spans="4:18">
      <c r="R247" s="2">
        <v>44160</v>
      </c>
    </row>
    <row r="248" spans="4:18">
      <c r="R248" s="2">
        <v>44161</v>
      </c>
    </row>
    <row r="249" spans="4:18">
      <c r="R249" s="2">
        <v>44162</v>
      </c>
    </row>
    <row r="250" spans="4:18">
      <c r="R250" s="2">
        <v>44163</v>
      </c>
    </row>
    <row r="251" spans="4:18">
      <c r="R251" s="2">
        <v>44164</v>
      </c>
    </row>
    <row r="252" spans="4:18">
      <c r="R252" s="2">
        <v>44165</v>
      </c>
    </row>
    <row r="259" spans="2:15">
      <c r="B259" s="2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2:15">
      <c r="B260" s="2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2:15">
      <c r="B261" s="2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2:15">
      <c r="B262" s="2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2:15">
      <c r="B263" s="2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2:15"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2:15">
      <c r="B265" s="2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2:15"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2:15">
      <c r="B267" s="2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2:15">
      <c r="B268" s="2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2020-11-16T08:43:52Z</dcterms:modified>
</cp:coreProperties>
</file>