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3AF1FA5F-3FD5-5940-860E-8FFD52955C26}" xr6:coauthVersionLast="47" xr6:coauthVersionMax="47" xr10:uidLastSave="{00000000-0000-0000-0000-000000000000}"/>
  <bookViews>
    <workbookView xWindow="1420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6" i="1" l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P436" i="1" s="1" a="1"/>
  <c r="P436" i="1" s="1"/>
  <c r="N430" i="1"/>
  <c r="B429" i="1"/>
  <c r="E429" i="1"/>
  <c r="F429" i="1" s="1"/>
  <c r="M429" i="1"/>
  <c r="P435" i="1" s="1" a="1"/>
  <c r="P435" i="1" s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P433" i="1" s="1" a="1"/>
  <c r="P433" i="1" s="1"/>
  <c r="N427" i="1"/>
  <c r="B426" i="1"/>
  <c r="E426" i="1"/>
  <c r="F426" i="1" s="1"/>
  <c r="M426" i="1"/>
  <c r="P432" i="1" s="1" a="1"/>
  <c r="P432" i="1" s="1"/>
  <c r="N426" i="1"/>
  <c r="B425" i="1"/>
  <c r="E425" i="1"/>
  <c r="F425" i="1" s="1"/>
  <c r="L425" i="1" s="1"/>
  <c r="M425" i="1"/>
  <c r="P431" i="1" s="1" a="1"/>
  <c r="P431" i="1" s="1"/>
  <c r="N425" i="1"/>
  <c r="B424" i="1"/>
  <c r="E424" i="1"/>
  <c r="F424" i="1" s="1"/>
  <c r="L424" i="1" s="1"/>
  <c r="M424" i="1"/>
  <c r="P430" i="1" s="1" a="1"/>
  <c r="P430" i="1" s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36" i="1" l="1"/>
  <c r="O434" i="1"/>
  <c r="P434" i="1" s="1" a="1"/>
  <c r="P434" i="1" s="1"/>
  <c r="L435" i="1"/>
  <c r="L434" i="1"/>
  <c r="L433" i="1"/>
  <c r="L431" i="1"/>
  <c r="L430" i="1"/>
  <c r="P429" i="1" a="1"/>
  <c r="P429" i="1" s="1"/>
  <c r="L429" i="1"/>
  <c r="P426" i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6" i="1"/>
  <c r="Q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<sst xmlns="http://schemas.openxmlformats.org/spreadsheetml/2006/main" count="48" uniqueCount="43">
  <si>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</si>
  <si>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</si>
  <si>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</si>
  <si>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</si>
  <si>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</si>
  <si>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</si>
  <si>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</si>
  <si>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</si>
  <si>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</si>
  <si>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</si>
  <si>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</si>
  <si>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</si>
  <si>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</si>
  <si>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</si>
  <si>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</si>
  <si>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</si>
  <si>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</si>
  <si>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</si>
  <si>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</si>
  <si>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</si>
  <si>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</si>
  <si>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</si>
  <si>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</si>
  <si>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</si>
  <si>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</si>
  <si>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</si>
  <si>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</si>
  <si>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</si>
  <si>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</si>
  <si>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</si>
  <si>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</si>
  <si>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</si>
  <si>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</si>
  <si>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</si>
  <si>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</si>
  <si>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</si>
  <si>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</si>
  <si>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</si>
  <si>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</si>
  <si>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</si>
  <si>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</si>
  <si>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28.05., insg. 24.728 (+45) mit Coronadiagnose, akt. infiz.: 600 (-50), 82 (-8) in Krankenhäusern i. Beh., davon 34 (-3) auf Intensiv, 1.548 (0) in Quaran., 23.700 (+100) genesen. 416 (+3) verstorben, 7-Tages-Inzidenz 50,8 (55,6) #CoronaD</t>
  </si>
  <si>
    <t>30.05., insg. 24.807 (+43) mit Coronadiagnose, akt. infiz.: 600 (0), 23.800 (0) genesen. 416 (0) verstorben, 7-Tages-Inzidenz 44,4 (47,0)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</si>
</sst>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Tabelle1!$A$7:$A$436</c:f>
              <c:numCache>
                <c:formatCode>d\-mmm</c:formatCode>
                <c:ptCount val="4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</c:numCache>
            </c:numRef>
          </c:cat>
          <c:val>
            <c:numRef>
              <c:f>Tabelle1!$B$7:$B$436</c:f>
              <c:numCache>
                <c:formatCode>0</c:formatCode>
                <c:ptCount val="43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Tabelle1!$A$7:$A$436</c:f>
              <c:numCache>
                <c:formatCode>d\-mmm</c:formatCode>
                <c:ptCount val="4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</c:numCache>
            </c:numRef>
          </c:cat>
          <c:val>
            <c:numRef>
              <c:f>Tabelle1!$C$7:$C$436</c:f>
              <c:numCache>
                <c:formatCode>General</c:formatCode>
                <c:ptCount val="4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Tabelle1!$A$7:$A$436</c:f>
              <c:numCache>
                <c:formatCode>d\-mmm</c:formatCode>
                <c:ptCount val="4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</c:numCache>
            </c:numRef>
          </c:cat>
          <c:val>
            <c:numRef>
              <c:f>Tabelle1!$D$7:$D$436</c:f>
              <c:numCache>
                <c:formatCode>0</c:formatCode>
                <c:ptCount val="43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34</c:v>
                </c:pt>
                <c:pt idx="42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Tabelle1!$A$7:$A$436</c:f>
              <c:numCache>
                <c:formatCode>d\-mmm</c:formatCode>
                <c:ptCount val="43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</c:numCache>
            </c:numRef>
          </c:cat>
          <c:val>
            <c:numRef>
              <c:f>Tabelle1!$E$7:$E$436</c:f>
              <c:numCache>
                <c:formatCode>General</c:formatCode>
                <c:ptCount val="43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48</c:v>
                </c:pt>
                <c:pt idx="42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Tabelle1!$M$7:$M$436</c:f>
              <c:numCache>
                <c:formatCode>General</c:formatCode>
                <c:ptCount val="43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Tabelle1!$O$7:$O$436</c:f>
              <c:numCache>
                <c:formatCode>0.0</c:formatCode>
                <c:ptCount val="43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30.05.2021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44,4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416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24.807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30.05., insg. 24.807 (+43) mit Coronadiagnose, akt. infiz.: 600 (0), 23.800 (0) genesen. 416 (0) verstorben, 7-Tages-Inzidenz 44,4 (47,0)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🟠🟠🟠🟠🟠🟡🟡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36" totalsRowShown="0" headerRowDxfId="17" dataDxfId="16">
  <autoFilter ref="A6:P436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36"/>
  <sheetViews>
    <sheetView tabSelected="1" topLeftCell="J1" zoomScaleNormal="100" workbookViewId="0">
      <selection activeCell="Q17" sqref="Q17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30.05.2021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430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30.05.</v>
      </c>
      <c r="T6" s="3" t="s">
        <v>27</v>
      </c>
      <c r="U6" s="3" t="str" cm="1">
        <f t="array" ref="U6">TEXT(INDEX(CD[KH],$R$5),"#.##0")</f>
        <v>82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44,4</v>
      </c>
      <c r="S7" s="3" t="str" cm="1">
        <f t="array" ref="S7">TEXT(INDEX(CD[Inzidenz],$R$5-1),"#.##0,0")</f>
        <v>47,0</v>
      </c>
      <c r="T7" s="3" t="s">
        <v>28</v>
      </c>
      <c r="U7" s="3" t="str" cm="1">
        <f t="array" ref="U7">TEXT(INDEX(CD[KH (intensiv)],$R$5),"#.##0")</f>
        <v>34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416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1.548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600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23.800</v>
      </c>
      <c r="V9" s="3" t="str" cm="1">
        <f t="array" ref="V9">TEXT(INDEX(CD[Genesen],$R$5)-INDEX(CD[Genesen],$R$5-1),"+#.##0;-#.##0;0")</f>
        <v>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24.807</v>
      </c>
      <c r="S10" s="16" t="str" cm="1">
        <f t="array" ref="S10">TEXT(INDEX(CD[Total],$R$5)-INDEX(CD[Total],$R$5-1),"+#.##0;-#.##0;0")</f>
        <v>+43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🟠🟠🟠🟠🟠🟡🟡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30.05., insg. 24.807 (+43) mit Coronadiagnose, akt. infiz.: 600 (0), 82 (0) in Krankenhäusern i. Beh., davon 34 (0) auf Intensiv, 1.548 (0) in Quaran., 23.800 (0) genesen. 416 (0) verstorben, 7-Tages-Inzidenz 44,4 (47,0)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30.05., insg. 24.807 (+43) mit Coronadiagnose, akt. infiz.: 600 (0), 23.800 (0) genesen. 416 (0) verstorben, 7-Tages-Inzidenz 44,4 (47,0)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42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Q16</f>
        <v>30.05., insg. 24.807 (+43) mit Coronadiagnose, akt. infiz.: 600 (0), 23.800 (0) genesen. 416 (0) verstorben, 7-Tages-Inzidenz 44,4 (47,0) #CoronaD (Krankenhaus/Quarantäne-Zahlen werden Mo-Fr aktualisiert)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6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6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6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6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8" spans="1:16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3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9" spans="1:16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3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0" spans="1:16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3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1" spans="1:16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3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2" spans="1:16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3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3" spans="1:16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3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4" spans="1:16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3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5" spans="1:16" x14ac:dyDescent="0.2">
      <c r="A435" s="19">
        <v>44344</v>
      </c>
      <c r="B435" s="24">
        <f>-CD[[#This Row],[Verstorbene]]</f>
        <v>-416</v>
      </c>
      <c r="C435" s="2">
        <v>416</v>
      </c>
      <c r="D435" s="45">
        <v>34</v>
      </c>
      <c r="E435" s="21">
        <f>CD[[#This Row],[KH]]-CD[[#This Row],[KH (intensiv)]]</f>
        <v>48</v>
      </c>
      <c r="F435" s="21">
        <f>CD[[#This Row],[Infiziert]]-CD[[#This Row],[KH (nicht intensiv)]]-CD[[#This Row],[KH (intensiv)]]</f>
        <v>518</v>
      </c>
      <c r="G435" s="20">
        <v>23800</v>
      </c>
      <c r="H435" s="20">
        <v>24764</v>
      </c>
      <c r="I435" s="20">
        <v>600</v>
      </c>
      <c r="J435" s="23">
        <v>82</v>
      </c>
      <c r="K435" s="23">
        <v>1548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3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6" spans="1:16" x14ac:dyDescent="0.2">
      <c r="A436" s="19">
        <v>44345</v>
      </c>
      <c r="B436" s="24">
        <f>-CD[[#This Row],[Verstorbene]]</f>
        <v>-416</v>
      </c>
      <c r="C436" s="2">
        <v>416</v>
      </c>
      <c r="D436" s="45">
        <v>34</v>
      </c>
      <c r="E436" s="21">
        <f>CD[[#This Row],[KH]]-CD[[#This Row],[KH (intensiv)]]</f>
        <v>48</v>
      </c>
      <c r="F436" s="21">
        <f>CD[[#This Row],[Infiziert]]-CD[[#This Row],[KH (nicht intensiv)]]-CD[[#This Row],[KH (intensiv)]]</f>
        <v>518</v>
      </c>
      <c r="G436" s="20">
        <v>23800</v>
      </c>
      <c r="H436" s="20">
        <v>24807</v>
      </c>
      <c r="I436" s="20">
        <v>600</v>
      </c>
      <c r="J436" s="23">
        <v>82</v>
      </c>
      <c r="K436" s="23">
        <v>1548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3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2021-05-30T11:27:24Z</dcterms:modified>
</cp:coreProperties>
</file>