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1DFC39AB-8626-D045-A21B-6890D0C59077}" xr6:coauthVersionLast="45" xr6:coauthVersionMax="45" xr10:uidLastSave="{00000000-0000-0000-0000-000000000000}"/>
  <bookViews>
    <workbookView xWindow="0" yWindow="460" windowWidth="26600" windowHeight="26820" xr2:uid="{D96A2E1C-F68D-7A4E-A558-DE7788A0A4F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5" i="1" l="1"/>
  <c r="D225" i="1"/>
  <c r="G225" i="1"/>
  <c r="H225" i="1" s="1"/>
  <c r="N225" i="1" s="1"/>
  <c r="O225" i="1"/>
  <c r="P225" i="1"/>
  <c r="D224" i="1" l="1"/>
  <c r="G224" i="1"/>
  <c r="H224" i="1" s="1"/>
  <c r="O224" i="1"/>
  <c r="P224" i="1"/>
  <c r="N224" i="1" l="1"/>
  <c r="D223" i="1"/>
  <c r="G223" i="1"/>
  <c r="H223" i="1" s="1"/>
  <c r="N223" i="1" s="1"/>
  <c r="O223" i="1"/>
  <c r="P223" i="1"/>
  <c r="D222" i="1" l="1"/>
  <c r="G222" i="1"/>
  <c r="H222" i="1" s="1"/>
  <c r="N222" i="1" s="1"/>
  <c r="O222" i="1"/>
  <c r="P222" i="1"/>
  <c r="D221" i="1" l="1"/>
  <c r="G221" i="1"/>
  <c r="H221" i="1" s="1"/>
  <c r="O221" i="1"/>
  <c r="P221" i="1"/>
  <c r="N221" i="1" l="1"/>
  <c r="D220" i="1"/>
  <c r="G220" i="1"/>
  <c r="H220" i="1" s="1"/>
  <c r="O220" i="1"/>
  <c r="P220" i="1"/>
  <c r="N220" i="1" l="1"/>
  <c r="D219" i="1"/>
  <c r="G219" i="1"/>
  <c r="O219" i="1"/>
  <c r="P219" i="1"/>
  <c r="H219" i="1" l="1"/>
  <c r="N219" i="1" s="1"/>
  <c r="O218" i="1"/>
  <c r="Q224" i="1" s="1"/>
  <c r="D218" i="1"/>
  <c r="G218" i="1"/>
  <c r="H218" i="1" s="1"/>
  <c r="N218" i="1" s="1"/>
  <c r="P218" i="1"/>
  <c r="D217" i="1" l="1"/>
  <c r="G217" i="1"/>
  <c r="H217" i="1" s="1"/>
  <c r="N217" i="1" s="1"/>
  <c r="O217" i="1"/>
  <c r="Q223" i="1" s="1"/>
  <c r="P217" i="1"/>
  <c r="O210" i="1"/>
  <c r="D216" i="1"/>
  <c r="G216" i="1"/>
  <c r="H216" i="1" s="1"/>
  <c r="O216" i="1"/>
  <c r="P216" i="1"/>
  <c r="Q222" i="1" l="1"/>
  <c r="N216" i="1"/>
  <c r="D215" i="1"/>
  <c r="G215" i="1"/>
  <c r="H215" i="1" s="1"/>
  <c r="O215" i="1"/>
  <c r="Q221" i="1" s="1"/>
  <c r="P215" i="1"/>
  <c r="N215" i="1" l="1"/>
  <c r="D214" i="1"/>
  <c r="G214" i="1"/>
  <c r="O214" i="1"/>
  <c r="Q220" i="1" s="1"/>
  <c r="P214" i="1"/>
  <c r="H214" i="1" l="1"/>
  <c r="N214" i="1" s="1"/>
  <c r="D213" i="1"/>
  <c r="G213" i="1"/>
  <c r="H213" i="1" s="1"/>
  <c r="O213" i="1"/>
  <c r="Q219" i="1" s="1"/>
  <c r="P213" i="1"/>
  <c r="N213" i="1" l="1"/>
  <c r="D212" i="1"/>
  <c r="G212" i="1"/>
  <c r="H212" i="1" s="1"/>
  <c r="O212" i="1"/>
  <c r="Q218" i="1" s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P208" i="1"/>
  <c r="Q214" i="1" l="1"/>
  <c r="N209" i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Q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<sst xmlns="http://schemas.openxmlformats.org/spreadsheetml/2006/main" count="26" uniqueCount="25">
  <si>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</si>
  <si>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</si>
  <si>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</si>
  <si>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</si>
  <si>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</si>
  <si>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</si>
  <si>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</si>
  <si>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</si>
  <si>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</si>
  <si>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</si>
  <si>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</si>
  <si>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</si>
  <si>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</si>
  <si>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</si>
  <si>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</si>
  <si>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</si>
  <si>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</si>
  <si>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</si>
  <si>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</si>
  <si>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</si>
  <si>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</si>
  <si>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</si>
  <si>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</si>
  <si>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</si>
  <si>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Zahlen, am 1.11 teilweise korrigiert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</si>
</sst>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4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164" fontId="0" fillId="3" borderId="0" xfId="0" applyNumberFormat="1" applyFill="1"/>
    <xf numFmtId="0" fontId="0" fillId="0" borderId="0" xfId="0" applyFill="1" applyBorder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Tabelle1!$D$4:$D$225</c:f>
              <c:numCache>
                <c:formatCode>0</c:formatCode>
                <c:ptCount val="22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-55</c:v>
                </c:pt>
                <c:pt idx="220">
                  <c:v>-55</c:v>
                </c:pt>
                <c:pt idx="221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Tabelle1!$E$4:$E$225</c:f>
              <c:numCache>
                <c:formatCode>General</c:formatCode>
                <c:ptCount val="2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Tabelle1!$F$4:$F$225</c:f>
              <c:numCache>
                <c:formatCode>General</c:formatCode>
                <c:ptCount val="22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  <c:pt idx="220">
                  <c:v>28</c:v>
                </c:pt>
                <c:pt idx="2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Tabelle1!$G$4:$G$225</c:f>
              <c:numCache>
                <c:formatCode>General</c:formatCode>
                <c:ptCount val="22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  <c:pt idx="220">
                  <c:v>113</c:v>
                </c:pt>
                <c:pt idx="22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Tabelle1!$H$4:$H$225</c:f>
              <c:numCache>
                <c:formatCode>General</c:formatCode>
                <c:ptCount val="22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  <c:pt idx="220">
                  <c:v>375</c:v>
                </c:pt>
                <c:pt idx="22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Tabelle1!$I$4:$I$225</c:f>
              <c:numCache>
                <c:formatCode>General</c:formatCode>
                <c:ptCount val="22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  <c:pt idx="218">
                  <c:v>5081</c:v>
                </c:pt>
                <c:pt idx="219">
                  <c:v>5379</c:v>
                </c:pt>
                <c:pt idx="220">
                  <c:v>5721</c:v>
                </c:pt>
                <c:pt idx="221">
                  <c:v>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Tabelle1!$Q$4:$Q$225</c:f>
              <c:numCache>
                <c:formatCode>0.0</c:formatCode>
                <c:ptCount val="222"/>
                <c:pt idx="0">
                  <c:v>0</c:v>
                </c:pt>
                <c:pt idx="1">
                  <c:v>2.94152708604586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109.61058825897204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  <c:pt idx="218">
                  <c:v>186.3999269262745</c:v>
                </c:pt>
                <c:pt idx="219">
                  <c:v>200.48829349628363</c:v>
                </c:pt>
                <c:pt idx="220">
                  <c:v>202.34610007694417</c:v>
                </c:pt>
                <c:pt idx="221">
                  <c:v>204.66835830276983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100"/>
        <c:minorUnit val="50"/>
      </c:valAx>
      <c:valAx>
        <c:axId val="1332682511"/>
        <c:scaling>
          <c:orientation val="minMax"/>
          <c:max val="22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5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Tabelle1!$F$4:$F$225</c:f>
              <c:numCache>
                <c:formatCode>General</c:formatCode>
                <c:ptCount val="22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  <c:pt idx="220">
                  <c:v>28</c:v>
                </c:pt>
                <c:pt idx="2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Tabelle1!$G$4:$G$225</c:f>
              <c:numCache>
                <c:formatCode>General</c:formatCode>
                <c:ptCount val="22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  <c:pt idx="220">
                  <c:v>113</c:v>
                </c:pt>
                <c:pt idx="22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Tabelle1!$H$4:$H$225</c:f>
              <c:numCache>
                <c:formatCode>General</c:formatCode>
                <c:ptCount val="22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  <c:pt idx="220">
                  <c:v>375</c:v>
                </c:pt>
                <c:pt idx="22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Tabelle1!$I$4:$I$225</c:f>
              <c:numCache>
                <c:formatCode>General</c:formatCode>
                <c:ptCount val="22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  <c:pt idx="218">
                  <c:v>5081</c:v>
                </c:pt>
                <c:pt idx="219">
                  <c:v>5379</c:v>
                </c:pt>
                <c:pt idx="220">
                  <c:v>5721</c:v>
                </c:pt>
                <c:pt idx="221">
                  <c:v>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Tabelle1!$M$4:$M$225</c:f>
              <c:numCache>
                <c:formatCode>General</c:formatCode>
                <c:ptCount val="222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2239</c:v>
                </c:pt>
                <c:pt idx="213">
                  <c:v>2235</c:v>
                </c:pt>
                <c:pt idx="214">
                  <c:v>2675</c:v>
                </c:pt>
                <c:pt idx="215">
                  <c:v>2765</c:v>
                </c:pt>
                <c:pt idx="216">
                  <c:v>3191</c:v>
                </c:pt>
                <c:pt idx="217">
                  <c:v>3413</c:v>
                </c:pt>
                <c:pt idx="218">
                  <c:v>3514</c:v>
                </c:pt>
                <c:pt idx="219">
                  <c:v>3312</c:v>
                </c:pt>
                <c:pt idx="220">
                  <c:v>3325</c:v>
                </c:pt>
                <c:pt idx="221">
                  <c:v>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Tabelle1!$F$4:$F$225</c:f>
              <c:numCache>
                <c:formatCode>General</c:formatCode>
                <c:ptCount val="22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  <c:pt idx="220">
                  <c:v>28</c:v>
                </c:pt>
                <c:pt idx="2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Tabelle1!$G$4:$G$225</c:f>
              <c:numCache>
                <c:formatCode>General</c:formatCode>
                <c:ptCount val="22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  <c:pt idx="220">
                  <c:v>113</c:v>
                </c:pt>
                <c:pt idx="22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Tabelle1!$B$4:$B$225</c:f>
              <c:numCache>
                <c:formatCode>d\-mmm</c:formatCode>
                <c:ptCount val="22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  <c:pt idx="221">
                  <c:v>44137</c:v>
                </c:pt>
              </c:numCache>
            </c:numRef>
          </c:cat>
          <c:val>
            <c:numRef>
              <c:f>Tabelle1!$H$4:$H$225</c:f>
              <c:numCache>
                <c:formatCode>General</c:formatCode>
                <c:ptCount val="22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  <c:pt idx="220">
                  <c:v>375</c:v>
                </c:pt>
                <c:pt idx="22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Tabelle1!$Q$4:$Q$225</c:f>
              <c:numCache>
                <c:formatCode>0.0</c:formatCode>
                <c:ptCount val="222"/>
                <c:pt idx="0">
                  <c:v>0</c:v>
                </c:pt>
                <c:pt idx="1">
                  <c:v>2.94152708604586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109.61058825897204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  <c:pt idx="218">
                  <c:v>186.3999269262745</c:v>
                </c:pt>
                <c:pt idx="219">
                  <c:v>200.48829349628363</c:v>
                </c:pt>
                <c:pt idx="220">
                  <c:v>202.34610007694417</c:v>
                </c:pt>
                <c:pt idx="221">
                  <c:v>204.66835830276983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25" totalsRowShown="0">
  <autoFilter ref="B3:Q225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52"/>
  <sheetViews>
    <sheetView tabSelected="1" topLeftCell="A193" zoomScale="108" zoomScaleNormal="100" workbookViewId="0">
      <selection activeCell="N232" sqref="N232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2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2">
        <f>SUM(O4:O5)/$Q$1</f>
        <v>2.94152708604586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2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2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2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2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 t="shared" ref="Q215:Q225" si="4"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449</v>
      </c>
      <c r="I216" s="13">
        <v>4202</v>
      </c>
      <c r="J216" s="23">
        <v>4785</v>
      </c>
      <c r="K216" s="13">
        <v>528</v>
      </c>
      <c r="L216" s="23">
        <v>79</v>
      </c>
      <c r="M216" s="23">
        <v>2239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99</v>
      </c>
      <c r="P216" s="12">
        <f>CD[[#This Row],[Genesen]]-I215</f>
        <v>0</v>
      </c>
      <c r="Q216" s="20">
        <f t="shared" si="4"/>
        <v>109.61058825897204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200</v>
      </c>
      <c r="P217" s="12">
        <f>CD[[#This Row],[Genesen]]-I216</f>
        <v>54</v>
      </c>
      <c r="Q217" s="20">
        <f t="shared" si="4"/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 t="shared" si="4"/>
        <v>145.99263379690768</v>
      </c>
      <c r="R218" s="2">
        <v>44131</v>
      </c>
    </row>
    <row r="219" spans="2:19" x14ac:dyDescent="0.2">
      <c r="B219" s="7">
        <v>44131</v>
      </c>
      <c r="C219" s="8">
        <v>0.91666666666666663</v>
      </c>
      <c r="D219" s="17">
        <f>-CD[[#This Row],[Gestorben]]</f>
        <v>-55</v>
      </c>
      <c r="E219" s="9">
        <v>55</v>
      </c>
      <c r="F219" s="10">
        <v>19</v>
      </c>
      <c r="G219" s="11">
        <f>CD[[#This Row],[KH]]-CD[[#This Row],[KH (intensiv)]]</f>
        <v>74</v>
      </c>
      <c r="H219" s="11">
        <f>CD[[#This Row],[Infiziert]]-CD[[#This Row],[KH (nicht intensiv)]]-CD[[#This Row],[KH (intensiv)]]</f>
        <v>674</v>
      </c>
      <c r="I219" s="10">
        <v>4451</v>
      </c>
      <c r="J219" s="10">
        <v>5273</v>
      </c>
      <c r="K219" s="10">
        <v>767</v>
      </c>
      <c r="L219" s="10">
        <v>93</v>
      </c>
      <c r="M219" s="10">
        <v>2765</v>
      </c>
      <c r="N219" s="11">
        <f>CD[[#This Row],[Gestorben]]+CD[[#This Row],[KH (intensiv)]]+CD[[#This Row],[KH (nicht intensiv)]]+CD[[#This Row],[Infiziert (o. KH)]]+CD[[#This Row],[Genesen]]-CD[[#This Row],[Total]]</f>
        <v>0</v>
      </c>
      <c r="O219" s="12">
        <f>CD[[#This Row],[Total]]-J218</f>
        <v>130</v>
      </c>
      <c r="P219" s="12">
        <f>CD[[#This Row],[Genesen]]-I218</f>
        <v>160</v>
      </c>
      <c r="Q219" s="20">
        <f t="shared" si="4"/>
        <v>154.35276340988014</v>
      </c>
      <c r="R219" s="2">
        <v>44132</v>
      </c>
    </row>
    <row r="220" spans="2:19" x14ac:dyDescent="0.2">
      <c r="B220" s="7">
        <v>44132</v>
      </c>
      <c r="C220" s="8">
        <v>0.91666666666666663</v>
      </c>
      <c r="D220" s="17">
        <f>-CD[[#This Row],[Gestorben]]</f>
        <v>-55</v>
      </c>
      <c r="E220" s="9">
        <v>55</v>
      </c>
      <c r="F220" s="10">
        <v>20</v>
      </c>
      <c r="G220" s="11">
        <f>CD[[#This Row],[KH]]-CD[[#This Row],[KH (intensiv)]]</f>
        <v>90</v>
      </c>
      <c r="H220" s="11">
        <f>CD[[#This Row],[Infiziert]]-CD[[#This Row],[KH (nicht intensiv)]]-CD[[#This Row],[KH (intensiv)]]</f>
        <v>810</v>
      </c>
      <c r="I220" s="13">
        <v>4521</v>
      </c>
      <c r="J220" s="10">
        <v>5496</v>
      </c>
      <c r="K220" s="10">
        <v>920</v>
      </c>
      <c r="L220" s="10">
        <v>110</v>
      </c>
      <c r="M220" s="10">
        <v>3191</v>
      </c>
      <c r="N220" s="11">
        <f>CD[[#This Row],[Gestorben]]+CD[[#This Row],[KH (intensiv)]]+CD[[#This Row],[KH (nicht intensiv)]]+CD[[#This Row],[Infiziert (o. KH)]]+CD[[#This Row],[Genesen]]-CD[[#This Row],[Total]]</f>
        <v>0</v>
      </c>
      <c r="O220" s="12">
        <f>CD[[#This Row],[Total]]-J219</f>
        <v>223</v>
      </c>
      <c r="P220" s="12">
        <f>CD[[#This Row],[Genesen]]-I219</f>
        <v>70</v>
      </c>
      <c r="Q220" s="20">
        <f t="shared" si="4"/>
        <v>172.00192592615528</v>
      </c>
      <c r="R220" s="2">
        <v>44133</v>
      </c>
    </row>
    <row r="221" spans="2:19" x14ac:dyDescent="0.2">
      <c r="B221" s="7">
        <v>44133</v>
      </c>
      <c r="C221" s="8">
        <v>0.91666666666666663</v>
      </c>
      <c r="D221" s="17">
        <f>-CD[[#This Row],[Gestorben]]</f>
        <v>-55</v>
      </c>
      <c r="E221" s="9">
        <v>55</v>
      </c>
      <c r="F221" s="10">
        <v>20</v>
      </c>
      <c r="G221" s="11">
        <f>CD[[#This Row],[KH]]-CD[[#This Row],[KH (intensiv)]]</f>
        <v>97</v>
      </c>
      <c r="H221" s="11">
        <f>CD[[#This Row],[Infiziert]]-CD[[#This Row],[KH (nicht intensiv)]]-CD[[#This Row],[KH (intensiv)]]</f>
        <v>760</v>
      </c>
      <c r="I221" s="10">
        <v>4738</v>
      </c>
      <c r="J221" s="10">
        <v>5670</v>
      </c>
      <c r="K221" s="10">
        <v>877</v>
      </c>
      <c r="L221" s="10">
        <v>117</v>
      </c>
      <c r="M221" s="10">
        <v>3413</v>
      </c>
      <c r="N221" s="11">
        <f>CD[[#This Row],[Gestorben]]+CD[[#This Row],[KH (intensiv)]]+CD[[#This Row],[KH (nicht intensiv)]]+CD[[#This Row],[Infiziert (o. KH)]]+CD[[#This Row],[Genesen]]-CD[[#This Row],[Total]]</f>
        <v>0</v>
      </c>
      <c r="O221" s="12">
        <f>CD[[#This Row],[Total]]-J220</f>
        <v>174</v>
      </c>
      <c r="P221" s="12">
        <f>CD[[#This Row],[Genesen]]-I220</f>
        <v>217</v>
      </c>
      <c r="Q221" s="20">
        <f t="shared" si="4"/>
        <v>173.0856464315406</v>
      </c>
      <c r="R221" s="2">
        <v>44134</v>
      </c>
    </row>
    <row r="222" spans="2:19" x14ac:dyDescent="0.2">
      <c r="B222" s="7">
        <v>44134</v>
      </c>
      <c r="C222" s="8">
        <v>0.91666666666666663</v>
      </c>
      <c r="D222" s="17">
        <f>-CD[[#This Row],[Gestorben]]</f>
        <v>-55</v>
      </c>
      <c r="E222" s="9">
        <v>55</v>
      </c>
      <c r="F222" s="10">
        <v>23</v>
      </c>
      <c r="G222" s="11">
        <f>CD[[#This Row],[KH]]-CD[[#This Row],[KH (intensiv)]]</f>
        <v>93</v>
      </c>
      <c r="H222" s="11">
        <f>CD[[#This Row],[Infiziert]]-CD[[#This Row],[KH (nicht intensiv)]]-CD[[#This Row],[KH (intensiv)]]</f>
        <v>638</v>
      </c>
      <c r="I222" s="10">
        <v>5081</v>
      </c>
      <c r="J222" s="10">
        <v>5890</v>
      </c>
      <c r="K222" s="10">
        <v>754</v>
      </c>
      <c r="L222" s="10">
        <v>116</v>
      </c>
      <c r="M222" s="10">
        <v>3514</v>
      </c>
      <c r="N222" s="11">
        <f>CD[[#This Row],[Gestorben]]+CD[[#This Row],[KH (intensiv)]]+CD[[#This Row],[KH (nicht intensiv)]]+CD[[#This Row],[Infiziert (o. KH)]]+CD[[#This Row],[Genesen]]-CD[[#This Row],[Total]]</f>
        <v>0</v>
      </c>
      <c r="O222" s="12">
        <f>CD[[#This Row],[Total]]-J221</f>
        <v>220</v>
      </c>
      <c r="P222" s="12">
        <f>CD[[#This Row],[Genesen]]-I221</f>
        <v>343</v>
      </c>
      <c r="Q222" s="20">
        <f t="shared" si="4"/>
        <v>186.3999269262745</v>
      </c>
      <c r="R222" s="2">
        <v>44135</v>
      </c>
    </row>
    <row r="223" spans="2:19" x14ac:dyDescent="0.2">
      <c r="B223" s="7">
        <v>44135</v>
      </c>
      <c r="C223" s="8">
        <v>0.91666666666666663</v>
      </c>
      <c r="D223" s="17">
        <f>-CD[[#This Row],[Gestorben]]</f>
        <v>-55</v>
      </c>
      <c r="E223" s="9">
        <v>55</v>
      </c>
      <c r="F223" s="10">
        <v>34</v>
      </c>
      <c r="G223" s="11">
        <f>CD[[#This Row],[KH]]-CD[[#This Row],[KH (intensiv)]]</f>
        <v>102</v>
      </c>
      <c r="H223" s="11">
        <f>CD[[#This Row],[Infiziert]]-CD[[#This Row],[KH (nicht intensiv)]]-CD[[#This Row],[KH (intensiv)]]</f>
        <v>510</v>
      </c>
      <c r="I223" s="10">
        <v>5379</v>
      </c>
      <c r="J223" s="10">
        <v>6080</v>
      </c>
      <c r="K223" s="10">
        <v>646</v>
      </c>
      <c r="L223" s="10">
        <v>136</v>
      </c>
      <c r="M223" s="10">
        <v>3312</v>
      </c>
      <c r="N223" s="11">
        <f>CD[[#This Row],[Gestorben]]+CD[[#This Row],[KH (intensiv)]]+CD[[#This Row],[KH (nicht intensiv)]]+CD[[#This Row],[Infiziert (o. KH)]]+CD[[#This Row],[Genesen]]-CD[[#This Row],[Total]]</f>
        <v>0</v>
      </c>
      <c r="O223" s="12">
        <f>CD[[#This Row],[Total]]-J222</f>
        <v>190</v>
      </c>
      <c r="P223" s="12">
        <f>CD[[#This Row],[Genesen]]-I222</f>
        <v>298</v>
      </c>
      <c r="Q223" s="20">
        <f t="shared" si="4"/>
        <v>200.48829349628363</v>
      </c>
      <c r="R223" s="2">
        <v>44136</v>
      </c>
    </row>
    <row r="224" spans="2:19" x14ac:dyDescent="0.2">
      <c r="B224" s="7">
        <v>44136</v>
      </c>
      <c r="C224" s="8">
        <v>0.91666666666666663</v>
      </c>
      <c r="D224" s="17">
        <f>-CD[[#This Row],[Gestorben]]</f>
        <v>-55</v>
      </c>
      <c r="E224" s="9">
        <v>55</v>
      </c>
      <c r="F224" s="10">
        <v>28</v>
      </c>
      <c r="G224" s="11">
        <f>CD[[#This Row],[KH]]-CD[[#This Row],[KH (intensiv)]]</f>
        <v>113</v>
      </c>
      <c r="H224" s="11">
        <f>CD[[#This Row],[Infiziert]]-CD[[#This Row],[KH (nicht intensiv)]]-CD[[#This Row],[KH (intensiv)]]</f>
        <v>375</v>
      </c>
      <c r="I224" s="10">
        <v>5721</v>
      </c>
      <c r="J224" s="10">
        <v>6292</v>
      </c>
      <c r="K224" s="10">
        <v>516</v>
      </c>
      <c r="L224" s="10">
        <v>141</v>
      </c>
      <c r="M224" s="10">
        <v>3325</v>
      </c>
      <c r="N224" s="11">
        <f>CD[[#This Row],[Gestorben]]+CD[[#This Row],[KH (intensiv)]]+CD[[#This Row],[KH (nicht intensiv)]]+CD[[#This Row],[Infiziert (o. KH)]]+CD[[#This Row],[Genesen]]-CD[[#This Row],[Total]]</f>
        <v>0</v>
      </c>
      <c r="O224" s="12">
        <f>CD[[#This Row],[Total]]-J223</f>
        <v>212</v>
      </c>
      <c r="P224" s="12">
        <f>CD[[#This Row],[Genesen]]-I223</f>
        <v>342</v>
      </c>
      <c r="Q224" s="20">
        <f t="shared" si="4"/>
        <v>202.34610007694417</v>
      </c>
      <c r="R224" s="2">
        <v>44137</v>
      </c>
    </row>
    <row r="225" spans="2:18" x14ac:dyDescent="0.2">
      <c r="B225" s="7">
        <v>44137</v>
      </c>
      <c r="C225" s="8">
        <v>0.91666666666666663</v>
      </c>
      <c r="D225" s="17">
        <f>-CD[[#This Row],[Gestorben]]</f>
        <v>-56</v>
      </c>
      <c r="E225" s="9">
        <v>56</v>
      </c>
      <c r="F225" s="10">
        <v>30</v>
      </c>
      <c r="G225" s="11">
        <f>CD[[#This Row],[KH]]-CD[[#This Row],[KH (intensiv)]]</f>
        <v>125</v>
      </c>
      <c r="H225" s="11">
        <f>CD[[#This Row],[Infiziert]]-CD[[#This Row],[KH (nicht intensiv)]]-CD[[#This Row],[KH (intensiv)]]</f>
        <v>253</v>
      </c>
      <c r="I225" s="10">
        <v>6001</v>
      </c>
      <c r="J225" s="10">
        <v>6465</v>
      </c>
      <c r="K225" s="10">
        <v>408</v>
      </c>
      <c r="L225" s="10">
        <v>155</v>
      </c>
      <c r="M225" s="10">
        <v>3481</v>
      </c>
      <c r="N225" s="11">
        <f>CD[[#This Row],[Gestorben]]+CD[[#This Row],[KH (intensiv)]]+CD[[#This Row],[KH (nicht intensiv)]]+CD[[#This Row],[Infiziert (o. KH)]]+CD[[#This Row],[Genesen]]-CD[[#This Row],[Total]]</f>
        <v>0</v>
      </c>
      <c r="O225" s="12">
        <f>CD[[#This Row],[Total]]-J224</f>
        <v>173</v>
      </c>
      <c r="P225" s="12">
        <f>CD[[#This Row],[Genesen]]-I224</f>
        <v>280</v>
      </c>
      <c r="Q225" s="20">
        <f t="shared" si="4"/>
        <v>204.66835830276983</v>
      </c>
      <c r="R225" s="2">
        <v>44138</v>
      </c>
    </row>
    <row r="226" spans="2:18" x14ac:dyDescent="0.2">
      <c r="R226" s="2">
        <v>44139</v>
      </c>
    </row>
    <row r="227" spans="2:18" x14ac:dyDescent="0.2">
      <c r="R227" s="2">
        <v>44140</v>
      </c>
    </row>
    <row r="228" spans="2:18" x14ac:dyDescent="0.2">
      <c r="R228" s="2">
        <v>44141</v>
      </c>
    </row>
    <row r="229" spans="2:18" x14ac:dyDescent="0.2">
      <c r="R229" s="2">
        <v>44142</v>
      </c>
    </row>
    <row r="230" spans="2:18" x14ac:dyDescent="0.2">
      <c r="R230" s="2">
        <v>44143</v>
      </c>
    </row>
    <row r="231" spans="2:18" x14ac:dyDescent="0.2">
      <c r="R231" s="2">
        <v>44144</v>
      </c>
    </row>
    <row r="232" spans="2:18" x14ac:dyDescent="0.2">
      <c r="R232" s="2">
        <v>44145</v>
      </c>
    </row>
    <row r="233" spans="2:18" x14ac:dyDescent="0.2">
      <c r="R233" s="2">
        <v>44146</v>
      </c>
    </row>
    <row r="234" spans="2:18" x14ac:dyDescent="0.2">
      <c r="R234" s="2">
        <v>44147</v>
      </c>
    </row>
    <row r="235" spans="2:18" x14ac:dyDescent="0.2">
      <c r="R235" s="2">
        <v>44148</v>
      </c>
    </row>
    <row r="236" spans="2:18" x14ac:dyDescent="0.2">
      <c r="R236" s="2">
        <v>44149</v>
      </c>
    </row>
    <row r="237" spans="2:18" x14ac:dyDescent="0.2">
      <c r="R237" s="2">
        <v>44150</v>
      </c>
    </row>
    <row r="238" spans="2:18" x14ac:dyDescent="0.2">
      <c r="R238" s="2">
        <v>44151</v>
      </c>
    </row>
    <row r="239" spans="2:18" x14ac:dyDescent="0.2">
      <c r="R239" s="2">
        <v>44152</v>
      </c>
    </row>
    <row r="240" spans="2:18" x14ac:dyDescent="0.2">
      <c r="R240" s="2">
        <v>44153</v>
      </c>
    </row>
    <row r="241" spans="18:18" x14ac:dyDescent="0.2">
      <c r="R241" s="2">
        <v>44154</v>
      </c>
    </row>
    <row r="242" spans="18:18" x14ac:dyDescent="0.2">
      <c r="R242" s="2">
        <v>44155</v>
      </c>
    </row>
    <row r="243" spans="18:18" x14ac:dyDescent="0.2">
      <c r="R243" s="2">
        <v>44156</v>
      </c>
    </row>
    <row r="244" spans="18:18" x14ac:dyDescent="0.2">
      <c r="R244" s="2">
        <v>44157</v>
      </c>
    </row>
    <row r="245" spans="18:18" x14ac:dyDescent="0.2">
      <c r="R245" s="2">
        <v>44158</v>
      </c>
    </row>
    <row r="246" spans="18:18" x14ac:dyDescent="0.2">
      <c r="R246" s="2">
        <v>44159</v>
      </c>
    </row>
    <row r="247" spans="18:18" x14ac:dyDescent="0.2">
      <c r="R247" s="2">
        <v>44160</v>
      </c>
    </row>
    <row r="248" spans="18:18" x14ac:dyDescent="0.2">
      <c r="R248" s="2">
        <v>44161</v>
      </c>
    </row>
    <row r="249" spans="18:18" x14ac:dyDescent="0.2">
      <c r="R249" s="2">
        <v>44162</v>
      </c>
    </row>
    <row r="250" spans="18:18" x14ac:dyDescent="0.2">
      <c r="R250" s="2">
        <v>44163</v>
      </c>
    </row>
    <row r="251" spans="18:18" x14ac:dyDescent="0.2">
      <c r="R251" s="2">
        <v>44164</v>
      </c>
    </row>
    <row r="252" spans="18:18" x14ac:dyDescent="0.2">
      <c r="R252" s="2">
        <v>44165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8857-7B71-5642-B02D-730B0D460907}">
  <sheetPr codeName="Tabelle2"/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2020-11-03T11:10:23Z</dcterms:modified>
</cp:coreProperties>
</file>