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8B6F7E2-9A4F-FB4C-A0DB-0177C67F2F3C}" xr6:coauthVersionLast="46" xr6:coauthVersionMax="46" xr10:uidLastSave="{00000000-0000-0000-0000-000000000000}"/>
  <bookViews>
    <workbookView xWindow="12400" yWindow="500" windowWidth="3568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9" i="1" l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69" i="1" l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<sst xmlns="http://schemas.openxmlformats.org/spreadsheetml/2006/main" count="45" uniqueCount="40">
  <si>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</si>
  <si>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</si>
  <si>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</si>
  <si>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</si>
  <si>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</si>
  <si>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</si>
  <si>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</si>
  <si>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</si>
  <si>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</si>
  <si>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</si>
  <si>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</si>
  <si>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</si>
  <si>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</si>
  <si>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</si>
  <si>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</si>
  <si>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</si>
  <si>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</si>
  <si>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</si>
  <si>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</si>
  <si>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</si>
  <si>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</si>
  <si>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</si>
  <si>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</si>
  <si>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</si>
  <si>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</si>
  <si>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</si>
  <si>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</si>
  <si>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</si>
  <si>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</si>
  <si>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</si>
  <si>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</si>
  <si>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</si>
  <si>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</si>
  <si>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</si>
  <si>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</si>
  <si>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</si>
  <si>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</si>
  <si>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</si>
  <si>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</si>
  <si>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24.03., insg. 18.406 (+105) Düsseldorfer mit Coronadiagnose, akt. infiz.: 720 (+30), 83 (-4) in Krankenhäusern i. Beh., davon 25 (-2) auf Intensiv, 2.417 (+16) in Quaran., 17.400 (+100) genesen. 306 (0) verstorben, 7-Tages-Inzidenz 76,9 (69,9)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</si>
</sst>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Tabelle1!$A$7:$A$369</c:f>
              <c:numCache>
                <c:formatCode>d\-mmm</c:formatCode>
                <c:ptCount val="36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</c:numCache>
            </c:numRef>
          </c:cat>
          <c:val>
            <c:numRef>
              <c:f>Tabelle1!$B$7:$B$369</c:f>
              <c:numCache>
                <c:formatCode>0</c:formatCode>
                <c:ptCount val="36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Tabelle1!$A$7:$A$369</c:f>
              <c:numCache>
                <c:formatCode>d\-mmm</c:formatCode>
                <c:ptCount val="36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</c:numCache>
            </c:numRef>
          </c:cat>
          <c:val>
            <c:numRef>
              <c:f>Tabelle1!$C$7:$C$369</c:f>
              <c:numCache>
                <c:formatCode>General</c:formatCode>
                <c:ptCount val="36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Tabelle1!$A$7:$A$369</c:f>
              <c:numCache>
                <c:formatCode>d\-mmm</c:formatCode>
                <c:ptCount val="36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</c:numCache>
            </c:numRef>
          </c:cat>
          <c:val>
            <c:numRef>
              <c:f>Tabelle1!$D$7:$D$369</c:f>
              <c:numCache>
                <c:formatCode>0</c:formatCode>
                <c:ptCount val="36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Tabelle1!$A$7:$A$369</c:f>
              <c:numCache>
                <c:formatCode>d\-mmm</c:formatCode>
                <c:ptCount val="36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</c:numCache>
            </c:numRef>
          </c:cat>
          <c:val>
            <c:numRef>
              <c:f>Tabelle1!$E$7:$E$369</c:f>
              <c:numCache>
                <c:formatCode>General</c:formatCode>
                <c:ptCount val="36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Tabelle1!$M$7:$M$369</c:f>
              <c:numCache>
                <c:formatCode>General</c:formatCode>
                <c:ptCount val="36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Tabelle1!$O$7:$O$369</c:f>
              <c:numCache>
                <c:formatCode>0.0</c:formatCode>
                <c:ptCount val="363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24.03.2021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76,9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306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720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18.406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24.03., insg. 18.406 (+105) Düsseldorfer mit Coronadiagnose, akt. infiz.: 720 (+30), 83 (-4) in Krankenhäusern i. Beh., davon 25 (-2) auf Intensiv, 2.417 (+16) in Quaran., 17.400 (+100) genesen. 306 (0) verstorben, 7-Tages-Inzidenz 76,9 (69,9)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69" totalsRowShown="0" headerRowDxfId="16" dataDxfId="15">
  <autoFilter ref="A6:O369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69"/>
  <sheetViews>
    <sheetView tabSelected="1" topLeftCell="M1" zoomScaleNormal="100" workbookViewId="0">
      <selection activeCell="W7" sqref="W7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33</v>
      </c>
      <c r="E1" s="25" t="s">
        <v>34</v>
      </c>
      <c r="G1" s="50" t="s">
        <v>31</v>
      </c>
      <c r="H1" s="50"/>
      <c r="I1" s="50"/>
      <c r="J1" s="50"/>
      <c r="K1" s="3" t="s">
        <v>20</v>
      </c>
      <c r="L1" s="5" t="str">
        <f ca="1">"Stand: "&amp;TEXT(TODAY(),"TT.MM.JJJJ")</f>
        <v>Stand: 24.03.2021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363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24.03.</v>
      </c>
      <c r="S6" s="3" t="s">
        <v>27</v>
      </c>
      <c r="T6" s="3" t="str" cm="1">
        <f t="array" ref="T6">TEXT(INDEX(CD[KH],$Q$5),"#.##0")</f>
        <v>83</v>
      </c>
      <c r="U6" s="3" t="str" cm="1">
        <f t="array" ref="U6">TEXT(INDEX(CD[KH],$Q$5)-INDEX(CD[KH],$Q$5-1),"+#.##0;-#.##0;0")</f>
        <v>-4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76,9</v>
      </c>
      <c r="R7" s="3" t="str" cm="1">
        <f t="array" ref="R7">TEXT(INDEX(CD[Inzidenz],$Q$5-1),"#.##0,0")</f>
        <v>69,9</v>
      </c>
      <c r="S7" s="3" t="s">
        <v>28</v>
      </c>
      <c r="T7" s="3" t="str" cm="1">
        <f t="array" ref="T7">TEXT(INDEX(CD[KH (intensiv)],$Q$5),"#.##0")</f>
        <v>25</v>
      </c>
      <c r="U7" s="3" t="str" cm="1">
        <f t="array" ref="U7">TEXT(INDEX(CD[KH (intensiv)],$Q$5)-INDEX(CD[KH (intensiv)],$Q$5-1),"+#.##0;-#.##0;0")</f>
        <v>-2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306</v>
      </c>
      <c r="R8" s="3" t="str" cm="1">
        <f t="array" ref="R8">TEXT(INDEX(CD[Verstorbene],$Q$5)-INDEX(CD[Verstorbene],$Q$5-1),"+#.##0;-#.##0;0")</f>
        <v>0</v>
      </c>
      <c r="S8" s="3" t="s">
        <v>29</v>
      </c>
      <c r="T8" s="3" t="str" cm="1">
        <f t="array" ref="T8">TEXT(INDEX(CD[Quarant],$Q$5),"#.##0")</f>
        <v>2.417</v>
      </c>
      <c r="U8" s="3" t="str" cm="1">
        <f t="array" ref="U8">TEXT(INDEX(CD[Quarant],$Q$5)-INDEX(CD[Quarant],$Q$5-1),"+#.##0;-#.##0;0")</f>
        <v>+16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720</v>
      </c>
      <c r="R9" s="3" t="str" cm="1">
        <f t="array" ref="R9">TEXT(INDEX(CD[Infiziert],$Q$5)-INDEX(CD[Infiziert],$Q$5-1),"+#.##0;-#.##0;0")</f>
        <v>+30</v>
      </c>
      <c r="S9" s="3" t="s">
        <v>30</v>
      </c>
      <c r="T9" s="3" t="str" cm="1">
        <f t="array" ref="T9">TEXT(INDEX(CD[Genesen],$Q$5),"#.##0")</f>
        <v>17.400</v>
      </c>
      <c r="U9" s="3" t="str" cm="1">
        <f t="array" ref="U9">TEXT(INDEX(CD[Genesen],$Q$5)-INDEX(CD[Genesen],$Q$5-1),"+#.##0;-#.##0;0")</f>
        <v>+100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18.406</v>
      </c>
      <c r="R10" s="16" t="str" cm="1">
        <f t="array" ref="R10">TEXT(INDEX(CD[Total],$Q$5)-INDEX(CD[Total],$Q$5-1),"+#.##0;-#.##0;0")</f>
        <v>+105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3" t="s">
        <v>35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2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24.03., insg. 18.406 (+105) Düsseldorfer mit Coronadiagnose, akt. infiz.: 720 (+30), 83 (-4) in Krankenhäusern i. Beh., davon 25 (-2) auf Intensiv, 2.417 (+16) in Quaran., 17.400 (+100) genesen. 306 (0) verstorben, 7-Tages-Inzidenz 76,9 (69,9)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2" t="s">
        <v>39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3" t="s">
        <v>37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3" t="s">
        <v>38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16"/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</row>
    <row r="331" spans="1:16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</row>
    <row r="332" spans="1:16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</row>
    <row r="333" spans="1:16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</row>
    <row r="334" spans="1:16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</row>
    <row r="335" spans="1:16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</row>
    <row r="336" spans="1:16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</row>
    <row r="337" spans="1:15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</row>
    <row r="338" spans="1:15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</row>
    <row r="339" spans="1:15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</row>
    <row r="340" spans="1:15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</row>
    <row r="341" spans="1:15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</row>
    <row r="342" spans="1:15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</row>
    <row r="343" spans="1:15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</row>
    <row r="344" spans="1:15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</row>
    <row r="345" spans="1:15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</row>
    <row r="346" spans="1:15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</row>
    <row r="347" spans="1:15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</row>
    <row r="348" spans="1:15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</row>
    <row r="349" spans="1:15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</row>
    <row r="350" spans="1:15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</row>
    <row r="351" spans="1:15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</row>
    <row r="352" spans="1:15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</row>
    <row r="353" spans="1:15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</row>
    <row r="354" spans="1:15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</row>
    <row r="359" spans="1:15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</row>
    <row r="360" spans="1:15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</row>
    <row r="361" spans="1:15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</row>
    <row r="362" spans="1:15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</row>
    <row r="363" spans="1:15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</row>
    <row r="364" spans="1:15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</row>
    <row r="365" spans="1:15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</row>
    <row r="366" spans="1:15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</row>
    <row r="367" spans="1:15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</row>
    <row r="368" spans="1:15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</row>
    <row r="369" spans="1:16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" t="s">
        <v>36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2021-03-24T10:44:17Z</dcterms:modified>
</cp:coreProperties>
</file>