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69989D3-E67C-A245-864C-762339677B71}" xr6:coauthVersionLast="46" xr6:coauthVersionMax="46" xr10:uidLastSave="{00000000-0000-0000-0000-000000000000}"/>
  <bookViews>
    <workbookView xWindow="12420" yWindow="300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5" i="1" l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45" i="1" l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<sst xmlns="http://schemas.openxmlformats.org/spreadsheetml/2006/main" count="47" uniqueCount="42">
  <si>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</si>
  <si>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</si>
  <si>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</si>
  <si>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</si>
  <si>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</si>
  <si>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</si>
  <si>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</si>
  <si>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</si>
  <si>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</si>
  <si>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</si>
  <si>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</si>
  <si>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</si>
  <si>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</si>
  <si>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</si>
  <si>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</si>
  <si>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</si>
  <si>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</si>
  <si>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</si>
  <si>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</si>
  <si>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</si>
  <si>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</si>
  <si>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</si>
  <si>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</si>
  <si>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</si>
  <si>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</si>
  <si>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</si>
  <si>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</si>
  <si>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</si>
  <si>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</si>
  <si>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</si>
  <si>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</si>
  <si>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</si>
  <si>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</si>
  <si>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</si>
  <si>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</si>
  <si>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</si>
  <si>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</si>
  <si>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</si>
  <si>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</si>
  <si>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</si>
  <si>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</si>
  <si>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28.02., insg. 17.133 (+31) Düsseldorfer mit Coronadiagnose, akt. infiz.: 617 (-43), 83 (-5) in Krankenhäusern i. Beh., davon 23 (0) auf Intensiv, 1.513 (-97) in Quaran., 16.240 (+74) genesen. 276 (0) verstorben, 7-Tages-Inzidenz 51,8 (54,7)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</si>
</sst>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1" fontId="6" fillId="0" borderId="0" xfId="0" applyNumberFormat="1" applyFont="1"/>
    <xf numFmtId="0" fontId="7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Tabelle1!$A$7:$A$345</c:f>
              <c:numCache>
                <c:formatCode>d\-mmm</c:formatCode>
                <c:ptCount val="3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</c:numCache>
            </c:numRef>
          </c:cat>
          <c:val>
            <c:numRef>
              <c:f>Tabelle1!$C$7:$C$345</c:f>
              <c:numCache>
                <c:formatCode>0</c:formatCode>
                <c:ptCount val="3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Tabelle1!$A$7:$A$345</c:f>
              <c:numCache>
                <c:formatCode>d\-mmm</c:formatCode>
                <c:ptCount val="3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</c:numCache>
            </c:numRef>
          </c:cat>
          <c:val>
            <c:numRef>
              <c:f>Tabelle1!$D$7:$D$345</c:f>
              <c:numCache>
                <c:formatCode>General</c:formatCode>
                <c:ptCount val="3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Tabelle1!$A$7:$A$345</c:f>
              <c:numCache>
                <c:formatCode>d\-mmm</c:formatCode>
                <c:ptCount val="3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</c:numCache>
            </c:numRef>
          </c:cat>
          <c:val>
            <c:numRef>
              <c:f>Tabelle1!$E$7:$E$345</c:f>
              <c:numCache>
                <c:formatCode>0</c:formatCode>
                <c:ptCount val="3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Tabelle1!$A$7:$A$345</c:f>
              <c:numCache>
                <c:formatCode>d\-mmm</c:formatCode>
                <c:ptCount val="3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</c:numCache>
            </c:numRef>
          </c:cat>
          <c:val>
            <c:numRef>
              <c:f>Tabelle1!$F$7:$F$345</c:f>
              <c:numCache>
                <c:formatCode>General</c:formatCode>
                <c:ptCount val="3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Tabelle1!$N$7:$N$345</c:f>
              <c:numCache>
                <c:formatCode>General</c:formatCode>
                <c:ptCount val="33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23</c:v>
                </c:pt>
                <c:pt idx="334">
                  <c:v>55</c:v>
                </c:pt>
                <c:pt idx="335">
                  <c:v>49</c:v>
                </c:pt>
                <c:pt idx="336">
                  <c:v>66</c:v>
                </c:pt>
                <c:pt idx="337">
                  <c:v>52</c:v>
                </c:pt>
                <c:pt idx="338">
                  <c:v>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Tabelle1!$P$7:$P$345</c:f>
              <c:numCache>
                <c:formatCode>0.0</c:formatCode>
                <c:ptCount val="33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61.748545130307114</c:v>
                </c:pt>
                <c:pt idx="334">
                  <c:v>56.924440042001876</c:v>
                </c:pt>
                <c:pt idx="335">
                  <c:v>55.959619024340824</c:v>
                </c:pt>
                <c:pt idx="336">
                  <c:v>59.818903094985018</c:v>
                </c:pt>
                <c:pt idx="337">
                  <c:v>54.673191000792762</c:v>
                </c:pt>
                <c:pt idx="338">
                  <c:v>51.778727947809614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276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617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17.133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28.02., insg. 17.133 (+31) Düsseldorfer mit Coronadiagnose, akt. infiz.: 617 (-43), 83 (-5) in Krankenhäusern i. Beh., davon 23 (0) auf Intensiv, 1.513 (-97) in Quaran., 16.240 (+74) genesen. 276 (0) verstorben, 7-Tages-Inzidenz 51,8 (54,7)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5" totalsRowShown="0" headerRowDxfId="17" dataDxfId="16">
  <autoFilter ref="A6:P34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49"/>
  <sheetViews>
    <sheetView tabSelected="1" topLeftCell="O3" zoomScaleNormal="100" workbookViewId="0">
      <selection activeCell="Q12" sqref="Q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9" t="s">
        <v>32</v>
      </c>
      <c r="I1" s="59"/>
      <c r="J1" s="59"/>
      <c r="K1" s="59"/>
      <c r="L1" s="3" t="s">
        <v>21</v>
      </c>
      <c r="M1" s="5" t="str">
        <f ca="1">"Stand: "&amp;TEXT(TODAY(),"TT.MM.JJJJ")</f>
        <v>Stand: 28.02.2021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339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28.02.</v>
      </c>
      <c r="T6" s="3" t="s">
        <v>28</v>
      </c>
      <c r="U6" s="3" t="str" cm="1">
        <f t="array" ref="U6">TEXT(INDEX(CD[KH],$R$5),"#.##0")</f>
        <v>83</v>
      </c>
      <c r="V6" s="3" t="str" cm="1">
        <f t="array" ref="V6">TEXT(INDEX(CD[KH],$R$5)-INDEX(CD[KH],$R$5-1),"+#.##0;-#.##0;0")</f>
        <v>-5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51,8</v>
      </c>
      <c r="S7" s="3" t="str" cm="1">
        <f t="array" ref="S7">TEXT(INDEX(CD[Inzidenz],$R$5-1),"#.##0,0")</f>
        <v>54,7</v>
      </c>
      <c r="T7" s="3" t="s">
        <v>29</v>
      </c>
      <c r="U7" s="3" t="str" cm="1">
        <f t="array" ref="U7">TEXT(INDEX(CD[KH (intensiv)],$R$5),"#.##0")</f>
        <v>23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276</v>
      </c>
      <c r="S8" s="3" t="str" cm="1">
        <f t="array" ref="S8">TEXT(INDEX(CD[Verstorbene],$R$5)-INDEX(CD[Verstorbene],$R$5-1),"+#.##0;-#.##0;0")</f>
        <v>0</v>
      </c>
      <c r="T8" s="3" t="s">
        <v>30</v>
      </c>
      <c r="U8" s="3" t="str" cm="1">
        <f t="array" ref="U8">TEXT(INDEX(CD[Quarant],$R$5),"#.##0")</f>
        <v>1.513</v>
      </c>
      <c r="V8" s="3" t="str" cm="1">
        <f t="array" ref="V8">TEXT(INDEX(CD[Quarant],$R$5)-INDEX(CD[Quarant],$R$5-1),"+#.##0;-#.##0;0")</f>
        <v>-97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617</v>
      </c>
      <c r="S9" s="3" t="str" cm="1">
        <f t="array" ref="S9">TEXT(INDEX(CD[Infiziert],$R$5)-INDEX(CD[Infiziert],$R$5-1),"+#.##0;-#.##0;0")</f>
        <v>-43</v>
      </c>
      <c r="T9" s="3" t="s">
        <v>31</v>
      </c>
      <c r="U9" s="3" t="str" cm="1">
        <f t="array" ref="U9">TEXT(INDEX(CD[Genesen],$R$5),"#.##0")</f>
        <v>16.240</v>
      </c>
      <c r="V9" s="3" t="str" cm="1">
        <f t="array" ref="V9">TEXT(INDEX(CD[Genesen],$R$5)-INDEX(CD[Genesen],$R$5-1),"+#.##0;-#.##0;0")</f>
        <v>+74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17.133</v>
      </c>
      <c r="S10" s="17" t="str" cm="1">
        <f t="array" ref="S10">TEXT(INDEX(CD[Total],$R$5)-INDEX(CD[Total],$R$5-1),"+#.##0;-#.##0;0")</f>
        <v>+31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1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50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28.02., insg. 17.133 (+31) Düsseldorfer mit Coronadiagnose, akt. infiz.: 617 (-43), 83 (-5) in Krankenhäusern i. Beh., davon 23 (0) auf Intensiv, 1.513 (-97) in Quaran., 16.240 (+74) genesen. 276 (0) verstorben, 7-Tages-Inzidenz 51,8 (54,7)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50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6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6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6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6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6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6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6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6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6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6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6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6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6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6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6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4">
        <v>266</v>
      </c>
      <c r="E338" s="5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9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9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612</v>
      </c>
      <c r="H340" s="45">
        <v>15915</v>
      </c>
      <c r="I340" s="25">
        <v>16880</v>
      </c>
      <c r="J340" s="25">
        <v>696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23</v>
      </c>
      <c r="O340" s="24">
        <f>CD[[#This Row],[Genesen]]-H339</f>
        <v>25</v>
      </c>
      <c r="P340" s="38">
        <f t="shared" si="16"/>
        <v>61.748545130307114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9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8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55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9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611</v>
      </c>
      <c r="H342" s="45">
        <v>16016</v>
      </c>
      <c r="I342" s="25">
        <v>16984</v>
      </c>
      <c r="J342" s="25">
        <v>695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49</v>
      </c>
      <c r="O342" s="24">
        <f>CD[[#This Row],[Genesen]]-H341</f>
        <v>49</v>
      </c>
      <c r="P342" s="38">
        <f t="shared" si="16"/>
        <v>55.959619024340824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3">
        <v>275</v>
      </c>
      <c r="E343" s="49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630</v>
      </c>
      <c r="H343" s="45">
        <v>16060</v>
      </c>
      <c r="I343" s="25">
        <v>17050</v>
      </c>
      <c r="J343" s="25">
        <v>715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66</v>
      </c>
      <c r="O343" s="24">
        <f>CD[[#This Row],[Genesen]]-H342</f>
        <v>44</v>
      </c>
      <c r="P343" s="38">
        <f>SUM(N337:N343)/$P$1</f>
        <v>59.818903094985018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9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52</v>
      </c>
      <c r="O344" s="24">
        <f>CD[[#This Row],[Genesen]]-H343</f>
        <v>106</v>
      </c>
      <c r="P344" s="38">
        <f>SUM(N338:N344)/$P$1</f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>SUM(N339:N345)/$P$1</f>
        <v>51.778727947809614</v>
      </c>
    </row>
    <row r="346" spans="1:16" x14ac:dyDescent="0.2">
      <c r="D346" s="48"/>
      <c r="E346" s="57"/>
    </row>
    <row r="347" spans="1:16" x14ac:dyDescent="0.2">
      <c r="D347" s="48"/>
      <c r="E347" s="57"/>
    </row>
    <row r="348" spans="1:16" x14ac:dyDescent="0.2">
      <c r="D348" s="48"/>
      <c r="E348" s="57"/>
    </row>
    <row r="349" spans="1:16" x14ac:dyDescent="0.2">
      <c r="D349" s="48"/>
      <c r="E349" s="57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2021-02-28T12:23:18Z</dcterms:modified>
</cp:coreProperties>
</file>