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562E16F-3E51-C847-9BA4-60B283068E8D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6" i="1" l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P296" i="1" s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95" i="1" l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<sst xmlns="http://schemas.openxmlformats.org/spreadsheetml/2006/main" count="36" uniqueCount="34">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</sst>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Tabelle1!$A$7:$A$296</c:f>
              <c:numCache>
                <c:formatCode>d\-mmm</c:formatCode>
                <c:ptCount val="2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</c:numCache>
            </c:numRef>
          </c:cat>
          <c:val>
            <c:numRef>
              <c:f>Tabelle1!$C$7:$C$296</c:f>
              <c:numCache>
                <c:formatCode>0</c:formatCode>
                <c:ptCount val="29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Tabelle1!$A$7:$A$296</c:f>
              <c:numCache>
                <c:formatCode>d\-mmm</c:formatCode>
                <c:ptCount val="2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</c:numCache>
            </c:numRef>
          </c:cat>
          <c:val>
            <c:numRef>
              <c:f>Tabelle1!$D$7:$D$296</c:f>
              <c:numCache>
                <c:formatCode>General</c:formatCode>
                <c:ptCount val="2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Tabelle1!$A$7:$A$296</c:f>
              <c:numCache>
                <c:formatCode>d\-mmm</c:formatCode>
                <c:ptCount val="2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</c:numCache>
            </c:numRef>
          </c:cat>
          <c:val>
            <c:numRef>
              <c:f>Tabelle1!$E$7:$E$296</c:f>
              <c:numCache>
                <c:formatCode>General</c:formatCode>
                <c:ptCount val="29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Tabelle1!$A$7:$A$296</c:f>
              <c:numCache>
                <c:formatCode>d\-mmm</c:formatCode>
                <c:ptCount val="2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</c:numCache>
            </c:numRef>
          </c:cat>
          <c:val>
            <c:numRef>
              <c:f>Tabelle1!$F$7:$F$296</c:f>
              <c:numCache>
                <c:formatCode>General</c:formatCode>
                <c:ptCount val="29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Tabelle1!$N$7:$N$296</c:f>
              <c:numCache>
                <c:formatCode>General</c:formatCode>
                <c:ptCount val="29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Tabelle1!$P$7:$P$296</c:f>
              <c:numCache>
                <c:formatCode>0.0</c:formatCode>
                <c:ptCount val="29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10.01.2021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106,5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147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704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14.320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10.01., insg. 14.320 (+42) mit Coronadiagnose, akt. infiz.: 704 (-28), 154 (+5) in Krankenhäusern i. Beh., davon 32 (+1) auf Intensiv, 1.921 (+10) in Quaran., 13.469 (+69) genesen. 147 (+1) verstorben, 7-Tages-Inzidenz 106,5 (108,4)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96" totalsRowShown="0" headerRowDxfId="17" dataDxfId="16">
  <autoFilter ref="A6:P296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J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10.01.2021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290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10.01.</v>
      </c>
      <c r="U6" s="3" t="s">
        <v>29</v>
      </c>
      <c r="V6" s="3" t="str" cm="1">
        <f t="array" ref="V6">TEXT(INDEX(CD[KH],$S$5),"#.##0")</f>
        <v>154</v>
      </c>
      <c r="W6" s="3" t="str" cm="1">
        <f t="array" ref="W6">TEXT(INDEX(CD[KH],$S$5)-INDEX(CD[KH],$S$5-1),"+#.##0;-#.##0;0")</f>
        <v>+5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106,5</v>
      </c>
      <c r="T7" s="3" t="str" cm="1">
        <f t="array" ref="T7">TEXT(INDEX(CD[Inzidenz],$S$5-1),"#.##0,0")</f>
        <v>108,4</v>
      </c>
      <c r="U7" s="3" t="s">
        <v>30</v>
      </c>
      <c r="V7" s="3" t="str" cm="1">
        <f t="array" ref="V7">TEXT(INDEX(CD[KH (intensiv)],$S$5),"#.##0")</f>
        <v>32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147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1.921</v>
      </c>
      <c r="W8" s="3" t="str" cm="1">
        <f t="array" ref="W8">TEXT(INDEX(CD[Quarant],$S$5)-INDEX(CD[Quarant],$S$5-1),"+#.##0;-#.##0;0")</f>
        <v>+10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704</v>
      </c>
      <c r="T9" s="3" t="str" cm="1">
        <f t="array" ref="T9">TEXT(INDEX(CD[Infiziert],$S$5)-INDEX(CD[Infiziert],$S$5-1),"+#.##0;-#.##0;0")</f>
        <v>-28</v>
      </c>
      <c r="U9" s="3" t="s">
        <v>32</v>
      </c>
      <c r="V9" s="3" t="str" cm="1">
        <f t="array" ref="V9">TEXT(INDEX(CD[Genesen],$S$5),"#.##0")</f>
        <v>13.469</v>
      </c>
      <c r="W9" s="3" t="str" cm="1">
        <f t="array" ref="W9">TEXT(INDEX(CD[Genesen],$S$5)-INDEX(CD[Genesen],$S$5-1),"+#.##0;-#.##0;0")</f>
        <v>+69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14.320</v>
      </c>
      <c r="T10" s="17" t="str" cm="1">
        <f t="array" ref="T10">TEXT(INDEX(CD[Total],$S$5)-INDEX(CD[Total],$S$5-1),"+#.##0;-#.##0;0")</f>
        <v>+42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10.01., insg. 14.320 (+42) mit Coronadiagnose, akt. infiz.: 704 (-28), 154 (+5) in Krankenhäusern i. Beh., davon 32 (+1) auf Intensiv, 1.921 (+10) in Quaran., 13.469 (+69) genesen. 147 (+1) verstorben, 7-Tages-Inzidenz 106,5 (108,4)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>SUM(N286:N292)/$P$1</f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>SUM(N287:N293)/$P$1</f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>SUM(N288:N294)/$P$1</f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>SUM(N289:N295)/$P$1</f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>SUM(N290:N296)/$P$1</f>
        <v>106.51424395787114</v>
      </c>
      <c r="Q296" s="11">
        <v>44206</v>
      </c>
    </row>
    <row r="297" spans="1:17" ht="17" x14ac:dyDescent="0.25">
      <c r="C297" s="42"/>
      <c r="Q297" s="11">
        <v>44207</v>
      </c>
    </row>
    <row r="298" spans="1:17" x14ac:dyDescent="0.2">
      <c r="Q298" s="11">
        <v>44208</v>
      </c>
    </row>
    <row r="299" spans="1:17" x14ac:dyDescent="0.2">
      <c r="Q299" s="11">
        <v>44209</v>
      </c>
    </row>
    <row r="300" spans="1:17" x14ac:dyDescent="0.2">
      <c r="Q300" s="11">
        <v>44210</v>
      </c>
    </row>
    <row r="301" spans="1:17" x14ac:dyDescent="0.2">
      <c r="Q301" s="11">
        <v>44211</v>
      </c>
    </row>
    <row r="302" spans="1:17" x14ac:dyDescent="0.2">
      <c r="Q302" s="11">
        <v>44212</v>
      </c>
    </row>
    <row r="303" spans="1:17" x14ac:dyDescent="0.2">
      <c r="Q303" s="11">
        <v>44213</v>
      </c>
    </row>
    <row r="304" spans="1:17" x14ac:dyDescent="0.2"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2021-01-10T11:31:49Z</dcterms:modified>
</cp:coreProperties>
</file>