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4315338-810E-3346-86E0-DFC3A0C6F607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4" i="1" l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P274" i="1" s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60" i="1" l="1"/>
  <c r="P271" i="1"/>
  <c r="P272" i="1"/>
  <c r="P273" i="1"/>
  <c r="G12" i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<sst xmlns="http://schemas.openxmlformats.org/spreadsheetml/2006/main" count="36" uniqueCount="34">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</sst>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Tabelle1!$A$7:$A$274</c:f>
              <c:numCache>
                <c:formatCode>d\-mmm</c:formatCode>
                <c:ptCount val="2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</c:numCache>
            </c:numRef>
          </c:cat>
          <c:val>
            <c:numRef>
              <c:f>Tabelle1!$C$7:$C$274</c:f>
              <c:numCache>
                <c:formatCode>0</c:formatCode>
                <c:ptCount val="26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Tabelle1!$A$7:$A$274</c:f>
              <c:numCache>
                <c:formatCode>d\-mmm</c:formatCode>
                <c:ptCount val="2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</c:numCache>
            </c:numRef>
          </c:cat>
          <c:val>
            <c:numRef>
              <c:f>Tabelle1!$D$7:$D$274</c:f>
              <c:numCache>
                <c:formatCode>General</c:formatCode>
                <c:ptCount val="26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Tabelle1!$A$7:$A$274</c:f>
              <c:numCache>
                <c:formatCode>d\-mmm</c:formatCode>
                <c:ptCount val="2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</c:numCache>
            </c:numRef>
          </c:cat>
          <c:val>
            <c:numRef>
              <c:f>Tabelle1!$E$7:$E$274</c:f>
              <c:numCache>
                <c:formatCode>General</c:formatCode>
                <c:ptCount val="26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Tabelle1!$A$7:$A$274</c:f>
              <c:numCache>
                <c:formatCode>d\-mmm</c:formatCode>
                <c:ptCount val="2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</c:numCache>
            </c:numRef>
          </c:cat>
          <c:val>
            <c:numRef>
              <c:f>Tabelle1!$F$7:$F$274</c:f>
              <c:numCache>
                <c:formatCode>General</c:formatCode>
                <c:ptCount val="26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Tabelle1!$N$7:$N$274</c:f>
              <c:numCache>
                <c:formatCode>General</c:formatCode>
                <c:ptCount val="26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Tabelle1!$P$7:$P$274</c:f>
              <c:numCache>
                <c:formatCode>0.0</c:formatCode>
                <c:ptCount val="26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19.12.2020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127,3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117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1.056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12.298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19.12., insg. 12.298 (+103) Düsseldorfer mit Coronadiagnose, akt. infiz.: 1.056 (-79), 207 (+4) in Krankenhäusern i. Beh., davon 41 (-1) auf Intensiv, 3.854 (+11) in Quaran., 11.125 (+181) genesen. 117 (+1) verstorben, 7-Tages-Inzidenz 127,3 (129,1) #Coro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4" totalsRowShown="0" headerRowDxfId="17" dataDxfId="16">
  <autoFilter ref="A6:P27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I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19.12.2020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268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19.12.</v>
      </c>
      <c r="U6" s="3" t="s">
        <v>29</v>
      </c>
      <c r="V6" s="3" t="str" cm="1">
        <f t="array" ref="V6">TEXT(INDEX(CD[KH],$S$5),"#.##0")</f>
        <v>207</v>
      </c>
      <c r="W6" s="3" t="str" cm="1">
        <f t="array" ref="W6">TEXT(INDEX(CD[KH],$S$5)-INDEX(CD[KH],$S$5-1),"+#.##0;-#.##0;0")</f>
        <v>+4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127,3</v>
      </c>
      <c r="T7" s="3" t="str" cm="1">
        <f t="array" ref="T7">TEXT(INDEX(CD[Inzidenz],$S$5-1),"#.##0,#")</f>
        <v>129,1</v>
      </c>
      <c r="U7" s="3" t="s">
        <v>30</v>
      </c>
      <c r="V7" s="3" t="str" cm="1">
        <f t="array" ref="V7">TEXT(INDEX(CD[KH (intensiv)],$S$5),"#.##0")</f>
        <v>41</v>
      </c>
      <c r="W7" s="3" t="str" cm="1">
        <f t="array" ref="W7">TEXT(INDEX(CD[KH (intensiv)],$S$5)-INDEX(CD[KH (intensiv)],$S$5-1),"+#.##0;-#.##0;0")</f>
        <v>-1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117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3.854</v>
      </c>
      <c r="W8" s="3" t="str" cm="1">
        <f t="array" ref="W8">TEXT(INDEX(CD[Quarant],$S$5)-INDEX(CD[Quarant],$S$5-1),"+#.##0;-#.##0;0")</f>
        <v>+11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1.056</v>
      </c>
      <c r="T9" s="3" t="str" cm="1">
        <f t="array" ref="T9">TEXT(INDEX(CD[Infiziert],$S$5)-INDEX(CD[Infiziert],$S$5-1),"+#.##0;-#.##0;0")</f>
        <v>-79</v>
      </c>
      <c r="U9" s="3" t="s">
        <v>32</v>
      </c>
      <c r="V9" s="3" t="str" cm="1">
        <f t="array" ref="V9">TEXT(INDEX(CD[Genesen],$S$5),"#.##0")</f>
        <v>11.125</v>
      </c>
      <c r="W9" s="3" t="str" cm="1">
        <f t="array" ref="W9">TEXT(INDEX(CD[Genesen],$S$5)-INDEX(CD[Genesen],$S$5-1),"+#.##0;-#.##0;0")</f>
        <v>+181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12.298</v>
      </c>
      <c r="T10" s="17" t="str" cm="1">
        <f t="array" ref="T10">TEXT(INDEX(CD[Total],$S$5)-INDEX(CD[Total],$S$5-1),"+#.##0;-#.##0;0")</f>
        <v>+103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19.12., insg. 12.298 (+103) Düsseldorfer mit Coronadiagnose, akt. infiz.: 1.056 (-79), 207 (+4) in Krankenhäusern i. Beh., davon 41 (-1) auf Intensiv, 3.854 (+11) in Quaran., 11.125 (+181) genesen. 117 (+1) verstorben, 7-Tages-Inzidenz 127,3 (129,1)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>SUM(N268:N274)/$P$1</f>
        <v>127.25975077524721</v>
      </c>
      <c r="Q274" s="11">
        <v>44184</v>
      </c>
    </row>
    <row r="275" spans="1:17" ht="17" x14ac:dyDescent="0.25">
      <c r="B275" s="39"/>
      <c r="C275" s="39"/>
      <c r="Q275" s="11">
        <v>44185</v>
      </c>
    </row>
    <row r="276" spans="1:17" ht="17" x14ac:dyDescent="0.25">
      <c r="B276" s="39"/>
      <c r="C276" s="39"/>
      <c r="Q276" s="11">
        <v>44186</v>
      </c>
    </row>
    <row r="277" spans="1:17" ht="17" x14ac:dyDescent="0.25">
      <c r="C277" s="39"/>
      <c r="Q277" s="11">
        <v>44187</v>
      </c>
    </row>
    <row r="278" spans="1:17" x14ac:dyDescent="0.2">
      <c r="Q278" s="11">
        <v>44188</v>
      </c>
    </row>
    <row r="279" spans="1:17" x14ac:dyDescent="0.2">
      <c r="Q279" s="11">
        <v>44189</v>
      </c>
    </row>
    <row r="280" spans="1:17" x14ac:dyDescent="0.2">
      <c r="Q280" s="11">
        <v>44190</v>
      </c>
    </row>
    <row r="281" spans="1:17" x14ac:dyDescent="0.2">
      <c r="Q281" s="11">
        <v>44191</v>
      </c>
    </row>
    <row r="282" spans="1:17" x14ac:dyDescent="0.2">
      <c r="Q282" s="11">
        <v>44192</v>
      </c>
    </row>
    <row r="283" spans="1:17" x14ac:dyDescent="0.2">
      <c r="Q283" s="11">
        <v>44193</v>
      </c>
    </row>
    <row r="284" spans="1:17" x14ac:dyDescent="0.2">
      <c r="Q284" s="11">
        <v>44194</v>
      </c>
    </row>
    <row r="285" spans="1:17" x14ac:dyDescent="0.2">
      <c r="Q285" s="11">
        <v>44195</v>
      </c>
    </row>
    <row r="286" spans="1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2020-12-19T11:20:39Z</dcterms:modified>
</cp:coreProperties>
</file>