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6C2C425-503E-9449-A875-2E5965ECF2D5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2" i="1" l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Q5" i="1" a="1"/>
  <c r="Q5" i="1" s="1"/>
  <c r="Q10" i="1" s="1" a="1"/>
  <c r="Q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Q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71" i="1" l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T9" i="1" a="1"/>
  <c r="T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U7" i="1" a="1"/>
  <c r="U7" i="1" s="1"/>
  <c r="R8" i="1" a="1"/>
  <c r="R8" i="1" s="1"/>
  <c r="U6" i="1" a="1"/>
  <c r="U6" i="1" s="1"/>
  <c r="T8" i="1" a="1"/>
  <c r="T8" i="1" s="1"/>
  <c r="Q8" i="1" a="1"/>
  <c r="Q8" i="1" s="1"/>
  <c r="U9" i="1" a="1"/>
  <c r="U9" i="1" s="1"/>
  <c r="R10" i="1" a="1"/>
  <c r="R10" i="1" s="1"/>
  <c r="T7" i="1" a="1"/>
  <c r="T7" i="1" s="1"/>
  <c r="U8" i="1" a="1"/>
  <c r="U8" i="1" s="1"/>
  <c r="R9" i="1" a="1"/>
  <c r="R9" i="1" s="1"/>
  <c r="Q9" i="1" a="1"/>
  <c r="Q9" i="1" s="1"/>
  <c r="T6" i="1" a="1"/>
  <c r="T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Q7" i="1" a="1"/>
  <c r="Q7" i="1" s="1"/>
  <c r="R7" i="1" a="1"/>
  <c r="R7" i="1" s="1"/>
  <c r="P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<sst xmlns="http://schemas.openxmlformats.org/spreadsheetml/2006/main" count="45" uniqueCount="40">
  <si>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</si>
  <si>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</si>
  <si>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</si>
  <si>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</si>
  <si>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</si>
  <si>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</si>
  <si>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</si>
  <si>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</si>
  <si>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</si>
  <si>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</si>
  <si>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</si>
  <si>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</si>
  <si>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</si>
  <si>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</si>
  <si>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</si>
  <si>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</si>
  <si>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</si>
  <si>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</si>
  <si>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</si>
  <si>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</si>
  <si>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</si>
  <si>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</si>
  <si>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</si>
  <si>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</si>
  <si>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</si>
  <si>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</si>
  <si>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</si>
  <si>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</si>
  <si>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</si>
  <si>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</si>
  <si>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</si>
  <si>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</si>
  <si>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</si>
  <si>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</si>
  <si>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</si>
  <si>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</si>
  <si>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</si>
  <si>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</si>
  <si>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</si>
  <si>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27.03., insg. 18.715 (+64) Düsseldorfer mit Coronadiagnose, akt. infiz.: 850 (-50), 81 (+1) in Krankenhäusern i. Beh., davon 25 (+1) auf Intensiv, 2.781 (+72) in Quaran., 17.600 (+200) genesen. 311 (+1) verstorben, 7-Tages-Inzidenz 94,1 (91,7)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</si>
</sst>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Tabelle1!$A$7:$A$372</c:f>
              <c:numCache>
                <c:formatCode>d\-mmm</c:formatCode>
                <c:ptCount val="36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</c:numCache>
            </c:numRef>
          </c:cat>
          <c:val>
            <c:numRef>
              <c:f>Tabelle1!$B$7:$B$372</c:f>
              <c:numCache>
                <c:formatCode>0</c:formatCode>
                <c:ptCount val="36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Tabelle1!$A$7:$A$372</c:f>
              <c:numCache>
                <c:formatCode>d\-mmm</c:formatCode>
                <c:ptCount val="36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</c:numCache>
            </c:numRef>
          </c:cat>
          <c:val>
            <c:numRef>
              <c:f>Tabelle1!$C$7:$C$372</c:f>
              <c:numCache>
                <c:formatCode>General</c:formatCode>
                <c:ptCount val="36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Tabelle1!$A$7:$A$372</c:f>
              <c:numCache>
                <c:formatCode>d\-mmm</c:formatCode>
                <c:ptCount val="36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</c:numCache>
            </c:numRef>
          </c:cat>
          <c:val>
            <c:numRef>
              <c:f>Tabelle1!$D$7:$D$372</c:f>
              <c:numCache>
                <c:formatCode>0</c:formatCode>
                <c:ptCount val="36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Tabelle1!$A$7:$A$372</c:f>
              <c:numCache>
                <c:formatCode>d\-mmm</c:formatCode>
                <c:ptCount val="36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</c:numCache>
            </c:numRef>
          </c:cat>
          <c:val>
            <c:numRef>
              <c:f>Tabelle1!$E$7:$E$372</c:f>
              <c:numCache>
                <c:formatCode>General</c:formatCode>
                <c:ptCount val="36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Tabelle1!$M$7:$M$372</c:f>
              <c:numCache>
                <c:formatCode>General</c:formatCode>
                <c:ptCount val="36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Tabelle1!$O$7:$O$372</c:f>
              <c:numCache>
                <c:formatCode>0.0</c:formatCode>
                <c:ptCount val="366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50330</xdr:colOff>
      <xdr:row>14</xdr:row>
      <xdr:rowOff>73848</xdr:rowOff>
    </xdr:from>
    <xdr:to>
      <xdr:col>33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27.03.2021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0.81062</cdr:x>
      <cdr:y>0.11962</cdr:y>
    </cdr:from>
    <cdr:to>
      <cdr:x>0.95816</cdr:x>
      <cdr:y>0.21731</cdr:y>
    </cdr:to>
    <cdr:sp macro="" textlink="Tabelle1!$Q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33770" y="1042916"/>
          <a:ext cx="226299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94,1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Q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311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Q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850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Q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18.715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P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27.03., insg. 18.715 (+64) Düsseldorfer mit Coronadiagnose, akt. infiz.: 850 (-50), 81 (+1) in Krankenhäusern i. Beh., davon 25 (+1) auf Intensiv, 2.781 (+72) in Quaran., 17.600 (+200) genesen. 311 (+1) verstorben, 7-Tages-Inzidenz 94,1 (91,7)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O372" totalsRowShown="0" headerRowDxfId="16" dataDxfId="15">
  <autoFilter ref="A6:O372" xr:uid="{B9A1D8B9-1D65-7642-A75B-FB9A4FEF9AD8}"/>
  <sortState xmlns:xlrd2="http://schemas.microsoft.com/office/spreadsheetml/2017/richdata2" ref="A7:K28">
    <sortCondition ref="A6:A28"/>
  </sortState>
  <tableColumns count="15">
    <tableColumn id="1" xr3:uid="{95D99946-829C-9144-ABC7-3CE5173E3EE0}" name="Datum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Row],[Total]]-H6</calculatedColumnFormula>
    </tableColumn>
    <tableColumn id="14" xr3:uid="{E5DF8CEE-C5CB-244C-9B33-996ED6D6C5CD}" name="Neu Gen" dataDxfId="1">
      <calculatedColumnFormula>CD[[#This Row],[Genesen]]-G6</calculatedColumnFormula>
    </tableColumn>
    <tableColumn id="16" xr3:uid="{D3F147B6-DEB5-844F-84AC-F7A519A6EB35}" name="Inzidenz" dataDxfId="0">
      <calculatedColumnFormula>SUM(M1:M7)/$O$1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U372"/>
  <sheetViews>
    <sheetView tabSelected="1" topLeftCell="O1" zoomScaleNormal="100" workbookViewId="0">
      <selection activeCell="P14" sqref="P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11.5" style="3" bestFit="1" customWidth="1"/>
    <col min="17" max="18" width="10.83203125" style="3"/>
    <col min="19" max="19" width="13.33203125" style="3" bestFit="1" customWidth="1"/>
    <col min="20" max="16384" width="10.83203125" style="3"/>
  </cols>
  <sheetData>
    <row r="1" spans="1:21" ht="34" x14ac:dyDescent="0.2">
      <c r="D1" s="4" t="s">
        <v>33</v>
      </c>
      <c r="E1" s="25" t="s">
        <v>34</v>
      </c>
      <c r="G1" s="50" t="s">
        <v>31</v>
      </c>
      <c r="H1" s="50"/>
      <c r="I1" s="50"/>
      <c r="J1" s="50"/>
      <c r="K1" s="3" t="s">
        <v>20</v>
      </c>
      <c r="L1" s="5" t="str">
        <f ca="1">"Stand: "&amp;TEXT(TODAY(),"TT.MM.JJJJ")</f>
        <v>Stand: 27.03.2021</v>
      </c>
      <c r="M1" s="6"/>
      <c r="N1" s="7" t="s">
        <v>16</v>
      </c>
      <c r="O1" s="8">
        <v>6.2187700000000001</v>
      </c>
      <c r="P1" s="3" t="s">
        <v>0</v>
      </c>
    </row>
    <row r="2" spans="1:21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1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1" x14ac:dyDescent="0.2">
      <c r="G4" s="34"/>
      <c r="H4" s="34"/>
      <c r="I4" s="34"/>
      <c r="J4" s="34"/>
      <c r="L4" s="5"/>
      <c r="M4" s="6"/>
      <c r="N4" s="7"/>
    </row>
    <row r="5" spans="1:21" x14ac:dyDescent="0.2">
      <c r="P5" s="3" t="s">
        <v>21</v>
      </c>
      <c r="Q5" s="3" cm="1">
        <f t="array" ref="Q5">MAX(ROW(CD[#Data]))-MIN(ROW(CD[#Data]))+1</f>
        <v>366</v>
      </c>
    </row>
    <row r="6" spans="1:21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3" t="s">
        <v>26</v>
      </c>
      <c r="Q6" s="3" t="str">
        <f ca="1">TEXT(TODAY(),"TT.MM.")</f>
        <v>27.03.</v>
      </c>
      <c r="S6" s="3" t="s">
        <v>27</v>
      </c>
      <c r="T6" s="3" t="str" cm="1">
        <f t="array" ref="T6">TEXT(INDEX(CD[KH],$Q$5),"#.##0")</f>
        <v>81</v>
      </c>
      <c r="U6" s="3" t="str" cm="1">
        <f t="array" ref="U6">TEXT(INDEX(CD[KH],$Q$5)-INDEX(CD[KH],$Q$5-1),"+#.##0;-#.##0;0")</f>
        <v>+1</v>
      </c>
    </row>
    <row r="7" spans="1:21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">
        <v>22</v>
      </c>
      <c r="Q7" s="10" t="str" cm="1">
        <f t="array" ref="Q7">TEXT(INDEX(CD[Inzidenz],$Q$5),"#.##0,0")</f>
        <v>94,1</v>
      </c>
      <c r="R7" s="3" t="str" cm="1">
        <f t="array" ref="R7">TEXT(INDEX(CD[Inzidenz],$Q$5-1),"#.##0,0")</f>
        <v>91,7</v>
      </c>
      <c r="S7" s="3" t="s">
        <v>28</v>
      </c>
      <c r="T7" s="3" t="str" cm="1">
        <f t="array" ref="T7">TEXT(INDEX(CD[KH (intensiv)],$Q$5),"#.##0")</f>
        <v>25</v>
      </c>
      <c r="U7" s="3" t="str" cm="1">
        <f t="array" ref="U7">TEXT(INDEX(CD[KH (intensiv)],$Q$5)-INDEX(CD[KH (intensiv)],$Q$5-1),"+#.##0;-#.##0;0")</f>
        <v>+1</v>
      </c>
    </row>
    <row r="8" spans="1:21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3" t="s">
        <v>23</v>
      </c>
      <c r="Q8" s="14" t="str" cm="1">
        <f t="array" ref="Q8">TEXT(INDEX(CD[Verstorbene],$Q$5),"#.##0")</f>
        <v>311</v>
      </c>
      <c r="R8" s="3" t="str" cm="1">
        <f t="array" ref="R8">TEXT(INDEX(CD[Verstorbene],$Q$5)-INDEX(CD[Verstorbene],$Q$5-1),"+#.##0;-#.##0;0")</f>
        <v>+1</v>
      </c>
      <c r="S8" s="3" t="s">
        <v>29</v>
      </c>
      <c r="T8" s="3" t="str" cm="1">
        <f t="array" ref="T8">TEXT(INDEX(CD[Quarant],$Q$5),"#.##0")</f>
        <v>2.781</v>
      </c>
      <c r="U8" s="3" t="str" cm="1">
        <f t="array" ref="U8">TEXT(INDEX(CD[Quarant],$Q$5)-INDEX(CD[Quarant],$Q$5-1),"+#.##0;-#.##0;0")</f>
        <v>+72</v>
      </c>
    </row>
    <row r="9" spans="1:21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3" t="s">
        <v>24</v>
      </c>
      <c r="Q9" s="14" t="str" cm="1">
        <f t="array" ref="Q9">TEXT(INDEX(CD[Infiziert],$Q$5),"#.##0")</f>
        <v>850</v>
      </c>
      <c r="R9" s="3" t="str" cm="1">
        <f t="array" ref="R9">TEXT(INDEX(CD[Infiziert],$Q$5)-INDEX(CD[Infiziert],$Q$5-1),"+#.##0;-#.##0;0")</f>
        <v>-50</v>
      </c>
      <c r="S9" s="3" t="s">
        <v>30</v>
      </c>
      <c r="T9" s="3" t="str" cm="1">
        <f t="array" ref="T9">TEXT(INDEX(CD[Genesen],$Q$5),"#.##0")</f>
        <v>17.600</v>
      </c>
      <c r="U9" s="3" t="str" cm="1">
        <f t="array" ref="U9">TEXT(INDEX(CD[Genesen],$Q$5)-INDEX(CD[Genesen],$Q$5-1),"+#.##0;-#.##0;0")</f>
        <v>+200</v>
      </c>
    </row>
    <row r="10" spans="1:21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3" t="s">
        <v>25</v>
      </c>
      <c r="Q10" s="15" t="str" cm="1">
        <f t="array" ref="Q10">TEXT(INDEX(CD[Total],$Q$5),"#.##0")</f>
        <v>18.715</v>
      </c>
      <c r="R10" s="16" t="str" cm="1">
        <f t="array" ref="R10">TEXT(INDEX(CD[Total],$Q$5)-INDEX(CD[Total],$Q$5-1),"+#.##0;-#.##0;0")</f>
        <v>+64</v>
      </c>
    </row>
    <row r="11" spans="1:21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</row>
    <row r="12" spans="1:21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43" t="s">
        <v>35</v>
      </c>
    </row>
    <row r="13" spans="1:21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42" t="str">
        <f ca="1">Q6&amp;", insg. "&amp;Q10&amp;" ("&amp;R10&amp;") Düsseldorfer mit Coronadiagnose, akt. infiz.: "&amp;Q9&amp;" ("&amp;R9&amp;"), "&amp;T6&amp;" ("&amp;U6&amp;") in Krankenhäusern i. Beh., davon "&amp;T7&amp;" ("&amp;U7&amp;") auf Intensiv, "&amp;T8&amp;" ("&amp;U8&amp;") in Quaran., "&amp;T9&amp;" ("&amp;U9&amp;") genesen. "&amp;Q8&amp;" ("&amp;R8&amp;") verstorben, 7-Tages-Inzidenz "&amp;Q7&amp;" ("&amp;R7&amp;") #CoronaD"</f>
        <v>27.03., insg. 18.715 (+64) Düsseldorfer mit Coronadiagnose, akt. infiz.: 850 (-50), 81 (+1) in Krankenhäusern i. Beh., davon 25 (+1) auf Intensiv, 2.781 (+72) in Quaran., 17.600 (+200) genesen. 311 (+1) verstorben, 7-Tages-Inzidenz 94,1 (91,7) #CoronaD</v>
      </c>
    </row>
    <row r="14" spans="1:21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42" t="s">
        <v>39</v>
      </c>
    </row>
    <row r="15" spans="1:21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</row>
    <row r="16" spans="1:21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</row>
    <row r="17" spans="1:15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</row>
    <row r="18" spans="1:15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</row>
    <row r="19" spans="1:15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</row>
    <row r="20" spans="1:15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</row>
    <row r="21" spans="1:15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</row>
    <row r="22" spans="1:15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</row>
    <row r="23" spans="1:15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</row>
    <row r="24" spans="1:15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</row>
    <row r="25" spans="1:15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</row>
    <row r="26" spans="1:15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</row>
    <row r="27" spans="1:15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</row>
    <row r="28" spans="1:15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</row>
    <row r="29" spans="1:15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</row>
    <row r="30" spans="1:15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</row>
    <row r="31" spans="1:15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</row>
    <row r="32" spans="1:15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</row>
    <row r="33" spans="1:15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</row>
    <row r="34" spans="1:15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</row>
    <row r="35" spans="1:15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</row>
    <row r="36" spans="1:15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</row>
    <row r="37" spans="1:15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</row>
    <row r="38" spans="1:15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</row>
    <row r="39" spans="1:15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</row>
    <row r="40" spans="1:15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</row>
    <row r="41" spans="1:15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</row>
    <row r="42" spans="1:15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</row>
    <row r="43" spans="1:15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</row>
    <row r="44" spans="1:15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</row>
    <row r="45" spans="1:15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</row>
    <row r="46" spans="1:15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</row>
    <row r="47" spans="1:15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</row>
    <row r="48" spans="1:15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</row>
    <row r="49" spans="1:16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</row>
    <row r="50" spans="1:16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</row>
    <row r="51" spans="1:16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</row>
    <row r="52" spans="1:16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</row>
    <row r="53" spans="1:16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</row>
    <row r="54" spans="1:16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</row>
    <row r="55" spans="1:16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</row>
    <row r="56" spans="1:16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</row>
    <row r="57" spans="1:16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</row>
    <row r="58" spans="1:16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</row>
    <row r="59" spans="1:16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</row>
    <row r="60" spans="1:16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32"/>
    </row>
    <row r="61" spans="1:16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32"/>
    </row>
    <row r="62" spans="1:16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32"/>
    </row>
    <row r="63" spans="1:16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32"/>
    </row>
    <row r="64" spans="1:16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32"/>
    </row>
    <row r="65" spans="1:15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</row>
    <row r="66" spans="1:15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</row>
    <row r="67" spans="1:15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</row>
    <row r="68" spans="1:15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</row>
    <row r="69" spans="1:15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</row>
    <row r="70" spans="1:15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</row>
    <row r="71" spans="1:15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</row>
    <row r="72" spans="1:15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</row>
    <row r="73" spans="1:15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</row>
    <row r="74" spans="1:15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</row>
    <row r="75" spans="1:15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</row>
    <row r="76" spans="1:15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</row>
    <row r="77" spans="1:15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</row>
    <row r="78" spans="1:15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</row>
    <row r="79" spans="1:15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</row>
    <row r="80" spans="1:15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</row>
    <row r="81" spans="1:15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</row>
    <row r="82" spans="1:15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</row>
    <row r="83" spans="1:15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</row>
    <row r="84" spans="1:15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</row>
    <row r="85" spans="1:15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</row>
    <row r="86" spans="1:15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</row>
    <row r="87" spans="1:15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</row>
    <row r="88" spans="1:15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</row>
    <row r="89" spans="1:15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</row>
    <row r="90" spans="1:15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</row>
    <row r="91" spans="1:15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</row>
    <row r="92" spans="1:15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</row>
    <row r="93" spans="1:15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</row>
    <row r="94" spans="1:15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</row>
    <row r="95" spans="1:15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</row>
    <row r="96" spans="1:15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</row>
    <row r="97" spans="1:16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</row>
    <row r="98" spans="1:16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</row>
    <row r="99" spans="1:16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</row>
    <row r="100" spans="1:16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3" t="s">
        <v>12</v>
      </c>
    </row>
    <row r="101" spans="1:16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3" t="s">
        <v>12</v>
      </c>
    </row>
    <row r="102" spans="1:16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</row>
    <row r="103" spans="1:16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</row>
    <row r="104" spans="1:16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</row>
    <row r="105" spans="1:16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</row>
    <row r="106" spans="1:16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</row>
    <row r="107" spans="1:16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</row>
    <row r="108" spans="1:16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</row>
    <row r="109" spans="1:16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</row>
    <row r="110" spans="1:16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</row>
    <row r="111" spans="1:16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</row>
    <row r="112" spans="1:16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</row>
    <row r="113" spans="1:15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</row>
    <row r="114" spans="1:15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</row>
    <row r="115" spans="1:15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</row>
    <row r="116" spans="1:15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</row>
    <row r="117" spans="1:15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</row>
    <row r="118" spans="1:15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</row>
    <row r="119" spans="1:15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</row>
    <row r="120" spans="1:15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</row>
    <row r="121" spans="1:15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</row>
    <row r="122" spans="1:15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</row>
    <row r="123" spans="1:15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</row>
    <row r="124" spans="1:15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</row>
    <row r="125" spans="1:15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</row>
    <row r="126" spans="1:15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</row>
    <row r="127" spans="1:15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</row>
    <row r="128" spans="1:15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</row>
    <row r="129" spans="1:16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</row>
    <row r="130" spans="1:16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</row>
    <row r="131" spans="1:16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</row>
    <row r="132" spans="1:16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</row>
    <row r="133" spans="1:16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</row>
    <row r="134" spans="1:16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</row>
    <row r="135" spans="1:16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</row>
    <row r="136" spans="1:16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</row>
    <row r="137" spans="1:16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</row>
    <row r="138" spans="1:16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</row>
    <row r="139" spans="1:16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</row>
    <row r="140" spans="1:16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3" t="s">
        <v>14</v>
      </c>
    </row>
    <row r="141" spans="1:16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25" t="s">
        <v>15</v>
      </c>
    </row>
    <row r="142" spans="1:16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</row>
    <row r="143" spans="1:16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</row>
    <row r="144" spans="1:16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</row>
    <row r="145" spans="1:15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</row>
    <row r="146" spans="1:15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</row>
    <row r="147" spans="1:15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</row>
    <row r="148" spans="1:15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</row>
    <row r="149" spans="1:15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</row>
    <row r="150" spans="1:15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</row>
    <row r="151" spans="1:15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</row>
    <row r="152" spans="1:15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</row>
    <row r="153" spans="1:15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</row>
    <row r="154" spans="1:15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</row>
    <row r="155" spans="1:15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</row>
    <row r="156" spans="1:15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</row>
    <row r="157" spans="1:15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</row>
    <row r="158" spans="1:15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</row>
    <row r="159" spans="1:15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</row>
    <row r="160" spans="1:15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</row>
    <row r="161" spans="1:15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</row>
    <row r="162" spans="1:15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</row>
    <row r="163" spans="1:15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</row>
    <row r="164" spans="1:15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</row>
    <row r="165" spans="1:15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</row>
    <row r="166" spans="1:15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</row>
    <row r="167" spans="1:15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</row>
    <row r="168" spans="1:15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</row>
    <row r="169" spans="1:15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</row>
    <row r="170" spans="1:15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</row>
    <row r="171" spans="1:15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</row>
    <row r="172" spans="1:15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</row>
    <row r="173" spans="1:15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</row>
    <row r="174" spans="1:15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</row>
    <row r="175" spans="1:15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</row>
    <row r="176" spans="1:15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</row>
    <row r="177" spans="1:15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</row>
    <row r="178" spans="1:15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</row>
    <row r="179" spans="1:15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</row>
    <row r="180" spans="1:15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</row>
    <row r="181" spans="1:15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</row>
    <row r="182" spans="1:15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</row>
    <row r="183" spans="1:15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</row>
    <row r="184" spans="1:15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</row>
    <row r="185" spans="1:15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</row>
    <row r="186" spans="1:15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</row>
    <row r="187" spans="1:15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</row>
    <row r="188" spans="1:15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</row>
    <row r="189" spans="1:15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</row>
    <row r="190" spans="1:15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</row>
    <row r="191" spans="1:15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</row>
    <row r="192" spans="1:15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</row>
    <row r="193" spans="1:15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</row>
    <row r="194" spans="1:15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</row>
    <row r="195" spans="1:15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</row>
    <row r="196" spans="1:15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</row>
    <row r="197" spans="1:15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</row>
    <row r="198" spans="1:15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</row>
    <row r="199" spans="1:15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</row>
    <row r="200" spans="1:15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</row>
    <row r="201" spans="1:15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</row>
    <row r="202" spans="1:15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</row>
    <row r="203" spans="1:15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</row>
    <row r="204" spans="1:15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</row>
    <row r="205" spans="1:15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</row>
    <row r="206" spans="1:15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</row>
    <row r="207" spans="1:15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</row>
    <row r="208" spans="1:15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</row>
    <row r="209" spans="1:16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</row>
    <row r="210" spans="1:16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</row>
    <row r="211" spans="1:16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</row>
    <row r="212" spans="1:16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</row>
    <row r="213" spans="1:16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</row>
    <row r="214" spans="1:16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</row>
    <row r="215" spans="1:16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</row>
    <row r="216" spans="1:16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</row>
    <row r="217" spans="1:16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</row>
    <row r="218" spans="1:16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</row>
    <row r="219" spans="1:16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</row>
    <row r="220" spans="1:16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</row>
    <row r="221" spans="1:16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3" t="s">
        <v>18</v>
      </c>
    </row>
    <row r="222" spans="1:16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</row>
    <row r="223" spans="1:16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</row>
    <row r="224" spans="1:16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</row>
    <row r="225" spans="1:15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</row>
    <row r="226" spans="1:15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</row>
    <row r="227" spans="1:15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</row>
    <row r="228" spans="1:15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</row>
    <row r="229" spans="1:15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</row>
    <row r="230" spans="1:15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</row>
    <row r="231" spans="1:15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</row>
    <row r="232" spans="1:15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</row>
    <row r="233" spans="1:15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</row>
    <row r="234" spans="1:15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</row>
    <row r="235" spans="1:15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</row>
    <row r="236" spans="1:15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</row>
    <row r="237" spans="1:15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</row>
    <row r="238" spans="1:15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</row>
    <row r="239" spans="1:15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</row>
    <row r="240" spans="1:15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</row>
    <row r="241" spans="1:15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</row>
    <row r="242" spans="1:15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</row>
    <row r="243" spans="1:15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</row>
    <row r="244" spans="1:15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</row>
    <row r="245" spans="1:15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</row>
    <row r="246" spans="1:15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</row>
    <row r="247" spans="1:15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</row>
    <row r="248" spans="1:15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</row>
    <row r="249" spans="1:15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</row>
    <row r="250" spans="1:15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</row>
    <row r="251" spans="1:15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</row>
    <row r="252" spans="1:15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</row>
    <row r="253" spans="1:15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</row>
    <row r="254" spans="1:15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</row>
    <row r="255" spans="1:15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</row>
    <row r="256" spans="1:15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</row>
    <row r="257" spans="1:15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</row>
    <row r="258" spans="1:15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</row>
    <row r="259" spans="1:15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</row>
    <row r="260" spans="1:15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</row>
    <row r="261" spans="1:15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</row>
    <row r="262" spans="1:15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</row>
    <row r="263" spans="1:15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</row>
    <row r="264" spans="1:15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</row>
    <row r="265" spans="1:15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</row>
    <row r="266" spans="1:15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</row>
    <row r="267" spans="1:15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</row>
    <row r="268" spans="1:15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</row>
    <row r="269" spans="1:15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</row>
    <row r="270" spans="1:15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</row>
    <row r="271" spans="1:15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</row>
    <row r="272" spans="1:15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</row>
    <row r="273" spans="1:15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</row>
    <row r="274" spans="1:15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</row>
    <row r="275" spans="1:15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</row>
    <row r="276" spans="1:15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</row>
    <row r="277" spans="1:15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</row>
    <row r="278" spans="1:15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</row>
    <row r="279" spans="1:15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</row>
    <row r="280" spans="1:15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</row>
    <row r="281" spans="1:15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</row>
    <row r="282" spans="1:15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</row>
    <row r="283" spans="1:15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</row>
    <row r="284" spans="1:15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</row>
    <row r="285" spans="1:15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</row>
    <row r="286" spans="1:15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</row>
    <row r="287" spans="1:15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</row>
    <row r="288" spans="1:15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</row>
    <row r="289" spans="1:18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</row>
    <row r="290" spans="1:18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</row>
    <row r="291" spans="1:18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</row>
    <row r="292" spans="1:18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</row>
    <row r="293" spans="1:18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</row>
    <row r="294" spans="1:18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</row>
    <row r="295" spans="1:18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</row>
    <row r="296" spans="1:18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</row>
    <row r="297" spans="1:18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</row>
    <row r="298" spans="1:18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3" t="s">
        <v>37</v>
      </c>
    </row>
    <row r="299" spans="1:18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</row>
    <row r="300" spans="1:18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</row>
    <row r="301" spans="1:18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</row>
    <row r="302" spans="1:18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</row>
    <row r="303" spans="1:18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Q303" s="17"/>
      <c r="R303" s="17"/>
    </row>
    <row r="304" spans="1:18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Q304" s="17"/>
      <c r="R304" s="17"/>
    </row>
    <row r="305" spans="1:18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Q305" s="17"/>
      <c r="R305" s="17"/>
    </row>
    <row r="306" spans="1:18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Q306" s="17"/>
      <c r="R306" s="17"/>
    </row>
    <row r="307" spans="1:18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Q307" s="17"/>
      <c r="R307" s="17"/>
    </row>
    <row r="308" spans="1:18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Q308" s="17"/>
      <c r="R308" s="17"/>
    </row>
    <row r="309" spans="1:18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3" t="s">
        <v>32</v>
      </c>
      <c r="Q309" s="17"/>
      <c r="R309" s="17"/>
    </row>
    <row r="310" spans="1:18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3" t="s">
        <v>32</v>
      </c>
      <c r="Q310" s="17"/>
      <c r="R310" s="17"/>
    </row>
    <row r="311" spans="1:18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3" t="s">
        <v>32</v>
      </c>
      <c r="Q311" s="17"/>
      <c r="R311" s="17"/>
    </row>
    <row r="312" spans="1:18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Q312" s="17"/>
      <c r="R312" s="17"/>
    </row>
    <row r="313" spans="1:18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3" t="s">
        <v>32</v>
      </c>
      <c r="Q313" s="17"/>
      <c r="R313" s="17"/>
    </row>
    <row r="314" spans="1:18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Q314" s="17"/>
      <c r="R314" s="17"/>
    </row>
    <row r="315" spans="1:18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</row>
    <row r="316" spans="1:18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</row>
    <row r="317" spans="1:18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</row>
    <row r="318" spans="1:18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</row>
    <row r="319" spans="1:18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</row>
    <row r="320" spans="1:18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</row>
    <row r="321" spans="1:16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</row>
    <row r="322" spans="1:16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</row>
    <row r="323" spans="1:16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3" t="s">
        <v>38</v>
      </c>
    </row>
    <row r="324" spans="1:16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16"/>
    </row>
    <row r="325" spans="1:16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16"/>
    </row>
    <row r="326" spans="1:16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16"/>
    </row>
    <row r="327" spans="1:16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16"/>
    </row>
    <row r="328" spans="1:16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16"/>
    </row>
    <row r="329" spans="1:16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16"/>
    </row>
    <row r="330" spans="1:16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</row>
    <row r="331" spans="1:16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</row>
    <row r="332" spans="1:16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</row>
    <row r="333" spans="1:16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</row>
    <row r="334" spans="1:16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</row>
    <row r="335" spans="1:16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</row>
    <row r="336" spans="1:16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</row>
    <row r="337" spans="1:15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</row>
    <row r="338" spans="1:15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</row>
    <row r="339" spans="1:15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</row>
    <row r="340" spans="1:15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</row>
    <row r="341" spans="1:15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</row>
    <row r="342" spans="1:15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</row>
    <row r="343" spans="1:15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</row>
    <row r="344" spans="1:15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</row>
    <row r="345" spans="1:15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</row>
    <row r="346" spans="1:15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</row>
    <row r="347" spans="1:15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</row>
    <row r="348" spans="1:15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</row>
    <row r="349" spans="1:15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</row>
    <row r="350" spans="1:15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</row>
    <row r="351" spans="1:15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</row>
    <row r="352" spans="1:15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</row>
    <row r="353" spans="1:15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</row>
    <row r="354" spans="1:15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</row>
    <row r="355" spans="1:15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</row>
    <row r="356" spans="1:15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</row>
    <row r="357" spans="1:15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</row>
    <row r="358" spans="1:15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</row>
    <row r="359" spans="1:15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</row>
    <row r="360" spans="1:15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</row>
    <row r="361" spans="1:15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</row>
    <row r="362" spans="1:15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</row>
    <row r="363" spans="1:15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</row>
    <row r="364" spans="1:15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</row>
    <row r="365" spans="1:15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</row>
    <row r="366" spans="1:15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</row>
    <row r="367" spans="1:15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</row>
    <row r="368" spans="1:15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</row>
    <row r="369" spans="1:16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" t="s">
        <v>36</v>
      </c>
    </row>
    <row r="370" spans="1:16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</row>
    <row r="371" spans="1:16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</row>
    <row r="372" spans="1:16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2021-03-27T12:18:13Z</dcterms:modified>
</cp:coreProperties>
</file>