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7703F80-4ED1-3B4A-B083-EDFCEA3EC545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5" i="1" l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P315" i="1" s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14" i="1" l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T7" i="1" l="1" a="1"/>
  <c r="T7" i="1" s="1"/>
  <c r="R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<sst xmlns="http://schemas.openxmlformats.org/spreadsheetml/2006/main" count="40" uniqueCount="35">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</sst>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Tabelle1!$A$7:$A$315</c:f>
              <c:numCache>
                <c:formatCode>d\-mmm</c:formatCode>
                <c:ptCount val="3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</c:numCache>
            </c:numRef>
          </c:cat>
          <c:val>
            <c:numRef>
              <c:f>Tabelle1!$C$7:$C$315</c:f>
              <c:numCache>
                <c:formatCode>0</c:formatCode>
                <c:ptCount val="30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Tabelle1!$A$7:$A$315</c:f>
              <c:numCache>
                <c:formatCode>d\-mmm</c:formatCode>
                <c:ptCount val="3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</c:numCache>
            </c:numRef>
          </c:cat>
          <c:val>
            <c:numRef>
              <c:f>Tabelle1!$D$7:$D$315</c:f>
              <c:numCache>
                <c:formatCode>General</c:formatCode>
                <c:ptCount val="30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Tabelle1!$A$7:$A$315</c:f>
              <c:numCache>
                <c:formatCode>d\-mmm</c:formatCode>
                <c:ptCount val="3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</c:numCache>
            </c:numRef>
          </c:cat>
          <c:val>
            <c:numRef>
              <c:f>Tabelle1!$E$7:$E$315</c:f>
              <c:numCache>
                <c:formatCode>General</c:formatCode>
                <c:ptCount val="30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Tabelle1!$A$7:$A$315</c:f>
              <c:numCache>
                <c:formatCode>d\-mmm</c:formatCode>
                <c:ptCount val="3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</c:numCache>
            </c:numRef>
          </c:cat>
          <c:val>
            <c:numRef>
              <c:f>Tabelle1!$F$7:$F$315</c:f>
              <c:numCache>
                <c:formatCode>General</c:formatCode>
                <c:ptCount val="30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Tabelle1!$N$7:$N$315</c:f>
              <c:numCache>
                <c:formatCode>General</c:formatCode>
                <c:ptCount val="30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Tabelle1!$P$7:$P$315</c:f>
              <c:numCache>
                <c:formatCode>0.0</c:formatCode>
                <c:ptCount val="30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73,5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198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511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15.823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29.01., insg. 15.823 (+74) Düsseldorfer mit Coronadiagnose, akt. infiz.: 511 (-4), 137 (+5) in Krankenhäusern i. Beh., davon 21 (-4) auf Intensiv, 1.196 (+109) in Quaran., 15.114 (+75) genesen. 198 (+3) verstorben, 7-Tages-Inzidenz 73,5 (81,3)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15" totalsRowShown="0" headerRowDxfId="17" dataDxfId="16">
  <autoFilter ref="A6:P315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K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29.01.2021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309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29.01.</v>
      </c>
      <c r="U6" s="3" t="s">
        <v>29</v>
      </c>
      <c r="V6" s="3" t="str" cm="1">
        <f t="array" ref="V6">TEXT(INDEX(CD[KH],$S$5),"#.##0")</f>
        <v>137</v>
      </c>
      <c r="W6" s="3" t="str" cm="1">
        <f t="array" ref="W6">TEXT(INDEX(CD[KH],$S$5)-INDEX(CD[KH],$S$5-1),"+#.##0;-#.##0;0")</f>
        <v>+5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73,5</v>
      </c>
      <c r="T7" s="3" t="str" cm="1">
        <f t="array" ref="T7">TEXT(INDEX(CD[Inzidenz],$S$5-1),"#.##0,0")</f>
        <v>81,3</v>
      </c>
      <c r="U7" s="3" t="s">
        <v>30</v>
      </c>
      <c r="V7" s="3" t="str" cm="1">
        <f t="array" ref="V7">TEXT(INDEX(CD[KH (intensiv)],$S$5),"#.##0")</f>
        <v>21</v>
      </c>
      <c r="W7" s="3" t="str" cm="1">
        <f t="array" ref="W7">TEXT(INDEX(CD[KH (intensiv)],$S$5)-INDEX(CD[KH (intensiv)],$S$5-1),"+#.##0;-#.##0;0")</f>
        <v>-4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198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1.196</v>
      </c>
      <c r="W8" s="3" t="str" cm="1">
        <f t="array" ref="W8">TEXT(INDEX(CD[Quarant],$S$5)-INDEX(CD[Quarant],$S$5-1),"+#.##0;-#.##0;0")</f>
        <v>+109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511</v>
      </c>
      <c r="T9" s="3" t="str" cm="1">
        <f t="array" ref="T9">TEXT(INDEX(CD[Infiziert],$S$5)-INDEX(CD[Infiziert],$S$5-1),"+#.##0;-#.##0;0")</f>
        <v>-4</v>
      </c>
      <c r="U9" s="3" t="s">
        <v>32</v>
      </c>
      <c r="V9" s="3" t="str" cm="1">
        <f t="array" ref="V9">TEXT(INDEX(CD[Genesen],$S$5),"#.##0")</f>
        <v>15.114</v>
      </c>
      <c r="W9" s="3" t="str" cm="1">
        <f t="array" ref="W9">TEXT(INDEX(CD[Genesen],$S$5)-INDEX(CD[Genesen],$S$5-1),"+#.##0;-#.##0;0")</f>
        <v>+75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15.823</v>
      </c>
      <c r="T10" s="17" t="str" cm="1">
        <f t="array" ref="T10">TEXT(INDEX(CD[Total],$S$5)-INDEX(CD[Total],$S$5-1),"+#.##0;-#.##0;0")</f>
        <v>+74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29.01., insg. 15.823 (+74) Düsseldorfer mit Coronadiagnose, akt. infiz.: 511 (-4), 137 (+5) in Krankenhäusern i. Beh., davon 21 (-4) auf Intensiv, 1.196 (+109) in Quaran., 15.114 (+75) genesen. 198 (+3) verstorben, 7-Tages-Inzidenz 73,5 (81,3)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>SUM(N307:N313)/$P$1</f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>SUM(N308:N314)/$P$1</f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>SUM(N309:N315)/$P$1</f>
        <v>73.538177151146499</v>
      </c>
      <c r="Q315" s="11">
        <v>44225</v>
      </c>
    </row>
    <row r="316" spans="1:18" x14ac:dyDescent="0.2">
      <c r="Q316" s="11">
        <v>44226</v>
      </c>
    </row>
    <row r="317" spans="1:18" x14ac:dyDescent="0.2">
      <c r="Q317" s="11">
        <v>44227</v>
      </c>
    </row>
    <row r="321" spans="3:4" ht="17" x14ac:dyDescent="0.25">
      <c r="D321" s="42"/>
    </row>
    <row r="322" spans="3:4" ht="17" x14ac:dyDescent="0.25">
      <c r="D322" s="42"/>
    </row>
    <row r="323" spans="3:4" ht="17" x14ac:dyDescent="0.25">
      <c r="C323" s="42"/>
      <c r="D323" s="42"/>
    </row>
    <row r="324" spans="3:4" ht="17" x14ac:dyDescent="0.25">
      <c r="C324" s="42"/>
      <c r="D324" s="42"/>
    </row>
    <row r="325" spans="3:4" ht="17" x14ac:dyDescent="0.25">
      <c r="C325" s="42"/>
    </row>
    <row r="326" spans="3:4" ht="17" x14ac:dyDescent="0.25">
      <c r="C326" s="42"/>
    </row>
    <row r="327" spans="3:4" ht="17" x14ac:dyDescent="0.25">
      <c r="C327" s="42"/>
    </row>
    <row r="328" spans="3:4" ht="17" x14ac:dyDescent="0.25">
      <c r="C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2021-01-29T11:09:48Z</dcterms:modified>
</cp:coreProperties>
</file>