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2C76E01-AA47-524C-B251-A7A5B335986D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3" i="1" l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P283" i="1" s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82" i="1" l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<sst xmlns="http://schemas.openxmlformats.org/spreadsheetml/2006/main" count="36" uniqueCount="34">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</sst>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Tabelle1!$A$7:$A$283</c:f>
              <c:numCache>
                <c:formatCode>d\-mmm</c:formatCode>
                <c:ptCount val="27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</c:numCache>
            </c:numRef>
          </c:cat>
          <c:val>
            <c:numRef>
              <c:f>Tabelle1!$C$7:$C$283</c:f>
              <c:numCache>
                <c:formatCode>0</c:formatCode>
                <c:ptCount val="27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Tabelle1!$A$7:$A$283</c:f>
              <c:numCache>
                <c:formatCode>d\-mmm</c:formatCode>
                <c:ptCount val="27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</c:numCache>
            </c:numRef>
          </c:cat>
          <c:val>
            <c:numRef>
              <c:f>Tabelle1!$D$7:$D$283</c:f>
              <c:numCache>
                <c:formatCode>General</c:formatCode>
                <c:ptCount val="27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Tabelle1!$A$7:$A$283</c:f>
              <c:numCache>
                <c:formatCode>d\-mmm</c:formatCode>
                <c:ptCount val="27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</c:numCache>
            </c:numRef>
          </c:cat>
          <c:val>
            <c:numRef>
              <c:f>Tabelle1!$E$7:$E$283</c:f>
              <c:numCache>
                <c:formatCode>General</c:formatCode>
                <c:ptCount val="27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Tabelle1!$A$7:$A$283</c:f>
              <c:numCache>
                <c:formatCode>d\-mmm</c:formatCode>
                <c:ptCount val="27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</c:numCache>
            </c:numRef>
          </c:cat>
          <c:val>
            <c:numRef>
              <c:f>Tabelle1!$F$7:$F$283</c:f>
              <c:numCache>
                <c:formatCode>General</c:formatCode>
                <c:ptCount val="27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Tabelle1!$N$7:$N$283</c:f>
              <c:numCache>
                <c:formatCode>General</c:formatCode>
                <c:ptCount val="27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Tabelle1!$P$7:$P$283</c:f>
              <c:numCache>
                <c:formatCode>0.0</c:formatCode>
                <c:ptCount val="27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28.12.2020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95,5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127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784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13.147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28.12., insg. 13.147 (+87) mit Coronadiagnose, akt. infiz.: 784 (-79), 203 (+13) in Krankenhäusern i. Beh., davon 38 (0) auf Intensiv, 2.673 (-122) in Quaran., 12.236 (+166) genesen. 127 (0) verstorben, 7-Tages-Inzidenz 95,5 (107,)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83" totalsRowShown="0" headerRowDxfId="17" dataDxfId="16">
  <autoFilter ref="A6:P283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9"/>
  <sheetViews>
    <sheetView tabSelected="1" topLeftCell="K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28.12.2020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277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28.12.</v>
      </c>
      <c r="U6" s="3" t="s">
        <v>29</v>
      </c>
      <c r="V6" s="3" t="str" cm="1">
        <f t="array" ref="V6">TEXT(INDEX(CD[KH],$S$5),"#.##0")</f>
        <v>203</v>
      </c>
      <c r="W6" s="3" t="str" cm="1">
        <f t="array" ref="W6">TEXT(INDEX(CD[KH],$S$5)-INDEX(CD[KH],$S$5-1),"+#.##0;-#.##0;0")</f>
        <v>+13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95,5</v>
      </c>
      <c r="T7" s="3" t="str" cm="1">
        <f t="array" ref="T7">TEXT(INDEX(CD[Inzidenz],$S$5-1),"#.##0,#")</f>
        <v>107,</v>
      </c>
      <c r="U7" s="3" t="s">
        <v>30</v>
      </c>
      <c r="V7" s="3" t="str" cm="1">
        <f t="array" ref="V7">TEXT(INDEX(CD[KH (intensiv)],$S$5),"#.##0")</f>
        <v>38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127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2.673</v>
      </c>
      <c r="W8" s="3" t="str" cm="1">
        <f t="array" ref="W8">TEXT(INDEX(CD[Quarant],$S$5)-INDEX(CD[Quarant],$S$5-1),"+#.##0;-#.##0;0")</f>
        <v>-122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784</v>
      </c>
      <c r="T9" s="3" t="str" cm="1">
        <f t="array" ref="T9">TEXT(INDEX(CD[Infiziert],$S$5)-INDEX(CD[Infiziert],$S$5-1),"+#.##0;-#.##0;0")</f>
        <v>-79</v>
      </c>
      <c r="U9" s="3" t="s">
        <v>32</v>
      </c>
      <c r="V9" s="3" t="str" cm="1">
        <f t="array" ref="V9">TEXT(INDEX(CD[Genesen],$S$5),"#.##0")</f>
        <v>12.236</v>
      </c>
      <c r="W9" s="3" t="str" cm="1">
        <f t="array" ref="W9">TEXT(INDEX(CD[Genesen],$S$5)-INDEX(CD[Genesen],$S$5-1),"+#.##0;-#.##0;0")</f>
        <v>+166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13.147</v>
      </c>
      <c r="T10" s="17" t="str" cm="1">
        <f t="array" ref="T10">TEXT(INDEX(CD[Total],$S$5)-INDEX(CD[Total],$S$5-1),"+#.##0;-#.##0;0")</f>
        <v>+87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28.12., insg. 13.147 (+87) mit Coronadiagnose, akt. infiz.: 784 (-79), 203 (+13) in Krankenhäusern i. Beh., davon 38 (0) auf Intensiv, 2.673 (-122) in Quaran., 12.236 (+166) genesen. 127 (0) verstorben, 7-Tages-Inzidenz 95,5 (107,)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>SUM(N274:N280)/$P$1</f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>SUM(N275:N281)/$P$1</f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>SUM(N276:N282)/$P$1</f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>SUM(N277:N283)/$P$1</f>
        <v>95.522221688962929</v>
      </c>
      <c r="Q283" s="11">
        <v>44193</v>
      </c>
    </row>
    <row r="284" spans="1:17" x14ac:dyDescent="0.2">
      <c r="Q284" s="11">
        <v>44194</v>
      </c>
    </row>
    <row r="285" spans="1:17" x14ac:dyDescent="0.2">
      <c r="Q285" s="11">
        <v>44195</v>
      </c>
    </row>
    <row r="286" spans="1:17" ht="17" x14ac:dyDescent="0.25">
      <c r="B286" s="39"/>
      <c r="Q286" s="11">
        <v>44196</v>
      </c>
    </row>
    <row r="287" spans="1:17" ht="17" x14ac:dyDescent="0.25">
      <c r="B287" s="39"/>
    </row>
    <row r="288" spans="1:17" ht="17" x14ac:dyDescent="0.25">
      <c r="B288" s="39"/>
    </row>
    <row r="289" spans="2:2" ht="17" x14ac:dyDescent="0.25">
      <c r="B289" s="39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2020-12-28T10:26:12Z</dcterms:modified>
</cp:coreProperties>
</file>