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B6E41D9-6FB8-EC4D-B9A1-983AD84127F9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2" i="1" l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P392" i="1" s="1" a="1"/>
  <c r="P392" i="1" s="1"/>
  <c r="N386" i="1"/>
  <c r="B385" i="1"/>
  <c r="E385" i="1"/>
  <c r="F385" i="1" s="1"/>
  <c r="L385" i="1" s="1"/>
  <c r="M385" i="1"/>
  <c r="P391" i="1" s="1" a="1"/>
  <c r="P391" i="1" s="1"/>
  <c r="N385" i="1"/>
  <c r="B384" i="1"/>
  <c r="E384" i="1"/>
  <c r="F384" i="1" s="1"/>
  <c r="M384" i="1"/>
  <c r="P390" i="1" s="1" a="1"/>
  <c r="P390" i="1" s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2" i="1" l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<sst xmlns="http://schemas.openxmlformats.org/spreadsheetml/2006/main" count="47" uniqueCount="42">
  <si>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</si>
  <si>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</si>
  <si>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</si>
  <si>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</si>
  <si>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</si>
  <si>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</si>
  <si>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</si>
  <si>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</si>
  <si>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</si>
  <si>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</si>
  <si>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</si>
  <si>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</si>
  <si>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</si>
  <si>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</si>
  <si>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</si>
  <si>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</si>
  <si>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</si>
  <si>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</si>
  <si>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</si>
  <si>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</si>
  <si>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</si>
  <si>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</si>
  <si>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</si>
  <si>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</si>
  <si>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</si>
  <si>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</si>
  <si>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</si>
  <si>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</si>
  <si>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</si>
  <si>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</si>
  <si>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</si>
  <si>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</si>
  <si>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</si>
  <si>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</si>
  <si>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</si>
  <si>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</si>
  <si>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</si>
  <si>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</si>
  <si>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</si>
  <si>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</si>
  <si>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</si>
  <si>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16.04., insg. 20.774 (+160) Düsseldorfer mit Coronadiagnose, akt. infiz.: 1.300 (+100), 135 (-8) in Krankenhäusern i. Beh., davon 46 (+3) auf Intensiv, 3.442 (+179) in Quaran., 19.200 (+100) genesen. 342 (+3) verstorben, 7-Tages-Inzidenz 144,1 (140,9)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</si>
</sst>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Tabelle1!$A$7:$A$392</c:f>
              <c:numCache>
                <c:formatCode>d\-mmm</c:formatCode>
                <c:ptCount val="3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</c:numCache>
            </c:numRef>
          </c:cat>
          <c:val>
            <c:numRef>
              <c:f>Tabelle1!$B$7:$B$392</c:f>
              <c:numCache>
                <c:formatCode>0</c:formatCode>
                <c:ptCount val="38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Tabelle1!$A$7:$A$392</c:f>
              <c:numCache>
                <c:formatCode>d\-mmm</c:formatCode>
                <c:ptCount val="3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</c:numCache>
            </c:numRef>
          </c:cat>
          <c:val>
            <c:numRef>
              <c:f>Tabelle1!$C$7:$C$392</c:f>
              <c:numCache>
                <c:formatCode>General</c:formatCode>
                <c:ptCount val="38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Tabelle1!$A$7:$A$392</c:f>
              <c:numCache>
                <c:formatCode>d\-mmm</c:formatCode>
                <c:ptCount val="3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</c:numCache>
            </c:numRef>
          </c:cat>
          <c:val>
            <c:numRef>
              <c:f>Tabelle1!$D$7:$D$392</c:f>
              <c:numCache>
                <c:formatCode>0</c:formatCode>
                <c:ptCount val="38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Tabelle1!$A$7:$A$392</c:f>
              <c:numCache>
                <c:formatCode>d\-mmm</c:formatCode>
                <c:ptCount val="3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</c:numCache>
            </c:numRef>
          </c:cat>
          <c:val>
            <c:numRef>
              <c:f>Tabelle1!$E$7:$E$392</c:f>
              <c:numCache>
                <c:formatCode>General</c:formatCode>
                <c:ptCount val="38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Tabelle1!$M$7:$M$392</c:f>
              <c:numCache>
                <c:formatCode>General</c:formatCode>
                <c:ptCount val="38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Tabelle1!$O$7:$O$392</c:f>
              <c:numCache>
                <c:formatCode>0.0</c:formatCode>
                <c:ptCount val="38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144,1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342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20.774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16.04., insg. 20.774 (+160) Düsseldorfer mit Coronadiagnose, akt. infiz.: 1.300 (+100), 135 (-8) in Krankenhäusern i. Beh., davon 46 (+3) auf Intensiv, 3.442 (+179) in Quaran., 19.200 (+100) genesen. 342 (+3) verstorben, 7-Tages-Inzidenz 144,1 (140,9) #Co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2" totalsRowShown="0" headerRowDxfId="17" dataDxfId="16">
  <autoFilter ref="A6:P392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2"/>
  <sheetViews>
    <sheetView tabSelected="1" topLeftCell="M1" zoomScaleNormal="100" workbookViewId="0">
      <selection activeCell="X8" sqref="X8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16.04.2021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386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16.04.</v>
      </c>
      <c r="T6" s="3" t="s">
        <v>27</v>
      </c>
      <c r="U6" s="3" t="str" cm="1">
        <f t="array" ref="U6">TEXT(INDEX(CD[KH],$R$5),"#.##0")</f>
        <v>135</v>
      </c>
      <c r="V6" s="3" t="str" cm="1">
        <f t="array" ref="V6">TEXT(INDEX(CD[KH],$R$5)-INDEX(CD[KH],$R$5-1),"+#.##0;-#.##0;0")</f>
        <v>-8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144,1</v>
      </c>
      <c r="S7" s="3" t="str" cm="1">
        <f t="array" ref="S7">TEXT(INDEX(CD[Inzidenz],$R$5-1),"#.##0,0")</f>
        <v>140,9</v>
      </c>
      <c r="T7" s="3" t="s">
        <v>28</v>
      </c>
      <c r="U7" s="3" t="str" cm="1">
        <f t="array" ref="U7">TEXT(INDEX(CD[KH (intensiv)],$R$5),"#.##0")</f>
        <v>46</v>
      </c>
      <c r="V7" s="3" t="str" cm="1">
        <f t="array" ref="V7">TEXT(INDEX(CD[KH (intensiv)],$R$5)-INDEX(CD[KH (intensiv)],$R$5-1),"+#.##0;-#.##0;0")</f>
        <v>+3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342</v>
      </c>
      <c r="S8" s="3" t="str" cm="1">
        <f t="array" ref="S8">TEXT(INDEX(CD[Verstorbene],$R$5)-INDEX(CD[Verstorbene],$R$5-1),"+#.##0;-#.##0;0")</f>
        <v>+3</v>
      </c>
      <c r="T8" s="3" t="s">
        <v>29</v>
      </c>
      <c r="U8" s="3" t="str" cm="1">
        <f t="array" ref="U8">TEXT(INDEX(CD[Quarant],$R$5),"#.##0")</f>
        <v>3.442</v>
      </c>
      <c r="V8" s="3" t="str" cm="1">
        <f t="array" ref="V8">TEXT(INDEX(CD[Quarant],$R$5)-INDEX(CD[Quarant],$R$5-1),"+#.##0;-#.##0;0")</f>
        <v>+179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1.300</v>
      </c>
      <c r="S9" s="3" t="str" cm="1">
        <f t="array" ref="S9">TEXT(INDEX(CD[Infiziert],$R$5)-INDEX(CD[Infiziert],$R$5-1),"+#.##0;-#.##0;0")</f>
        <v>+100</v>
      </c>
      <c r="T9" s="3" t="s">
        <v>30</v>
      </c>
      <c r="U9" s="3" t="str" cm="1">
        <f t="array" ref="U9">TEXT(INDEX(CD[Genesen],$R$5),"#.##0")</f>
        <v>19.200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20.774</v>
      </c>
      <c r="S10" s="16" t="str" cm="1">
        <f t="array" ref="S10">TEXT(INDEX(CD[Total],$R$5)-INDEX(CD[Total],$R$5-1),"+#.##0;-#.##0;0")</f>
        <v>+160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16.04., insg. 20.774 (+160) Düsseldorfer mit Coronadiagnose, akt. infiz.: 1.300 (+100), 135 (-8) in Krankenhäusern i. Beh., davon 46 (+3) auf Intensiv, 3.442 (+179) in Quaran., 19.200 (+100) genesen. 342 (+3) verstorben, 7-Tages-Inzidenz 144,1 (140,9)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Row],[Inzidenz]]&gt;=100,"🔴")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Row],[Inzidenz]]&gt;=100,"🔴")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2021-04-16T12:00:53Z</dcterms:modified>
</cp:coreProperties>
</file>