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DF0014A-981C-B348-87CC-8ADAA54CAB6D}" xr6:coauthVersionLast="47" xr6:coauthVersionMax="47" xr10:uidLastSave="{00000000-0000-0000-0000-000000000000}"/>
  <bookViews>
    <workbookView xWindow="1060" yWindow="500" windowWidth="501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6" i="1" l="1"/>
  <c r="E486" i="1"/>
  <c r="F486" i="1" s="1"/>
  <c r="M486" i="1"/>
  <c r="N486" i="1"/>
  <c r="Q486" i="1"/>
  <c r="B485" i="1"/>
  <c r="E485" i="1"/>
  <c r="F485" i="1" s="1"/>
  <c r="L485" i="1" s="1"/>
  <c r="M485" i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6" i="1" l="1" a="1"/>
  <c r="P486" i="1" s="1"/>
  <c r="L486" i="1"/>
  <c r="P485" i="1" a="1"/>
  <c r="P485" i="1" s="1"/>
  <c r="L484" i="1"/>
  <c r="P484" i="1" a="1"/>
  <c r="P484" i="1" s="1"/>
  <c r="P483" i="1" a="1"/>
  <c r="P483" i="1" s="1"/>
  <c r="L483" i="1"/>
  <c r="P482" i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<sst xmlns="http://schemas.openxmlformats.org/spreadsheetml/2006/main" count="48" uniqueCount="43">
  <si>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</si>
  <si>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</si>
  <si>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</si>
  <si>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</si>
  <si>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</si>
  <si>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</si>
  <si>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</si>
  <si>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</si>
  <si>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</si>
  <si>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</si>
  <si>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</si>
  <si>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</si>
  <si>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</si>
  <si>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</si>
  <si>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</si>
  <si>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</si>
  <si>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</si>
  <si>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</si>
  <si>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</si>
  <si>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</si>
  <si>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</si>
  <si>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</si>
  <si>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</si>
  <si>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</si>
  <si>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</si>
  <si>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</si>
  <si>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</si>
  <si>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</si>
  <si>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</si>
  <si>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</si>
  <si>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</si>
  <si>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</si>
  <si>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</si>
  <si>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</si>
  <si>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</si>
  <si>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</si>
  <si>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</si>
  <si>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</si>
  <si>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</si>
  <si>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</si>
  <si>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</si>
  <si>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</si>
  <si>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19.07., insg. 25.590 (+22) mit Coronadiagnose, akt. infiz.: 300 (0), 17 (+4) in Krankenhäusern i. Beh., davon 5 (+1) auf Intensiv, 728 (+127) in Quaran., 24.900 (+100) genesen. 435 (0) verstorben, 7-Tages-Inzidenz 30,2 (28,9)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</si>
</sst>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Tabelle1!$A$7:$A$486</c:f>
              <c:numCache>
                <c:formatCode>d\-mmm</c:formatCode>
                <c:ptCount val="4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</c:numCache>
            </c:numRef>
          </c:cat>
          <c:val>
            <c:numRef>
              <c:f>Tabelle1!$B$7:$B$486</c:f>
              <c:numCache>
                <c:formatCode>0</c:formatCode>
                <c:ptCount val="48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  <c:pt idx="479">
                  <c:v>-435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Tabelle1!$A$7:$A$486</c:f>
              <c:numCache>
                <c:formatCode>d\-mmm</c:formatCode>
                <c:ptCount val="4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</c:numCache>
            </c:numRef>
          </c:cat>
          <c:val>
            <c:numRef>
              <c:f>Tabelle1!$C$7:$C$486</c:f>
              <c:numCache>
                <c:formatCode>General</c:formatCode>
                <c:ptCount val="48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  <c:pt idx="479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Tabelle1!$A$7:$A$486</c:f>
              <c:numCache>
                <c:formatCode>d\-mmm</c:formatCode>
                <c:ptCount val="4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</c:numCache>
            </c:numRef>
          </c:cat>
          <c:val>
            <c:numRef>
              <c:f>Tabelle1!$D$7:$D$486</c:f>
              <c:numCache>
                <c:formatCode>0</c:formatCode>
                <c:ptCount val="48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Tabelle1!$A$7:$A$486</c:f>
              <c:numCache>
                <c:formatCode>d\-mmm</c:formatCode>
                <c:ptCount val="4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</c:numCache>
            </c:numRef>
          </c:cat>
          <c:val>
            <c:numRef>
              <c:f>Tabelle1!$E$7:$E$486</c:f>
              <c:numCache>
                <c:formatCode>General</c:formatCode>
                <c:ptCount val="48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Tabelle1!$M$7:$M$486</c:f>
              <c:numCache>
                <c:formatCode>General</c:formatCode>
                <c:ptCount val="48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  <c:pt idx="479">
                  <c:v>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Tabelle1!$O$7:$O$486</c:f>
              <c:numCache>
                <c:formatCode>0.0</c:formatCode>
                <c:ptCount val="48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  <c:pt idx="479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19.07.2021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30,2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25.590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19.07., insg. 25.590 (+22) mit Coronadiagnose, akt. infiz.: 300 (0), 17 (+4) in Krankenhäusern i. Beh., davon 5 (+1) auf Intensiv, 728 (+127) in Quaran., 24.900 (+100) genesen. 435 (0) verstorben, 7-Tages-Inzidenz 30,2 (28,9)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🟢̎🟢🟢🟢🟢🟢🟢🟢̎🟢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6" totalsRowShown="0" headerRowDxfId="18" dataDxfId="17">
  <autoFilter ref="A6:Q486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6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19.07.2021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480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19.07.</v>
      </c>
      <c r="U6" s="3" t="s">
        <v>27</v>
      </c>
      <c r="V6" s="3" t="str" cm="1">
        <f t="array" ref="V6">TEXT(INDEX(CD[KH],$S$5),"#.##0")</f>
        <v>17</v>
      </c>
      <c r="W6" s="3" t="str" cm="1">
        <f t="array" ref="W6">TEXT(INDEX(CD[KH],$S$5)-INDEX(CD[KH],$S$5-1),"+#.##0;-#.##0;0")</f>
        <v>+4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30,2</v>
      </c>
      <c r="T7" s="3" t="str" cm="1">
        <f t="array" ref="T7">TEXT(INDEX(CD[Inzidenz],$S$5-1),"#.##0,0")</f>
        <v>28,9</v>
      </c>
      <c r="U7" s="3" t="s">
        <v>28</v>
      </c>
      <c r="V7" s="3" t="str" cm="1">
        <f t="array" ref="V7">TEXT(INDEX(CD[KH (intensiv)],$S$5),"#.##0")</f>
        <v>5</v>
      </c>
      <c r="W7" s="3" t="str" cm="1">
        <f t="array" ref="W7">TEXT(INDEX(CD[KH (intensiv)],$S$5)-INDEX(CD[KH (intensiv)],$S$5-1),"+#.##0;-#.##0;0")</f>
        <v>+1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728</v>
      </c>
      <c r="W8" s="3" t="str" cm="1">
        <f t="array" ref="W8">TEXT(INDEX(CD[Quarant],$S$5)-INDEX(CD[Quarant],$S$5-1),"+#.##0;-#.##0;0")</f>
        <v>+127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24.900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25.590</v>
      </c>
      <c r="T10" s="16" t="str" cm="1">
        <f t="array" ref="T10">TEXT(INDEX(CD[Total],$S$5)-INDEX(CD[Total],$S$5-1),"+#.##0;-#.##0;0")</f>
        <v>+22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🟢̎🟢🟢🟢🟢🟢🟢🟢̎🟢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19.07., insg. 25.590 (+22) mit Coronadiagnose, akt. infiz.: 300 (0), 17 (+4) in Krankenhäusern i. Beh., davon 5 (+1) auf Intensiv, 728 (+127) in Quaran., 24.900 (+100) genesen. 435 (0) verstorben, 7-Tages-Inzidenz 30,2 (28,9)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19.07., insg. 25.590 (+22) mit Coronadiagnose, akt. infiz.: 300 (0), 24.900 (+100) genesen. 435 (0) verstorben, 7-Tages-Inzidenz 30,2 (28,9)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19.07., insg. 25.590 (+22) mit Coronadiagnose, akt. infiz.: 300 (0), 17 (+4) in Krankenhäusern i. Beh., davon 5 (+1) auf Intensiv, 728 (+127) in Quaran., 24.900 (+100) genesen. 435 (0) verstorben, 7-Tages-Inzidenz 30,2 (28,9)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  <row r="486" spans="1:17" x14ac:dyDescent="0.2">
      <c r="A486" s="19">
        <v>44395</v>
      </c>
      <c r="B486" s="24">
        <f>-CD[[#This Row],[Verstorbene]]</f>
        <v>-435</v>
      </c>
      <c r="C486" s="2">
        <v>435</v>
      </c>
      <c r="D486" s="44">
        <v>5</v>
      </c>
      <c r="E486" s="21">
        <f>CD[[#This Row],[KH]]-CD[[#This Row],[KH (intensiv)]]</f>
        <v>12</v>
      </c>
      <c r="F486" s="21">
        <f>CD[[#This Row],[Infiziert]]-CD[[#This Row],[KH (nicht intensiv)]]-CD[[#This Row],[KH (intensiv)]]</f>
        <v>283</v>
      </c>
      <c r="G486" s="20">
        <v>24900</v>
      </c>
      <c r="H486" s="20">
        <v>25590</v>
      </c>
      <c r="I486" s="20">
        <v>300</v>
      </c>
      <c r="J486" s="20">
        <v>17</v>
      </c>
      <c r="K486" s="20">
        <v>728</v>
      </c>
      <c r="L486" s="21">
        <f>CD[[#This Row],[Verstorbene]]+CD[[#This Row],[KH (intensiv)]]+CD[[#This Row],[KH (nicht intensiv)]]+CD[[#This Row],[Infiziert (o. KH)]]+CD[[#This Row],[Genesen]]-CD[[#This Row],[Total]]</f>
        <v>45</v>
      </c>
      <c r="M486" s="22">
        <f>CD[[#This Row],[Total]]-H485</f>
        <v>22</v>
      </c>
      <c r="N486" s="22">
        <f>CD[[#This Row],[Genesen]]-G485</f>
        <v>100</v>
      </c>
      <c r="O486" s="35">
        <v>30.2</v>
      </c>
      <c r="P486" s="55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2021-07-19T10:18:43Z</dcterms:modified>
</cp:coreProperties>
</file>