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21579D3B-7B74-D945-BE85-AC99F0CCC836}" xr6:coauthVersionLast="46" xr6:coauthVersionMax="46" xr10:uidLastSave="{00000000-0000-0000-0000-000000000000}"/>
  <bookViews>
    <workbookView xWindow="18640" yWindow="500" windowWidth="29440" windowHeight="2830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93" i="1" l="1"/>
  <c r="E393" i="1"/>
  <c r="F393" i="1" s="1"/>
  <c r="M393" i="1"/>
  <c r="N393" i="1"/>
  <c r="B392" i="1"/>
  <c r="E392" i="1"/>
  <c r="F392" i="1" s="1"/>
  <c r="M392" i="1"/>
  <c r="N392" i="1"/>
  <c r="B391" i="1"/>
  <c r="E391" i="1"/>
  <c r="F391" i="1" s="1"/>
  <c r="L391" i="1" s="1"/>
  <c r="M391" i="1"/>
  <c r="N391" i="1"/>
  <c r="B390" i="1"/>
  <c r="E390" i="1"/>
  <c r="F390" i="1" s="1"/>
  <c r="L390" i="1" s="1"/>
  <c r="M390" i="1"/>
  <c r="N390" i="1"/>
  <c r="B389" i="1"/>
  <c r="E389" i="1"/>
  <c r="F389" i="1" s="1"/>
  <c r="M389" i="1"/>
  <c r="N389" i="1"/>
  <c r="B388" i="1"/>
  <c r="E388" i="1"/>
  <c r="F388" i="1" s="1"/>
  <c r="L388" i="1" s="1"/>
  <c r="M388" i="1"/>
  <c r="N388" i="1"/>
  <c r="B387" i="1"/>
  <c r="E387" i="1"/>
  <c r="F387" i="1" s="1"/>
  <c r="L387" i="1" s="1"/>
  <c r="M387" i="1"/>
  <c r="P393" i="1" s="1" a="1"/>
  <c r="P393" i="1" s="1"/>
  <c r="N387" i="1"/>
  <c r="P7" i="1" a="1"/>
  <c r="P7" i="1" s="1"/>
  <c r="P298" i="1" a="1"/>
  <c r="P298" i="1" s="1"/>
  <c r="P299" i="1" a="1"/>
  <c r="P299" i="1" s="1"/>
  <c r="P300" i="1" a="1"/>
  <c r="P300" i="1" s="1"/>
  <c r="P301" i="1" a="1"/>
  <c r="P301" i="1" s="1"/>
  <c r="P302" i="1" a="1"/>
  <c r="P302" i="1" s="1"/>
  <c r="P303" i="1" a="1"/>
  <c r="P303" i="1" s="1"/>
  <c r="P304" i="1" a="1"/>
  <c r="P304" i="1" s="1"/>
  <c r="P305" i="1" a="1"/>
  <c r="P305" i="1" s="1"/>
  <c r="P306" i="1" a="1"/>
  <c r="P306" i="1" s="1"/>
  <c r="P307" i="1" a="1"/>
  <c r="P307" i="1" s="1"/>
  <c r="P308" i="1" a="1"/>
  <c r="P308" i="1" s="1"/>
  <c r="P309" i="1" a="1"/>
  <c r="P309" i="1" s="1"/>
  <c r="P310" i="1" a="1"/>
  <c r="P310" i="1" s="1"/>
  <c r="P311" i="1" a="1"/>
  <c r="P311" i="1" s="1"/>
  <c r="P312" i="1" a="1"/>
  <c r="P312" i="1" s="1"/>
  <c r="P313" i="1" a="1"/>
  <c r="P313" i="1" s="1"/>
  <c r="P314" i="1" a="1"/>
  <c r="P314" i="1" s="1"/>
  <c r="P315" i="1" a="1"/>
  <c r="P315" i="1" s="1"/>
  <c r="P316" i="1" a="1"/>
  <c r="P316" i="1" s="1"/>
  <c r="P317" i="1" a="1"/>
  <c r="P317" i="1" s="1"/>
  <c r="P318" i="1" a="1"/>
  <c r="P318" i="1" s="1"/>
  <c r="P319" i="1" a="1"/>
  <c r="P319" i="1" s="1"/>
  <c r="P320" i="1" a="1"/>
  <c r="P320" i="1" s="1"/>
  <c r="P321" i="1" a="1"/>
  <c r="P321" i="1" s="1"/>
  <c r="P322" i="1" a="1"/>
  <c r="P322" i="1" s="1"/>
  <c r="P323" i="1" a="1"/>
  <c r="P323" i="1" s="1"/>
  <c r="P324" i="1" a="1"/>
  <c r="P324" i="1" s="1"/>
  <c r="P325" i="1" a="1"/>
  <c r="P325" i="1" s="1"/>
  <c r="P326" i="1" a="1"/>
  <c r="P326" i="1" s="1"/>
  <c r="P327" i="1" a="1"/>
  <c r="P327" i="1" s="1"/>
  <c r="P328" i="1" a="1"/>
  <c r="P328" i="1" s="1"/>
  <c r="P329" i="1" a="1"/>
  <c r="P329" i="1" s="1"/>
  <c r="P330" i="1" a="1"/>
  <c r="P330" i="1" s="1"/>
  <c r="P331" i="1" a="1"/>
  <c r="P331" i="1" s="1"/>
  <c r="P332" i="1" a="1"/>
  <c r="P332" i="1" s="1"/>
  <c r="P333" i="1" a="1"/>
  <c r="P333" i="1" s="1"/>
  <c r="P334" i="1" a="1"/>
  <c r="P334" i="1" s="1"/>
  <c r="P335" i="1" a="1"/>
  <c r="P335" i="1" s="1"/>
  <c r="P336" i="1" a="1"/>
  <c r="P336" i="1" s="1"/>
  <c r="P337" i="1" a="1"/>
  <c r="P337" i="1" s="1"/>
  <c r="P338" i="1" a="1"/>
  <c r="P338" i="1" s="1"/>
  <c r="P339" i="1" a="1"/>
  <c r="P339" i="1" s="1"/>
  <c r="P340" i="1" a="1"/>
  <c r="P340" i="1" s="1"/>
  <c r="P341" i="1" a="1"/>
  <c r="P341" i="1" s="1"/>
  <c r="P342" i="1" a="1"/>
  <c r="P342" i="1" s="1"/>
  <c r="P343" i="1" a="1"/>
  <c r="P343" i="1" s="1"/>
  <c r="P344" i="1" a="1"/>
  <c r="P344" i="1" s="1"/>
  <c r="P345" i="1" a="1"/>
  <c r="P345" i="1" s="1"/>
  <c r="P346" i="1" a="1"/>
  <c r="P346" i="1" s="1"/>
  <c r="P347" i="1" a="1"/>
  <c r="P347" i="1" s="1"/>
  <c r="P348" i="1" a="1"/>
  <c r="P348" i="1" s="1"/>
  <c r="P349" i="1" a="1"/>
  <c r="P349" i="1" s="1"/>
  <c r="P350" i="1" a="1"/>
  <c r="P350" i="1" s="1"/>
  <c r="P351" i="1" a="1"/>
  <c r="P351" i="1" s="1"/>
  <c r="P352" i="1" a="1"/>
  <c r="P352" i="1" s="1"/>
  <c r="P353" i="1" a="1"/>
  <c r="P353" i="1" s="1"/>
  <c r="P354" i="1" a="1"/>
  <c r="P354" i="1" s="1"/>
  <c r="P355" i="1" a="1"/>
  <c r="P355" i="1" s="1"/>
  <c r="P356" i="1" a="1"/>
  <c r="P356" i="1" s="1"/>
  <c r="P357" i="1" a="1"/>
  <c r="P357" i="1" s="1"/>
  <c r="P358" i="1" a="1"/>
  <c r="P358" i="1" s="1"/>
  <c r="P359" i="1" a="1"/>
  <c r="P359" i="1" s="1"/>
  <c r="P360" i="1" a="1"/>
  <c r="P360" i="1" s="1"/>
  <c r="P361" i="1" a="1"/>
  <c r="P361" i="1" s="1"/>
  <c r="P362" i="1" a="1"/>
  <c r="P362" i="1" s="1"/>
  <c r="P363" i="1" a="1"/>
  <c r="P363" i="1" s="1"/>
  <c r="P364" i="1" a="1"/>
  <c r="P364" i="1" s="1"/>
  <c r="P365" i="1" a="1"/>
  <c r="P365" i="1" s="1"/>
  <c r="P366" i="1" a="1"/>
  <c r="P366" i="1" s="1"/>
  <c r="P367" i="1" a="1"/>
  <c r="P367" i="1" s="1"/>
  <c r="P368" i="1" a="1"/>
  <c r="P368" i="1" s="1"/>
  <c r="P369" i="1" a="1"/>
  <c r="P369" i="1" s="1"/>
  <c r="P370" i="1" a="1"/>
  <c r="P370" i="1" s="1"/>
  <c r="P371" i="1" a="1"/>
  <c r="P371" i="1" s="1"/>
  <c r="P372" i="1" a="1"/>
  <c r="P372" i="1" s="1"/>
  <c r="P373" i="1" a="1"/>
  <c r="P373" i="1" s="1"/>
  <c r="P374" i="1" a="1"/>
  <c r="P374" i="1" s="1"/>
  <c r="P375" i="1" a="1"/>
  <c r="P375" i="1" s="1"/>
  <c r="P376" i="1" a="1"/>
  <c r="P376" i="1" s="1"/>
  <c r="P377" i="1" a="1"/>
  <c r="P377" i="1" s="1"/>
  <c r="P378" i="1" a="1"/>
  <c r="P378" i="1" s="1"/>
  <c r="P379" i="1" a="1"/>
  <c r="P379" i="1" s="1"/>
  <c r="P380" i="1" a="1"/>
  <c r="P380" i="1" s="1"/>
  <c r="P381" i="1" a="1"/>
  <c r="P381" i="1" s="1"/>
  <c r="P382" i="1" a="1"/>
  <c r="P382" i="1" s="1"/>
  <c r="P383" i="1" a="1"/>
  <c r="P383" i="1" s="1"/>
  <c r="P384" i="1" a="1"/>
  <c r="P384" i="1" s="1"/>
  <c r="P386" i="1" a="1"/>
  <c r="P386" i="1" s="1"/>
  <c r="B386" i="1"/>
  <c r="E386" i="1"/>
  <c r="F386" i="1" s="1"/>
  <c r="L386" i="1" s="1"/>
  <c r="M386" i="1"/>
  <c r="P392" i="1" s="1" a="1"/>
  <c r="P392" i="1" s="1"/>
  <c r="N386" i="1"/>
  <c r="B385" i="1"/>
  <c r="E385" i="1"/>
  <c r="F385" i="1" s="1"/>
  <c r="L385" i="1" s="1"/>
  <c r="M385" i="1"/>
  <c r="P391" i="1" s="1" a="1"/>
  <c r="P391" i="1" s="1"/>
  <c r="N385" i="1"/>
  <c r="B384" i="1"/>
  <c r="E384" i="1"/>
  <c r="F384" i="1" s="1"/>
  <c r="M384" i="1"/>
  <c r="P390" i="1" s="1" a="1"/>
  <c r="P390" i="1" s="1"/>
  <c r="N384" i="1"/>
  <c r="B383" i="1"/>
  <c r="E383" i="1"/>
  <c r="F383" i="1" s="1"/>
  <c r="M383" i="1"/>
  <c r="P389" i="1" s="1" a="1"/>
  <c r="P389" i="1" s="1"/>
  <c r="N383" i="1"/>
  <c r="N378" i="1"/>
  <c r="N379" i="1"/>
  <c r="N380" i="1"/>
  <c r="N381" i="1"/>
  <c r="N382" i="1"/>
  <c r="M378" i="1"/>
  <c r="M379" i="1"/>
  <c r="M380" i="1"/>
  <c r="M381" i="1"/>
  <c r="P387" i="1" s="1" a="1"/>
  <c r="P387" i="1" s="1"/>
  <c r="M382" i="1"/>
  <c r="B378" i="1"/>
  <c r="B379" i="1"/>
  <c r="B380" i="1"/>
  <c r="B381" i="1"/>
  <c r="B382" i="1"/>
  <c r="E378" i="1"/>
  <c r="F378" i="1" s="1"/>
  <c r="L378" i="1" s="1"/>
  <c r="E379" i="1"/>
  <c r="F379" i="1" s="1"/>
  <c r="E380" i="1"/>
  <c r="F380" i="1" s="1"/>
  <c r="E381" i="1"/>
  <c r="F381" i="1" s="1"/>
  <c r="L381" i="1" s="1"/>
  <c r="E382" i="1"/>
  <c r="F382" i="1" s="1"/>
  <c r="L382" i="1" s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R5" i="1" a="1"/>
  <c r="R5" i="1" s="1"/>
  <c r="R10" i="1" s="1" a="1"/>
  <c r="R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R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L393" i="1" l="1"/>
  <c r="L392" i="1"/>
  <c r="O388" i="1"/>
  <c r="P388" i="1" s="1" a="1"/>
  <c r="P388" i="1" s="1"/>
  <c r="L389" i="1"/>
  <c r="O385" i="1"/>
  <c r="P385" i="1" s="1" a="1"/>
  <c r="P385" i="1" s="1"/>
  <c r="L384" i="1"/>
  <c r="L379" i="1"/>
  <c r="L383" i="1"/>
  <c r="L380" i="1"/>
  <c r="L377" i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P55" i="1" s="1" a="1"/>
  <c r="P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P297" i="1" s="1" a="1"/>
  <c r="P297" i="1" s="1"/>
  <c r="L297" i="1"/>
  <c r="O296" i="1"/>
  <c r="P296" i="1" s="1" a="1"/>
  <c r="P296" i="1" s="1"/>
  <c r="O295" i="1"/>
  <c r="P295" i="1" s="1" a="1"/>
  <c r="P295" i="1" s="1"/>
  <c r="L296" i="1"/>
  <c r="O292" i="1"/>
  <c r="P292" i="1" s="1" a="1"/>
  <c r="P292" i="1" s="1"/>
  <c r="O294" i="1"/>
  <c r="P294" i="1" s="1" a="1"/>
  <c r="P294" i="1" s="1"/>
  <c r="L295" i="1"/>
  <c r="O293" i="1"/>
  <c r="P293" i="1" s="1" a="1"/>
  <c r="P293" i="1" s="1"/>
  <c r="L293" i="1"/>
  <c r="L292" i="1"/>
  <c r="O289" i="1"/>
  <c r="P289" i="1" s="1" a="1"/>
  <c r="P289" i="1" s="1"/>
  <c r="O290" i="1"/>
  <c r="P290" i="1" s="1" a="1"/>
  <c r="P290" i="1" s="1"/>
  <c r="O291" i="1"/>
  <c r="P291" i="1" s="1" a="1"/>
  <c r="P291" i="1" s="1"/>
  <c r="O288" i="1"/>
  <c r="P288" i="1" s="1" a="1"/>
  <c r="P288" i="1" s="1"/>
  <c r="L290" i="1"/>
  <c r="O287" i="1"/>
  <c r="P287" i="1" s="1" a="1"/>
  <c r="P287" i="1" s="1"/>
  <c r="L289" i="1"/>
  <c r="L288" i="1"/>
  <c r="O286" i="1"/>
  <c r="P286" i="1" s="1" a="1"/>
  <c r="P286" i="1" s="1"/>
  <c r="L286" i="1"/>
  <c r="O285" i="1"/>
  <c r="P285" i="1" s="1" a="1"/>
  <c r="P285" i="1" s="1"/>
  <c r="O284" i="1"/>
  <c r="P284" i="1" s="1" a="1"/>
  <c r="P284" i="1" s="1"/>
  <c r="O283" i="1"/>
  <c r="P283" i="1" s="1" a="1"/>
  <c r="P283" i="1" s="1"/>
  <c r="O282" i="1"/>
  <c r="P282" i="1" s="1" a="1"/>
  <c r="P282" i="1" s="1"/>
  <c r="O281" i="1"/>
  <c r="P281" i="1" s="1" a="1"/>
  <c r="P281" i="1" s="1"/>
  <c r="O276" i="1"/>
  <c r="P276" i="1" s="1" a="1"/>
  <c r="P276" i="1" s="1"/>
  <c r="O277" i="1"/>
  <c r="P277" i="1" s="1" a="1"/>
  <c r="P277" i="1" s="1"/>
  <c r="O280" i="1"/>
  <c r="P280" i="1" s="1" a="1"/>
  <c r="P280" i="1" s="1"/>
  <c r="O279" i="1"/>
  <c r="P279" i="1" s="1" a="1"/>
  <c r="P279" i="1" s="1"/>
  <c r="L279" i="1"/>
  <c r="L278" i="1"/>
  <c r="O278" i="1"/>
  <c r="P278" i="1" s="1" a="1"/>
  <c r="P278" i="1" s="1"/>
  <c r="O275" i="1"/>
  <c r="P275" i="1" s="1" a="1"/>
  <c r="P275" i="1" s="1"/>
  <c r="L277" i="1"/>
  <c r="L276" i="1"/>
  <c r="O274" i="1"/>
  <c r="P274" i="1" s="1" a="1"/>
  <c r="P274" i="1" s="1"/>
  <c r="O260" i="1"/>
  <c r="P260" i="1" s="1" a="1"/>
  <c r="P260" i="1" s="1"/>
  <c r="O271" i="1"/>
  <c r="P271" i="1" s="1" a="1"/>
  <c r="P271" i="1" s="1"/>
  <c r="O272" i="1"/>
  <c r="P272" i="1" s="1" a="1"/>
  <c r="P272" i="1" s="1"/>
  <c r="O273" i="1"/>
  <c r="P273" i="1" s="1" a="1"/>
  <c r="P273" i="1" s="1"/>
  <c r="F12" i="1"/>
  <c r="L12" i="1" s="1"/>
  <c r="L273" i="1"/>
  <c r="F14" i="1"/>
  <c r="L14" i="1" s="1"/>
  <c r="F11" i="1"/>
  <c r="L11" i="1" s="1"/>
  <c r="F10" i="1"/>
  <c r="L10" i="1" s="1"/>
  <c r="O257" i="1"/>
  <c r="P257" i="1" s="1" a="1"/>
  <c r="P257" i="1" s="1"/>
  <c r="O270" i="1"/>
  <c r="P270" i="1" s="1" a="1"/>
  <c r="P270" i="1" s="1"/>
  <c r="O268" i="1"/>
  <c r="P268" i="1" s="1" a="1"/>
  <c r="P268" i="1" s="1"/>
  <c r="L270" i="1"/>
  <c r="O269" i="1"/>
  <c r="P269" i="1" s="1" a="1"/>
  <c r="P269" i="1" s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P267" i="1" s="1" a="1"/>
  <c r="P267" i="1" s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P159" i="1" s="1" a="1"/>
  <c r="P159" i="1" s="1"/>
  <c r="O151" i="1"/>
  <c r="P151" i="1" s="1" a="1"/>
  <c r="P151" i="1" s="1"/>
  <c r="O143" i="1"/>
  <c r="P143" i="1" s="1" a="1"/>
  <c r="P143" i="1" s="1"/>
  <c r="O135" i="1"/>
  <c r="P135" i="1" s="1" a="1"/>
  <c r="P135" i="1" s="1"/>
  <c r="O262" i="1"/>
  <c r="P262" i="1" s="1" a="1"/>
  <c r="P262" i="1" s="1"/>
  <c r="O266" i="1"/>
  <c r="P266" i="1" s="1" a="1"/>
  <c r="P266" i="1" s="1"/>
  <c r="L34" i="1"/>
  <c r="L233" i="1"/>
  <c r="O259" i="1"/>
  <c r="P259" i="1" s="1" a="1"/>
  <c r="P259" i="1" s="1"/>
  <c r="O254" i="1"/>
  <c r="P254" i="1" s="1" a="1"/>
  <c r="P254" i="1" s="1"/>
  <c r="O246" i="1"/>
  <c r="P246" i="1" s="1" a="1"/>
  <c r="P246" i="1" s="1"/>
  <c r="O238" i="1"/>
  <c r="P238" i="1" s="1" a="1"/>
  <c r="P238" i="1" s="1"/>
  <c r="O230" i="1"/>
  <c r="P230" i="1" s="1" a="1"/>
  <c r="P230" i="1" s="1"/>
  <c r="O222" i="1"/>
  <c r="P222" i="1" s="1" a="1"/>
  <c r="P222" i="1" s="1"/>
  <c r="O214" i="1"/>
  <c r="P214" i="1" s="1" a="1"/>
  <c r="P214" i="1" s="1"/>
  <c r="O206" i="1"/>
  <c r="P206" i="1" s="1" a="1"/>
  <c r="P206" i="1" s="1"/>
  <c r="O197" i="1"/>
  <c r="P197" i="1" s="1" a="1"/>
  <c r="P197" i="1" s="1"/>
  <c r="O190" i="1"/>
  <c r="P190" i="1" s="1" a="1"/>
  <c r="P190" i="1" s="1"/>
  <c r="O181" i="1"/>
  <c r="P181" i="1" s="1" a="1"/>
  <c r="P181" i="1" s="1"/>
  <c r="O173" i="1"/>
  <c r="P173" i="1" s="1" a="1"/>
  <c r="P173" i="1" s="1"/>
  <c r="O165" i="1"/>
  <c r="P165" i="1" s="1" a="1"/>
  <c r="P165" i="1" s="1"/>
  <c r="O157" i="1"/>
  <c r="P157" i="1" s="1" a="1"/>
  <c r="P157" i="1" s="1"/>
  <c r="O149" i="1"/>
  <c r="P149" i="1" s="1" a="1"/>
  <c r="P149" i="1" s="1"/>
  <c r="O141" i="1"/>
  <c r="P141" i="1" s="1" a="1"/>
  <c r="P141" i="1" s="1"/>
  <c r="O132" i="1"/>
  <c r="P132" i="1" s="1" a="1"/>
  <c r="P132" i="1" s="1"/>
  <c r="O124" i="1"/>
  <c r="P124" i="1" s="1" a="1"/>
  <c r="P124" i="1" s="1"/>
  <c r="O117" i="1"/>
  <c r="P117" i="1" s="1" a="1"/>
  <c r="P117" i="1" s="1"/>
  <c r="O109" i="1"/>
  <c r="P109" i="1" s="1" a="1"/>
  <c r="P109" i="1" s="1"/>
  <c r="O101" i="1"/>
  <c r="P101" i="1" s="1" a="1"/>
  <c r="P101" i="1" s="1"/>
  <c r="O93" i="1"/>
  <c r="P93" i="1" s="1" a="1"/>
  <c r="P93" i="1" s="1"/>
  <c r="O85" i="1"/>
  <c r="P85" i="1" s="1" a="1"/>
  <c r="P85" i="1" s="1"/>
  <c r="O77" i="1"/>
  <c r="P77" i="1" s="1" a="1"/>
  <c r="P77" i="1" s="1"/>
  <c r="O69" i="1"/>
  <c r="P69" i="1" s="1" a="1"/>
  <c r="P69" i="1" s="1"/>
  <c r="O61" i="1"/>
  <c r="P61" i="1" s="1" a="1"/>
  <c r="P61" i="1" s="1"/>
  <c r="O45" i="1"/>
  <c r="P45" i="1" s="1" a="1"/>
  <c r="P45" i="1" s="1"/>
  <c r="O37" i="1"/>
  <c r="P37" i="1" s="1" a="1"/>
  <c r="P37" i="1" s="1"/>
  <c r="O29" i="1"/>
  <c r="P29" i="1" s="1" a="1"/>
  <c r="P29" i="1" s="1"/>
  <c r="O21" i="1"/>
  <c r="P21" i="1" s="1" a="1"/>
  <c r="P21" i="1" s="1"/>
  <c r="O11" i="1"/>
  <c r="P11" i="1" s="1" a="1"/>
  <c r="P11" i="1" s="1"/>
  <c r="O247" i="1"/>
  <c r="P247" i="1" s="1" a="1"/>
  <c r="P247" i="1" s="1"/>
  <c r="O239" i="1"/>
  <c r="P239" i="1" s="1" a="1"/>
  <c r="P239" i="1" s="1"/>
  <c r="O231" i="1"/>
  <c r="P231" i="1" s="1" a="1"/>
  <c r="P231" i="1" s="1"/>
  <c r="O223" i="1"/>
  <c r="P223" i="1" s="1" a="1"/>
  <c r="P223" i="1" s="1"/>
  <c r="O215" i="1"/>
  <c r="P215" i="1" s="1" a="1"/>
  <c r="P215" i="1" s="1"/>
  <c r="O207" i="1"/>
  <c r="P207" i="1" s="1" a="1"/>
  <c r="P207" i="1" s="1"/>
  <c r="O199" i="1"/>
  <c r="P199" i="1" s="1" a="1"/>
  <c r="P199" i="1" s="1"/>
  <c r="O183" i="1"/>
  <c r="P183" i="1" s="1" a="1"/>
  <c r="P183" i="1" s="1"/>
  <c r="O127" i="1"/>
  <c r="P127" i="1" s="1" a="1"/>
  <c r="P127" i="1" s="1"/>
  <c r="O119" i="1"/>
  <c r="P119" i="1" s="1" a="1"/>
  <c r="P119" i="1" s="1"/>
  <c r="O111" i="1"/>
  <c r="P111" i="1" s="1" a="1"/>
  <c r="P111" i="1" s="1"/>
  <c r="O103" i="1"/>
  <c r="P103" i="1" s="1" a="1"/>
  <c r="P103" i="1" s="1"/>
  <c r="O95" i="1"/>
  <c r="P95" i="1" s="1" a="1"/>
  <c r="P95" i="1" s="1"/>
  <c r="O87" i="1"/>
  <c r="P87" i="1" s="1" a="1"/>
  <c r="P87" i="1" s="1"/>
  <c r="O79" i="1"/>
  <c r="P79" i="1" s="1" a="1"/>
  <c r="P79" i="1" s="1"/>
  <c r="O71" i="1"/>
  <c r="P71" i="1" s="1" a="1"/>
  <c r="P71" i="1" s="1"/>
  <c r="O63" i="1"/>
  <c r="P63" i="1" s="1" a="1"/>
  <c r="P63" i="1" s="1"/>
  <c r="O47" i="1"/>
  <c r="P47" i="1" s="1" a="1"/>
  <c r="P47" i="1" s="1"/>
  <c r="O39" i="1"/>
  <c r="P39" i="1" s="1" a="1"/>
  <c r="P39" i="1" s="1"/>
  <c r="O31" i="1"/>
  <c r="P31" i="1" s="1" a="1"/>
  <c r="P31" i="1" s="1"/>
  <c r="O23" i="1"/>
  <c r="P23" i="1" s="1" a="1"/>
  <c r="P23" i="1" s="1"/>
  <c r="O15" i="1"/>
  <c r="P15" i="1" s="1" a="1"/>
  <c r="P15" i="1" s="1"/>
  <c r="O263" i="1"/>
  <c r="P263" i="1" s="1" a="1"/>
  <c r="P263" i="1" s="1"/>
  <c r="L174" i="1"/>
  <c r="L219" i="1"/>
  <c r="L215" i="1"/>
  <c r="L106" i="1"/>
  <c r="L114" i="1"/>
  <c r="L254" i="1"/>
  <c r="O253" i="1"/>
  <c r="P253" i="1" s="1" a="1"/>
  <c r="P253" i="1" s="1"/>
  <c r="O245" i="1"/>
  <c r="P245" i="1" s="1" a="1"/>
  <c r="P245" i="1" s="1"/>
  <c r="O237" i="1"/>
  <c r="P237" i="1" s="1" a="1"/>
  <c r="P237" i="1" s="1"/>
  <c r="O229" i="1"/>
  <c r="P229" i="1" s="1" a="1"/>
  <c r="P229" i="1" s="1"/>
  <c r="O221" i="1"/>
  <c r="P221" i="1" s="1" a="1"/>
  <c r="P221" i="1" s="1"/>
  <c r="O213" i="1"/>
  <c r="P213" i="1" s="1" a="1"/>
  <c r="P213" i="1" s="1"/>
  <c r="O205" i="1"/>
  <c r="P205" i="1" s="1" a="1"/>
  <c r="P205" i="1" s="1"/>
  <c r="O189" i="1"/>
  <c r="P189" i="1" s="1" a="1"/>
  <c r="P189" i="1" s="1"/>
  <c r="L55" i="1"/>
  <c r="L39" i="1"/>
  <c r="L137" i="1"/>
  <c r="L141" i="1"/>
  <c r="L185" i="1"/>
  <c r="O252" i="1"/>
  <c r="P252" i="1" s="1" a="1"/>
  <c r="P252" i="1" s="1"/>
  <c r="O244" i="1"/>
  <c r="P244" i="1" s="1" a="1"/>
  <c r="P244" i="1" s="1"/>
  <c r="O236" i="1"/>
  <c r="P236" i="1" s="1" a="1"/>
  <c r="P236" i="1" s="1"/>
  <c r="O228" i="1"/>
  <c r="P228" i="1" s="1" a="1"/>
  <c r="P228" i="1" s="1"/>
  <c r="O220" i="1"/>
  <c r="P220" i="1" s="1" a="1"/>
  <c r="P220" i="1" s="1"/>
  <c r="O212" i="1"/>
  <c r="P212" i="1" s="1" a="1"/>
  <c r="P212" i="1" s="1"/>
  <c r="O204" i="1"/>
  <c r="P204" i="1" s="1" a="1"/>
  <c r="P204" i="1" s="1"/>
  <c r="O195" i="1"/>
  <c r="P195" i="1" s="1" a="1"/>
  <c r="P195" i="1" s="1"/>
  <c r="O187" i="1"/>
  <c r="P187" i="1" s="1" a="1"/>
  <c r="P187" i="1" s="1"/>
  <c r="O179" i="1"/>
  <c r="P179" i="1" s="1" a="1"/>
  <c r="P179" i="1" s="1"/>
  <c r="O171" i="1"/>
  <c r="P171" i="1" s="1" a="1"/>
  <c r="P171" i="1" s="1"/>
  <c r="O163" i="1"/>
  <c r="P163" i="1" s="1" a="1"/>
  <c r="P163" i="1" s="1"/>
  <c r="O156" i="1"/>
  <c r="P156" i="1" s="1" a="1"/>
  <c r="P156" i="1" s="1"/>
  <c r="O148" i="1"/>
  <c r="P148" i="1" s="1" a="1"/>
  <c r="P148" i="1" s="1"/>
  <c r="O140" i="1"/>
  <c r="P140" i="1" s="1" a="1"/>
  <c r="P140" i="1" s="1"/>
  <c r="O116" i="1"/>
  <c r="P116" i="1" s="1" a="1"/>
  <c r="P116" i="1" s="1"/>
  <c r="O108" i="1"/>
  <c r="P108" i="1" s="1" a="1"/>
  <c r="P108" i="1" s="1"/>
  <c r="O100" i="1"/>
  <c r="P100" i="1" s="1" a="1"/>
  <c r="P100" i="1" s="1"/>
  <c r="O92" i="1"/>
  <c r="P92" i="1" s="1" a="1"/>
  <c r="P92" i="1" s="1"/>
  <c r="O84" i="1"/>
  <c r="P84" i="1" s="1" a="1"/>
  <c r="P84" i="1" s="1"/>
  <c r="O76" i="1"/>
  <c r="P76" i="1" s="1" a="1"/>
  <c r="P76" i="1" s="1"/>
  <c r="O68" i="1"/>
  <c r="P68" i="1" s="1" a="1"/>
  <c r="P68" i="1" s="1"/>
  <c r="O60" i="1"/>
  <c r="P60" i="1" s="1" a="1"/>
  <c r="P60" i="1" s="1"/>
  <c r="O44" i="1"/>
  <c r="P44" i="1" s="1" a="1"/>
  <c r="P44" i="1" s="1"/>
  <c r="O36" i="1"/>
  <c r="P36" i="1" s="1" a="1"/>
  <c r="P36" i="1" s="1"/>
  <c r="O28" i="1"/>
  <c r="P28" i="1" s="1" a="1"/>
  <c r="P28" i="1" s="1"/>
  <c r="O20" i="1"/>
  <c r="P20" i="1" s="1" a="1"/>
  <c r="P20" i="1" s="1"/>
  <c r="O261" i="1"/>
  <c r="P261" i="1" s="1" a="1"/>
  <c r="P261" i="1" s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P251" i="1" s="1" a="1"/>
  <c r="P251" i="1" s="1"/>
  <c r="O243" i="1"/>
  <c r="P243" i="1" s="1" a="1"/>
  <c r="P243" i="1" s="1"/>
  <c r="O235" i="1"/>
  <c r="P235" i="1" s="1" a="1"/>
  <c r="P235" i="1" s="1"/>
  <c r="O227" i="1"/>
  <c r="P227" i="1" s="1" a="1"/>
  <c r="P227" i="1" s="1"/>
  <c r="O219" i="1"/>
  <c r="P219" i="1" s="1" a="1"/>
  <c r="P219" i="1" s="1"/>
  <c r="O211" i="1"/>
  <c r="P211" i="1" s="1" a="1"/>
  <c r="P211" i="1" s="1"/>
  <c r="O203" i="1"/>
  <c r="P203" i="1" s="1" a="1"/>
  <c r="P203" i="1" s="1"/>
  <c r="O155" i="1"/>
  <c r="P155" i="1" s="1" a="1"/>
  <c r="P155" i="1" s="1"/>
  <c r="O147" i="1"/>
  <c r="P147" i="1" s="1" a="1"/>
  <c r="P147" i="1" s="1"/>
  <c r="O139" i="1"/>
  <c r="P139" i="1" s="1" a="1"/>
  <c r="P139" i="1" s="1"/>
  <c r="O131" i="1"/>
  <c r="P131" i="1" s="1" a="1"/>
  <c r="P131" i="1" s="1"/>
  <c r="O123" i="1"/>
  <c r="P123" i="1" s="1" a="1"/>
  <c r="P123" i="1" s="1"/>
  <c r="O115" i="1"/>
  <c r="P115" i="1" s="1" a="1"/>
  <c r="P115" i="1" s="1"/>
  <c r="O107" i="1"/>
  <c r="P107" i="1" s="1" a="1"/>
  <c r="P107" i="1" s="1"/>
  <c r="O99" i="1"/>
  <c r="P99" i="1" s="1" a="1"/>
  <c r="P99" i="1" s="1"/>
  <c r="O91" i="1"/>
  <c r="P91" i="1" s="1" a="1"/>
  <c r="P91" i="1" s="1"/>
  <c r="O83" i="1"/>
  <c r="P83" i="1" s="1" a="1"/>
  <c r="P83" i="1" s="1"/>
  <c r="O75" i="1"/>
  <c r="P75" i="1" s="1" a="1"/>
  <c r="P75" i="1" s="1"/>
  <c r="O67" i="1"/>
  <c r="P67" i="1" s="1" a="1"/>
  <c r="P67" i="1" s="1"/>
  <c r="O59" i="1"/>
  <c r="P59" i="1" s="1" a="1"/>
  <c r="P59" i="1" s="1"/>
  <c r="O51" i="1"/>
  <c r="P51" i="1" s="1" a="1"/>
  <c r="P51" i="1" s="1"/>
  <c r="O43" i="1"/>
  <c r="P43" i="1" s="1" a="1"/>
  <c r="P43" i="1" s="1"/>
  <c r="O35" i="1"/>
  <c r="P35" i="1" s="1" a="1"/>
  <c r="P35" i="1" s="1"/>
  <c r="O27" i="1"/>
  <c r="P27" i="1" s="1" a="1"/>
  <c r="P27" i="1" s="1"/>
  <c r="O19" i="1"/>
  <c r="P19" i="1" s="1" a="1"/>
  <c r="P19" i="1" s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P255" i="1" s="1" a="1"/>
  <c r="P255" i="1" s="1"/>
  <c r="O250" i="1"/>
  <c r="P250" i="1" s="1" a="1"/>
  <c r="P250" i="1" s="1"/>
  <c r="O242" i="1"/>
  <c r="P242" i="1" s="1" a="1"/>
  <c r="P242" i="1" s="1"/>
  <c r="O234" i="1"/>
  <c r="P234" i="1" s="1" a="1"/>
  <c r="P234" i="1" s="1"/>
  <c r="O226" i="1"/>
  <c r="P226" i="1" s="1" a="1"/>
  <c r="P226" i="1" s="1"/>
  <c r="O218" i="1"/>
  <c r="P218" i="1" s="1" a="1"/>
  <c r="P218" i="1" s="1"/>
  <c r="O210" i="1"/>
  <c r="P210" i="1" s="1" a="1"/>
  <c r="P210" i="1" s="1"/>
  <c r="O202" i="1"/>
  <c r="P202" i="1" s="1" a="1"/>
  <c r="P202" i="1" s="1"/>
  <c r="O193" i="1"/>
  <c r="P193" i="1" s="1" a="1"/>
  <c r="P193" i="1" s="1"/>
  <c r="O186" i="1"/>
  <c r="P186" i="1" s="1" a="1"/>
  <c r="P186" i="1" s="1"/>
  <c r="O177" i="1"/>
  <c r="P177" i="1" s="1" a="1"/>
  <c r="P177" i="1" s="1"/>
  <c r="O169" i="1"/>
  <c r="P169" i="1" s="1" a="1"/>
  <c r="P169" i="1" s="1"/>
  <c r="O161" i="1"/>
  <c r="P161" i="1" s="1" a="1"/>
  <c r="P161" i="1" s="1"/>
  <c r="O153" i="1"/>
  <c r="P153" i="1" s="1" a="1"/>
  <c r="P153" i="1" s="1"/>
  <c r="O145" i="1"/>
  <c r="P145" i="1" s="1" a="1"/>
  <c r="P145" i="1" s="1"/>
  <c r="O137" i="1"/>
  <c r="P137" i="1" s="1" a="1"/>
  <c r="P137" i="1" s="1"/>
  <c r="O128" i="1"/>
  <c r="P128" i="1" s="1" a="1"/>
  <c r="P128" i="1" s="1"/>
  <c r="O120" i="1"/>
  <c r="P120" i="1" s="1" a="1"/>
  <c r="P120" i="1" s="1"/>
  <c r="O113" i="1"/>
  <c r="P113" i="1" s="1" a="1"/>
  <c r="P113" i="1" s="1"/>
  <c r="O105" i="1"/>
  <c r="P105" i="1" s="1" a="1"/>
  <c r="P105" i="1" s="1"/>
  <c r="O97" i="1"/>
  <c r="P97" i="1" s="1" a="1"/>
  <c r="P97" i="1" s="1"/>
  <c r="O89" i="1"/>
  <c r="P89" i="1" s="1" a="1"/>
  <c r="P89" i="1" s="1"/>
  <c r="O81" i="1"/>
  <c r="P81" i="1" s="1" a="1"/>
  <c r="P81" i="1" s="1"/>
  <c r="O73" i="1"/>
  <c r="P73" i="1" s="1" a="1"/>
  <c r="P73" i="1" s="1"/>
  <c r="O65" i="1"/>
  <c r="P65" i="1" s="1" a="1"/>
  <c r="P65" i="1" s="1"/>
  <c r="O49" i="1"/>
  <c r="P49" i="1" s="1" a="1"/>
  <c r="P49" i="1" s="1"/>
  <c r="O41" i="1"/>
  <c r="P41" i="1" s="1" a="1"/>
  <c r="P41" i="1" s="1"/>
  <c r="O33" i="1"/>
  <c r="P33" i="1" s="1" a="1"/>
  <c r="P33" i="1" s="1"/>
  <c r="O25" i="1"/>
  <c r="P25" i="1" s="1" a="1"/>
  <c r="P25" i="1" s="1"/>
  <c r="O17" i="1"/>
  <c r="P17" i="1" s="1" a="1"/>
  <c r="P17" i="1" s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P249" i="1" s="1" a="1"/>
  <c r="P249" i="1" s="1"/>
  <c r="O241" i="1"/>
  <c r="P241" i="1" s="1" a="1"/>
  <c r="P241" i="1" s="1"/>
  <c r="O233" i="1"/>
  <c r="P233" i="1" s="1" a="1"/>
  <c r="P233" i="1" s="1"/>
  <c r="O225" i="1"/>
  <c r="P225" i="1" s="1" a="1"/>
  <c r="P225" i="1" s="1"/>
  <c r="O217" i="1"/>
  <c r="P217" i="1" s="1" a="1"/>
  <c r="P217" i="1" s="1"/>
  <c r="O209" i="1"/>
  <c r="P209" i="1" s="1" a="1"/>
  <c r="P209" i="1" s="1"/>
  <c r="O201" i="1"/>
  <c r="P201" i="1" s="1" a="1"/>
  <c r="P201" i="1" s="1"/>
  <c r="O185" i="1"/>
  <c r="P185" i="1" s="1" a="1"/>
  <c r="P185" i="1" s="1"/>
  <c r="L132" i="1"/>
  <c r="L19" i="1"/>
  <c r="L82" i="1"/>
  <c r="F223" i="1"/>
  <c r="L223" i="1" s="1"/>
  <c r="O256" i="1"/>
  <c r="P256" i="1" s="1" a="1"/>
  <c r="P256" i="1" s="1"/>
  <c r="O248" i="1"/>
  <c r="P248" i="1" s="1" a="1"/>
  <c r="P248" i="1" s="1"/>
  <c r="O240" i="1"/>
  <c r="P240" i="1" s="1" a="1"/>
  <c r="P240" i="1" s="1"/>
  <c r="O232" i="1"/>
  <c r="P232" i="1" s="1" a="1"/>
  <c r="P232" i="1" s="1"/>
  <c r="O224" i="1"/>
  <c r="P224" i="1" s="1" a="1"/>
  <c r="P224" i="1" s="1"/>
  <c r="O216" i="1"/>
  <c r="P216" i="1" s="1" a="1"/>
  <c r="P216" i="1" s="1"/>
  <c r="O208" i="1"/>
  <c r="P208" i="1" s="1" a="1"/>
  <c r="P208" i="1" s="1"/>
  <c r="O200" i="1"/>
  <c r="P200" i="1" s="1" a="1"/>
  <c r="P200" i="1" s="1"/>
  <c r="O191" i="1"/>
  <c r="P191" i="1" s="1" a="1"/>
  <c r="P191" i="1" s="1"/>
  <c r="O184" i="1"/>
  <c r="P184" i="1" s="1" a="1"/>
  <c r="P184" i="1" s="1"/>
  <c r="O175" i="1"/>
  <c r="P175" i="1" s="1" a="1"/>
  <c r="P175" i="1" s="1"/>
  <c r="O167" i="1"/>
  <c r="P167" i="1" s="1" a="1"/>
  <c r="P167" i="1" s="1"/>
  <c r="O160" i="1"/>
  <c r="P160" i="1" s="1" a="1"/>
  <c r="P160" i="1" s="1"/>
  <c r="O152" i="1"/>
  <c r="P152" i="1" s="1" a="1"/>
  <c r="P152" i="1" s="1"/>
  <c r="O144" i="1"/>
  <c r="P144" i="1" s="1" a="1"/>
  <c r="P144" i="1" s="1"/>
  <c r="O136" i="1"/>
  <c r="P136" i="1" s="1" a="1"/>
  <c r="P136" i="1" s="1"/>
  <c r="O112" i="1"/>
  <c r="P112" i="1" s="1" a="1"/>
  <c r="P112" i="1" s="1"/>
  <c r="O104" i="1"/>
  <c r="P104" i="1" s="1" a="1"/>
  <c r="P104" i="1" s="1"/>
  <c r="O96" i="1"/>
  <c r="P96" i="1" s="1" a="1"/>
  <c r="P96" i="1" s="1"/>
  <c r="O88" i="1"/>
  <c r="P88" i="1" s="1" a="1"/>
  <c r="P88" i="1" s="1"/>
  <c r="O80" i="1"/>
  <c r="P80" i="1" s="1" a="1"/>
  <c r="P80" i="1" s="1"/>
  <c r="O72" i="1"/>
  <c r="P72" i="1" s="1" a="1"/>
  <c r="P72" i="1" s="1"/>
  <c r="O64" i="1"/>
  <c r="P64" i="1" s="1" a="1"/>
  <c r="P64" i="1" s="1"/>
  <c r="O48" i="1"/>
  <c r="P48" i="1" s="1" a="1"/>
  <c r="P48" i="1" s="1"/>
  <c r="O40" i="1"/>
  <c r="P40" i="1" s="1" a="1"/>
  <c r="P40" i="1" s="1"/>
  <c r="O32" i="1"/>
  <c r="P32" i="1" s="1" a="1"/>
  <c r="P32" i="1" s="1"/>
  <c r="O24" i="1"/>
  <c r="P24" i="1" s="1" a="1"/>
  <c r="P24" i="1" s="1"/>
  <c r="O16" i="1"/>
  <c r="P16" i="1" s="1" a="1"/>
  <c r="P16" i="1" s="1"/>
  <c r="L265" i="1"/>
  <c r="O265" i="1"/>
  <c r="P265" i="1" s="1" a="1"/>
  <c r="P265" i="1" s="1"/>
  <c r="U9" i="1" a="1"/>
  <c r="U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V7" i="1" a="1"/>
  <c r="V7" i="1" s="1"/>
  <c r="S8" i="1" a="1"/>
  <c r="S8" i="1" s="1"/>
  <c r="V6" i="1" a="1"/>
  <c r="V6" i="1" s="1"/>
  <c r="U8" i="1" a="1"/>
  <c r="U8" i="1" s="1"/>
  <c r="R8" i="1" a="1"/>
  <c r="R8" i="1" s="1"/>
  <c r="V9" i="1" a="1"/>
  <c r="V9" i="1" s="1"/>
  <c r="S10" i="1" a="1"/>
  <c r="S10" i="1" s="1"/>
  <c r="U7" i="1" a="1"/>
  <c r="U7" i="1" s="1"/>
  <c r="V8" i="1" a="1"/>
  <c r="V8" i="1" s="1"/>
  <c r="S9" i="1" a="1"/>
  <c r="S9" i="1" s="1"/>
  <c r="R9" i="1" a="1"/>
  <c r="R9" i="1" s="1"/>
  <c r="U6" i="1" a="1"/>
  <c r="U6" i="1" s="1"/>
  <c r="L32" i="1"/>
  <c r="L190" i="1"/>
  <c r="F231" i="1"/>
  <c r="L231" i="1" s="1"/>
  <c r="L244" i="1"/>
  <c r="L259" i="1"/>
  <c r="O198" i="1"/>
  <c r="P198" i="1" s="1" a="1"/>
  <c r="P198" i="1" s="1"/>
  <c r="O194" i="1"/>
  <c r="P194" i="1" s="1" a="1"/>
  <c r="P194" i="1" s="1"/>
  <c r="O182" i="1"/>
  <c r="P182" i="1" s="1" a="1"/>
  <c r="P182" i="1" s="1"/>
  <c r="O178" i="1"/>
  <c r="P178" i="1" s="1" a="1"/>
  <c r="P178" i="1" s="1"/>
  <c r="O174" i="1"/>
  <c r="P174" i="1" s="1" a="1"/>
  <c r="P174" i="1" s="1"/>
  <c r="O170" i="1"/>
  <c r="P170" i="1" s="1" a="1"/>
  <c r="P170" i="1" s="1"/>
  <c r="O166" i="1"/>
  <c r="P166" i="1" s="1" a="1"/>
  <c r="P166" i="1" s="1"/>
  <c r="O162" i="1"/>
  <c r="P162" i="1" s="1" a="1"/>
  <c r="P162" i="1" s="1"/>
  <c r="O158" i="1"/>
  <c r="P158" i="1" s="1" a="1"/>
  <c r="P158" i="1" s="1"/>
  <c r="O154" i="1"/>
  <c r="P154" i="1" s="1" a="1"/>
  <c r="P154" i="1" s="1"/>
  <c r="O150" i="1"/>
  <c r="P150" i="1" s="1" a="1"/>
  <c r="P150" i="1" s="1"/>
  <c r="O146" i="1"/>
  <c r="P146" i="1" s="1" a="1"/>
  <c r="P146" i="1" s="1"/>
  <c r="O142" i="1"/>
  <c r="P142" i="1" s="1" a="1"/>
  <c r="P142" i="1" s="1"/>
  <c r="O138" i="1"/>
  <c r="P138" i="1" s="1" a="1"/>
  <c r="P138" i="1" s="1"/>
  <c r="O134" i="1"/>
  <c r="P134" i="1" s="1" a="1"/>
  <c r="P134" i="1" s="1"/>
  <c r="O130" i="1"/>
  <c r="P130" i="1" s="1" a="1"/>
  <c r="P130" i="1" s="1"/>
  <c r="O126" i="1"/>
  <c r="P126" i="1" s="1" a="1"/>
  <c r="P126" i="1" s="1"/>
  <c r="O122" i="1"/>
  <c r="P122" i="1" s="1" a="1"/>
  <c r="P122" i="1" s="1"/>
  <c r="O118" i="1"/>
  <c r="P118" i="1" s="1" a="1"/>
  <c r="P118" i="1" s="1"/>
  <c r="O114" i="1"/>
  <c r="P114" i="1" s="1" a="1"/>
  <c r="P114" i="1" s="1"/>
  <c r="O110" i="1"/>
  <c r="P110" i="1" s="1" a="1"/>
  <c r="P110" i="1" s="1"/>
  <c r="O106" i="1"/>
  <c r="P106" i="1" s="1" a="1"/>
  <c r="P106" i="1" s="1"/>
  <c r="O102" i="1"/>
  <c r="P102" i="1" s="1" a="1"/>
  <c r="P102" i="1" s="1"/>
  <c r="O98" i="1"/>
  <c r="P98" i="1" s="1" a="1"/>
  <c r="P98" i="1" s="1"/>
  <c r="O94" i="1"/>
  <c r="P94" i="1" s="1" a="1"/>
  <c r="P94" i="1" s="1"/>
  <c r="O90" i="1"/>
  <c r="P90" i="1" s="1" a="1"/>
  <c r="P90" i="1" s="1"/>
  <c r="O86" i="1"/>
  <c r="P86" i="1" s="1" a="1"/>
  <c r="P86" i="1" s="1"/>
  <c r="O82" i="1"/>
  <c r="P82" i="1" s="1" a="1"/>
  <c r="P82" i="1" s="1"/>
  <c r="O78" i="1"/>
  <c r="P78" i="1" s="1" a="1"/>
  <c r="P78" i="1" s="1"/>
  <c r="O74" i="1"/>
  <c r="P74" i="1" s="1" a="1"/>
  <c r="P74" i="1" s="1"/>
  <c r="O70" i="1"/>
  <c r="P70" i="1" s="1" a="1"/>
  <c r="P70" i="1" s="1"/>
  <c r="O66" i="1"/>
  <c r="P66" i="1" s="1" a="1"/>
  <c r="P66" i="1" s="1"/>
  <c r="O62" i="1"/>
  <c r="P62" i="1" s="1" a="1"/>
  <c r="P62" i="1" s="1"/>
  <c r="O58" i="1"/>
  <c r="P58" i="1" s="1" a="1"/>
  <c r="P58" i="1" s="1"/>
  <c r="O50" i="1"/>
  <c r="P50" i="1" s="1" a="1"/>
  <c r="P50" i="1" s="1"/>
  <c r="O46" i="1"/>
  <c r="P46" i="1" s="1" a="1"/>
  <c r="P46" i="1" s="1"/>
  <c r="O42" i="1"/>
  <c r="P42" i="1" s="1" a="1"/>
  <c r="P42" i="1" s="1"/>
  <c r="O38" i="1"/>
  <c r="P38" i="1" s="1" a="1"/>
  <c r="P38" i="1" s="1"/>
  <c r="O34" i="1"/>
  <c r="P34" i="1" s="1" a="1"/>
  <c r="P34" i="1" s="1"/>
  <c r="O30" i="1"/>
  <c r="P30" i="1" s="1" a="1"/>
  <c r="P30" i="1" s="1"/>
  <c r="O26" i="1"/>
  <c r="P26" i="1" s="1" a="1"/>
  <c r="P26" i="1" s="1"/>
  <c r="O22" i="1"/>
  <c r="P22" i="1" s="1" a="1"/>
  <c r="P22" i="1" s="1"/>
  <c r="O18" i="1"/>
  <c r="P18" i="1" s="1" a="1"/>
  <c r="P18" i="1" s="1"/>
  <c r="O14" i="1"/>
  <c r="P14" i="1" s="1" a="1"/>
  <c r="P14" i="1" s="1"/>
  <c r="O10" i="1"/>
  <c r="P10" i="1" s="1" a="1"/>
  <c r="P10" i="1" s="1"/>
  <c r="L232" i="1"/>
  <c r="L240" i="1"/>
  <c r="L248" i="1"/>
  <c r="L234" i="1"/>
  <c r="L242" i="1"/>
  <c r="L250" i="1"/>
  <c r="O133" i="1"/>
  <c r="P133" i="1" s="1" a="1"/>
  <c r="P133" i="1" s="1"/>
  <c r="O129" i="1"/>
  <c r="P129" i="1" s="1" a="1"/>
  <c r="P129" i="1" s="1"/>
  <c r="O125" i="1"/>
  <c r="P125" i="1" s="1" a="1"/>
  <c r="P125" i="1" s="1"/>
  <c r="O121" i="1"/>
  <c r="P121" i="1" s="1" a="1"/>
  <c r="P121" i="1" s="1"/>
  <c r="O13" i="1"/>
  <c r="P13" i="1" s="1" a="1"/>
  <c r="P13" i="1" s="1"/>
  <c r="O9" i="1"/>
  <c r="P9" i="1" s="1" a="1"/>
  <c r="P9" i="1" s="1"/>
  <c r="L225" i="1"/>
  <c r="L255" i="1"/>
  <c r="O258" i="1"/>
  <c r="P258" i="1" s="1" a="1"/>
  <c r="P258" i="1" s="1"/>
  <c r="O196" i="1"/>
  <c r="P196" i="1" s="1" a="1"/>
  <c r="P196" i="1" s="1"/>
  <c r="O192" i="1"/>
  <c r="P192" i="1" s="1" a="1"/>
  <c r="P192" i="1" s="1"/>
  <c r="O188" i="1"/>
  <c r="P188" i="1" s="1" a="1"/>
  <c r="P188" i="1" s="1"/>
  <c r="O180" i="1"/>
  <c r="P180" i="1" s="1" a="1"/>
  <c r="P180" i="1" s="1"/>
  <c r="O176" i="1"/>
  <c r="P176" i="1" s="1" a="1"/>
  <c r="P176" i="1" s="1"/>
  <c r="O172" i="1"/>
  <c r="P172" i="1" s="1" a="1"/>
  <c r="P172" i="1" s="1"/>
  <c r="O168" i="1"/>
  <c r="P168" i="1" s="1" a="1"/>
  <c r="P168" i="1" s="1"/>
  <c r="O164" i="1"/>
  <c r="P164" i="1" s="1" a="1"/>
  <c r="P164" i="1" s="1"/>
  <c r="O12" i="1"/>
  <c r="P12" i="1" s="1" a="1"/>
  <c r="P12" i="1" s="1"/>
  <c r="O8" i="1"/>
  <c r="P8" i="1" s="1" a="1"/>
  <c r="P8" i="1" s="1"/>
  <c r="O264" i="1"/>
  <c r="P264" i="1" s="1" a="1"/>
  <c r="P264" i="1" s="1"/>
  <c r="L264" i="1"/>
  <c r="U10" i="1" l="1" a="1"/>
  <c r="U10" i="1" s="1"/>
  <c r="O54" i="1"/>
  <c r="P54" i="1" s="1" a="1"/>
  <c r="P54" i="1" s="1"/>
  <c r="O57" i="1"/>
  <c r="P57" i="1" s="1" a="1"/>
  <c r="P57" i="1" s="1"/>
  <c r="O56" i="1"/>
  <c r="P56" i="1" s="1" a="1"/>
  <c r="P56" i="1" s="1"/>
  <c r="O52" i="1"/>
  <c r="P52" i="1" s="1" a="1"/>
  <c r="P52" i="1" s="1"/>
  <c r="O53" i="1"/>
  <c r="P53" i="1" s="1" a="1"/>
  <c r="P53" i="1" s="1"/>
  <c r="R7" i="1" a="1"/>
  <c r="R7" i="1" s="1"/>
  <c r="S7" i="1" a="1"/>
  <c r="S7" i="1" s="1"/>
  <c r="Q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<sst xmlns="http://schemas.openxmlformats.org/spreadsheetml/2006/main" count="47" uniqueCount="42">
  <si>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</si>
  <si>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</si>
  <si>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</si>
  <si>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</si>
  <si>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</si>
  <si>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</si>
  <si>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</si>
  <si>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</si>
  <si>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</si>
  <si>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</si>
  <si>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</si>
  <si>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</si>
  <si>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</si>
  <si>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</si>
  <si>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</si>
  <si>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</si>
  <si>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</si>
  <si>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</si>
  <si>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</si>
  <si>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</si>
  <si>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</si>
  <si>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</si>
  <si>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</si>
  <si>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</si>
  <si>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</si>
  <si>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</si>
  <si>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</si>
  <si>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</si>
  <si>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</si>
  <si>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</si>
  <si>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</si>
  <si>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</si>
  <si>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</si>
  <si>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</si>
  <si>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</si>
  <si>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</si>
  <si>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</si>
  <si>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</si>
  <si>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</si>
  <si>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</si>
  <si>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</si>
  <si>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17.04., insg. 20.905 (+131) Düsseldorfer mit Coronadiagnose, akt. infiz.: 1.300 (0), 130 (-5) in Krankenhäusern i. Beh., davon 50 (+4) auf Intensiv, 3.563 (+121) in Quaran., 19.200 (0) genesen. 342 (0) verstorben, 7-Tages-Inzidenz 147,8 (144,1)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</si>
</sst>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52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Tabelle1!$A$7:$A$393</c:f>
              <c:numCache>
                <c:formatCode>d\-mmm</c:formatCode>
                <c:ptCount val="38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</c:numCache>
            </c:numRef>
          </c:cat>
          <c:val>
            <c:numRef>
              <c:f>Tabelle1!$B$7:$B$393</c:f>
              <c:numCache>
                <c:formatCode>0</c:formatCode>
                <c:ptCount val="387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  <c:pt idx="376">
                  <c:v>-323</c:v>
                </c:pt>
                <c:pt idx="377">
                  <c:v>-324</c:v>
                </c:pt>
                <c:pt idx="378">
                  <c:v>-329</c:v>
                </c:pt>
                <c:pt idx="379">
                  <c:v>-330</c:v>
                </c:pt>
                <c:pt idx="380">
                  <c:v>-330</c:v>
                </c:pt>
                <c:pt idx="381">
                  <c:v>-330</c:v>
                </c:pt>
                <c:pt idx="382">
                  <c:v>-334</c:v>
                </c:pt>
                <c:pt idx="383">
                  <c:v>-338</c:v>
                </c:pt>
                <c:pt idx="384">
                  <c:v>-339</c:v>
                </c:pt>
                <c:pt idx="385">
                  <c:v>-342</c:v>
                </c:pt>
                <c:pt idx="386">
                  <c:v>-342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Tabelle1!$A$7:$A$393</c:f>
              <c:numCache>
                <c:formatCode>d\-mmm</c:formatCode>
                <c:ptCount val="38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</c:numCache>
            </c:numRef>
          </c:cat>
          <c:val>
            <c:numRef>
              <c:f>Tabelle1!$C$7:$C$393</c:f>
              <c:numCache>
                <c:formatCode>General</c:formatCode>
                <c:ptCount val="38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  <c:pt idx="376">
                  <c:v>323</c:v>
                </c:pt>
                <c:pt idx="377">
                  <c:v>324</c:v>
                </c:pt>
                <c:pt idx="378">
                  <c:v>329</c:v>
                </c:pt>
                <c:pt idx="379">
                  <c:v>330</c:v>
                </c:pt>
                <c:pt idx="380">
                  <c:v>330</c:v>
                </c:pt>
                <c:pt idx="381">
                  <c:v>330</c:v>
                </c:pt>
                <c:pt idx="382">
                  <c:v>334</c:v>
                </c:pt>
                <c:pt idx="383">
                  <c:v>338</c:v>
                </c:pt>
                <c:pt idx="384">
                  <c:v>339</c:v>
                </c:pt>
                <c:pt idx="385">
                  <c:v>342</c:v>
                </c:pt>
                <c:pt idx="386">
                  <c:v>342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Tabelle1!$A$7:$A$393</c:f>
              <c:numCache>
                <c:formatCode>d\-mmm</c:formatCode>
                <c:ptCount val="38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</c:numCache>
            </c:numRef>
          </c:cat>
          <c:val>
            <c:numRef>
              <c:f>Tabelle1!$D$7:$D$393</c:f>
              <c:numCache>
                <c:formatCode>0</c:formatCode>
                <c:ptCount val="387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  <c:pt idx="376">
                  <c:v>36</c:v>
                </c:pt>
                <c:pt idx="377">
                  <c:v>38</c:v>
                </c:pt>
                <c:pt idx="378">
                  <c:v>38</c:v>
                </c:pt>
                <c:pt idx="379">
                  <c:v>39</c:v>
                </c:pt>
                <c:pt idx="380">
                  <c:v>44</c:v>
                </c:pt>
                <c:pt idx="381">
                  <c:v>44</c:v>
                </c:pt>
                <c:pt idx="382">
                  <c:v>43</c:v>
                </c:pt>
                <c:pt idx="383">
                  <c:v>44</c:v>
                </c:pt>
                <c:pt idx="384">
                  <c:v>43</c:v>
                </c:pt>
                <c:pt idx="385">
                  <c:v>46</c:v>
                </c:pt>
                <c:pt idx="386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Tabelle1!$A$7:$A$393</c:f>
              <c:numCache>
                <c:formatCode>d\-mmm</c:formatCode>
                <c:ptCount val="38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</c:numCache>
            </c:numRef>
          </c:cat>
          <c:val>
            <c:numRef>
              <c:f>Tabelle1!$E$7:$E$393</c:f>
              <c:numCache>
                <c:formatCode>General</c:formatCode>
                <c:ptCount val="387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  <c:pt idx="376">
                  <c:v>87</c:v>
                </c:pt>
                <c:pt idx="377">
                  <c:v>81</c:v>
                </c:pt>
                <c:pt idx="378">
                  <c:v>81</c:v>
                </c:pt>
                <c:pt idx="379">
                  <c:v>78</c:v>
                </c:pt>
                <c:pt idx="380">
                  <c:v>86</c:v>
                </c:pt>
                <c:pt idx="381">
                  <c:v>84</c:v>
                </c:pt>
                <c:pt idx="382">
                  <c:v>94</c:v>
                </c:pt>
                <c:pt idx="383">
                  <c:v>92</c:v>
                </c:pt>
                <c:pt idx="384">
                  <c:v>100</c:v>
                </c:pt>
                <c:pt idx="385">
                  <c:v>89</c:v>
                </c:pt>
                <c:pt idx="386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Tabelle1!$M$7:$M$393</c:f>
              <c:numCache>
                <c:formatCode>General</c:formatCode>
                <c:ptCount val="387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  <c:pt idx="376">
                  <c:v>68</c:v>
                </c:pt>
                <c:pt idx="377">
                  <c:v>114</c:v>
                </c:pt>
                <c:pt idx="378">
                  <c:v>130</c:v>
                </c:pt>
                <c:pt idx="379">
                  <c:v>117</c:v>
                </c:pt>
                <c:pt idx="380">
                  <c:v>126</c:v>
                </c:pt>
                <c:pt idx="381">
                  <c:v>95</c:v>
                </c:pt>
                <c:pt idx="382">
                  <c:v>82</c:v>
                </c:pt>
                <c:pt idx="383">
                  <c:v>207</c:v>
                </c:pt>
                <c:pt idx="384">
                  <c:v>130</c:v>
                </c:pt>
                <c:pt idx="385">
                  <c:v>160</c:v>
                </c:pt>
                <c:pt idx="386">
                  <c:v>131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Tabelle1!$O$7:$O$393</c:f>
              <c:numCache>
                <c:formatCode>0.0</c:formatCode>
                <c:ptCount val="387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109</c:v>
                </c:pt>
                <c:pt idx="292" formatCode="General">
                  <c:v>118</c:v>
                </c:pt>
                <c:pt idx="293" formatCode="General">
                  <c:v>112</c:v>
                </c:pt>
                <c:pt idx="294" formatCode="General">
                  <c:v>110</c:v>
                </c:pt>
                <c:pt idx="295" formatCode="General">
                  <c:v>92</c:v>
                </c:pt>
                <c:pt idx="296" formatCode="General">
                  <c:v>98</c:v>
                </c:pt>
                <c:pt idx="297" formatCode="General">
                  <c:v>86</c:v>
                </c:pt>
                <c:pt idx="298" formatCode="General">
                  <c:v>86</c:v>
                </c:pt>
                <c:pt idx="299" formatCode="General">
                  <c:v>77</c:v>
                </c:pt>
                <c:pt idx="300" formatCode="General">
                  <c:v>80</c:v>
                </c:pt>
                <c:pt idx="301" formatCode="General">
                  <c:v>85</c:v>
                </c:pt>
                <c:pt idx="302" formatCode="General">
                  <c:v>87</c:v>
                </c:pt>
                <c:pt idx="303" formatCode="General">
                  <c:v>86</c:v>
                </c:pt>
                <c:pt idx="304" formatCode="General">
                  <c:v>92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  <c:pt idx="376">
                  <c:v>96</c:v>
                </c:pt>
                <c:pt idx="377">
                  <c:v>91</c:v>
                </c:pt>
                <c:pt idx="378">
                  <c:v>100.9845998485231</c:v>
                </c:pt>
                <c:pt idx="379">
                  <c:v>100.3</c:v>
                </c:pt>
                <c:pt idx="380">
                  <c:v>109.3</c:v>
                </c:pt>
                <c:pt idx="381">
                  <c:v>115.93932562226935</c:v>
                </c:pt>
                <c:pt idx="382">
                  <c:v>116.7</c:v>
                </c:pt>
                <c:pt idx="383">
                  <c:v>136.5</c:v>
                </c:pt>
                <c:pt idx="384">
                  <c:v>140.9</c:v>
                </c:pt>
                <c:pt idx="385">
                  <c:v>144.1</c:v>
                </c:pt>
                <c:pt idx="386">
                  <c:v>147.80000000000001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3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3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35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50330</xdr:colOff>
      <xdr:row>14</xdr:row>
      <xdr:rowOff>73848</xdr:rowOff>
    </xdr:from>
    <xdr:to>
      <xdr:col>34</xdr:col>
      <xdr:colOff>288564</xdr:colOff>
      <xdr:row>57</xdr:row>
      <xdr:rowOff>54901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0.93675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2606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17.04.2021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0.804</cdr:x>
      <cdr:y>0.05116</cdr:y>
    </cdr:from>
    <cdr:to>
      <cdr:x>0.95154</cdr:x>
      <cdr:y>0.14885</cdr:y>
    </cdr:to>
    <cdr:sp macro="" textlink="Tabelle1!$R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2332122" y="446025"/>
          <a:ext cx="2263048" cy="85172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147,8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R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342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0.03312</cdr:x>
      <cdr:y>0.61471</cdr:y>
    </cdr:from>
    <cdr:to>
      <cdr:x>0.18467</cdr:x>
      <cdr:y>0.72132</cdr:y>
    </cdr:to>
    <cdr:sp macro="" textlink="Tabelle1!$R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07971" y="5359405"/>
          <a:ext cx="2324600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1.300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0.756</cdr:y>
    </cdr:from>
    <cdr:to>
      <cdr:x>0.18384</cdr:x>
      <cdr:y>0.86261</cdr:y>
    </cdr:to>
    <cdr:sp macro="" textlink="Tabelle1!$R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35" y="6591275"/>
          <a:ext cx="2324635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20.905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Q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17.04., insg. 20.905 (+131) Düsseldorfer mit Coronadiagnose, akt. infiz.: 1.300 (0), 130 (-5) in Krankenhäusern i. Beh., davon 50 (+4) auf Intensiv, 3.563 (+121) in Quaran., 19.200 (0) genesen. 342 (0) verstorben, 7-Tages-Inzidenz 147,8 (144,1) #CoronaD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0.80645</cdr:x>
      <cdr:y>0.14129</cdr:y>
    </cdr:from>
    <cdr:to>
      <cdr:x>0.95399</cdr:x>
      <cdr:y>0.18089</cdr:y>
    </cdr:to>
    <cdr:sp macro="" textlink="Tabelle1!$U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12369800" y="1231901"/>
          <a:ext cx="2263048" cy="345252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🔴🔴🔴🔴🔴🔴🔴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393" totalsRowShown="0" headerRowDxfId="17" dataDxfId="16">
  <autoFilter ref="A6:P393" xr:uid="{B9A1D8B9-1D65-7642-A75B-FB9A4FEF9AD8}"/>
  <sortState xmlns:xlrd2="http://schemas.microsoft.com/office/spreadsheetml/2017/richdata2" ref="A7:K28">
    <sortCondition ref="A6:A28"/>
  </sortState>
  <tableColumns count="16">
    <tableColumn id="1" xr3:uid="{95D99946-829C-9144-ABC7-3CE5173E3EE0}" name="Datum" dataDxfId="15"/>
    <tableColumn id="15" xr3:uid="{5DEA0637-0CD7-5E40-93E8-D2FDBBF10BBF}" name="-" dataDxfId="14" dataCellStyle="Berechnung">
      <calculatedColumnFormula>-CD[[#This Row],[Verstorbene]]</calculatedColumnFormula>
    </tableColumn>
    <tableColumn id="7" xr3:uid="{EA3D9586-212A-714B-B0ED-6174B2513977}" name="Verstorbene" dataDxfId="13" dataCellStyle="Prozent"/>
    <tableColumn id="6" xr3:uid="{01F7AF16-AE3B-1243-AB3E-B5B0FBD88570}" name="KH (intensiv)" dataDxfId="12"/>
    <tableColumn id="10" xr3:uid="{EDCFCBC3-499F-7B4B-A1B8-AD74F5595DC2}" name="KH (nicht intensiv)" dataDxfId="11" dataCellStyle="Berechnung">
      <calculatedColumnFormula>CD[[#This Row],[KH]]-CD[[#This Row],[KH (intensiv)]]</calculatedColumnFormula>
    </tableColumn>
    <tableColumn id="11" xr3:uid="{3FAC6758-BCAA-6B49-86C1-C0FCC859A21E}" name="Infiziert (o. KH)" dataDxfId="10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9"/>
    <tableColumn id="3" xr3:uid="{C65277E7-2430-ED44-AB6C-BFCCE27CB693}" name="Total" dataDxfId="8"/>
    <tableColumn id="4" xr3:uid="{1CD6F802-8EA9-5848-9617-8BE50E00D214}" name="Infiziert" dataDxfId="7"/>
    <tableColumn id="5" xr3:uid="{E4A14757-C5C2-DD47-B5CB-F989349FBEF5}" name="KH" dataDxfId="6"/>
    <tableColumn id="9" xr3:uid="{C1B308FD-7C02-3746-89E7-BB3C9EAF8959}" name="Quarant" dataDxfId="5"/>
    <tableColumn id="12" xr3:uid="{EEE16BFE-C675-8441-8B35-8E15840ADA66}" name="Check" dataDxfId="4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3">
      <calculatedColumnFormula>CD[[#This Row],[Total]]-H6</calculatedColumnFormula>
    </tableColumn>
    <tableColumn id="14" xr3:uid="{E5DF8CEE-C5CB-244C-9B33-996ED6D6C5CD}" name="Neu Gen" dataDxfId="2">
      <calculatedColumnFormula>CD[[#This Row],[Genesen]]-G6</calculatedColumnFormula>
    </tableColumn>
    <tableColumn id="16" xr3:uid="{D3F147B6-DEB5-844F-84AC-F7A519A6EB35}" name="Inzidenz" dataDxfId="1">
      <calculatedColumnFormula>SUM(M1:M7)/$O$1</calculatedColumnFormula>
    </tableColumn>
    <tableColumn id="2" xr3:uid="{5C02CE11-598F-F04E-B352-DBE9468A946E}" name="Status" dataDxfId="0">
      <calculatedColumnFormula array="1">_xlfn.IFS(CD[[#This Row],[Inzidenz]]&lt;35,"🟢",CD[[#This Row],[Inzidenz]]&lt;50,"🟡",CD[[#This Row],[Inzidenz]]&lt;100,"🟠",CD[[#This Row],[Inzidenz]]&gt;=100,"🔴")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V393"/>
  <sheetViews>
    <sheetView tabSelected="1" topLeftCell="N1" zoomScaleNormal="100" workbookViewId="0">
      <selection activeCell="Q14" sqref="Q14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8" customWidth="1"/>
    <col min="17" max="17" width="11.5" style="3" bestFit="1" customWidth="1"/>
    <col min="18" max="19" width="10.83203125" style="3"/>
    <col min="20" max="20" width="13.33203125" style="3" bestFit="1" customWidth="1"/>
    <col min="21" max="16384" width="10.83203125" style="3"/>
  </cols>
  <sheetData>
    <row r="1" spans="1:22" ht="34" x14ac:dyDescent="0.2">
      <c r="D1" s="4" t="s">
        <v>33</v>
      </c>
      <c r="E1" s="25" t="s">
        <v>34</v>
      </c>
      <c r="G1" s="51" t="s">
        <v>31</v>
      </c>
      <c r="H1" s="51"/>
      <c r="I1" s="51"/>
      <c r="J1" s="51"/>
      <c r="K1" s="3" t="s">
        <v>20</v>
      </c>
      <c r="L1" s="5" t="str">
        <f ca="1">"Stand: "&amp;TEXT(TODAY(),"TT.MM.JJJJ")</f>
        <v>Stand: 17.04.2021</v>
      </c>
      <c r="M1" s="6"/>
      <c r="N1" s="7" t="s">
        <v>16</v>
      </c>
      <c r="O1" s="8">
        <v>6.2187700000000001</v>
      </c>
      <c r="Q1" s="3" t="s">
        <v>0</v>
      </c>
    </row>
    <row r="2" spans="1:22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2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2" x14ac:dyDescent="0.2">
      <c r="G4" s="34"/>
      <c r="H4" s="34"/>
      <c r="I4" s="34"/>
      <c r="J4" s="34"/>
      <c r="L4" s="5"/>
      <c r="M4" s="6"/>
      <c r="N4" s="7"/>
    </row>
    <row r="5" spans="1:22" x14ac:dyDescent="0.2">
      <c r="Q5" s="3" t="s">
        <v>21</v>
      </c>
      <c r="R5" s="3" cm="1">
        <f t="array" ref="R5">MAX(ROW(CD[#Data]))-MIN(ROW(CD[#Data]))+1</f>
        <v>387</v>
      </c>
    </row>
    <row r="6" spans="1:22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8" t="s">
        <v>39</v>
      </c>
      <c r="Q6" s="3" t="s">
        <v>26</v>
      </c>
      <c r="R6" s="3" t="str">
        <f ca="1">TEXT(TODAY(),"TT.MM.")</f>
        <v>17.04.</v>
      </c>
      <c r="T6" s="3" t="s">
        <v>27</v>
      </c>
      <c r="U6" s="3" t="str" cm="1">
        <f t="array" ref="U6">TEXT(INDEX(CD[KH],$R$5),"#.##0")</f>
        <v>130</v>
      </c>
      <c r="V6" s="3" t="str" cm="1">
        <f t="array" ref="V6">TEXT(INDEX(CD[KH],$R$5)-INDEX(CD[KH],$R$5-1),"+#.##0;-#.##0;0")</f>
        <v>-5</v>
      </c>
    </row>
    <row r="7" spans="1:22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8" t="str" cm="1">
        <f t="array" ref="P7">_xlfn.IFS(CD[[#This Row],[Inzidenz]]&lt;35,"🟢",CD[[#This Row],[Inzidenz]]&lt;50,"🟡",CD[[#This Row],[Inzidenz]]&lt;100,"🟠",CD[[#This Row],[Inzidenz]]&gt;=100,"🔴")</f>
        <v>🟢</v>
      </c>
      <c r="Q7" s="8" t="s">
        <v>22</v>
      </c>
      <c r="R7" s="10" t="str" cm="1">
        <f t="array" ref="R7">TEXT(INDEX(CD[Inzidenz],$R$5),"#.##0,0")</f>
        <v>147,8</v>
      </c>
      <c r="S7" s="3" t="str" cm="1">
        <f t="array" ref="S7">TEXT(INDEX(CD[Inzidenz],$R$5-1),"#.##0,0")</f>
        <v>144,1</v>
      </c>
      <c r="T7" s="3" t="s">
        <v>28</v>
      </c>
      <c r="U7" s="3" t="str" cm="1">
        <f t="array" ref="U7">TEXT(INDEX(CD[KH (intensiv)],$R$5),"#.##0")</f>
        <v>50</v>
      </c>
      <c r="V7" s="3" t="str" cm="1">
        <f t="array" ref="V7">TEXT(INDEX(CD[KH (intensiv)],$R$5)-INDEX(CD[KH (intensiv)],$R$5-1),"+#.##0;-#.##0;0")</f>
        <v>+4</v>
      </c>
    </row>
    <row r="8" spans="1:22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8" t="str" cm="1">
        <f t="array" ref="P8">_xlfn.IFS(CD[[#This Row],[Inzidenz]]&lt;35,"🟢",CD[[#This Row],[Inzidenz]]&lt;50,"🟡",CD[[#This Row],[Inzidenz]]&lt;100,"🟠",CD[[#This Row],[Inzidenz]]&gt;=100,"🔴")</f>
        <v>🟢</v>
      </c>
      <c r="Q8" s="3" t="s">
        <v>23</v>
      </c>
      <c r="R8" s="14" t="str" cm="1">
        <f t="array" ref="R8">TEXT(INDEX(CD[Verstorbene],$R$5),"#.##0")</f>
        <v>342</v>
      </c>
      <c r="S8" s="3" t="str" cm="1">
        <f t="array" ref="S8">TEXT(INDEX(CD[Verstorbene],$R$5)-INDEX(CD[Verstorbene],$R$5-1),"+#.##0;-#.##0;0")</f>
        <v>0</v>
      </c>
      <c r="T8" s="3" t="s">
        <v>29</v>
      </c>
      <c r="U8" s="3" t="str" cm="1">
        <f t="array" ref="U8">TEXT(INDEX(CD[Quarant],$R$5),"#.##0")</f>
        <v>3.563</v>
      </c>
      <c r="V8" s="3" t="str" cm="1">
        <f t="array" ref="V8">TEXT(INDEX(CD[Quarant],$R$5)-INDEX(CD[Quarant],$R$5-1),"+#.##0;-#.##0;0")</f>
        <v>+121</v>
      </c>
    </row>
    <row r="9" spans="1:22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8" t="str" cm="1">
        <f t="array" ref="P9">_xlfn.IFS(CD[[#This Row],[Inzidenz]]&lt;35,"🟢",CD[[#This Row],[Inzidenz]]&lt;50,"🟡",CD[[#This Row],[Inzidenz]]&lt;100,"🟠",CD[[#This Row],[Inzidenz]]&gt;=100,"🔴")</f>
        <v>🟢</v>
      </c>
      <c r="Q9" s="3" t="s">
        <v>24</v>
      </c>
      <c r="R9" s="14" t="str" cm="1">
        <f t="array" ref="R9">TEXT(INDEX(CD[Infiziert],$R$5),"#.##0")</f>
        <v>1.300</v>
      </c>
      <c r="S9" s="3" t="str" cm="1">
        <f t="array" ref="S9">TEXT(INDEX(CD[Infiziert],$R$5)-INDEX(CD[Infiziert],$R$5-1),"+#.##0;-#.##0;0")</f>
        <v>0</v>
      </c>
      <c r="T9" s="3" t="s">
        <v>30</v>
      </c>
      <c r="U9" s="3" t="str" cm="1">
        <f t="array" ref="U9">TEXT(INDEX(CD[Genesen],$R$5),"#.##0")</f>
        <v>19.200</v>
      </c>
      <c r="V9" s="3" t="str" cm="1">
        <f t="array" ref="V9">TEXT(INDEX(CD[Genesen],$R$5)-INDEX(CD[Genesen],$R$5-1),"+#.##0;-#.##0;0")</f>
        <v>0</v>
      </c>
    </row>
    <row r="10" spans="1:22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8" t="str" cm="1">
        <f t="array" ref="P10">_xlfn.IFS(CD[[#This Row],[Inzidenz]]&lt;35,"🟢",CD[[#This Row],[Inzidenz]]&lt;50,"🟡",CD[[#This Row],[Inzidenz]]&lt;100,"🟠",CD[[#This Row],[Inzidenz]]&gt;=100,"🔴")</f>
        <v>🟢</v>
      </c>
      <c r="Q10" s="3" t="s">
        <v>25</v>
      </c>
      <c r="R10" s="15" t="str" cm="1">
        <f t="array" ref="R10">TEXT(INDEX(CD[Total],$R$5),"#.##0")</f>
        <v>20.905</v>
      </c>
      <c r="S10" s="16" t="str" cm="1">
        <f t="array" ref="S10">TEXT(INDEX(CD[Total],$R$5)-INDEX(CD[Total],$R$5-1),"+#.##0;-#.##0;0")</f>
        <v>+131</v>
      </c>
      <c r="T10" s="3" t="s">
        <v>40</v>
      </c>
      <c r="U10" s="8" t="str" cm="1">
        <f t="array" ref="U10">INDEX(CD[Status],$R$5-6)&amp;INDEX(CD[Status],$R$5-5)&amp;INDEX(CD[Status],$R$5-4)&amp;INDEX(CD[Status],$R$5-3)&amp;INDEX(CD[Status],$R$5-2)&amp;INDEX(CD[Status],$R$5-1)&amp;INDEX(CD[Status],$R$5)</f>
        <v>🔴🔴🔴🔴🔴🔴🔴</v>
      </c>
    </row>
    <row r="11" spans="1:22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  <c r="P11" s="8" t="str" cm="1">
        <f t="array" ref="P11">_xlfn.IFS(CD[[#This Row],[Inzidenz]]&lt;35,"🟢",CD[[#This Row],[Inzidenz]]&lt;50,"🟡",CD[[#This Row],[Inzidenz]]&lt;100,"🟠",CD[[#This Row],[Inzidenz]]&gt;=100,"🔴")</f>
        <v>🟢</v>
      </c>
    </row>
    <row r="12" spans="1:22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8" t="str" cm="1">
        <f t="array" ref="P12">_xlfn.IFS(CD[[#This Row],[Inzidenz]]&lt;35,"🟢",CD[[#This Row],[Inzidenz]]&lt;50,"🟡",CD[[#This Row],[Inzidenz]]&lt;100,"🟠",CD[[#This Row],[Inzidenz]]&gt;=100,"🔴")</f>
        <v>🟢</v>
      </c>
      <c r="Q12" s="43" t="s">
        <v>35</v>
      </c>
    </row>
    <row r="13" spans="1:22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8" t="str" cm="1">
        <f t="array" ref="P13">_xlfn.IFS(CD[[#This Row],[Inzidenz]]&lt;35,"🟢",CD[[#This Row],[Inzidenz]]&lt;50,"🟡",CD[[#This Row],[Inzidenz]]&lt;100,"🟠",CD[[#This Row],[Inzidenz]]&gt;=100,"🔴")</f>
        <v>🟢</v>
      </c>
      <c r="Q13" s="42" t="str">
        <f ca="1">R6&amp;", insg. "&amp;R10&amp;" ("&amp;S10&amp;") Düsseldorfer mit Coronadiagnose, akt. infiz.: "&amp;R9&amp;" ("&amp;S9&amp;"), "&amp;U6&amp;" ("&amp;V6&amp;") in Krankenhäusern i. Beh., davon "&amp;U7&amp;" ("&amp;V7&amp;") auf Intensiv, "&amp;U8&amp;" ("&amp;V8&amp;") in Quaran., "&amp;U9&amp;" ("&amp;V9&amp;") genesen. "&amp;R8&amp;" ("&amp;S8&amp;") verstorben, 7-Tages-Inzidenz "&amp;R7&amp;" ("&amp;S7&amp;") #CoronaD"</f>
        <v>17.04., insg. 20.905 (+131) Düsseldorfer mit Coronadiagnose, akt. infiz.: 1.300 (0), 130 (-5) in Krankenhäusern i. Beh., davon 50 (+4) auf Intensiv, 3.563 (+121) in Quaran., 19.200 (0) genesen. 342 (0) verstorben, 7-Tages-Inzidenz 147,8 (144,1) #CoronaD</v>
      </c>
    </row>
    <row r="14" spans="1:22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8" t="str" cm="1">
        <f t="array" ref="P14">_xlfn.IFS(CD[[#This Row],[Inzidenz]]&lt;35,"🟢",CD[[#This Row],[Inzidenz]]&lt;50,"🟡",CD[[#This Row],[Inzidenz]]&lt;100,"🟠",CD[[#This Row],[Inzidenz]]&gt;=100,"🔴")</f>
        <v>🟡</v>
      </c>
      <c r="Q14" s="42" t="s">
        <v>41</v>
      </c>
    </row>
    <row r="15" spans="1:22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  <c r="P15" s="8" t="str" cm="1">
        <f t="array" ref="P15">_xlfn.IFS(CD[[#This Row],[Inzidenz]]&lt;35,"🟢",CD[[#This Row],[Inzidenz]]&lt;50,"🟡",CD[[#This Row],[Inzidenz]]&lt;100,"🟠",CD[[#This Row],[Inzidenz]]&gt;=100,"🔴")</f>
        <v>🟡</v>
      </c>
    </row>
    <row r="16" spans="1:22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  <c r="P16" s="8" t="str" cm="1">
        <f t="array" ref="P16">_xlfn.IFS(CD[[#This Row],[Inzidenz]]&lt;35,"🟢",CD[[#This Row],[Inzidenz]]&lt;50,"🟡",CD[[#This Row],[Inzidenz]]&lt;100,"🟠",CD[[#This Row],[Inzidenz]]&gt;=100,"🔴")</f>
        <v>🟡</v>
      </c>
    </row>
    <row r="17" spans="1:16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  <c r="P17" s="8" t="str" cm="1">
        <f t="array" ref="P17">_xlfn.IFS(CD[[#This Row],[Inzidenz]]&lt;35,"🟢",CD[[#This Row],[Inzidenz]]&lt;50,"🟡",CD[[#This Row],[Inzidenz]]&lt;100,"🟠",CD[[#This Row],[Inzidenz]]&gt;=100,"🔴")</f>
        <v>🟡</v>
      </c>
    </row>
    <row r="18" spans="1:16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  <c r="P18" s="8" t="str" cm="1">
        <f t="array" ref="P18">_xlfn.IFS(CD[[#This Row],[Inzidenz]]&lt;35,"🟢",CD[[#This Row],[Inzidenz]]&lt;50,"🟡",CD[[#This Row],[Inzidenz]]&lt;100,"🟠",CD[[#This Row],[Inzidenz]]&gt;=100,"🔴")</f>
        <v>🟡</v>
      </c>
    </row>
    <row r="19" spans="1:16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  <c r="P19" s="8" t="str" cm="1">
        <f t="array" ref="P19">_xlfn.IFS(CD[[#This Row],[Inzidenz]]&lt;35,"🟢",CD[[#This Row],[Inzidenz]]&lt;50,"🟡",CD[[#This Row],[Inzidenz]]&lt;100,"🟠",CD[[#This Row],[Inzidenz]]&gt;=100,"🔴")</f>
        <v>🟡</v>
      </c>
    </row>
    <row r="20" spans="1:16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  <c r="P20" s="8" t="str" cm="1">
        <f t="array" ref="P20">_xlfn.IFS(CD[[#This Row],[Inzidenz]]&lt;35,"🟢",CD[[#This Row],[Inzidenz]]&lt;50,"🟡",CD[[#This Row],[Inzidenz]]&lt;100,"🟠",CD[[#This Row],[Inzidenz]]&gt;=100,"🔴")</f>
        <v>🟡</v>
      </c>
    </row>
    <row r="21" spans="1:16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  <c r="P21" s="8" t="str" cm="1">
        <f t="array" ref="P21">_xlfn.IFS(CD[[#This Row],[Inzidenz]]&lt;35,"🟢",CD[[#This Row],[Inzidenz]]&lt;50,"🟡",CD[[#This Row],[Inzidenz]]&lt;100,"🟠",CD[[#This Row],[Inzidenz]]&gt;=100,"🔴")</f>
        <v>🟡</v>
      </c>
    </row>
    <row r="22" spans="1:16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  <c r="P22" s="8" t="str" cm="1">
        <f t="array" ref="P22">_xlfn.IFS(CD[[#This Row],[Inzidenz]]&lt;35,"🟢",CD[[#This Row],[Inzidenz]]&lt;50,"🟡",CD[[#This Row],[Inzidenz]]&lt;100,"🟠",CD[[#This Row],[Inzidenz]]&gt;=100,"🔴")</f>
        <v>🟢</v>
      </c>
    </row>
    <row r="23" spans="1:16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  <c r="P23" s="8" t="str" cm="1">
        <f t="array" ref="P23">_xlfn.IFS(CD[[#This Row],[Inzidenz]]&lt;35,"🟢",CD[[#This Row],[Inzidenz]]&lt;50,"🟡",CD[[#This Row],[Inzidenz]]&lt;100,"🟠",CD[[#This Row],[Inzidenz]]&gt;=100,"🔴")</f>
        <v>🟢</v>
      </c>
    </row>
    <row r="24" spans="1:16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  <c r="P24" s="8" t="str" cm="1">
        <f t="array" ref="P24">_xlfn.IFS(CD[[#This Row],[Inzidenz]]&lt;35,"🟢",CD[[#This Row],[Inzidenz]]&lt;50,"🟡",CD[[#This Row],[Inzidenz]]&lt;100,"🟠",CD[[#This Row],[Inzidenz]]&gt;=100,"🔴")</f>
        <v>🟢</v>
      </c>
    </row>
    <row r="25" spans="1:16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  <c r="P25" s="8" t="str" cm="1">
        <f t="array" ref="P25">_xlfn.IFS(CD[[#This Row],[Inzidenz]]&lt;35,"🟢",CD[[#This Row],[Inzidenz]]&lt;50,"🟡",CD[[#This Row],[Inzidenz]]&lt;100,"🟠",CD[[#This Row],[Inzidenz]]&gt;=100,"🔴")</f>
        <v>🟢</v>
      </c>
    </row>
    <row r="26" spans="1:16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  <c r="P26" s="8" t="str" cm="1">
        <f t="array" ref="P26">_xlfn.IFS(CD[[#This Row],[Inzidenz]]&lt;35,"🟢",CD[[#This Row],[Inzidenz]]&lt;50,"🟡",CD[[#This Row],[Inzidenz]]&lt;100,"🟠",CD[[#This Row],[Inzidenz]]&gt;=100,"🔴")</f>
        <v>🟢</v>
      </c>
    </row>
    <row r="27" spans="1:16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  <c r="P27" s="8" t="str" cm="1">
        <f t="array" ref="P27">_xlfn.IFS(CD[[#This Row],[Inzidenz]]&lt;35,"🟢",CD[[#This Row],[Inzidenz]]&lt;50,"🟡",CD[[#This Row],[Inzidenz]]&lt;100,"🟠",CD[[#This Row],[Inzidenz]]&gt;=100,"🔴")</f>
        <v>🟢</v>
      </c>
    </row>
    <row r="28" spans="1:16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  <c r="P28" s="8" t="str" cm="1">
        <f t="array" ref="P28">_xlfn.IFS(CD[[#This Row],[Inzidenz]]&lt;35,"🟢",CD[[#This Row],[Inzidenz]]&lt;50,"🟡",CD[[#This Row],[Inzidenz]]&lt;100,"🟠",CD[[#This Row],[Inzidenz]]&gt;=100,"🔴")</f>
        <v>🟢</v>
      </c>
    </row>
    <row r="29" spans="1:16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  <c r="P29" s="8" t="str" cm="1">
        <f t="array" ref="P29">_xlfn.IFS(CD[[#This Row],[Inzidenz]]&lt;35,"🟢",CD[[#This Row],[Inzidenz]]&lt;50,"🟡",CD[[#This Row],[Inzidenz]]&lt;100,"🟠",CD[[#This Row],[Inzidenz]]&gt;=100,"🔴")</f>
        <v>🟢</v>
      </c>
    </row>
    <row r="30" spans="1:16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  <c r="P30" s="8" t="str" cm="1">
        <f t="array" ref="P30">_xlfn.IFS(CD[[#This Row],[Inzidenz]]&lt;35,"🟢",CD[[#This Row],[Inzidenz]]&lt;50,"🟡",CD[[#This Row],[Inzidenz]]&lt;100,"🟠",CD[[#This Row],[Inzidenz]]&gt;=100,"🔴")</f>
        <v>🟢</v>
      </c>
    </row>
    <row r="31" spans="1:16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  <c r="P31" s="8" t="str" cm="1">
        <f t="array" ref="P31">_xlfn.IFS(CD[[#This Row],[Inzidenz]]&lt;35,"🟢",CD[[#This Row],[Inzidenz]]&lt;50,"🟡",CD[[#This Row],[Inzidenz]]&lt;100,"🟠",CD[[#This Row],[Inzidenz]]&gt;=100,"🔴")</f>
        <v>🟢</v>
      </c>
    </row>
    <row r="32" spans="1:16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  <c r="P32" s="8" t="str" cm="1">
        <f t="array" ref="P32">_xlfn.IFS(CD[[#This Row],[Inzidenz]]&lt;35,"🟢",CD[[#This Row],[Inzidenz]]&lt;50,"🟡",CD[[#This Row],[Inzidenz]]&lt;100,"🟠",CD[[#This Row],[Inzidenz]]&gt;=100,"🔴")</f>
        <v>🟢</v>
      </c>
    </row>
    <row r="33" spans="1:16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  <c r="P33" s="8" t="str" cm="1">
        <f t="array" ref="P33">_xlfn.IFS(CD[[#This Row],[Inzidenz]]&lt;35,"🟢",CD[[#This Row],[Inzidenz]]&lt;50,"🟡",CD[[#This Row],[Inzidenz]]&lt;100,"🟠",CD[[#This Row],[Inzidenz]]&gt;=100,"🔴")</f>
        <v>🟢</v>
      </c>
    </row>
    <row r="34" spans="1:16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  <c r="P34" s="8" t="str" cm="1">
        <f t="array" ref="P34">_xlfn.IFS(CD[[#This Row],[Inzidenz]]&lt;35,"🟢",CD[[#This Row],[Inzidenz]]&lt;50,"🟡",CD[[#This Row],[Inzidenz]]&lt;100,"🟠",CD[[#This Row],[Inzidenz]]&gt;=100,"🔴")</f>
        <v>🟢</v>
      </c>
    </row>
    <row r="35" spans="1:16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  <c r="P35" s="8" t="str" cm="1">
        <f t="array" ref="P35">_xlfn.IFS(CD[[#This Row],[Inzidenz]]&lt;35,"🟢",CD[[#This Row],[Inzidenz]]&lt;50,"🟡",CD[[#This Row],[Inzidenz]]&lt;100,"🟠",CD[[#This Row],[Inzidenz]]&gt;=100,"🔴")</f>
        <v>🟢</v>
      </c>
    </row>
    <row r="36" spans="1:16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  <c r="P36" s="8" t="str" cm="1">
        <f t="array" ref="P36">_xlfn.IFS(CD[[#This Row],[Inzidenz]]&lt;35,"🟢",CD[[#This Row],[Inzidenz]]&lt;50,"🟡",CD[[#This Row],[Inzidenz]]&lt;100,"🟠",CD[[#This Row],[Inzidenz]]&gt;=100,"🔴")</f>
        <v>🟢</v>
      </c>
    </row>
    <row r="37" spans="1:16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  <c r="P37" s="8" t="str" cm="1">
        <f t="array" ref="P37">_xlfn.IFS(CD[[#This Row],[Inzidenz]]&lt;35,"🟢",CD[[#This Row],[Inzidenz]]&lt;50,"🟡",CD[[#This Row],[Inzidenz]]&lt;100,"🟠",CD[[#This Row],[Inzidenz]]&gt;=100,"🔴")</f>
        <v>🟢</v>
      </c>
    </row>
    <row r="38" spans="1:16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  <c r="P38" s="8" t="str" cm="1">
        <f t="array" ref="P38">_xlfn.IFS(CD[[#This Row],[Inzidenz]]&lt;35,"🟢",CD[[#This Row],[Inzidenz]]&lt;50,"🟡",CD[[#This Row],[Inzidenz]]&lt;100,"🟠",CD[[#This Row],[Inzidenz]]&gt;=100,"🔴")</f>
        <v>🟢</v>
      </c>
    </row>
    <row r="39" spans="1:16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  <c r="P39" s="8" t="str" cm="1">
        <f t="array" ref="P39">_xlfn.IFS(CD[[#This Row],[Inzidenz]]&lt;35,"🟢",CD[[#This Row],[Inzidenz]]&lt;50,"🟡",CD[[#This Row],[Inzidenz]]&lt;100,"🟠",CD[[#This Row],[Inzidenz]]&gt;=100,"🔴")</f>
        <v>🟢</v>
      </c>
    </row>
    <row r="40" spans="1:16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  <c r="P40" s="8" t="str" cm="1">
        <f t="array" ref="P40">_xlfn.IFS(CD[[#This Row],[Inzidenz]]&lt;35,"🟢",CD[[#This Row],[Inzidenz]]&lt;50,"🟡",CD[[#This Row],[Inzidenz]]&lt;100,"🟠",CD[[#This Row],[Inzidenz]]&gt;=100,"🔴")</f>
        <v>🟢</v>
      </c>
    </row>
    <row r="41" spans="1:16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  <c r="P41" s="8" t="str" cm="1">
        <f t="array" ref="P41">_xlfn.IFS(CD[[#This Row],[Inzidenz]]&lt;35,"🟢",CD[[#This Row],[Inzidenz]]&lt;50,"🟡",CD[[#This Row],[Inzidenz]]&lt;100,"🟠",CD[[#This Row],[Inzidenz]]&gt;=100,"🔴")</f>
        <v>🟢</v>
      </c>
    </row>
    <row r="42" spans="1:16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  <c r="P42" s="8" t="str" cm="1">
        <f t="array" ref="P42">_xlfn.IFS(CD[[#This Row],[Inzidenz]]&lt;35,"🟢",CD[[#This Row],[Inzidenz]]&lt;50,"🟡",CD[[#This Row],[Inzidenz]]&lt;100,"🟠",CD[[#This Row],[Inzidenz]]&gt;=100,"🔴")</f>
        <v>🟢</v>
      </c>
    </row>
    <row r="43" spans="1:16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  <c r="P43" s="8" t="str" cm="1">
        <f t="array" ref="P43">_xlfn.IFS(CD[[#This Row],[Inzidenz]]&lt;35,"🟢",CD[[#This Row],[Inzidenz]]&lt;50,"🟡",CD[[#This Row],[Inzidenz]]&lt;100,"🟠",CD[[#This Row],[Inzidenz]]&gt;=100,"🔴")</f>
        <v>🟢</v>
      </c>
    </row>
    <row r="44" spans="1:16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  <c r="P44" s="8" t="str" cm="1">
        <f t="array" ref="P44">_xlfn.IFS(CD[[#This Row],[Inzidenz]]&lt;35,"🟢",CD[[#This Row],[Inzidenz]]&lt;50,"🟡",CD[[#This Row],[Inzidenz]]&lt;100,"🟠",CD[[#This Row],[Inzidenz]]&gt;=100,"🔴")</f>
        <v>🟢</v>
      </c>
    </row>
    <row r="45" spans="1:16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  <c r="P45" s="8" t="str" cm="1">
        <f t="array" ref="P45">_xlfn.IFS(CD[[#This Row],[Inzidenz]]&lt;35,"🟢",CD[[#This Row],[Inzidenz]]&lt;50,"🟡",CD[[#This Row],[Inzidenz]]&lt;100,"🟠",CD[[#This Row],[Inzidenz]]&gt;=100,"🔴")</f>
        <v>🟢</v>
      </c>
    </row>
    <row r="46" spans="1:16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  <c r="P46" s="8" t="str" cm="1">
        <f t="array" ref="P46">_xlfn.IFS(CD[[#This Row],[Inzidenz]]&lt;35,"🟢",CD[[#This Row],[Inzidenz]]&lt;50,"🟡",CD[[#This Row],[Inzidenz]]&lt;100,"🟠",CD[[#This Row],[Inzidenz]]&gt;=100,"🔴")</f>
        <v>🟢</v>
      </c>
    </row>
    <row r="47" spans="1:16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  <c r="P47" s="8" t="str" cm="1">
        <f t="array" ref="P47">_xlfn.IFS(CD[[#This Row],[Inzidenz]]&lt;35,"🟢",CD[[#This Row],[Inzidenz]]&lt;50,"🟡",CD[[#This Row],[Inzidenz]]&lt;100,"🟠",CD[[#This Row],[Inzidenz]]&gt;=100,"🔴")</f>
        <v>🟢</v>
      </c>
    </row>
    <row r="48" spans="1:16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  <c r="P48" s="8" t="str" cm="1">
        <f t="array" ref="P48">_xlfn.IFS(CD[[#This Row],[Inzidenz]]&lt;35,"🟢",CD[[#This Row],[Inzidenz]]&lt;50,"🟡",CD[[#This Row],[Inzidenz]]&lt;100,"🟠",CD[[#This Row],[Inzidenz]]&gt;=100,"🔴")</f>
        <v>🟢</v>
      </c>
    </row>
    <row r="49" spans="1:17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  <c r="P49" s="8" t="str" cm="1">
        <f t="array" ref="P49">_xlfn.IFS(CD[[#This Row],[Inzidenz]]&lt;35,"🟢",CD[[#This Row],[Inzidenz]]&lt;50,"🟡",CD[[#This Row],[Inzidenz]]&lt;100,"🟠",CD[[#This Row],[Inzidenz]]&gt;=100,"🔴")</f>
        <v>🟢</v>
      </c>
    </row>
    <row r="50" spans="1:17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  <c r="P50" s="8" t="str" cm="1">
        <f t="array" ref="P50">_xlfn.IFS(CD[[#This Row],[Inzidenz]]&lt;35,"🟢",CD[[#This Row],[Inzidenz]]&lt;50,"🟡",CD[[#This Row],[Inzidenz]]&lt;100,"🟠",CD[[#This Row],[Inzidenz]]&gt;=100,"🔴")</f>
        <v>🟢</v>
      </c>
    </row>
    <row r="51" spans="1:17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  <c r="P51" s="8" t="str" cm="1">
        <f t="array" ref="P51">_xlfn.IFS(CD[[#This Row],[Inzidenz]]&lt;35,"🟢",CD[[#This Row],[Inzidenz]]&lt;50,"🟡",CD[[#This Row],[Inzidenz]]&lt;100,"🟠",CD[[#This Row],[Inzidenz]]&gt;=100,"🔴")</f>
        <v>🟢</v>
      </c>
    </row>
    <row r="52" spans="1:17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  <c r="P52" s="8" t="str" cm="1">
        <f t="array" ref="P52">_xlfn.IFS(CD[[#This Row],[Inzidenz]]&lt;35,"🟢",CD[[#This Row],[Inzidenz]]&lt;50,"🟡",CD[[#This Row],[Inzidenz]]&lt;100,"🟠",CD[[#This Row],[Inzidenz]]&gt;=100,"🔴")</f>
        <v>🟢</v>
      </c>
    </row>
    <row r="53" spans="1:17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  <c r="P53" s="8" t="str" cm="1">
        <f t="array" ref="P53">_xlfn.IFS(CD[[#This Row],[Inzidenz]]&lt;35,"🟢",CD[[#This Row],[Inzidenz]]&lt;50,"🟡",CD[[#This Row],[Inzidenz]]&lt;100,"🟠",CD[[#This Row],[Inzidenz]]&gt;=100,"🔴")</f>
        <v>🟢</v>
      </c>
    </row>
    <row r="54" spans="1:17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  <c r="P54" s="8" t="str" cm="1">
        <f t="array" ref="P54">_xlfn.IFS(CD[[#This Row],[Inzidenz]]&lt;35,"🟢",CD[[#This Row],[Inzidenz]]&lt;50,"🟡",CD[[#This Row],[Inzidenz]]&lt;100,"🟠",CD[[#This Row],[Inzidenz]]&gt;=100,"🔴")</f>
        <v>🟢</v>
      </c>
    </row>
    <row r="55" spans="1:17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  <c r="P55" s="8" t="str" cm="1">
        <f t="array" ref="P55">_xlfn.IFS(CD[[#This Row],[Inzidenz]]&lt;35,"🟢",CD[[#This Row],[Inzidenz]]&lt;50,"🟡",CD[[#This Row],[Inzidenz]]&lt;100,"🟠",CD[[#This Row],[Inzidenz]]&gt;=100,"🔴")</f>
        <v>🟢</v>
      </c>
    </row>
    <row r="56" spans="1:17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  <c r="P56" s="8" t="str" cm="1">
        <f t="array" ref="P56">_xlfn.IFS(CD[[#This Row],[Inzidenz]]&lt;35,"🟢",CD[[#This Row],[Inzidenz]]&lt;50,"🟡",CD[[#This Row],[Inzidenz]]&lt;100,"🟠",CD[[#This Row],[Inzidenz]]&gt;=100,"🔴")</f>
        <v>🟢</v>
      </c>
    </row>
    <row r="57" spans="1:17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  <c r="P57" s="8" t="str" cm="1">
        <f t="array" ref="P57">_xlfn.IFS(CD[[#This Row],[Inzidenz]]&lt;35,"🟢",CD[[#This Row],[Inzidenz]]&lt;50,"🟡",CD[[#This Row],[Inzidenz]]&lt;100,"🟠",CD[[#This Row],[Inzidenz]]&gt;=100,"🔴")</f>
        <v>🟢</v>
      </c>
    </row>
    <row r="58" spans="1:17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  <c r="P58" s="8" t="str" cm="1">
        <f t="array" ref="P58">_xlfn.IFS(CD[[#This Row],[Inzidenz]]&lt;35,"🟢",CD[[#This Row],[Inzidenz]]&lt;50,"🟡",CD[[#This Row],[Inzidenz]]&lt;100,"🟠",CD[[#This Row],[Inzidenz]]&gt;=100,"🔴")</f>
        <v>🟢</v>
      </c>
    </row>
    <row r="59" spans="1:17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  <c r="P59" s="8" t="str" cm="1">
        <f t="array" ref="P59">_xlfn.IFS(CD[[#This Row],[Inzidenz]]&lt;35,"🟢",CD[[#This Row],[Inzidenz]]&lt;50,"🟡",CD[[#This Row],[Inzidenz]]&lt;100,"🟠",CD[[#This Row],[Inzidenz]]&gt;=100,"🔴")</f>
        <v>🟢</v>
      </c>
    </row>
    <row r="60" spans="1:17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8" t="str" cm="1">
        <f t="array" ref="P60">_xlfn.IFS(CD[[#This Row],[Inzidenz]]&lt;35,"🟢",CD[[#This Row],[Inzidenz]]&lt;50,"🟡",CD[[#This Row],[Inzidenz]]&lt;100,"🟠",CD[[#This Row],[Inzidenz]]&gt;=100,"🔴")</f>
        <v>🟢</v>
      </c>
      <c r="Q60" s="32"/>
    </row>
    <row r="61" spans="1:17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8" t="str" cm="1">
        <f t="array" ref="P61">_xlfn.IFS(CD[[#This Row],[Inzidenz]]&lt;35,"🟢",CD[[#This Row],[Inzidenz]]&lt;50,"🟡",CD[[#This Row],[Inzidenz]]&lt;100,"🟠",CD[[#This Row],[Inzidenz]]&gt;=100,"🔴")</f>
        <v>🟢</v>
      </c>
      <c r="Q61" s="32"/>
    </row>
    <row r="62" spans="1:17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8" t="str" cm="1">
        <f t="array" ref="P62">_xlfn.IFS(CD[[#This Row],[Inzidenz]]&lt;35,"🟢",CD[[#This Row],[Inzidenz]]&lt;50,"🟡",CD[[#This Row],[Inzidenz]]&lt;100,"🟠",CD[[#This Row],[Inzidenz]]&gt;=100,"🔴")</f>
        <v>🟢</v>
      </c>
      <c r="Q62" s="32"/>
    </row>
    <row r="63" spans="1:17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8" t="str" cm="1">
        <f t="array" ref="P63">_xlfn.IFS(CD[[#This Row],[Inzidenz]]&lt;35,"🟢",CD[[#This Row],[Inzidenz]]&lt;50,"🟡",CD[[#This Row],[Inzidenz]]&lt;100,"🟠",CD[[#This Row],[Inzidenz]]&gt;=100,"🔴")</f>
        <v>🟢</v>
      </c>
      <c r="Q63" s="32"/>
    </row>
    <row r="64" spans="1:17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8" t="str" cm="1">
        <f t="array" ref="P64">_xlfn.IFS(CD[[#This Row],[Inzidenz]]&lt;35,"🟢",CD[[#This Row],[Inzidenz]]&lt;50,"🟡",CD[[#This Row],[Inzidenz]]&lt;100,"🟠",CD[[#This Row],[Inzidenz]]&gt;=100,"🔴")</f>
        <v>🟢</v>
      </c>
      <c r="Q64" s="32"/>
    </row>
    <row r="65" spans="1:16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  <c r="P65" s="8" t="str" cm="1">
        <f t="array" ref="P65">_xlfn.IFS(CD[[#This Row],[Inzidenz]]&lt;35,"🟢",CD[[#This Row],[Inzidenz]]&lt;50,"🟡",CD[[#This Row],[Inzidenz]]&lt;100,"🟠",CD[[#This Row],[Inzidenz]]&gt;=100,"🔴")</f>
        <v>🟢</v>
      </c>
    </row>
    <row r="66" spans="1:16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  <c r="P66" s="8" t="str" cm="1">
        <f t="array" ref="P66">_xlfn.IFS(CD[[#This Row],[Inzidenz]]&lt;35,"🟢",CD[[#This Row],[Inzidenz]]&lt;50,"🟡",CD[[#This Row],[Inzidenz]]&lt;100,"🟠",CD[[#This Row],[Inzidenz]]&gt;=100,"🔴")</f>
        <v>🟢</v>
      </c>
    </row>
    <row r="67" spans="1:16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  <c r="P67" s="8" t="str" cm="1">
        <f t="array" ref="P67">_xlfn.IFS(CD[[#This Row],[Inzidenz]]&lt;35,"🟢",CD[[#This Row],[Inzidenz]]&lt;50,"🟡",CD[[#This Row],[Inzidenz]]&lt;100,"🟠",CD[[#This Row],[Inzidenz]]&gt;=100,"🔴")</f>
        <v>🟢</v>
      </c>
    </row>
    <row r="68" spans="1:16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  <c r="P68" s="8" t="str" cm="1">
        <f t="array" ref="P68">_xlfn.IFS(CD[[#This Row],[Inzidenz]]&lt;35,"🟢",CD[[#This Row],[Inzidenz]]&lt;50,"🟡",CD[[#This Row],[Inzidenz]]&lt;100,"🟠",CD[[#This Row],[Inzidenz]]&gt;=100,"🔴")</f>
        <v>🟢</v>
      </c>
    </row>
    <row r="69" spans="1:16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  <c r="P69" s="8" t="str" cm="1">
        <f t="array" ref="P69">_xlfn.IFS(CD[[#This Row],[Inzidenz]]&lt;35,"🟢",CD[[#This Row],[Inzidenz]]&lt;50,"🟡",CD[[#This Row],[Inzidenz]]&lt;100,"🟠",CD[[#This Row],[Inzidenz]]&gt;=100,"🔴")</f>
        <v>🟢</v>
      </c>
    </row>
    <row r="70" spans="1:16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  <c r="P70" s="8" t="str" cm="1">
        <f t="array" ref="P70">_xlfn.IFS(CD[[#This Row],[Inzidenz]]&lt;35,"🟢",CD[[#This Row],[Inzidenz]]&lt;50,"🟡",CD[[#This Row],[Inzidenz]]&lt;100,"🟠",CD[[#This Row],[Inzidenz]]&gt;=100,"🔴")</f>
        <v>🟢</v>
      </c>
    </row>
    <row r="71" spans="1:16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  <c r="P71" s="8" t="str" cm="1">
        <f t="array" ref="P71">_xlfn.IFS(CD[[#This Row],[Inzidenz]]&lt;35,"🟢",CD[[#This Row],[Inzidenz]]&lt;50,"🟡",CD[[#This Row],[Inzidenz]]&lt;100,"🟠",CD[[#This Row],[Inzidenz]]&gt;=100,"🔴")</f>
        <v>🟢</v>
      </c>
    </row>
    <row r="72" spans="1:16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  <c r="P72" s="8" t="str" cm="1">
        <f t="array" ref="P72">_xlfn.IFS(CD[[#This Row],[Inzidenz]]&lt;35,"🟢",CD[[#This Row],[Inzidenz]]&lt;50,"🟡",CD[[#This Row],[Inzidenz]]&lt;100,"🟠",CD[[#This Row],[Inzidenz]]&gt;=100,"🔴")</f>
        <v>🟢</v>
      </c>
    </row>
    <row r="73" spans="1:16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  <c r="P73" s="8" t="str" cm="1">
        <f t="array" ref="P73">_xlfn.IFS(CD[[#This Row],[Inzidenz]]&lt;35,"🟢",CD[[#This Row],[Inzidenz]]&lt;50,"🟡",CD[[#This Row],[Inzidenz]]&lt;100,"🟠",CD[[#This Row],[Inzidenz]]&gt;=100,"🔴")</f>
        <v>🟢</v>
      </c>
    </row>
    <row r="74" spans="1:16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  <c r="P74" s="8" t="str" cm="1">
        <f t="array" ref="P74">_xlfn.IFS(CD[[#This Row],[Inzidenz]]&lt;35,"🟢",CD[[#This Row],[Inzidenz]]&lt;50,"🟡",CD[[#This Row],[Inzidenz]]&lt;100,"🟠",CD[[#This Row],[Inzidenz]]&gt;=100,"🔴")</f>
        <v>🟢</v>
      </c>
    </row>
    <row r="75" spans="1:16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  <c r="P75" s="8" t="str" cm="1">
        <f t="array" ref="P75">_xlfn.IFS(CD[[#This Row],[Inzidenz]]&lt;35,"🟢",CD[[#This Row],[Inzidenz]]&lt;50,"🟡",CD[[#This Row],[Inzidenz]]&lt;100,"🟠",CD[[#This Row],[Inzidenz]]&gt;=100,"🔴")</f>
        <v>🟢</v>
      </c>
    </row>
    <row r="76" spans="1:16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  <c r="P76" s="8" t="str" cm="1">
        <f t="array" ref="P76">_xlfn.IFS(CD[[#This Row],[Inzidenz]]&lt;35,"🟢",CD[[#This Row],[Inzidenz]]&lt;50,"🟡",CD[[#This Row],[Inzidenz]]&lt;100,"🟠",CD[[#This Row],[Inzidenz]]&gt;=100,"🔴")</f>
        <v>🟢</v>
      </c>
    </row>
    <row r="77" spans="1:16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  <c r="P77" s="8" t="str" cm="1">
        <f t="array" ref="P77">_xlfn.IFS(CD[[#This Row],[Inzidenz]]&lt;35,"🟢",CD[[#This Row],[Inzidenz]]&lt;50,"🟡",CD[[#This Row],[Inzidenz]]&lt;100,"🟠",CD[[#This Row],[Inzidenz]]&gt;=100,"🔴")</f>
        <v>🟢</v>
      </c>
    </row>
    <row r="78" spans="1:16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  <c r="P78" s="8" t="str" cm="1">
        <f t="array" ref="P78">_xlfn.IFS(CD[[#This Row],[Inzidenz]]&lt;35,"🟢",CD[[#This Row],[Inzidenz]]&lt;50,"🟡",CD[[#This Row],[Inzidenz]]&lt;100,"🟠",CD[[#This Row],[Inzidenz]]&gt;=100,"🔴")</f>
        <v>🟢</v>
      </c>
    </row>
    <row r="79" spans="1:16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  <c r="P79" s="8" t="str" cm="1">
        <f t="array" ref="P79">_xlfn.IFS(CD[[#This Row],[Inzidenz]]&lt;35,"🟢",CD[[#This Row],[Inzidenz]]&lt;50,"🟡",CD[[#This Row],[Inzidenz]]&lt;100,"🟠",CD[[#This Row],[Inzidenz]]&gt;=100,"🔴")</f>
        <v>🟢</v>
      </c>
    </row>
    <row r="80" spans="1:16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  <c r="P80" s="8" t="str" cm="1">
        <f t="array" ref="P80">_xlfn.IFS(CD[[#This Row],[Inzidenz]]&lt;35,"🟢",CD[[#This Row],[Inzidenz]]&lt;50,"🟡",CD[[#This Row],[Inzidenz]]&lt;100,"🟠",CD[[#This Row],[Inzidenz]]&gt;=100,"🔴")</f>
        <v>🟢</v>
      </c>
    </row>
    <row r="81" spans="1:16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  <c r="P81" s="8" t="str" cm="1">
        <f t="array" ref="P81">_xlfn.IFS(CD[[#This Row],[Inzidenz]]&lt;35,"🟢",CD[[#This Row],[Inzidenz]]&lt;50,"🟡",CD[[#This Row],[Inzidenz]]&lt;100,"🟠",CD[[#This Row],[Inzidenz]]&gt;=100,"🔴")</f>
        <v>🟢</v>
      </c>
    </row>
    <row r="82" spans="1:16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  <c r="P82" s="8" t="str" cm="1">
        <f t="array" ref="P82">_xlfn.IFS(CD[[#This Row],[Inzidenz]]&lt;35,"🟢",CD[[#This Row],[Inzidenz]]&lt;50,"🟡",CD[[#This Row],[Inzidenz]]&lt;100,"🟠",CD[[#This Row],[Inzidenz]]&gt;=100,"🔴")</f>
        <v>🟢</v>
      </c>
    </row>
    <row r="83" spans="1:16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  <c r="P83" s="8" t="str" cm="1">
        <f t="array" ref="P83">_xlfn.IFS(CD[[#This Row],[Inzidenz]]&lt;35,"🟢",CD[[#This Row],[Inzidenz]]&lt;50,"🟡",CD[[#This Row],[Inzidenz]]&lt;100,"🟠",CD[[#This Row],[Inzidenz]]&gt;=100,"🔴")</f>
        <v>🟢</v>
      </c>
    </row>
    <row r="84" spans="1:16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  <c r="P84" s="8" t="str" cm="1">
        <f t="array" ref="P84">_xlfn.IFS(CD[[#This Row],[Inzidenz]]&lt;35,"🟢",CD[[#This Row],[Inzidenz]]&lt;50,"🟡",CD[[#This Row],[Inzidenz]]&lt;100,"🟠",CD[[#This Row],[Inzidenz]]&gt;=100,"🔴")</f>
        <v>🟢</v>
      </c>
    </row>
    <row r="85" spans="1:16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  <c r="P85" s="8" t="str" cm="1">
        <f t="array" ref="P85">_xlfn.IFS(CD[[#This Row],[Inzidenz]]&lt;35,"🟢",CD[[#This Row],[Inzidenz]]&lt;50,"🟡",CD[[#This Row],[Inzidenz]]&lt;100,"🟠",CD[[#This Row],[Inzidenz]]&gt;=100,"🔴")</f>
        <v>🟢</v>
      </c>
    </row>
    <row r="86" spans="1:16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  <c r="P86" s="8" t="str" cm="1">
        <f t="array" ref="P86">_xlfn.IFS(CD[[#This Row],[Inzidenz]]&lt;35,"🟢",CD[[#This Row],[Inzidenz]]&lt;50,"🟡",CD[[#This Row],[Inzidenz]]&lt;100,"🟠",CD[[#This Row],[Inzidenz]]&gt;=100,"🔴")</f>
        <v>🟢</v>
      </c>
    </row>
    <row r="87" spans="1:16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  <c r="P87" s="8" t="str" cm="1">
        <f t="array" ref="P87">_xlfn.IFS(CD[[#This Row],[Inzidenz]]&lt;35,"🟢",CD[[#This Row],[Inzidenz]]&lt;50,"🟡",CD[[#This Row],[Inzidenz]]&lt;100,"🟠",CD[[#This Row],[Inzidenz]]&gt;=100,"🔴")</f>
        <v>🟢</v>
      </c>
    </row>
    <row r="88" spans="1:16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  <c r="P88" s="8" t="str" cm="1">
        <f t="array" ref="P88">_xlfn.IFS(CD[[#This Row],[Inzidenz]]&lt;35,"🟢",CD[[#This Row],[Inzidenz]]&lt;50,"🟡",CD[[#This Row],[Inzidenz]]&lt;100,"🟠",CD[[#This Row],[Inzidenz]]&gt;=100,"🔴")</f>
        <v>🟢</v>
      </c>
    </row>
    <row r="89" spans="1:16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  <c r="P89" s="8" t="str" cm="1">
        <f t="array" ref="P89">_xlfn.IFS(CD[[#This Row],[Inzidenz]]&lt;35,"🟢",CD[[#This Row],[Inzidenz]]&lt;50,"🟡",CD[[#This Row],[Inzidenz]]&lt;100,"🟠",CD[[#This Row],[Inzidenz]]&gt;=100,"🔴")</f>
        <v>🟢</v>
      </c>
    </row>
    <row r="90" spans="1:16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  <c r="P90" s="8" t="str" cm="1">
        <f t="array" ref="P90">_xlfn.IFS(CD[[#This Row],[Inzidenz]]&lt;35,"🟢",CD[[#This Row],[Inzidenz]]&lt;50,"🟡",CD[[#This Row],[Inzidenz]]&lt;100,"🟠",CD[[#This Row],[Inzidenz]]&gt;=100,"🔴")</f>
        <v>🟢</v>
      </c>
    </row>
    <row r="91" spans="1:16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  <c r="P91" s="8" t="str" cm="1">
        <f t="array" ref="P91">_xlfn.IFS(CD[[#This Row],[Inzidenz]]&lt;35,"🟢",CD[[#This Row],[Inzidenz]]&lt;50,"🟡",CD[[#This Row],[Inzidenz]]&lt;100,"🟠",CD[[#This Row],[Inzidenz]]&gt;=100,"🔴")</f>
        <v>🟢</v>
      </c>
    </row>
    <row r="92" spans="1:16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  <c r="P92" s="8" t="str" cm="1">
        <f t="array" ref="P92">_xlfn.IFS(CD[[#This Row],[Inzidenz]]&lt;35,"🟢",CD[[#This Row],[Inzidenz]]&lt;50,"🟡",CD[[#This Row],[Inzidenz]]&lt;100,"🟠",CD[[#This Row],[Inzidenz]]&gt;=100,"🔴")</f>
        <v>🟢</v>
      </c>
    </row>
    <row r="93" spans="1:16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  <c r="P93" s="8" t="str" cm="1">
        <f t="array" ref="P93">_xlfn.IFS(CD[[#This Row],[Inzidenz]]&lt;35,"🟢",CD[[#This Row],[Inzidenz]]&lt;50,"🟡",CD[[#This Row],[Inzidenz]]&lt;100,"🟠",CD[[#This Row],[Inzidenz]]&gt;=100,"🔴")</f>
        <v>🟢</v>
      </c>
    </row>
    <row r="94" spans="1:16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  <c r="P94" s="8" t="str" cm="1">
        <f t="array" ref="P94">_xlfn.IFS(CD[[#This Row],[Inzidenz]]&lt;35,"🟢",CD[[#This Row],[Inzidenz]]&lt;50,"🟡",CD[[#This Row],[Inzidenz]]&lt;100,"🟠",CD[[#This Row],[Inzidenz]]&gt;=100,"🔴")</f>
        <v>🟢</v>
      </c>
    </row>
    <row r="95" spans="1:16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  <c r="P95" s="8" t="str" cm="1">
        <f t="array" ref="P95">_xlfn.IFS(CD[[#This Row],[Inzidenz]]&lt;35,"🟢",CD[[#This Row],[Inzidenz]]&lt;50,"🟡",CD[[#This Row],[Inzidenz]]&lt;100,"🟠",CD[[#This Row],[Inzidenz]]&gt;=100,"🔴")</f>
        <v>🟢</v>
      </c>
    </row>
    <row r="96" spans="1:16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  <c r="P96" s="8" t="str" cm="1">
        <f t="array" ref="P96">_xlfn.IFS(CD[[#This Row],[Inzidenz]]&lt;35,"🟢",CD[[#This Row],[Inzidenz]]&lt;50,"🟡",CD[[#This Row],[Inzidenz]]&lt;100,"🟠",CD[[#This Row],[Inzidenz]]&gt;=100,"🔴")</f>
        <v>🟢</v>
      </c>
    </row>
    <row r="97" spans="1:17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  <c r="P97" s="8" t="str" cm="1">
        <f t="array" ref="P97">_xlfn.IFS(CD[[#This Row],[Inzidenz]]&lt;35,"🟢",CD[[#This Row],[Inzidenz]]&lt;50,"🟡",CD[[#This Row],[Inzidenz]]&lt;100,"🟠",CD[[#This Row],[Inzidenz]]&gt;=100,"🔴")</f>
        <v>🟢</v>
      </c>
    </row>
    <row r="98" spans="1:17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  <c r="P98" s="8" t="str" cm="1">
        <f t="array" ref="P98">_xlfn.IFS(CD[[#This Row],[Inzidenz]]&lt;35,"🟢",CD[[#This Row],[Inzidenz]]&lt;50,"🟡",CD[[#This Row],[Inzidenz]]&lt;100,"🟠",CD[[#This Row],[Inzidenz]]&gt;=100,"🔴")</f>
        <v>🟢</v>
      </c>
    </row>
    <row r="99" spans="1:17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  <c r="P99" s="8" t="str" cm="1">
        <f t="array" ref="P99">_xlfn.IFS(CD[[#This Row],[Inzidenz]]&lt;35,"🟢",CD[[#This Row],[Inzidenz]]&lt;50,"🟡",CD[[#This Row],[Inzidenz]]&lt;100,"🟠",CD[[#This Row],[Inzidenz]]&gt;=100,"🔴")</f>
        <v>🟢</v>
      </c>
    </row>
    <row r="100" spans="1:17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8" t="str" cm="1">
        <f t="array" ref="P100">_xlfn.IFS(CD[[#This Row],[Inzidenz]]&lt;35,"🟢",CD[[#This Row],[Inzidenz]]&lt;50,"🟡",CD[[#This Row],[Inzidenz]]&lt;100,"🟠",CD[[#This Row],[Inzidenz]]&gt;=100,"🔴")</f>
        <v>🟢</v>
      </c>
      <c r="Q100" s="3" t="s">
        <v>12</v>
      </c>
    </row>
    <row r="101" spans="1:17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8" t="str" cm="1">
        <f t="array" ref="P101">_xlfn.IFS(CD[[#This Row],[Inzidenz]]&lt;35,"🟢",CD[[#This Row],[Inzidenz]]&lt;50,"🟡",CD[[#This Row],[Inzidenz]]&lt;100,"🟠",CD[[#This Row],[Inzidenz]]&gt;=100,"🔴")</f>
        <v>🟢</v>
      </c>
      <c r="Q101" s="3" t="s">
        <v>12</v>
      </c>
    </row>
    <row r="102" spans="1:17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  <c r="P102" s="8" t="str" cm="1">
        <f t="array" ref="P102">_xlfn.IFS(CD[[#This Row],[Inzidenz]]&lt;35,"🟢",CD[[#This Row],[Inzidenz]]&lt;50,"🟡",CD[[#This Row],[Inzidenz]]&lt;100,"🟠",CD[[#This Row],[Inzidenz]]&gt;=100,"🔴")</f>
        <v>🟢</v>
      </c>
    </row>
    <row r="103" spans="1:17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  <c r="P103" s="8" t="str" cm="1">
        <f t="array" ref="P103">_xlfn.IFS(CD[[#This Row],[Inzidenz]]&lt;35,"🟢",CD[[#This Row],[Inzidenz]]&lt;50,"🟡",CD[[#This Row],[Inzidenz]]&lt;100,"🟠",CD[[#This Row],[Inzidenz]]&gt;=100,"🔴")</f>
        <v>🟢</v>
      </c>
    </row>
    <row r="104" spans="1:17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  <c r="P104" s="8" t="str" cm="1">
        <f t="array" ref="P104">_xlfn.IFS(CD[[#This Row],[Inzidenz]]&lt;35,"🟢",CD[[#This Row],[Inzidenz]]&lt;50,"🟡",CD[[#This Row],[Inzidenz]]&lt;100,"🟠",CD[[#This Row],[Inzidenz]]&gt;=100,"🔴")</f>
        <v>🟢</v>
      </c>
    </row>
    <row r="105" spans="1:17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  <c r="P105" s="8" t="str" cm="1">
        <f t="array" ref="P105">_xlfn.IFS(CD[[#This Row],[Inzidenz]]&lt;35,"🟢",CD[[#This Row],[Inzidenz]]&lt;50,"🟡",CD[[#This Row],[Inzidenz]]&lt;100,"🟠",CD[[#This Row],[Inzidenz]]&gt;=100,"🔴")</f>
        <v>🟢</v>
      </c>
    </row>
    <row r="106" spans="1:17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  <c r="P106" s="8" t="str" cm="1">
        <f t="array" ref="P106">_xlfn.IFS(CD[[#This Row],[Inzidenz]]&lt;35,"🟢",CD[[#This Row],[Inzidenz]]&lt;50,"🟡",CD[[#This Row],[Inzidenz]]&lt;100,"🟠",CD[[#This Row],[Inzidenz]]&gt;=100,"🔴")</f>
        <v>🟢</v>
      </c>
    </row>
    <row r="107" spans="1:17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  <c r="P107" s="8" t="str" cm="1">
        <f t="array" ref="P107">_xlfn.IFS(CD[[#This Row],[Inzidenz]]&lt;35,"🟢",CD[[#This Row],[Inzidenz]]&lt;50,"🟡",CD[[#This Row],[Inzidenz]]&lt;100,"🟠",CD[[#This Row],[Inzidenz]]&gt;=100,"🔴")</f>
        <v>🟢</v>
      </c>
    </row>
    <row r="108" spans="1:17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  <c r="P108" s="8" t="str" cm="1">
        <f t="array" ref="P108">_xlfn.IFS(CD[[#This Row],[Inzidenz]]&lt;35,"🟢",CD[[#This Row],[Inzidenz]]&lt;50,"🟡",CD[[#This Row],[Inzidenz]]&lt;100,"🟠",CD[[#This Row],[Inzidenz]]&gt;=100,"🔴")</f>
        <v>🟢</v>
      </c>
    </row>
    <row r="109" spans="1:17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  <c r="P109" s="8" t="str" cm="1">
        <f t="array" ref="P109">_xlfn.IFS(CD[[#This Row],[Inzidenz]]&lt;35,"🟢",CD[[#This Row],[Inzidenz]]&lt;50,"🟡",CD[[#This Row],[Inzidenz]]&lt;100,"🟠",CD[[#This Row],[Inzidenz]]&gt;=100,"🔴")</f>
        <v>🟢</v>
      </c>
    </row>
    <row r="110" spans="1:17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  <c r="P110" s="8" t="str" cm="1">
        <f t="array" ref="P110">_xlfn.IFS(CD[[#This Row],[Inzidenz]]&lt;35,"🟢",CD[[#This Row],[Inzidenz]]&lt;50,"🟡",CD[[#This Row],[Inzidenz]]&lt;100,"🟠",CD[[#This Row],[Inzidenz]]&gt;=100,"🔴")</f>
        <v>🟢</v>
      </c>
    </row>
    <row r="111" spans="1:17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  <c r="P111" s="8" t="str" cm="1">
        <f t="array" ref="P111">_xlfn.IFS(CD[[#This Row],[Inzidenz]]&lt;35,"🟢",CD[[#This Row],[Inzidenz]]&lt;50,"🟡",CD[[#This Row],[Inzidenz]]&lt;100,"🟠",CD[[#This Row],[Inzidenz]]&gt;=100,"🔴")</f>
        <v>🟢</v>
      </c>
    </row>
    <row r="112" spans="1:17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  <c r="P112" s="8" t="str" cm="1">
        <f t="array" ref="P112">_xlfn.IFS(CD[[#This Row],[Inzidenz]]&lt;35,"🟢",CD[[#This Row],[Inzidenz]]&lt;50,"🟡",CD[[#This Row],[Inzidenz]]&lt;100,"🟠",CD[[#This Row],[Inzidenz]]&gt;=100,"🔴")</f>
        <v>🟢</v>
      </c>
    </row>
    <row r="113" spans="1:16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  <c r="P113" s="8" t="str" cm="1">
        <f t="array" ref="P113">_xlfn.IFS(CD[[#This Row],[Inzidenz]]&lt;35,"🟢",CD[[#This Row],[Inzidenz]]&lt;50,"🟡",CD[[#This Row],[Inzidenz]]&lt;100,"🟠",CD[[#This Row],[Inzidenz]]&gt;=100,"🔴")</f>
        <v>🟢</v>
      </c>
    </row>
    <row r="114" spans="1:16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  <c r="P114" s="8" t="str" cm="1">
        <f t="array" ref="P114">_xlfn.IFS(CD[[#This Row],[Inzidenz]]&lt;35,"🟢",CD[[#This Row],[Inzidenz]]&lt;50,"🟡",CD[[#This Row],[Inzidenz]]&lt;100,"🟠",CD[[#This Row],[Inzidenz]]&gt;=100,"🔴")</f>
        <v>🟢</v>
      </c>
    </row>
    <row r="115" spans="1:16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  <c r="P115" s="8" t="str" cm="1">
        <f t="array" ref="P115">_xlfn.IFS(CD[[#This Row],[Inzidenz]]&lt;35,"🟢",CD[[#This Row],[Inzidenz]]&lt;50,"🟡",CD[[#This Row],[Inzidenz]]&lt;100,"🟠",CD[[#This Row],[Inzidenz]]&gt;=100,"🔴")</f>
        <v>🟢</v>
      </c>
    </row>
    <row r="116" spans="1:16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  <c r="P116" s="8" t="str" cm="1">
        <f t="array" ref="P116">_xlfn.IFS(CD[[#This Row],[Inzidenz]]&lt;35,"🟢",CD[[#This Row],[Inzidenz]]&lt;50,"🟡",CD[[#This Row],[Inzidenz]]&lt;100,"🟠",CD[[#This Row],[Inzidenz]]&gt;=100,"🔴")</f>
        <v>🟢</v>
      </c>
    </row>
    <row r="117" spans="1:16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  <c r="P117" s="8" t="str" cm="1">
        <f t="array" ref="P117">_xlfn.IFS(CD[[#This Row],[Inzidenz]]&lt;35,"🟢",CD[[#This Row],[Inzidenz]]&lt;50,"🟡",CD[[#This Row],[Inzidenz]]&lt;100,"🟠",CD[[#This Row],[Inzidenz]]&gt;=100,"🔴")</f>
        <v>🟢</v>
      </c>
    </row>
    <row r="118" spans="1:16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  <c r="P118" s="8" t="str" cm="1">
        <f t="array" ref="P118">_xlfn.IFS(CD[[#This Row],[Inzidenz]]&lt;35,"🟢",CD[[#This Row],[Inzidenz]]&lt;50,"🟡",CD[[#This Row],[Inzidenz]]&lt;100,"🟠",CD[[#This Row],[Inzidenz]]&gt;=100,"🔴")</f>
        <v>🟢</v>
      </c>
    </row>
    <row r="119" spans="1:16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  <c r="P119" s="8" t="str" cm="1">
        <f t="array" ref="P119">_xlfn.IFS(CD[[#This Row],[Inzidenz]]&lt;35,"🟢",CD[[#This Row],[Inzidenz]]&lt;50,"🟡",CD[[#This Row],[Inzidenz]]&lt;100,"🟠",CD[[#This Row],[Inzidenz]]&gt;=100,"🔴")</f>
        <v>🟢</v>
      </c>
    </row>
    <row r="120" spans="1:16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  <c r="P120" s="8" t="str" cm="1">
        <f t="array" ref="P120">_xlfn.IFS(CD[[#This Row],[Inzidenz]]&lt;35,"🟢",CD[[#This Row],[Inzidenz]]&lt;50,"🟡",CD[[#This Row],[Inzidenz]]&lt;100,"🟠",CD[[#This Row],[Inzidenz]]&gt;=100,"🔴")</f>
        <v>🟢</v>
      </c>
    </row>
    <row r="121" spans="1:16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  <c r="P121" s="8" t="str" cm="1">
        <f t="array" ref="P121">_xlfn.IFS(CD[[#This Row],[Inzidenz]]&lt;35,"🟢",CD[[#This Row],[Inzidenz]]&lt;50,"🟡",CD[[#This Row],[Inzidenz]]&lt;100,"🟠",CD[[#This Row],[Inzidenz]]&gt;=100,"🔴")</f>
        <v>🟢</v>
      </c>
    </row>
    <row r="122" spans="1:16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  <c r="P122" s="8" t="str" cm="1">
        <f t="array" ref="P122">_xlfn.IFS(CD[[#This Row],[Inzidenz]]&lt;35,"🟢",CD[[#This Row],[Inzidenz]]&lt;50,"🟡",CD[[#This Row],[Inzidenz]]&lt;100,"🟠",CD[[#This Row],[Inzidenz]]&gt;=100,"🔴")</f>
        <v>🟢</v>
      </c>
    </row>
    <row r="123" spans="1:16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  <c r="P123" s="8" t="str" cm="1">
        <f t="array" ref="P123">_xlfn.IFS(CD[[#This Row],[Inzidenz]]&lt;35,"🟢",CD[[#This Row],[Inzidenz]]&lt;50,"🟡",CD[[#This Row],[Inzidenz]]&lt;100,"🟠",CD[[#This Row],[Inzidenz]]&gt;=100,"🔴")</f>
        <v>🟢</v>
      </c>
    </row>
    <row r="124" spans="1:16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  <c r="P124" s="8" t="str" cm="1">
        <f t="array" ref="P124">_xlfn.IFS(CD[[#This Row],[Inzidenz]]&lt;35,"🟢",CD[[#This Row],[Inzidenz]]&lt;50,"🟡",CD[[#This Row],[Inzidenz]]&lt;100,"🟠",CD[[#This Row],[Inzidenz]]&gt;=100,"🔴")</f>
        <v>🟢</v>
      </c>
    </row>
    <row r="125" spans="1:16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  <c r="P125" s="8" t="str" cm="1">
        <f t="array" ref="P125">_xlfn.IFS(CD[[#This Row],[Inzidenz]]&lt;35,"🟢",CD[[#This Row],[Inzidenz]]&lt;50,"🟡",CD[[#This Row],[Inzidenz]]&lt;100,"🟠",CD[[#This Row],[Inzidenz]]&gt;=100,"🔴")</f>
        <v>🟢</v>
      </c>
    </row>
    <row r="126" spans="1:16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  <c r="P126" s="8" t="str" cm="1">
        <f t="array" ref="P126">_xlfn.IFS(CD[[#This Row],[Inzidenz]]&lt;35,"🟢",CD[[#This Row],[Inzidenz]]&lt;50,"🟡",CD[[#This Row],[Inzidenz]]&lt;100,"🟠",CD[[#This Row],[Inzidenz]]&gt;=100,"🔴")</f>
        <v>🟢</v>
      </c>
    </row>
    <row r="127" spans="1:16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  <c r="P127" s="8" t="str" cm="1">
        <f t="array" ref="P127">_xlfn.IFS(CD[[#This Row],[Inzidenz]]&lt;35,"🟢",CD[[#This Row],[Inzidenz]]&lt;50,"🟡",CD[[#This Row],[Inzidenz]]&lt;100,"🟠",CD[[#This Row],[Inzidenz]]&gt;=100,"🔴")</f>
        <v>🟢</v>
      </c>
    </row>
    <row r="128" spans="1:16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  <c r="P128" s="8" t="str" cm="1">
        <f t="array" ref="P128">_xlfn.IFS(CD[[#This Row],[Inzidenz]]&lt;35,"🟢",CD[[#This Row],[Inzidenz]]&lt;50,"🟡",CD[[#This Row],[Inzidenz]]&lt;100,"🟠",CD[[#This Row],[Inzidenz]]&gt;=100,"🔴")</f>
        <v>🟢</v>
      </c>
    </row>
    <row r="129" spans="1:17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  <c r="P129" s="8" t="str" cm="1">
        <f t="array" ref="P129">_xlfn.IFS(CD[[#This Row],[Inzidenz]]&lt;35,"🟢",CD[[#This Row],[Inzidenz]]&lt;50,"🟡",CD[[#This Row],[Inzidenz]]&lt;100,"🟠",CD[[#This Row],[Inzidenz]]&gt;=100,"🔴")</f>
        <v>🟢</v>
      </c>
    </row>
    <row r="130" spans="1:17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  <c r="P130" s="8" t="str" cm="1">
        <f t="array" ref="P130">_xlfn.IFS(CD[[#This Row],[Inzidenz]]&lt;35,"🟢",CD[[#This Row],[Inzidenz]]&lt;50,"🟡",CD[[#This Row],[Inzidenz]]&lt;100,"🟠",CD[[#This Row],[Inzidenz]]&gt;=100,"🔴")</f>
        <v>🟢</v>
      </c>
    </row>
    <row r="131" spans="1:17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  <c r="P131" s="8" t="str" cm="1">
        <f t="array" ref="P131">_xlfn.IFS(CD[[#This Row],[Inzidenz]]&lt;35,"🟢",CD[[#This Row],[Inzidenz]]&lt;50,"🟡",CD[[#This Row],[Inzidenz]]&lt;100,"🟠",CD[[#This Row],[Inzidenz]]&gt;=100,"🔴")</f>
        <v>🟢</v>
      </c>
    </row>
    <row r="132" spans="1:17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  <c r="P132" s="8" t="str" cm="1">
        <f t="array" ref="P132">_xlfn.IFS(CD[[#This Row],[Inzidenz]]&lt;35,"🟢",CD[[#This Row],[Inzidenz]]&lt;50,"🟡",CD[[#This Row],[Inzidenz]]&lt;100,"🟠",CD[[#This Row],[Inzidenz]]&gt;=100,"🔴")</f>
        <v>🟢</v>
      </c>
    </row>
    <row r="133" spans="1:17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  <c r="P133" s="8" t="str" cm="1">
        <f t="array" ref="P133">_xlfn.IFS(CD[[#This Row],[Inzidenz]]&lt;35,"🟢",CD[[#This Row],[Inzidenz]]&lt;50,"🟡",CD[[#This Row],[Inzidenz]]&lt;100,"🟠",CD[[#This Row],[Inzidenz]]&gt;=100,"🔴")</f>
        <v>🟢</v>
      </c>
    </row>
    <row r="134" spans="1:17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  <c r="P134" s="8" t="str" cm="1">
        <f t="array" ref="P134">_xlfn.IFS(CD[[#This Row],[Inzidenz]]&lt;35,"🟢",CD[[#This Row],[Inzidenz]]&lt;50,"🟡",CD[[#This Row],[Inzidenz]]&lt;100,"🟠",CD[[#This Row],[Inzidenz]]&gt;=100,"🔴")</f>
        <v>🟢</v>
      </c>
    </row>
    <row r="135" spans="1:17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  <c r="P135" s="8" t="str" cm="1">
        <f t="array" ref="P135">_xlfn.IFS(CD[[#This Row],[Inzidenz]]&lt;35,"🟢",CD[[#This Row],[Inzidenz]]&lt;50,"🟡",CD[[#This Row],[Inzidenz]]&lt;100,"🟠",CD[[#This Row],[Inzidenz]]&gt;=100,"🔴")</f>
        <v>🟢</v>
      </c>
    </row>
    <row r="136" spans="1:17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  <c r="P136" s="8" t="str" cm="1">
        <f t="array" ref="P136">_xlfn.IFS(CD[[#This Row],[Inzidenz]]&lt;35,"🟢",CD[[#This Row],[Inzidenz]]&lt;50,"🟡",CD[[#This Row],[Inzidenz]]&lt;100,"🟠",CD[[#This Row],[Inzidenz]]&gt;=100,"🔴")</f>
        <v>🟢</v>
      </c>
    </row>
    <row r="137" spans="1:17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  <c r="P137" s="8" t="str" cm="1">
        <f t="array" ref="P137">_xlfn.IFS(CD[[#This Row],[Inzidenz]]&lt;35,"🟢",CD[[#This Row],[Inzidenz]]&lt;50,"🟡",CD[[#This Row],[Inzidenz]]&lt;100,"🟠",CD[[#This Row],[Inzidenz]]&gt;=100,"🔴")</f>
        <v>🟢</v>
      </c>
    </row>
    <row r="138" spans="1:17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  <c r="P138" s="8" t="str" cm="1">
        <f t="array" ref="P138">_xlfn.IFS(CD[[#This Row],[Inzidenz]]&lt;35,"🟢",CD[[#This Row],[Inzidenz]]&lt;50,"🟡",CD[[#This Row],[Inzidenz]]&lt;100,"🟠",CD[[#This Row],[Inzidenz]]&gt;=100,"🔴")</f>
        <v>🟢</v>
      </c>
    </row>
    <row r="139" spans="1:17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  <c r="P139" s="8" t="str" cm="1">
        <f t="array" ref="P139">_xlfn.IFS(CD[[#This Row],[Inzidenz]]&lt;35,"🟢",CD[[#This Row],[Inzidenz]]&lt;50,"🟡",CD[[#This Row],[Inzidenz]]&lt;100,"🟠",CD[[#This Row],[Inzidenz]]&gt;=100,"🔴")</f>
        <v>🟢</v>
      </c>
    </row>
    <row r="140" spans="1:17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8" t="str" cm="1">
        <f t="array" ref="P140">_xlfn.IFS(CD[[#This Row],[Inzidenz]]&lt;35,"🟢",CD[[#This Row],[Inzidenz]]&lt;50,"🟡",CD[[#This Row],[Inzidenz]]&lt;100,"🟠",CD[[#This Row],[Inzidenz]]&gt;=100,"🔴")</f>
        <v>🟢</v>
      </c>
      <c r="Q140" s="3" t="s">
        <v>14</v>
      </c>
    </row>
    <row r="141" spans="1:17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8" t="str" cm="1">
        <f t="array" ref="P141">_xlfn.IFS(CD[[#This Row],[Inzidenz]]&lt;35,"🟢",CD[[#This Row],[Inzidenz]]&lt;50,"🟡",CD[[#This Row],[Inzidenz]]&lt;100,"🟠",CD[[#This Row],[Inzidenz]]&gt;=100,"🔴")</f>
        <v>🟢</v>
      </c>
      <c r="Q141" s="25" t="s">
        <v>15</v>
      </c>
    </row>
    <row r="142" spans="1:17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  <c r="P142" s="8" t="str" cm="1">
        <f t="array" ref="P142">_xlfn.IFS(CD[[#This Row],[Inzidenz]]&lt;35,"🟢",CD[[#This Row],[Inzidenz]]&lt;50,"🟡",CD[[#This Row],[Inzidenz]]&lt;100,"🟠",CD[[#This Row],[Inzidenz]]&gt;=100,"🔴")</f>
        <v>🟢</v>
      </c>
    </row>
    <row r="143" spans="1:17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  <c r="P143" s="8" t="str" cm="1">
        <f t="array" ref="P143">_xlfn.IFS(CD[[#This Row],[Inzidenz]]&lt;35,"🟢",CD[[#This Row],[Inzidenz]]&lt;50,"🟡",CD[[#This Row],[Inzidenz]]&lt;100,"🟠",CD[[#This Row],[Inzidenz]]&gt;=100,"🔴")</f>
        <v>🟢</v>
      </c>
    </row>
    <row r="144" spans="1:17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  <c r="P144" s="8" t="str" cm="1">
        <f t="array" ref="P144">_xlfn.IFS(CD[[#This Row],[Inzidenz]]&lt;35,"🟢",CD[[#This Row],[Inzidenz]]&lt;50,"🟡",CD[[#This Row],[Inzidenz]]&lt;100,"🟠",CD[[#This Row],[Inzidenz]]&gt;=100,"🔴")</f>
        <v>🟢</v>
      </c>
    </row>
    <row r="145" spans="1:16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  <c r="P145" s="8" t="str" cm="1">
        <f t="array" ref="P145">_xlfn.IFS(CD[[#This Row],[Inzidenz]]&lt;35,"🟢",CD[[#This Row],[Inzidenz]]&lt;50,"🟡",CD[[#This Row],[Inzidenz]]&lt;100,"🟠",CD[[#This Row],[Inzidenz]]&gt;=100,"🔴")</f>
        <v>🟢</v>
      </c>
    </row>
    <row r="146" spans="1:16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  <c r="P146" s="8" t="str" cm="1">
        <f t="array" ref="P146">_xlfn.IFS(CD[[#This Row],[Inzidenz]]&lt;35,"🟢",CD[[#This Row],[Inzidenz]]&lt;50,"🟡",CD[[#This Row],[Inzidenz]]&lt;100,"🟠",CD[[#This Row],[Inzidenz]]&gt;=100,"🔴")</f>
        <v>🟢</v>
      </c>
    </row>
    <row r="147" spans="1:16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  <c r="P147" s="8" t="str" cm="1">
        <f t="array" ref="P147">_xlfn.IFS(CD[[#This Row],[Inzidenz]]&lt;35,"🟢",CD[[#This Row],[Inzidenz]]&lt;50,"🟡",CD[[#This Row],[Inzidenz]]&lt;100,"🟠",CD[[#This Row],[Inzidenz]]&gt;=100,"🔴")</f>
        <v>🟢</v>
      </c>
    </row>
    <row r="148" spans="1:16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  <c r="P148" s="8" t="str" cm="1">
        <f t="array" ref="P148">_xlfn.IFS(CD[[#This Row],[Inzidenz]]&lt;35,"🟢",CD[[#This Row],[Inzidenz]]&lt;50,"🟡",CD[[#This Row],[Inzidenz]]&lt;100,"🟠",CD[[#This Row],[Inzidenz]]&gt;=100,"🔴")</f>
        <v>🟢</v>
      </c>
    </row>
    <row r="149" spans="1:16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  <c r="P149" s="8" t="str" cm="1">
        <f t="array" ref="P149">_xlfn.IFS(CD[[#This Row],[Inzidenz]]&lt;35,"🟢",CD[[#This Row],[Inzidenz]]&lt;50,"🟡",CD[[#This Row],[Inzidenz]]&lt;100,"🟠",CD[[#This Row],[Inzidenz]]&gt;=100,"🔴")</f>
        <v>🟢</v>
      </c>
    </row>
    <row r="150" spans="1:16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  <c r="P150" s="8" t="str" cm="1">
        <f t="array" ref="P150">_xlfn.IFS(CD[[#This Row],[Inzidenz]]&lt;35,"🟢",CD[[#This Row],[Inzidenz]]&lt;50,"🟡",CD[[#This Row],[Inzidenz]]&lt;100,"🟠",CD[[#This Row],[Inzidenz]]&gt;=100,"🔴")</f>
        <v>🟢</v>
      </c>
    </row>
    <row r="151" spans="1:16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  <c r="P151" s="8" t="str" cm="1">
        <f t="array" ref="P151">_xlfn.IFS(CD[[#This Row],[Inzidenz]]&lt;35,"🟢",CD[[#This Row],[Inzidenz]]&lt;50,"🟡",CD[[#This Row],[Inzidenz]]&lt;100,"🟠",CD[[#This Row],[Inzidenz]]&gt;=100,"🔴")</f>
        <v>🟢</v>
      </c>
    </row>
    <row r="152" spans="1:16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  <c r="P152" s="8" t="str" cm="1">
        <f t="array" ref="P152">_xlfn.IFS(CD[[#This Row],[Inzidenz]]&lt;35,"🟢",CD[[#This Row],[Inzidenz]]&lt;50,"🟡",CD[[#This Row],[Inzidenz]]&lt;100,"🟠",CD[[#This Row],[Inzidenz]]&gt;=100,"🔴")</f>
        <v>🟢</v>
      </c>
    </row>
    <row r="153" spans="1:16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  <c r="P153" s="8" t="str" cm="1">
        <f t="array" ref="P153">_xlfn.IFS(CD[[#This Row],[Inzidenz]]&lt;35,"🟢",CD[[#This Row],[Inzidenz]]&lt;50,"🟡",CD[[#This Row],[Inzidenz]]&lt;100,"🟠",CD[[#This Row],[Inzidenz]]&gt;=100,"🔴")</f>
        <v>🟢</v>
      </c>
    </row>
    <row r="154" spans="1:16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  <c r="P154" s="8" t="str" cm="1">
        <f t="array" ref="P154">_xlfn.IFS(CD[[#This Row],[Inzidenz]]&lt;35,"🟢",CD[[#This Row],[Inzidenz]]&lt;50,"🟡",CD[[#This Row],[Inzidenz]]&lt;100,"🟠",CD[[#This Row],[Inzidenz]]&gt;=100,"🔴")</f>
        <v>🟢</v>
      </c>
    </row>
    <row r="155" spans="1:16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  <c r="P155" s="8" t="str" cm="1">
        <f t="array" ref="P155">_xlfn.IFS(CD[[#This Row],[Inzidenz]]&lt;35,"🟢",CD[[#This Row],[Inzidenz]]&lt;50,"🟡",CD[[#This Row],[Inzidenz]]&lt;100,"🟠",CD[[#This Row],[Inzidenz]]&gt;=100,"🔴")</f>
        <v>🟢</v>
      </c>
    </row>
    <row r="156" spans="1:16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  <c r="P156" s="8" t="str" cm="1">
        <f t="array" ref="P156">_xlfn.IFS(CD[[#This Row],[Inzidenz]]&lt;35,"🟢",CD[[#This Row],[Inzidenz]]&lt;50,"🟡",CD[[#This Row],[Inzidenz]]&lt;100,"🟠",CD[[#This Row],[Inzidenz]]&gt;=100,"🔴")</f>
        <v>🟢</v>
      </c>
    </row>
    <row r="157" spans="1:16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  <c r="P157" s="8" t="str" cm="1">
        <f t="array" ref="P157">_xlfn.IFS(CD[[#This Row],[Inzidenz]]&lt;35,"🟢",CD[[#This Row],[Inzidenz]]&lt;50,"🟡",CD[[#This Row],[Inzidenz]]&lt;100,"🟠",CD[[#This Row],[Inzidenz]]&gt;=100,"🔴")</f>
        <v>🟢</v>
      </c>
    </row>
    <row r="158" spans="1:16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  <c r="P158" s="8" t="str" cm="1">
        <f t="array" ref="P158">_xlfn.IFS(CD[[#This Row],[Inzidenz]]&lt;35,"🟢",CD[[#This Row],[Inzidenz]]&lt;50,"🟡",CD[[#This Row],[Inzidenz]]&lt;100,"🟠",CD[[#This Row],[Inzidenz]]&gt;=100,"🔴")</f>
        <v>🟢</v>
      </c>
    </row>
    <row r="159" spans="1:16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  <c r="P159" s="8" t="str" cm="1">
        <f t="array" ref="P159">_xlfn.IFS(CD[[#This Row],[Inzidenz]]&lt;35,"🟢",CD[[#This Row],[Inzidenz]]&lt;50,"🟡",CD[[#This Row],[Inzidenz]]&lt;100,"🟠",CD[[#This Row],[Inzidenz]]&gt;=100,"🔴")</f>
        <v>🟢</v>
      </c>
    </row>
    <row r="160" spans="1:16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  <c r="P160" s="8" t="str" cm="1">
        <f t="array" ref="P160">_xlfn.IFS(CD[[#This Row],[Inzidenz]]&lt;35,"🟢",CD[[#This Row],[Inzidenz]]&lt;50,"🟡",CD[[#This Row],[Inzidenz]]&lt;100,"🟠",CD[[#This Row],[Inzidenz]]&gt;=100,"🔴")</f>
        <v>🟢</v>
      </c>
    </row>
    <row r="161" spans="1:16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  <c r="P161" s="8" t="str" cm="1">
        <f t="array" ref="P161">_xlfn.IFS(CD[[#This Row],[Inzidenz]]&lt;35,"🟢",CD[[#This Row],[Inzidenz]]&lt;50,"🟡",CD[[#This Row],[Inzidenz]]&lt;100,"🟠",CD[[#This Row],[Inzidenz]]&gt;=100,"🔴")</f>
        <v>🟢</v>
      </c>
    </row>
    <row r="162" spans="1:16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  <c r="P162" s="8" t="str" cm="1">
        <f t="array" ref="P162">_xlfn.IFS(CD[[#This Row],[Inzidenz]]&lt;35,"🟢",CD[[#This Row],[Inzidenz]]&lt;50,"🟡",CD[[#This Row],[Inzidenz]]&lt;100,"🟠",CD[[#This Row],[Inzidenz]]&gt;=100,"🔴")</f>
        <v>🟢</v>
      </c>
    </row>
    <row r="163" spans="1:16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  <c r="P163" s="8" t="str" cm="1">
        <f t="array" ref="P163">_xlfn.IFS(CD[[#This Row],[Inzidenz]]&lt;35,"🟢",CD[[#This Row],[Inzidenz]]&lt;50,"🟡",CD[[#This Row],[Inzidenz]]&lt;100,"🟠",CD[[#This Row],[Inzidenz]]&gt;=100,"🔴")</f>
        <v>🟢</v>
      </c>
    </row>
    <row r="164" spans="1:16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  <c r="P164" s="8" t="str" cm="1">
        <f t="array" ref="P164">_xlfn.IFS(CD[[#This Row],[Inzidenz]]&lt;35,"🟢",CD[[#This Row],[Inzidenz]]&lt;50,"🟡",CD[[#This Row],[Inzidenz]]&lt;100,"🟠",CD[[#This Row],[Inzidenz]]&gt;=100,"🔴")</f>
        <v>🟢</v>
      </c>
    </row>
    <row r="165" spans="1:16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  <c r="P165" s="8" t="str" cm="1">
        <f t="array" ref="P165">_xlfn.IFS(CD[[#This Row],[Inzidenz]]&lt;35,"🟢",CD[[#This Row],[Inzidenz]]&lt;50,"🟡",CD[[#This Row],[Inzidenz]]&lt;100,"🟠",CD[[#This Row],[Inzidenz]]&gt;=100,"🔴")</f>
        <v>🟢</v>
      </c>
    </row>
    <row r="166" spans="1:16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  <c r="P166" s="8" t="str" cm="1">
        <f t="array" ref="P166">_xlfn.IFS(CD[[#This Row],[Inzidenz]]&lt;35,"🟢",CD[[#This Row],[Inzidenz]]&lt;50,"🟡",CD[[#This Row],[Inzidenz]]&lt;100,"🟠",CD[[#This Row],[Inzidenz]]&gt;=100,"🔴")</f>
        <v>🟢</v>
      </c>
    </row>
    <row r="167" spans="1:16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  <c r="P167" s="8" t="str" cm="1">
        <f t="array" ref="P167">_xlfn.IFS(CD[[#This Row],[Inzidenz]]&lt;35,"🟢",CD[[#This Row],[Inzidenz]]&lt;50,"🟡",CD[[#This Row],[Inzidenz]]&lt;100,"🟠",CD[[#This Row],[Inzidenz]]&gt;=100,"🔴")</f>
        <v>🟢</v>
      </c>
    </row>
    <row r="168" spans="1:16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  <c r="P168" s="8" t="str" cm="1">
        <f t="array" ref="P168">_xlfn.IFS(CD[[#This Row],[Inzidenz]]&lt;35,"🟢",CD[[#This Row],[Inzidenz]]&lt;50,"🟡",CD[[#This Row],[Inzidenz]]&lt;100,"🟠",CD[[#This Row],[Inzidenz]]&gt;=100,"🔴")</f>
        <v>🟢</v>
      </c>
    </row>
    <row r="169" spans="1:16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  <c r="P169" s="8" t="str" cm="1">
        <f t="array" ref="P169">_xlfn.IFS(CD[[#This Row],[Inzidenz]]&lt;35,"🟢",CD[[#This Row],[Inzidenz]]&lt;50,"🟡",CD[[#This Row],[Inzidenz]]&lt;100,"🟠",CD[[#This Row],[Inzidenz]]&gt;=100,"🔴")</f>
        <v>🟢</v>
      </c>
    </row>
    <row r="170" spans="1:16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  <c r="P170" s="8" t="str" cm="1">
        <f t="array" ref="P170">_xlfn.IFS(CD[[#This Row],[Inzidenz]]&lt;35,"🟢",CD[[#This Row],[Inzidenz]]&lt;50,"🟡",CD[[#This Row],[Inzidenz]]&lt;100,"🟠",CD[[#This Row],[Inzidenz]]&gt;=100,"🔴")</f>
        <v>🟢</v>
      </c>
    </row>
    <row r="171" spans="1:16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  <c r="P171" s="8" t="str" cm="1">
        <f t="array" ref="P171">_xlfn.IFS(CD[[#This Row],[Inzidenz]]&lt;35,"🟢",CD[[#This Row],[Inzidenz]]&lt;50,"🟡",CD[[#This Row],[Inzidenz]]&lt;100,"🟠",CD[[#This Row],[Inzidenz]]&gt;=100,"🔴")</f>
        <v>🟢</v>
      </c>
    </row>
    <row r="172" spans="1:16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  <c r="P172" s="8" t="str" cm="1">
        <f t="array" ref="P172">_xlfn.IFS(CD[[#This Row],[Inzidenz]]&lt;35,"🟢",CD[[#This Row],[Inzidenz]]&lt;50,"🟡",CD[[#This Row],[Inzidenz]]&lt;100,"🟠",CD[[#This Row],[Inzidenz]]&gt;=100,"🔴")</f>
        <v>🟢</v>
      </c>
    </row>
    <row r="173" spans="1:16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  <c r="P173" s="8" t="str" cm="1">
        <f t="array" ref="P173">_xlfn.IFS(CD[[#This Row],[Inzidenz]]&lt;35,"🟢",CD[[#This Row],[Inzidenz]]&lt;50,"🟡",CD[[#This Row],[Inzidenz]]&lt;100,"🟠",CD[[#This Row],[Inzidenz]]&gt;=100,"🔴")</f>
        <v>🟢</v>
      </c>
    </row>
    <row r="174" spans="1:16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  <c r="P174" s="8" t="str" cm="1">
        <f t="array" ref="P174">_xlfn.IFS(CD[[#This Row],[Inzidenz]]&lt;35,"🟢",CD[[#This Row],[Inzidenz]]&lt;50,"🟡",CD[[#This Row],[Inzidenz]]&lt;100,"🟠",CD[[#This Row],[Inzidenz]]&gt;=100,"🔴")</f>
        <v>🟢</v>
      </c>
    </row>
    <row r="175" spans="1:16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  <c r="P175" s="8" t="str" cm="1">
        <f t="array" ref="P175">_xlfn.IFS(CD[[#This Row],[Inzidenz]]&lt;35,"🟢",CD[[#This Row],[Inzidenz]]&lt;50,"🟡",CD[[#This Row],[Inzidenz]]&lt;100,"🟠",CD[[#This Row],[Inzidenz]]&gt;=100,"🔴")</f>
        <v>🟢</v>
      </c>
    </row>
    <row r="176" spans="1:16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  <c r="P176" s="8" t="str" cm="1">
        <f t="array" ref="P176">_xlfn.IFS(CD[[#This Row],[Inzidenz]]&lt;35,"🟢",CD[[#This Row],[Inzidenz]]&lt;50,"🟡",CD[[#This Row],[Inzidenz]]&lt;100,"🟠",CD[[#This Row],[Inzidenz]]&gt;=100,"🔴")</f>
        <v>🟢</v>
      </c>
    </row>
    <row r="177" spans="1:16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  <c r="P177" s="8" t="str" cm="1">
        <f t="array" ref="P177">_xlfn.IFS(CD[[#This Row],[Inzidenz]]&lt;35,"🟢",CD[[#This Row],[Inzidenz]]&lt;50,"🟡",CD[[#This Row],[Inzidenz]]&lt;100,"🟠",CD[[#This Row],[Inzidenz]]&gt;=100,"🔴")</f>
        <v>🟢</v>
      </c>
    </row>
    <row r="178" spans="1:16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  <c r="P178" s="8" t="str" cm="1">
        <f t="array" ref="P178">_xlfn.IFS(CD[[#This Row],[Inzidenz]]&lt;35,"🟢",CD[[#This Row],[Inzidenz]]&lt;50,"🟡",CD[[#This Row],[Inzidenz]]&lt;100,"🟠",CD[[#This Row],[Inzidenz]]&gt;=100,"🔴")</f>
        <v>🟢</v>
      </c>
    </row>
    <row r="179" spans="1:16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  <c r="P179" s="8" t="str" cm="1">
        <f t="array" ref="P179">_xlfn.IFS(CD[[#This Row],[Inzidenz]]&lt;35,"🟢",CD[[#This Row],[Inzidenz]]&lt;50,"🟡",CD[[#This Row],[Inzidenz]]&lt;100,"🟠",CD[[#This Row],[Inzidenz]]&gt;=100,"🔴")</f>
        <v>🟢</v>
      </c>
    </row>
    <row r="180" spans="1:16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  <c r="P180" s="8" t="str" cm="1">
        <f t="array" ref="P180">_xlfn.IFS(CD[[#This Row],[Inzidenz]]&lt;35,"🟢",CD[[#This Row],[Inzidenz]]&lt;50,"🟡",CD[[#This Row],[Inzidenz]]&lt;100,"🟠",CD[[#This Row],[Inzidenz]]&gt;=100,"🔴")</f>
        <v>🟢</v>
      </c>
    </row>
    <row r="181" spans="1:16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  <c r="P181" s="8" t="str" cm="1">
        <f t="array" ref="P181">_xlfn.IFS(CD[[#This Row],[Inzidenz]]&lt;35,"🟢",CD[[#This Row],[Inzidenz]]&lt;50,"🟡",CD[[#This Row],[Inzidenz]]&lt;100,"🟠",CD[[#This Row],[Inzidenz]]&gt;=100,"🔴")</f>
        <v>🟢</v>
      </c>
    </row>
    <row r="182" spans="1:16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  <c r="P182" s="8" t="str" cm="1">
        <f t="array" ref="P182">_xlfn.IFS(CD[[#This Row],[Inzidenz]]&lt;35,"🟢",CD[[#This Row],[Inzidenz]]&lt;50,"🟡",CD[[#This Row],[Inzidenz]]&lt;100,"🟠",CD[[#This Row],[Inzidenz]]&gt;=100,"🔴")</f>
        <v>🟢</v>
      </c>
    </row>
    <row r="183" spans="1:16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  <c r="P183" s="8" t="str" cm="1">
        <f t="array" ref="P183">_xlfn.IFS(CD[[#This Row],[Inzidenz]]&lt;35,"🟢",CD[[#This Row],[Inzidenz]]&lt;50,"🟡",CD[[#This Row],[Inzidenz]]&lt;100,"🟠",CD[[#This Row],[Inzidenz]]&gt;=100,"🔴")</f>
        <v>🟢</v>
      </c>
    </row>
    <row r="184" spans="1:16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  <c r="P184" s="8" t="str" cm="1">
        <f t="array" ref="P184">_xlfn.IFS(CD[[#This Row],[Inzidenz]]&lt;35,"🟢",CD[[#This Row],[Inzidenz]]&lt;50,"🟡",CD[[#This Row],[Inzidenz]]&lt;100,"🟠",CD[[#This Row],[Inzidenz]]&gt;=100,"🔴")</f>
        <v>🟢</v>
      </c>
    </row>
    <row r="185" spans="1:16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  <c r="P185" s="8" t="str" cm="1">
        <f t="array" ref="P185">_xlfn.IFS(CD[[#This Row],[Inzidenz]]&lt;35,"🟢",CD[[#This Row],[Inzidenz]]&lt;50,"🟡",CD[[#This Row],[Inzidenz]]&lt;100,"🟠",CD[[#This Row],[Inzidenz]]&gt;=100,"🔴")</f>
        <v>🟢</v>
      </c>
    </row>
    <row r="186" spans="1:16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  <c r="P186" s="8" t="str" cm="1">
        <f t="array" ref="P186">_xlfn.IFS(CD[[#This Row],[Inzidenz]]&lt;35,"🟢",CD[[#This Row],[Inzidenz]]&lt;50,"🟡",CD[[#This Row],[Inzidenz]]&lt;100,"🟠",CD[[#This Row],[Inzidenz]]&gt;=100,"🔴")</f>
        <v>🟢</v>
      </c>
    </row>
    <row r="187" spans="1:16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  <c r="P187" s="8" t="str" cm="1">
        <f t="array" ref="P187">_xlfn.IFS(CD[[#This Row],[Inzidenz]]&lt;35,"🟢",CD[[#This Row],[Inzidenz]]&lt;50,"🟡",CD[[#This Row],[Inzidenz]]&lt;100,"🟠",CD[[#This Row],[Inzidenz]]&gt;=100,"🔴")</f>
        <v>🟢</v>
      </c>
    </row>
    <row r="188" spans="1:16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  <c r="P188" s="8" t="str" cm="1">
        <f t="array" ref="P188">_xlfn.IFS(CD[[#This Row],[Inzidenz]]&lt;35,"🟢",CD[[#This Row],[Inzidenz]]&lt;50,"🟡",CD[[#This Row],[Inzidenz]]&lt;100,"🟠",CD[[#This Row],[Inzidenz]]&gt;=100,"🔴")</f>
        <v>🟢</v>
      </c>
    </row>
    <row r="189" spans="1:16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  <c r="P189" s="8" t="str" cm="1">
        <f t="array" ref="P189">_xlfn.IFS(CD[[#This Row],[Inzidenz]]&lt;35,"🟢",CD[[#This Row],[Inzidenz]]&lt;50,"🟡",CD[[#This Row],[Inzidenz]]&lt;100,"🟠",CD[[#This Row],[Inzidenz]]&gt;=100,"🔴")</f>
        <v>🟢</v>
      </c>
    </row>
    <row r="190" spans="1:16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  <c r="P190" s="8" t="str" cm="1">
        <f t="array" ref="P190">_xlfn.IFS(CD[[#This Row],[Inzidenz]]&lt;35,"🟢",CD[[#This Row],[Inzidenz]]&lt;50,"🟡",CD[[#This Row],[Inzidenz]]&lt;100,"🟠",CD[[#This Row],[Inzidenz]]&gt;=100,"🔴")</f>
        <v>🟢</v>
      </c>
    </row>
    <row r="191" spans="1:16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  <c r="P191" s="8" t="str" cm="1">
        <f t="array" ref="P191">_xlfn.IFS(CD[[#This Row],[Inzidenz]]&lt;35,"🟢",CD[[#This Row],[Inzidenz]]&lt;50,"🟡",CD[[#This Row],[Inzidenz]]&lt;100,"🟠",CD[[#This Row],[Inzidenz]]&gt;=100,"🔴")</f>
        <v>🟢</v>
      </c>
    </row>
    <row r="192" spans="1:16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  <c r="P192" s="8" t="str" cm="1">
        <f t="array" ref="P192">_xlfn.IFS(CD[[#This Row],[Inzidenz]]&lt;35,"🟢",CD[[#This Row],[Inzidenz]]&lt;50,"🟡",CD[[#This Row],[Inzidenz]]&lt;100,"🟠",CD[[#This Row],[Inzidenz]]&gt;=100,"🔴")</f>
        <v>🟢</v>
      </c>
    </row>
    <row r="193" spans="1:16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  <c r="P193" s="8" t="str" cm="1">
        <f t="array" ref="P193">_xlfn.IFS(CD[[#This Row],[Inzidenz]]&lt;35,"🟢",CD[[#This Row],[Inzidenz]]&lt;50,"🟡",CD[[#This Row],[Inzidenz]]&lt;100,"🟠",CD[[#This Row],[Inzidenz]]&gt;=100,"🔴")</f>
        <v>🟢</v>
      </c>
    </row>
    <row r="194" spans="1:16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  <c r="P194" s="8" t="str" cm="1">
        <f t="array" ref="P194">_xlfn.IFS(CD[[#This Row],[Inzidenz]]&lt;35,"🟢",CD[[#This Row],[Inzidenz]]&lt;50,"🟡",CD[[#This Row],[Inzidenz]]&lt;100,"🟠",CD[[#This Row],[Inzidenz]]&gt;=100,"🔴")</f>
        <v>🟢</v>
      </c>
    </row>
    <row r="195" spans="1:16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  <c r="P195" s="8" t="str" cm="1">
        <f t="array" ref="P195">_xlfn.IFS(CD[[#This Row],[Inzidenz]]&lt;35,"🟢",CD[[#This Row],[Inzidenz]]&lt;50,"🟡",CD[[#This Row],[Inzidenz]]&lt;100,"🟠",CD[[#This Row],[Inzidenz]]&gt;=100,"🔴")</f>
        <v>🟢</v>
      </c>
    </row>
    <row r="196" spans="1:16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  <c r="P196" s="8" t="str" cm="1">
        <f t="array" ref="P196">_xlfn.IFS(CD[[#This Row],[Inzidenz]]&lt;35,"🟢",CD[[#This Row],[Inzidenz]]&lt;50,"🟡",CD[[#This Row],[Inzidenz]]&lt;100,"🟠",CD[[#This Row],[Inzidenz]]&gt;=100,"🔴")</f>
        <v>🟢</v>
      </c>
    </row>
    <row r="197" spans="1:16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  <c r="P197" s="8" t="str" cm="1">
        <f t="array" ref="P197">_xlfn.IFS(CD[[#This Row],[Inzidenz]]&lt;35,"🟢",CD[[#This Row],[Inzidenz]]&lt;50,"🟡",CD[[#This Row],[Inzidenz]]&lt;100,"🟠",CD[[#This Row],[Inzidenz]]&gt;=100,"🔴")</f>
        <v>🟢</v>
      </c>
    </row>
    <row r="198" spans="1:16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  <c r="P198" s="8" t="str" cm="1">
        <f t="array" ref="P198">_xlfn.IFS(CD[[#This Row],[Inzidenz]]&lt;35,"🟢",CD[[#This Row],[Inzidenz]]&lt;50,"🟡",CD[[#This Row],[Inzidenz]]&lt;100,"🟠",CD[[#This Row],[Inzidenz]]&gt;=100,"🔴")</f>
        <v>🟢</v>
      </c>
    </row>
    <row r="199" spans="1:16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  <c r="P199" s="8" t="str" cm="1">
        <f t="array" ref="P199">_xlfn.IFS(CD[[#This Row],[Inzidenz]]&lt;35,"🟢",CD[[#This Row],[Inzidenz]]&lt;50,"🟡",CD[[#This Row],[Inzidenz]]&lt;100,"🟠",CD[[#This Row],[Inzidenz]]&gt;=100,"🔴")</f>
        <v>🟢</v>
      </c>
    </row>
    <row r="200" spans="1:16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  <c r="P200" s="8" t="str" cm="1">
        <f t="array" ref="P200">_xlfn.IFS(CD[[#This Row],[Inzidenz]]&lt;35,"🟢",CD[[#This Row],[Inzidenz]]&lt;50,"🟡",CD[[#This Row],[Inzidenz]]&lt;100,"🟠",CD[[#This Row],[Inzidenz]]&gt;=100,"🔴")</f>
        <v>🟢</v>
      </c>
    </row>
    <row r="201" spans="1:16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  <c r="P201" s="8" t="str" cm="1">
        <f t="array" ref="P201">_xlfn.IFS(CD[[#This Row],[Inzidenz]]&lt;35,"🟢",CD[[#This Row],[Inzidenz]]&lt;50,"🟡",CD[[#This Row],[Inzidenz]]&lt;100,"🟠",CD[[#This Row],[Inzidenz]]&gt;=100,"🔴")</f>
        <v>🟢</v>
      </c>
    </row>
    <row r="202" spans="1:16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  <c r="P202" s="8" t="str" cm="1">
        <f t="array" ref="P202">_xlfn.IFS(CD[[#This Row],[Inzidenz]]&lt;35,"🟢",CD[[#This Row],[Inzidenz]]&lt;50,"🟡",CD[[#This Row],[Inzidenz]]&lt;100,"🟠",CD[[#This Row],[Inzidenz]]&gt;=100,"🔴")</f>
        <v>🟢</v>
      </c>
    </row>
    <row r="203" spans="1:16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  <c r="P203" s="8" t="str" cm="1">
        <f t="array" ref="P203">_xlfn.IFS(CD[[#This Row],[Inzidenz]]&lt;35,"🟢",CD[[#This Row],[Inzidenz]]&lt;50,"🟡",CD[[#This Row],[Inzidenz]]&lt;100,"🟠",CD[[#This Row],[Inzidenz]]&gt;=100,"🔴")</f>
        <v>🟢</v>
      </c>
    </row>
    <row r="204" spans="1:16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  <c r="P204" s="8" t="str" cm="1">
        <f t="array" ref="P204">_xlfn.IFS(CD[[#This Row],[Inzidenz]]&lt;35,"🟢",CD[[#This Row],[Inzidenz]]&lt;50,"🟡",CD[[#This Row],[Inzidenz]]&lt;100,"🟠",CD[[#This Row],[Inzidenz]]&gt;=100,"🔴")</f>
        <v>🟡</v>
      </c>
    </row>
    <row r="205" spans="1:16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  <c r="P205" s="8" t="str" cm="1">
        <f t="array" ref="P205">_xlfn.IFS(CD[[#This Row],[Inzidenz]]&lt;35,"🟢",CD[[#This Row],[Inzidenz]]&lt;50,"🟡",CD[[#This Row],[Inzidenz]]&lt;100,"🟠",CD[[#This Row],[Inzidenz]]&gt;=100,"🔴")</f>
        <v>🟡</v>
      </c>
    </row>
    <row r="206" spans="1:16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  <c r="P206" s="8" t="str" cm="1">
        <f t="array" ref="P206">_xlfn.IFS(CD[[#This Row],[Inzidenz]]&lt;35,"🟢",CD[[#This Row],[Inzidenz]]&lt;50,"🟡",CD[[#This Row],[Inzidenz]]&lt;100,"🟠",CD[[#This Row],[Inzidenz]]&gt;=100,"🔴")</f>
        <v>🟠</v>
      </c>
    </row>
    <row r="207" spans="1:16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  <c r="P207" s="8" t="str" cm="1">
        <f t="array" ref="P207">_xlfn.IFS(CD[[#This Row],[Inzidenz]]&lt;35,"🟢",CD[[#This Row],[Inzidenz]]&lt;50,"🟡",CD[[#This Row],[Inzidenz]]&lt;100,"🟠",CD[[#This Row],[Inzidenz]]&gt;=100,"🔴")</f>
        <v>🟠</v>
      </c>
    </row>
    <row r="208" spans="1:16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  <c r="P208" s="8" t="str" cm="1">
        <f t="array" ref="P208">_xlfn.IFS(CD[[#This Row],[Inzidenz]]&lt;35,"🟢",CD[[#This Row],[Inzidenz]]&lt;50,"🟡",CD[[#This Row],[Inzidenz]]&lt;100,"🟠",CD[[#This Row],[Inzidenz]]&gt;=100,"🔴")</f>
        <v>🟠</v>
      </c>
    </row>
    <row r="209" spans="1:17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  <c r="P209" s="8" t="str" cm="1">
        <f t="array" ref="P209">_xlfn.IFS(CD[[#This Row],[Inzidenz]]&lt;35,"🟢",CD[[#This Row],[Inzidenz]]&lt;50,"🟡",CD[[#This Row],[Inzidenz]]&lt;100,"🟠",CD[[#This Row],[Inzidenz]]&gt;=100,"🔴")</f>
        <v>🟠</v>
      </c>
    </row>
    <row r="210" spans="1:17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  <c r="P210" s="8" t="str" cm="1">
        <f t="array" ref="P210">_xlfn.IFS(CD[[#This Row],[Inzidenz]]&lt;35,"🟢",CD[[#This Row],[Inzidenz]]&lt;50,"🟡",CD[[#This Row],[Inzidenz]]&lt;100,"🟠",CD[[#This Row],[Inzidenz]]&gt;=100,"🔴")</f>
        <v>🟠</v>
      </c>
    </row>
    <row r="211" spans="1:17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  <c r="P211" s="8" t="str" cm="1">
        <f t="array" ref="P211">_xlfn.IFS(CD[[#This Row],[Inzidenz]]&lt;35,"🟢",CD[[#This Row],[Inzidenz]]&lt;50,"🟡",CD[[#This Row],[Inzidenz]]&lt;100,"🟠",CD[[#This Row],[Inzidenz]]&gt;=100,"🔴")</f>
        <v>🟠</v>
      </c>
    </row>
    <row r="212" spans="1:17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  <c r="P212" s="8" t="str" cm="1">
        <f t="array" ref="P212">_xlfn.IFS(CD[[#This Row],[Inzidenz]]&lt;35,"🟢",CD[[#This Row],[Inzidenz]]&lt;50,"🟡",CD[[#This Row],[Inzidenz]]&lt;100,"🟠",CD[[#This Row],[Inzidenz]]&gt;=100,"🔴")</f>
        <v>🟠</v>
      </c>
    </row>
    <row r="213" spans="1:17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  <c r="P213" s="8" t="str" cm="1">
        <f t="array" ref="P213">_xlfn.IFS(CD[[#This Row],[Inzidenz]]&lt;35,"🟢",CD[[#This Row],[Inzidenz]]&lt;50,"🟡",CD[[#This Row],[Inzidenz]]&lt;100,"🟠",CD[[#This Row],[Inzidenz]]&gt;=100,"🔴")</f>
        <v>🟠</v>
      </c>
    </row>
    <row r="214" spans="1:17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  <c r="P214" s="8" t="str" cm="1">
        <f t="array" ref="P214">_xlfn.IFS(CD[[#This Row],[Inzidenz]]&lt;35,"🟢",CD[[#This Row],[Inzidenz]]&lt;50,"🟡",CD[[#This Row],[Inzidenz]]&lt;100,"🟠",CD[[#This Row],[Inzidenz]]&gt;=100,"🔴")</f>
        <v>🟠</v>
      </c>
    </row>
    <row r="215" spans="1:17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  <c r="P215" s="8" t="str" cm="1">
        <f t="array" ref="P215">_xlfn.IFS(CD[[#This Row],[Inzidenz]]&lt;35,"🟢",CD[[#This Row],[Inzidenz]]&lt;50,"🟡",CD[[#This Row],[Inzidenz]]&lt;100,"🟠",CD[[#This Row],[Inzidenz]]&gt;=100,"🔴")</f>
        <v>🟠</v>
      </c>
    </row>
    <row r="216" spans="1:17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  <c r="P216" s="8" t="str" cm="1">
        <f t="array" ref="P216">_xlfn.IFS(CD[[#This Row],[Inzidenz]]&lt;35,"🟢",CD[[#This Row],[Inzidenz]]&lt;50,"🟡",CD[[#This Row],[Inzidenz]]&lt;100,"🟠",CD[[#This Row],[Inzidenz]]&gt;=100,"🔴")</f>
        <v>🟠</v>
      </c>
    </row>
    <row r="217" spans="1:17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  <c r="P217" s="8" t="str" cm="1">
        <f t="array" ref="P217">_xlfn.IFS(CD[[#This Row],[Inzidenz]]&lt;35,"🟢",CD[[#This Row],[Inzidenz]]&lt;50,"🟡",CD[[#This Row],[Inzidenz]]&lt;100,"🟠",CD[[#This Row],[Inzidenz]]&gt;=100,"🔴")</f>
        <v>🔴</v>
      </c>
    </row>
    <row r="218" spans="1:17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  <c r="P218" s="8" t="str" cm="1">
        <f t="array" ref="P218">_xlfn.IFS(CD[[#This Row],[Inzidenz]]&lt;35,"🟢",CD[[#This Row],[Inzidenz]]&lt;50,"🟡",CD[[#This Row],[Inzidenz]]&lt;100,"🟠",CD[[#This Row],[Inzidenz]]&gt;=100,"🔴")</f>
        <v>🔴</v>
      </c>
    </row>
    <row r="219" spans="1:17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  <c r="P219" s="8" t="str" cm="1">
        <f t="array" ref="P219">_xlfn.IFS(CD[[#This Row],[Inzidenz]]&lt;35,"🟢",CD[[#This Row],[Inzidenz]]&lt;50,"🟡",CD[[#This Row],[Inzidenz]]&lt;100,"🟠",CD[[#This Row],[Inzidenz]]&gt;=100,"🔴")</f>
        <v>🔴</v>
      </c>
    </row>
    <row r="220" spans="1:17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  <c r="P220" s="8" t="str" cm="1">
        <f t="array" ref="P220">_xlfn.IFS(CD[[#This Row],[Inzidenz]]&lt;35,"🟢",CD[[#This Row],[Inzidenz]]&lt;50,"🟡",CD[[#This Row],[Inzidenz]]&lt;100,"🟠",CD[[#This Row],[Inzidenz]]&gt;=100,"🔴")</f>
        <v>🔴</v>
      </c>
    </row>
    <row r="221" spans="1:17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8" t="str" cm="1">
        <f t="array" ref="P221">_xlfn.IFS(CD[[#This Row],[Inzidenz]]&lt;35,"🟢",CD[[#This Row],[Inzidenz]]&lt;50,"🟡",CD[[#This Row],[Inzidenz]]&lt;100,"🟠",CD[[#This Row],[Inzidenz]]&gt;=100,"🔴")</f>
        <v>🔴</v>
      </c>
      <c r="Q221" s="3" t="s">
        <v>18</v>
      </c>
    </row>
    <row r="222" spans="1:17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  <c r="P222" s="8" t="str" cm="1">
        <f t="array" ref="P222">_xlfn.IFS(CD[[#This Row],[Inzidenz]]&lt;35,"🟢",CD[[#This Row],[Inzidenz]]&lt;50,"🟡",CD[[#This Row],[Inzidenz]]&lt;100,"🟠",CD[[#This Row],[Inzidenz]]&gt;=100,"🔴")</f>
        <v>🔴</v>
      </c>
    </row>
    <row r="223" spans="1:17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  <c r="P223" s="8" t="str" cm="1">
        <f t="array" ref="P223">_xlfn.IFS(CD[[#This Row],[Inzidenz]]&lt;35,"🟢",CD[[#This Row],[Inzidenz]]&lt;50,"🟡",CD[[#This Row],[Inzidenz]]&lt;100,"🟠",CD[[#This Row],[Inzidenz]]&gt;=100,"🔴")</f>
        <v>🔴</v>
      </c>
    </row>
    <row r="224" spans="1:17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  <c r="P224" s="8" t="str" cm="1">
        <f t="array" ref="P224">_xlfn.IFS(CD[[#This Row],[Inzidenz]]&lt;35,"🟢",CD[[#This Row],[Inzidenz]]&lt;50,"🟡",CD[[#This Row],[Inzidenz]]&lt;100,"🟠",CD[[#This Row],[Inzidenz]]&gt;=100,"🔴")</f>
        <v>🔴</v>
      </c>
    </row>
    <row r="225" spans="1:16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  <c r="P225" s="8" t="str" cm="1">
        <f t="array" ref="P225">_xlfn.IFS(CD[[#This Row],[Inzidenz]]&lt;35,"🟢",CD[[#This Row],[Inzidenz]]&lt;50,"🟡",CD[[#This Row],[Inzidenz]]&lt;100,"🟠",CD[[#This Row],[Inzidenz]]&gt;=100,"🔴")</f>
        <v>🔴</v>
      </c>
    </row>
    <row r="226" spans="1:16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  <c r="P226" s="8" t="str" cm="1">
        <f t="array" ref="P226">_xlfn.IFS(CD[[#This Row],[Inzidenz]]&lt;35,"🟢",CD[[#This Row],[Inzidenz]]&lt;50,"🟡",CD[[#This Row],[Inzidenz]]&lt;100,"🟠",CD[[#This Row],[Inzidenz]]&gt;=100,"🔴")</f>
        <v>🔴</v>
      </c>
    </row>
    <row r="227" spans="1:16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  <c r="P227" s="8" t="str" cm="1">
        <f t="array" ref="P227">_xlfn.IFS(CD[[#This Row],[Inzidenz]]&lt;35,"🟢",CD[[#This Row],[Inzidenz]]&lt;50,"🟡",CD[[#This Row],[Inzidenz]]&lt;100,"🟠",CD[[#This Row],[Inzidenz]]&gt;=100,"🔴")</f>
        <v>🔴</v>
      </c>
    </row>
    <row r="228" spans="1:16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  <c r="P228" s="8" t="str" cm="1">
        <f t="array" ref="P228">_xlfn.IFS(CD[[#This Row],[Inzidenz]]&lt;35,"🟢",CD[[#This Row],[Inzidenz]]&lt;50,"🟡",CD[[#This Row],[Inzidenz]]&lt;100,"🟠",CD[[#This Row],[Inzidenz]]&gt;=100,"🔴")</f>
        <v>🔴</v>
      </c>
    </row>
    <row r="229" spans="1:16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  <c r="P229" s="8" t="str" cm="1">
        <f t="array" ref="P229">_xlfn.IFS(CD[[#This Row],[Inzidenz]]&lt;35,"🟢",CD[[#This Row],[Inzidenz]]&lt;50,"🟡",CD[[#This Row],[Inzidenz]]&lt;100,"🟠",CD[[#This Row],[Inzidenz]]&gt;=100,"🔴")</f>
        <v>🔴</v>
      </c>
    </row>
    <row r="230" spans="1:16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  <c r="P230" s="8" t="str" cm="1">
        <f t="array" ref="P230">_xlfn.IFS(CD[[#This Row],[Inzidenz]]&lt;35,"🟢",CD[[#This Row],[Inzidenz]]&lt;50,"🟡",CD[[#This Row],[Inzidenz]]&lt;100,"🟠",CD[[#This Row],[Inzidenz]]&gt;=100,"🔴")</f>
        <v>🔴</v>
      </c>
    </row>
    <row r="231" spans="1:16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  <c r="P231" s="8" t="str" cm="1">
        <f t="array" ref="P231">_xlfn.IFS(CD[[#This Row],[Inzidenz]]&lt;35,"🟢",CD[[#This Row],[Inzidenz]]&lt;50,"🟡",CD[[#This Row],[Inzidenz]]&lt;100,"🟠",CD[[#This Row],[Inzidenz]]&gt;=100,"🔴")</f>
        <v>🔴</v>
      </c>
    </row>
    <row r="232" spans="1:16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  <c r="P232" s="8" t="str" cm="1">
        <f t="array" ref="P232">_xlfn.IFS(CD[[#This Row],[Inzidenz]]&lt;35,"🟢",CD[[#This Row],[Inzidenz]]&lt;50,"🟡",CD[[#This Row],[Inzidenz]]&lt;100,"🟠",CD[[#This Row],[Inzidenz]]&gt;=100,"🔴")</f>
        <v>🔴</v>
      </c>
    </row>
    <row r="233" spans="1:16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  <c r="P233" s="8" t="str" cm="1">
        <f t="array" ref="P233">_xlfn.IFS(CD[[#This Row],[Inzidenz]]&lt;35,"🟢",CD[[#This Row],[Inzidenz]]&lt;50,"🟡",CD[[#This Row],[Inzidenz]]&lt;100,"🟠",CD[[#This Row],[Inzidenz]]&gt;=100,"🔴")</f>
        <v>🔴</v>
      </c>
    </row>
    <row r="234" spans="1:16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  <c r="P234" s="8" t="str" cm="1">
        <f t="array" ref="P234">_xlfn.IFS(CD[[#This Row],[Inzidenz]]&lt;35,"🟢",CD[[#This Row],[Inzidenz]]&lt;50,"🟡",CD[[#This Row],[Inzidenz]]&lt;100,"🟠",CD[[#This Row],[Inzidenz]]&gt;=100,"🔴")</f>
        <v>🔴</v>
      </c>
    </row>
    <row r="235" spans="1:16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  <c r="P235" s="8" t="str" cm="1">
        <f t="array" ref="P235">_xlfn.IFS(CD[[#This Row],[Inzidenz]]&lt;35,"🟢",CD[[#This Row],[Inzidenz]]&lt;50,"🟡",CD[[#This Row],[Inzidenz]]&lt;100,"🟠",CD[[#This Row],[Inzidenz]]&gt;=100,"🔴")</f>
        <v>🔴</v>
      </c>
    </row>
    <row r="236" spans="1:16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  <c r="P236" s="8" t="str" cm="1">
        <f t="array" ref="P236">_xlfn.IFS(CD[[#This Row],[Inzidenz]]&lt;35,"🟢",CD[[#This Row],[Inzidenz]]&lt;50,"🟡",CD[[#This Row],[Inzidenz]]&lt;100,"🟠",CD[[#This Row],[Inzidenz]]&gt;=100,"🔴")</f>
        <v>🔴</v>
      </c>
    </row>
    <row r="237" spans="1:16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  <c r="P237" s="8" t="str" cm="1">
        <f t="array" ref="P237">_xlfn.IFS(CD[[#This Row],[Inzidenz]]&lt;35,"🟢",CD[[#This Row],[Inzidenz]]&lt;50,"🟡",CD[[#This Row],[Inzidenz]]&lt;100,"🟠",CD[[#This Row],[Inzidenz]]&gt;=100,"🔴")</f>
        <v>🔴</v>
      </c>
    </row>
    <row r="238" spans="1:16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  <c r="P238" s="8" t="str" cm="1">
        <f t="array" ref="P238">_xlfn.IFS(CD[[#This Row],[Inzidenz]]&lt;35,"🟢",CD[[#This Row],[Inzidenz]]&lt;50,"🟡",CD[[#This Row],[Inzidenz]]&lt;100,"🟠",CD[[#This Row],[Inzidenz]]&gt;=100,"🔴")</f>
        <v>🔴</v>
      </c>
    </row>
    <row r="239" spans="1:16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  <c r="P239" s="8" t="str" cm="1">
        <f t="array" ref="P239">_xlfn.IFS(CD[[#This Row],[Inzidenz]]&lt;35,"🟢",CD[[#This Row],[Inzidenz]]&lt;50,"🟡",CD[[#This Row],[Inzidenz]]&lt;100,"🟠",CD[[#This Row],[Inzidenz]]&gt;=100,"🔴")</f>
        <v>🔴</v>
      </c>
    </row>
    <row r="240" spans="1:16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  <c r="P240" s="8" t="str" cm="1">
        <f t="array" ref="P240">_xlfn.IFS(CD[[#This Row],[Inzidenz]]&lt;35,"🟢",CD[[#This Row],[Inzidenz]]&lt;50,"🟡",CD[[#This Row],[Inzidenz]]&lt;100,"🟠",CD[[#This Row],[Inzidenz]]&gt;=100,"🔴")</f>
        <v>🔴</v>
      </c>
    </row>
    <row r="241" spans="1:16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  <c r="P241" s="8" t="str" cm="1">
        <f t="array" ref="P241">_xlfn.IFS(CD[[#This Row],[Inzidenz]]&lt;35,"🟢",CD[[#This Row],[Inzidenz]]&lt;50,"🟡",CD[[#This Row],[Inzidenz]]&lt;100,"🟠",CD[[#This Row],[Inzidenz]]&gt;=100,"🔴")</f>
        <v>🔴</v>
      </c>
    </row>
    <row r="242" spans="1:16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  <c r="P242" s="8" t="str" cm="1">
        <f t="array" ref="P242">_xlfn.IFS(CD[[#This Row],[Inzidenz]]&lt;35,"🟢",CD[[#This Row],[Inzidenz]]&lt;50,"🟡",CD[[#This Row],[Inzidenz]]&lt;100,"🟠",CD[[#This Row],[Inzidenz]]&gt;=100,"🔴")</f>
        <v>🔴</v>
      </c>
    </row>
    <row r="243" spans="1:16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  <c r="P243" s="8" t="str" cm="1">
        <f t="array" ref="P243">_xlfn.IFS(CD[[#This Row],[Inzidenz]]&lt;35,"🟢",CD[[#This Row],[Inzidenz]]&lt;50,"🟡",CD[[#This Row],[Inzidenz]]&lt;100,"🟠",CD[[#This Row],[Inzidenz]]&gt;=100,"🔴")</f>
        <v>🔴</v>
      </c>
    </row>
    <row r="244" spans="1:16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  <c r="P244" s="8" t="str" cm="1">
        <f t="array" ref="P244">_xlfn.IFS(CD[[#This Row],[Inzidenz]]&lt;35,"🟢",CD[[#This Row],[Inzidenz]]&lt;50,"🟡",CD[[#This Row],[Inzidenz]]&lt;100,"🟠",CD[[#This Row],[Inzidenz]]&gt;=100,"🔴")</f>
        <v>🔴</v>
      </c>
    </row>
    <row r="245" spans="1:16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  <c r="P245" s="8" t="str" cm="1">
        <f t="array" ref="P245">_xlfn.IFS(CD[[#This Row],[Inzidenz]]&lt;35,"🟢",CD[[#This Row],[Inzidenz]]&lt;50,"🟡",CD[[#This Row],[Inzidenz]]&lt;100,"🟠",CD[[#This Row],[Inzidenz]]&gt;=100,"🔴")</f>
        <v>🔴</v>
      </c>
    </row>
    <row r="246" spans="1:16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  <c r="P246" s="8" t="str" cm="1">
        <f t="array" ref="P246">_xlfn.IFS(CD[[#This Row],[Inzidenz]]&lt;35,"🟢",CD[[#This Row],[Inzidenz]]&lt;50,"🟡",CD[[#This Row],[Inzidenz]]&lt;100,"🟠",CD[[#This Row],[Inzidenz]]&gt;=100,"🔴")</f>
        <v>🔴</v>
      </c>
    </row>
    <row r="247" spans="1:16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  <c r="P247" s="8" t="str" cm="1">
        <f t="array" ref="P247">_xlfn.IFS(CD[[#This Row],[Inzidenz]]&lt;35,"🟢",CD[[#This Row],[Inzidenz]]&lt;50,"🟡",CD[[#This Row],[Inzidenz]]&lt;100,"🟠",CD[[#This Row],[Inzidenz]]&gt;=100,"🔴")</f>
        <v>🔴</v>
      </c>
    </row>
    <row r="248" spans="1:16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  <c r="P248" s="8" t="str" cm="1">
        <f t="array" ref="P248">_xlfn.IFS(CD[[#This Row],[Inzidenz]]&lt;35,"🟢",CD[[#This Row],[Inzidenz]]&lt;50,"🟡",CD[[#This Row],[Inzidenz]]&lt;100,"🟠",CD[[#This Row],[Inzidenz]]&gt;=100,"🔴")</f>
        <v>🔴</v>
      </c>
    </row>
    <row r="249" spans="1:16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  <c r="P249" s="8" t="str" cm="1">
        <f t="array" ref="P249">_xlfn.IFS(CD[[#This Row],[Inzidenz]]&lt;35,"🟢",CD[[#This Row],[Inzidenz]]&lt;50,"🟡",CD[[#This Row],[Inzidenz]]&lt;100,"🟠",CD[[#This Row],[Inzidenz]]&gt;=100,"🔴")</f>
        <v>🔴</v>
      </c>
    </row>
    <row r="250" spans="1:16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  <c r="P250" s="8" t="str" cm="1">
        <f t="array" ref="P250">_xlfn.IFS(CD[[#This Row],[Inzidenz]]&lt;35,"🟢",CD[[#This Row],[Inzidenz]]&lt;50,"🟡",CD[[#This Row],[Inzidenz]]&lt;100,"🟠",CD[[#This Row],[Inzidenz]]&gt;=100,"🔴")</f>
        <v>🔴</v>
      </c>
    </row>
    <row r="251" spans="1:16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  <c r="P251" s="8" t="str" cm="1">
        <f t="array" ref="P251">_xlfn.IFS(CD[[#This Row],[Inzidenz]]&lt;35,"🟢",CD[[#This Row],[Inzidenz]]&lt;50,"🟡",CD[[#This Row],[Inzidenz]]&lt;100,"🟠",CD[[#This Row],[Inzidenz]]&gt;=100,"🔴")</f>
        <v>🔴</v>
      </c>
    </row>
    <row r="252" spans="1:16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  <c r="P252" s="8" t="str" cm="1">
        <f t="array" ref="P252">_xlfn.IFS(CD[[#This Row],[Inzidenz]]&lt;35,"🟢",CD[[#This Row],[Inzidenz]]&lt;50,"🟡",CD[[#This Row],[Inzidenz]]&lt;100,"🟠",CD[[#This Row],[Inzidenz]]&gt;=100,"🔴")</f>
        <v>🔴</v>
      </c>
    </row>
    <row r="253" spans="1:16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  <c r="P253" s="8" t="str" cm="1">
        <f t="array" ref="P253">_xlfn.IFS(CD[[#This Row],[Inzidenz]]&lt;35,"🟢",CD[[#This Row],[Inzidenz]]&lt;50,"🟡",CD[[#This Row],[Inzidenz]]&lt;100,"🟠",CD[[#This Row],[Inzidenz]]&gt;=100,"🔴")</f>
        <v>🔴</v>
      </c>
    </row>
    <row r="254" spans="1:16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  <c r="P254" s="8" t="str" cm="1">
        <f t="array" ref="P254">_xlfn.IFS(CD[[#This Row],[Inzidenz]]&lt;35,"🟢",CD[[#This Row],[Inzidenz]]&lt;50,"🟡",CD[[#This Row],[Inzidenz]]&lt;100,"🟠",CD[[#This Row],[Inzidenz]]&gt;=100,"🔴")</f>
        <v>🔴</v>
      </c>
    </row>
    <row r="255" spans="1:16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  <c r="P255" s="8" t="str" cm="1">
        <f t="array" ref="P255">_xlfn.IFS(CD[[#This Row],[Inzidenz]]&lt;35,"🟢",CD[[#This Row],[Inzidenz]]&lt;50,"🟡",CD[[#This Row],[Inzidenz]]&lt;100,"🟠",CD[[#This Row],[Inzidenz]]&gt;=100,"🔴")</f>
        <v>🔴</v>
      </c>
    </row>
    <row r="256" spans="1:16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  <c r="P256" s="8" t="str" cm="1">
        <f t="array" ref="P256">_xlfn.IFS(CD[[#This Row],[Inzidenz]]&lt;35,"🟢",CD[[#This Row],[Inzidenz]]&lt;50,"🟡",CD[[#This Row],[Inzidenz]]&lt;100,"🟠",CD[[#This Row],[Inzidenz]]&gt;=100,"🔴")</f>
        <v>🔴</v>
      </c>
    </row>
    <row r="257" spans="1:16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  <c r="P257" s="8" t="str" cm="1">
        <f t="array" ref="P257">_xlfn.IFS(CD[[#This Row],[Inzidenz]]&lt;35,"🟢",CD[[#This Row],[Inzidenz]]&lt;50,"🟡",CD[[#This Row],[Inzidenz]]&lt;100,"🟠",CD[[#This Row],[Inzidenz]]&gt;=100,"🔴")</f>
        <v>🔴</v>
      </c>
    </row>
    <row r="258" spans="1:16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  <c r="P258" s="8" t="str" cm="1">
        <f t="array" ref="P258">_xlfn.IFS(CD[[#This Row],[Inzidenz]]&lt;35,"🟢",CD[[#This Row],[Inzidenz]]&lt;50,"🟡",CD[[#This Row],[Inzidenz]]&lt;100,"🟠",CD[[#This Row],[Inzidenz]]&gt;=100,"🔴")</f>
        <v>🔴</v>
      </c>
    </row>
    <row r="259" spans="1:16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  <c r="P259" s="8" t="str" cm="1">
        <f t="array" ref="P259">_xlfn.IFS(CD[[#This Row],[Inzidenz]]&lt;35,"🟢",CD[[#This Row],[Inzidenz]]&lt;50,"🟡",CD[[#This Row],[Inzidenz]]&lt;100,"🟠",CD[[#This Row],[Inzidenz]]&gt;=100,"🔴")</f>
        <v>🔴</v>
      </c>
    </row>
    <row r="260" spans="1:16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  <c r="P260" s="8" t="str" cm="1">
        <f t="array" ref="P260">_xlfn.IFS(CD[[#This Row],[Inzidenz]]&lt;35,"🟢",CD[[#This Row],[Inzidenz]]&lt;50,"🟡",CD[[#This Row],[Inzidenz]]&lt;100,"🟠",CD[[#This Row],[Inzidenz]]&gt;=100,"🔴")</f>
        <v>🔴</v>
      </c>
    </row>
    <row r="261" spans="1:16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  <c r="P261" s="35" t="str" cm="1">
        <f t="array" ref="P261">_xlfn.IFS(CD[[#This Row],[Inzidenz]]&lt;35,"🟢",CD[[#This Row],[Inzidenz]]&lt;50,"🟡",CD[[#This Row],[Inzidenz]]&lt;100,"🟠",CD[[#This Row],[Inzidenz]]&gt;=100,"🔴")</f>
        <v>🔴</v>
      </c>
    </row>
    <row r="262" spans="1:16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  <c r="P262" s="35" t="str" cm="1">
        <f t="array" ref="P262">_xlfn.IFS(CD[[#This Row],[Inzidenz]]&lt;35,"🟢",CD[[#This Row],[Inzidenz]]&lt;50,"🟡",CD[[#This Row],[Inzidenz]]&lt;100,"🟠",CD[[#This Row],[Inzidenz]]&gt;=100,"🔴")</f>
        <v>🔴</v>
      </c>
    </row>
    <row r="263" spans="1:16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  <c r="P263" s="35" t="str" cm="1">
        <f t="array" ref="P263">_xlfn.IFS(CD[[#This Row],[Inzidenz]]&lt;35,"🟢",CD[[#This Row],[Inzidenz]]&lt;50,"🟡",CD[[#This Row],[Inzidenz]]&lt;100,"🟠",CD[[#This Row],[Inzidenz]]&gt;=100,"🔴")</f>
        <v>🔴</v>
      </c>
    </row>
    <row r="264" spans="1:16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  <c r="P264" s="35" t="str" cm="1">
        <f t="array" ref="P264">_xlfn.IFS(CD[[#This Row],[Inzidenz]]&lt;35,"🟢",CD[[#This Row],[Inzidenz]]&lt;50,"🟡",CD[[#This Row],[Inzidenz]]&lt;100,"🟠",CD[[#This Row],[Inzidenz]]&gt;=100,"🔴")</f>
        <v>🔴</v>
      </c>
    </row>
    <row r="265" spans="1:16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  <c r="P265" s="35" t="str" cm="1">
        <f t="array" ref="P265">_xlfn.IFS(CD[[#This Row],[Inzidenz]]&lt;35,"🟢",CD[[#This Row],[Inzidenz]]&lt;50,"🟡",CD[[#This Row],[Inzidenz]]&lt;100,"🟠",CD[[#This Row],[Inzidenz]]&gt;=100,"🔴")</f>
        <v>🔴</v>
      </c>
    </row>
    <row r="266" spans="1:16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  <c r="P266" s="35" t="str" cm="1">
        <f t="array" ref="P266">_xlfn.IFS(CD[[#This Row],[Inzidenz]]&lt;35,"🟢",CD[[#This Row],[Inzidenz]]&lt;50,"🟡",CD[[#This Row],[Inzidenz]]&lt;100,"🟠",CD[[#This Row],[Inzidenz]]&gt;=100,"🔴")</f>
        <v>🔴</v>
      </c>
    </row>
    <row r="267" spans="1:16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  <c r="P267" s="35" t="str" cm="1">
        <f t="array" ref="P267">_xlfn.IFS(CD[[#This Row],[Inzidenz]]&lt;35,"🟢",CD[[#This Row],[Inzidenz]]&lt;50,"🟡",CD[[#This Row],[Inzidenz]]&lt;100,"🟠",CD[[#This Row],[Inzidenz]]&gt;=100,"🔴")</f>
        <v>🔴</v>
      </c>
    </row>
    <row r="268" spans="1:16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  <c r="P268" s="35" t="str" cm="1">
        <f t="array" ref="P268">_xlfn.IFS(CD[[#This Row],[Inzidenz]]&lt;35,"🟢",CD[[#This Row],[Inzidenz]]&lt;50,"🟡",CD[[#This Row],[Inzidenz]]&lt;100,"🟠",CD[[#This Row],[Inzidenz]]&gt;=100,"🔴")</f>
        <v>🔴</v>
      </c>
    </row>
    <row r="269" spans="1:16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  <c r="P269" s="35" t="str" cm="1">
        <f t="array" ref="P269">_xlfn.IFS(CD[[#This Row],[Inzidenz]]&lt;35,"🟢",CD[[#This Row],[Inzidenz]]&lt;50,"🟡",CD[[#This Row],[Inzidenz]]&lt;100,"🟠",CD[[#This Row],[Inzidenz]]&gt;=100,"🔴")</f>
        <v>🔴</v>
      </c>
    </row>
    <row r="270" spans="1:16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  <c r="P270" s="35" t="str" cm="1">
        <f t="array" ref="P270">_xlfn.IFS(CD[[#This Row],[Inzidenz]]&lt;35,"🟢",CD[[#This Row],[Inzidenz]]&lt;50,"🟡",CD[[#This Row],[Inzidenz]]&lt;100,"🟠",CD[[#This Row],[Inzidenz]]&gt;=100,"🔴")</f>
        <v>🔴</v>
      </c>
    </row>
    <row r="271" spans="1:16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  <c r="P271" s="35" t="str" cm="1">
        <f t="array" ref="P271">_xlfn.IFS(CD[[#This Row],[Inzidenz]]&lt;35,"🟢",CD[[#This Row],[Inzidenz]]&lt;50,"🟡",CD[[#This Row],[Inzidenz]]&lt;100,"🟠",CD[[#This Row],[Inzidenz]]&gt;=100,"🔴")</f>
        <v>🔴</v>
      </c>
    </row>
    <row r="272" spans="1:16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  <c r="P272" s="35" t="str" cm="1">
        <f t="array" ref="P272">_xlfn.IFS(CD[[#This Row],[Inzidenz]]&lt;35,"🟢",CD[[#This Row],[Inzidenz]]&lt;50,"🟡",CD[[#This Row],[Inzidenz]]&lt;100,"🟠",CD[[#This Row],[Inzidenz]]&gt;=100,"🔴")</f>
        <v>🔴</v>
      </c>
    </row>
    <row r="273" spans="1:16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  <c r="P273" s="35" t="str" cm="1">
        <f t="array" ref="P273">_xlfn.IFS(CD[[#This Row],[Inzidenz]]&lt;35,"🟢",CD[[#This Row],[Inzidenz]]&lt;50,"🟡",CD[[#This Row],[Inzidenz]]&lt;100,"🟠",CD[[#This Row],[Inzidenz]]&gt;=100,"🔴")</f>
        <v>🔴</v>
      </c>
    </row>
    <row r="274" spans="1:16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  <c r="P274" s="35" t="str" cm="1">
        <f t="array" ref="P274">_xlfn.IFS(CD[[#This Row],[Inzidenz]]&lt;35,"🟢",CD[[#This Row],[Inzidenz]]&lt;50,"🟡",CD[[#This Row],[Inzidenz]]&lt;100,"🟠",CD[[#This Row],[Inzidenz]]&gt;=100,"🔴")</f>
        <v>🔴</v>
      </c>
    </row>
    <row r="275" spans="1:16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  <c r="P275" s="35" t="str" cm="1">
        <f t="array" ref="P275">_xlfn.IFS(CD[[#This Row],[Inzidenz]]&lt;35,"🟢",CD[[#This Row],[Inzidenz]]&lt;50,"🟡",CD[[#This Row],[Inzidenz]]&lt;100,"🟠",CD[[#This Row],[Inzidenz]]&gt;=100,"🔴")</f>
        <v>🔴</v>
      </c>
    </row>
    <row r="276" spans="1:16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  <c r="P276" s="35" t="str" cm="1">
        <f t="array" ref="P276">_xlfn.IFS(CD[[#This Row],[Inzidenz]]&lt;35,"🟢",CD[[#This Row],[Inzidenz]]&lt;50,"🟡",CD[[#This Row],[Inzidenz]]&lt;100,"🟠",CD[[#This Row],[Inzidenz]]&gt;=100,"🔴")</f>
        <v>🔴</v>
      </c>
    </row>
    <row r="277" spans="1:16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  <c r="P277" s="35" t="str" cm="1">
        <f t="array" ref="P277">_xlfn.IFS(CD[[#This Row],[Inzidenz]]&lt;35,"🟢",CD[[#This Row],[Inzidenz]]&lt;50,"🟡",CD[[#This Row],[Inzidenz]]&lt;100,"🟠",CD[[#This Row],[Inzidenz]]&gt;=100,"🔴")</f>
        <v>🔴</v>
      </c>
    </row>
    <row r="278" spans="1:16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  <c r="P278" s="35" t="str" cm="1">
        <f t="array" ref="P278">_xlfn.IFS(CD[[#This Row],[Inzidenz]]&lt;35,"🟢",CD[[#This Row],[Inzidenz]]&lt;50,"🟡",CD[[#This Row],[Inzidenz]]&lt;100,"🟠",CD[[#This Row],[Inzidenz]]&gt;=100,"🔴")</f>
        <v>🔴</v>
      </c>
    </row>
    <row r="279" spans="1:16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  <c r="P279" s="35" t="str" cm="1">
        <f t="array" ref="P279">_xlfn.IFS(CD[[#This Row],[Inzidenz]]&lt;35,"🟢",CD[[#This Row],[Inzidenz]]&lt;50,"🟡",CD[[#This Row],[Inzidenz]]&lt;100,"🟠",CD[[#This Row],[Inzidenz]]&gt;=100,"🔴")</f>
        <v>🔴</v>
      </c>
    </row>
    <row r="280" spans="1:16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  <c r="P280" s="35" t="str" cm="1">
        <f t="array" ref="P280">_xlfn.IFS(CD[[#This Row],[Inzidenz]]&lt;35,"🟢",CD[[#This Row],[Inzidenz]]&lt;50,"🟡",CD[[#This Row],[Inzidenz]]&lt;100,"🟠",CD[[#This Row],[Inzidenz]]&gt;=100,"🔴")</f>
        <v>🔴</v>
      </c>
    </row>
    <row r="281" spans="1:16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  <c r="P281" s="35" t="str" cm="1">
        <f t="array" ref="P281">_xlfn.IFS(CD[[#This Row],[Inzidenz]]&lt;35,"🟢",CD[[#This Row],[Inzidenz]]&lt;50,"🟡",CD[[#This Row],[Inzidenz]]&lt;100,"🟠",CD[[#This Row],[Inzidenz]]&gt;=100,"🔴")</f>
        <v>🔴</v>
      </c>
    </row>
    <row r="282" spans="1:16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  <c r="P282" s="35" t="str" cm="1">
        <f t="array" ref="P282">_xlfn.IFS(CD[[#This Row],[Inzidenz]]&lt;35,"🟢",CD[[#This Row],[Inzidenz]]&lt;50,"🟡",CD[[#This Row],[Inzidenz]]&lt;100,"🟠",CD[[#This Row],[Inzidenz]]&gt;=100,"🔴")</f>
        <v>🔴</v>
      </c>
    </row>
    <row r="283" spans="1:16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  <c r="P283" s="35" t="str" cm="1">
        <f t="array" ref="P283">_xlfn.IFS(CD[[#This Row],[Inzidenz]]&lt;35,"🟢",CD[[#This Row],[Inzidenz]]&lt;50,"🟡",CD[[#This Row],[Inzidenz]]&lt;100,"🟠",CD[[#This Row],[Inzidenz]]&gt;=100,"🔴")</f>
        <v>🟠</v>
      </c>
    </row>
    <row r="284" spans="1:16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  <c r="P284" s="35" t="str" cm="1">
        <f t="array" ref="P284">_xlfn.IFS(CD[[#This Row],[Inzidenz]]&lt;35,"🟢",CD[[#This Row],[Inzidenz]]&lt;50,"🟡",CD[[#This Row],[Inzidenz]]&lt;100,"🟠",CD[[#This Row],[Inzidenz]]&gt;=100,"🔴")</f>
        <v>🟠</v>
      </c>
    </row>
    <row r="285" spans="1:16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  <c r="P285" s="35" t="str" cm="1">
        <f t="array" ref="P285">_xlfn.IFS(CD[[#This Row],[Inzidenz]]&lt;35,"🟢",CD[[#This Row],[Inzidenz]]&lt;50,"🟡",CD[[#This Row],[Inzidenz]]&lt;100,"🟠",CD[[#This Row],[Inzidenz]]&gt;=100,"🔴")</f>
        <v>🟠</v>
      </c>
    </row>
    <row r="286" spans="1:16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  <c r="P286" s="35" t="str" cm="1">
        <f t="array" ref="P286">_xlfn.IFS(CD[[#This Row],[Inzidenz]]&lt;35,"🟢",CD[[#This Row],[Inzidenz]]&lt;50,"🟡",CD[[#This Row],[Inzidenz]]&lt;100,"🟠",CD[[#This Row],[Inzidenz]]&gt;=100,"🔴")</f>
        <v>🟠</v>
      </c>
    </row>
    <row r="287" spans="1:16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  <c r="P287" s="35" t="str" cm="1">
        <f t="array" ref="P287">_xlfn.IFS(CD[[#This Row],[Inzidenz]]&lt;35,"🟢",CD[[#This Row],[Inzidenz]]&lt;50,"🟡",CD[[#This Row],[Inzidenz]]&lt;100,"🟠",CD[[#This Row],[Inzidenz]]&gt;=100,"🔴")</f>
        <v>🟠</v>
      </c>
    </row>
    <row r="288" spans="1:16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  <c r="P288" s="35" t="str" cm="1">
        <f t="array" ref="P288">_xlfn.IFS(CD[[#This Row],[Inzidenz]]&lt;35,"🟢",CD[[#This Row],[Inzidenz]]&lt;50,"🟡",CD[[#This Row],[Inzidenz]]&lt;100,"🟠",CD[[#This Row],[Inzidenz]]&gt;=100,"🔴")</f>
        <v>🟠</v>
      </c>
    </row>
    <row r="289" spans="1:19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  <c r="P289" s="35" t="str" cm="1">
        <f t="array" ref="P289">_xlfn.IFS(CD[[#This Row],[Inzidenz]]&lt;35,"🟢",CD[[#This Row],[Inzidenz]]&lt;50,"🟡",CD[[#This Row],[Inzidenz]]&lt;100,"🟠",CD[[#This Row],[Inzidenz]]&gt;=100,"🔴")</f>
        <v>🟠</v>
      </c>
    </row>
    <row r="290" spans="1:19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  <c r="P290" s="35" t="str" cm="1">
        <f t="array" ref="P290">_xlfn.IFS(CD[[#This Row],[Inzidenz]]&lt;35,"🟢",CD[[#This Row],[Inzidenz]]&lt;50,"🟡",CD[[#This Row],[Inzidenz]]&lt;100,"🟠",CD[[#This Row],[Inzidenz]]&gt;=100,"🔴")</f>
        <v>🟠</v>
      </c>
    </row>
    <row r="291" spans="1:19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  <c r="P291" s="35" t="str" cm="1">
        <f t="array" ref="P291">_xlfn.IFS(CD[[#This Row],[Inzidenz]]&lt;35,"🟢",CD[[#This Row],[Inzidenz]]&lt;50,"🟡",CD[[#This Row],[Inzidenz]]&lt;100,"🟠",CD[[#This Row],[Inzidenz]]&gt;=100,"🔴")</f>
        <v>🟠</v>
      </c>
    </row>
    <row r="292" spans="1:19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  <c r="P292" s="35" t="str" cm="1">
        <f t="array" ref="P292">_xlfn.IFS(CD[[#This Row],[Inzidenz]]&lt;35,"🟢",CD[[#This Row],[Inzidenz]]&lt;50,"🟡",CD[[#This Row],[Inzidenz]]&lt;100,"🟠",CD[[#This Row],[Inzidenz]]&gt;=100,"🔴")</f>
        <v>🟠</v>
      </c>
    </row>
    <row r="293" spans="1:19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  <c r="P293" s="35" t="str" cm="1">
        <f t="array" ref="P293">_xlfn.IFS(CD[[#This Row],[Inzidenz]]&lt;35,"🟢",CD[[#This Row],[Inzidenz]]&lt;50,"🟡",CD[[#This Row],[Inzidenz]]&lt;100,"🟠",CD[[#This Row],[Inzidenz]]&gt;=100,"🔴")</f>
        <v>🟠</v>
      </c>
    </row>
    <row r="294" spans="1:19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  <c r="P294" s="35" t="str" cm="1">
        <f t="array" ref="P294">_xlfn.IFS(CD[[#This Row],[Inzidenz]]&lt;35,"🟢",CD[[#This Row],[Inzidenz]]&lt;50,"🟡",CD[[#This Row],[Inzidenz]]&lt;100,"🟠",CD[[#This Row],[Inzidenz]]&gt;=100,"🔴")</f>
        <v>🟠</v>
      </c>
    </row>
    <row r="295" spans="1:19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  <c r="P295" s="35" t="str" cm="1">
        <f t="array" ref="P295">_xlfn.IFS(CD[[#This Row],[Inzidenz]]&lt;35,"🟢",CD[[#This Row],[Inzidenz]]&lt;50,"🟡",CD[[#This Row],[Inzidenz]]&lt;100,"🟠",CD[[#This Row],[Inzidenz]]&gt;=100,"🔴")</f>
        <v>🔴</v>
      </c>
    </row>
    <row r="296" spans="1:19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  <c r="P296" s="35" t="str" cm="1">
        <f t="array" ref="P296">_xlfn.IFS(CD[[#This Row],[Inzidenz]]&lt;35,"🟢",CD[[#This Row],[Inzidenz]]&lt;50,"🟡",CD[[#This Row],[Inzidenz]]&lt;100,"🟠",CD[[#This Row],[Inzidenz]]&gt;=100,"🔴")</f>
        <v>🔴</v>
      </c>
    </row>
    <row r="297" spans="1:19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  <c r="P297" s="35" t="str" cm="1">
        <f t="array" ref="P297">_xlfn.IFS(CD[[#This Row],[Inzidenz]]&lt;35,"🟢",CD[[#This Row],[Inzidenz]]&lt;50,"🟡",CD[[#This Row],[Inzidenz]]&lt;100,"🟠",CD[[#This Row],[Inzidenz]]&gt;=100,"🔴")</f>
        <v>🔴</v>
      </c>
    </row>
    <row r="298" spans="1:19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109</v>
      </c>
      <c r="P298" s="8" t="str" cm="1">
        <f t="array" ref="P298">_xlfn.IFS(CD[[#This Row],[Inzidenz]]&lt;35,"🟢",CD[[#This Row],[Inzidenz]]&lt;50,"🟡",CD[[#This Row],[Inzidenz]]&lt;100,"🟠",CD[[#This Row],[Inzidenz]]&gt;=100,"🔴")</f>
        <v>🔴</v>
      </c>
      <c r="Q298" s="3" t="s">
        <v>37</v>
      </c>
    </row>
    <row r="299" spans="1:19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  <c r="P299" s="8" t="str" cm="1">
        <f t="array" ref="P299">_xlfn.IFS(CD[[#This Row],[Inzidenz]]&lt;35,"🟢",CD[[#This Row],[Inzidenz]]&lt;50,"🟡",CD[[#This Row],[Inzidenz]]&lt;100,"🟠",CD[[#This Row],[Inzidenz]]&gt;=100,"🔴")</f>
        <v>🔴</v>
      </c>
    </row>
    <row r="300" spans="1:19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</v>
      </c>
      <c r="P300" s="8" t="str" cm="1">
        <f t="array" ref="P300">_xlfn.IFS(CD[[#This Row],[Inzidenz]]&lt;35,"🟢",CD[[#This Row],[Inzidenz]]&lt;50,"🟡",CD[[#This Row],[Inzidenz]]&lt;100,"🟠",CD[[#This Row],[Inzidenz]]&gt;=100,"🔴")</f>
        <v>🔴</v>
      </c>
    </row>
    <row r="301" spans="1:19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110</v>
      </c>
      <c r="P301" s="8" t="str" cm="1">
        <f t="array" ref="P301">_xlfn.IFS(CD[[#This Row],[Inzidenz]]&lt;35,"🟢",CD[[#This Row],[Inzidenz]]&lt;50,"🟡",CD[[#This Row],[Inzidenz]]&lt;100,"🟠",CD[[#This Row],[Inzidenz]]&gt;=100,"🔴")</f>
        <v>🔴</v>
      </c>
    </row>
    <row r="302" spans="1:19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92</v>
      </c>
      <c r="P302" s="8" t="str" cm="1">
        <f t="array" ref="P302">_xlfn.IFS(CD[[#This Row],[Inzidenz]]&lt;35,"🟢",CD[[#This Row],[Inzidenz]]&lt;50,"🟡",CD[[#This Row],[Inzidenz]]&lt;100,"🟠",CD[[#This Row],[Inzidenz]]&gt;=100,"🔴")</f>
        <v>🟠</v>
      </c>
    </row>
    <row r="303" spans="1:19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P303" s="8" t="str" cm="1">
        <f t="array" ref="P303">_xlfn.IFS(CD[[#This Row],[Inzidenz]]&lt;35,"🟢",CD[[#This Row],[Inzidenz]]&lt;50,"🟡",CD[[#This Row],[Inzidenz]]&lt;100,"🟠",CD[[#This Row],[Inzidenz]]&gt;=100,"🔴")</f>
        <v>🟠</v>
      </c>
      <c r="R303" s="17"/>
      <c r="S303" s="17"/>
    </row>
    <row r="304" spans="1:19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</v>
      </c>
      <c r="P304" s="8" t="str" cm="1">
        <f t="array" ref="P304">_xlfn.IFS(CD[[#This Row],[Inzidenz]]&lt;35,"🟢",CD[[#This Row],[Inzidenz]]&lt;50,"🟡",CD[[#This Row],[Inzidenz]]&lt;100,"🟠",CD[[#This Row],[Inzidenz]]&gt;=100,"🔴")</f>
        <v>🟠</v>
      </c>
      <c r="R304" s="17"/>
      <c r="S304" s="17"/>
    </row>
    <row r="305" spans="1:19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86</v>
      </c>
      <c r="P305" s="8" t="str" cm="1">
        <f t="array" ref="P305">_xlfn.IFS(CD[[#This Row],[Inzidenz]]&lt;35,"🟢",CD[[#This Row],[Inzidenz]]&lt;50,"🟡",CD[[#This Row],[Inzidenz]]&lt;100,"🟠",CD[[#This Row],[Inzidenz]]&gt;=100,"🔴")</f>
        <v>🟠</v>
      </c>
      <c r="R305" s="17"/>
      <c r="S305" s="17"/>
    </row>
    <row r="306" spans="1:19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</v>
      </c>
      <c r="P306" s="8" t="str" cm="1">
        <f t="array" ref="P306">_xlfn.IFS(CD[[#This Row],[Inzidenz]]&lt;35,"🟢",CD[[#This Row],[Inzidenz]]&lt;50,"🟡",CD[[#This Row],[Inzidenz]]&lt;100,"🟠",CD[[#This Row],[Inzidenz]]&gt;=100,"🔴")</f>
        <v>🟠</v>
      </c>
      <c r="R306" s="17"/>
      <c r="S306" s="17"/>
    </row>
    <row r="307" spans="1:19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P307" s="8" t="str" cm="1">
        <f t="array" ref="P307">_xlfn.IFS(CD[[#This Row],[Inzidenz]]&lt;35,"🟢",CD[[#This Row],[Inzidenz]]&lt;50,"🟡",CD[[#This Row],[Inzidenz]]&lt;100,"🟠",CD[[#This Row],[Inzidenz]]&gt;=100,"🔴")</f>
        <v>🟠</v>
      </c>
      <c r="R307" s="17"/>
      <c r="S307" s="17"/>
    </row>
    <row r="308" spans="1:19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</v>
      </c>
      <c r="P308" s="8" t="str" cm="1">
        <f t="array" ref="P308">_xlfn.IFS(CD[[#This Row],[Inzidenz]]&lt;35,"🟢",CD[[#This Row],[Inzidenz]]&lt;50,"🟡",CD[[#This Row],[Inzidenz]]&lt;100,"🟠",CD[[#This Row],[Inzidenz]]&gt;=100,"🔴")</f>
        <v>🟠</v>
      </c>
      <c r="R308" s="17"/>
      <c r="S308" s="17"/>
    </row>
    <row r="309" spans="1:19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87</v>
      </c>
      <c r="P309" s="8" t="str" cm="1">
        <f t="array" ref="P309">_xlfn.IFS(CD[[#This Row],[Inzidenz]]&lt;35,"🟢",CD[[#This Row],[Inzidenz]]&lt;50,"🟡",CD[[#This Row],[Inzidenz]]&lt;100,"🟠",CD[[#This Row],[Inzidenz]]&gt;=100,"🔴")</f>
        <v>🟠</v>
      </c>
      <c r="Q309" s="3" t="s">
        <v>32</v>
      </c>
      <c r="R309" s="17"/>
      <c r="S309" s="17"/>
    </row>
    <row r="310" spans="1:19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8" t="str" cm="1">
        <f t="array" ref="P310">_xlfn.IFS(CD[[#This Row],[Inzidenz]]&lt;35,"🟢",CD[[#This Row],[Inzidenz]]&lt;50,"🟡",CD[[#This Row],[Inzidenz]]&lt;100,"🟠",CD[[#This Row],[Inzidenz]]&gt;=100,"🔴")</f>
        <v>🟠</v>
      </c>
      <c r="Q310" s="3" t="s">
        <v>32</v>
      </c>
      <c r="R310" s="17"/>
      <c r="S310" s="17"/>
    </row>
    <row r="311" spans="1:19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92</v>
      </c>
      <c r="P311" s="8" t="str" cm="1">
        <f t="array" ref="P311">_xlfn.IFS(CD[[#This Row],[Inzidenz]]&lt;35,"🟢",CD[[#This Row],[Inzidenz]]&lt;50,"🟡",CD[[#This Row],[Inzidenz]]&lt;100,"🟠",CD[[#This Row],[Inzidenz]]&gt;=100,"🔴")</f>
        <v>🟠</v>
      </c>
      <c r="Q311" s="3" t="s">
        <v>32</v>
      </c>
      <c r="R311" s="17"/>
      <c r="S311" s="17"/>
    </row>
    <row r="312" spans="1:19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P312" s="8" t="str" cm="1">
        <f t="array" ref="P312">_xlfn.IFS(CD[[#This Row],[Inzidenz]]&lt;35,"🟢",CD[[#This Row],[Inzidenz]]&lt;50,"🟡",CD[[#This Row],[Inzidenz]]&lt;100,"🟠",CD[[#This Row],[Inzidenz]]&gt;=100,"🔴")</f>
        <v>🟠</v>
      </c>
      <c r="R312" s="17"/>
      <c r="S312" s="17"/>
    </row>
    <row r="313" spans="1:19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8" t="str" cm="1">
        <f t="array" ref="P313">_xlfn.IFS(CD[[#This Row],[Inzidenz]]&lt;35,"🟢",CD[[#This Row],[Inzidenz]]&lt;50,"🟡",CD[[#This Row],[Inzidenz]]&lt;100,"🟠",CD[[#This Row],[Inzidenz]]&gt;=100,"🔴")</f>
        <v>🟠</v>
      </c>
      <c r="Q313" s="3" t="s">
        <v>32</v>
      </c>
      <c r="R313" s="17"/>
      <c r="S313" s="17"/>
    </row>
    <row r="314" spans="1:19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P314" s="8" t="str" cm="1">
        <f t="array" ref="P314">_xlfn.IFS(CD[[#This Row],[Inzidenz]]&lt;35,"🟢",CD[[#This Row],[Inzidenz]]&lt;50,"🟡",CD[[#This Row],[Inzidenz]]&lt;100,"🟠",CD[[#This Row],[Inzidenz]]&gt;=100,"🔴")</f>
        <v>🟠</v>
      </c>
      <c r="R314" s="17"/>
      <c r="S314" s="17"/>
    </row>
    <row r="315" spans="1:19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  <c r="P315" s="8" t="str" cm="1">
        <f t="array" ref="P315">_xlfn.IFS(CD[[#This Row],[Inzidenz]]&lt;35,"🟢",CD[[#This Row],[Inzidenz]]&lt;50,"🟡",CD[[#This Row],[Inzidenz]]&lt;100,"🟠",CD[[#This Row],[Inzidenz]]&gt;=100,"🔴")</f>
        <v>🟠</v>
      </c>
    </row>
    <row r="316" spans="1:19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  <c r="P316" s="8" t="str" cm="1">
        <f t="array" ref="P316">_xlfn.IFS(CD[[#This Row],[Inzidenz]]&lt;35,"🟢",CD[[#This Row],[Inzidenz]]&lt;50,"🟡",CD[[#This Row],[Inzidenz]]&lt;100,"🟠",CD[[#This Row],[Inzidenz]]&gt;=100,"🔴")</f>
        <v>🟠</v>
      </c>
    </row>
    <row r="317" spans="1:19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  <c r="P317" s="8" t="str" cm="1">
        <f t="array" ref="P317">_xlfn.IFS(CD[[#This Row],[Inzidenz]]&lt;35,"🟢",CD[[#This Row],[Inzidenz]]&lt;50,"🟡",CD[[#This Row],[Inzidenz]]&lt;100,"🟠",CD[[#This Row],[Inzidenz]]&gt;=100,"🔴")</f>
        <v>🟠</v>
      </c>
    </row>
    <row r="318" spans="1:19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  <c r="P318" s="8" t="str" cm="1">
        <f t="array" ref="P318">_xlfn.IFS(CD[[#This Row],[Inzidenz]]&lt;35,"🟢",CD[[#This Row],[Inzidenz]]&lt;50,"🟡",CD[[#This Row],[Inzidenz]]&lt;100,"🟠",CD[[#This Row],[Inzidenz]]&gt;=100,"🔴")</f>
        <v>🟠</v>
      </c>
    </row>
    <row r="319" spans="1:19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  <c r="P319" s="8" t="str" cm="1">
        <f t="array" ref="P319">_xlfn.IFS(CD[[#This Row],[Inzidenz]]&lt;35,"🟢",CD[[#This Row],[Inzidenz]]&lt;50,"🟡",CD[[#This Row],[Inzidenz]]&lt;100,"🟠",CD[[#This Row],[Inzidenz]]&gt;=100,"🔴")</f>
        <v>🟠</v>
      </c>
    </row>
    <row r="320" spans="1:19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  <c r="P320" s="8" t="str" cm="1">
        <f t="array" ref="P320">_xlfn.IFS(CD[[#This Row],[Inzidenz]]&lt;35,"🟢",CD[[#This Row],[Inzidenz]]&lt;50,"🟡",CD[[#This Row],[Inzidenz]]&lt;100,"🟠",CD[[#This Row],[Inzidenz]]&gt;=100,"🔴")</f>
        <v>🟠</v>
      </c>
    </row>
    <row r="321" spans="1:17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  <c r="P321" s="8" t="str" cm="1">
        <f t="array" ref="P321">_xlfn.IFS(CD[[#This Row],[Inzidenz]]&lt;35,"🟢",CD[[#This Row],[Inzidenz]]&lt;50,"🟡",CD[[#This Row],[Inzidenz]]&lt;100,"🟠",CD[[#This Row],[Inzidenz]]&gt;=100,"🔴")</f>
        <v>🟠</v>
      </c>
    </row>
    <row r="322" spans="1:17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  <c r="P322" s="8" t="str" cm="1">
        <f t="array" ref="P322">_xlfn.IFS(CD[[#This Row],[Inzidenz]]&lt;35,"🟢",CD[[#This Row],[Inzidenz]]&lt;50,"🟡",CD[[#This Row],[Inzidenz]]&lt;100,"🟠",CD[[#This Row],[Inzidenz]]&gt;=100,"🔴")</f>
        <v>🟠</v>
      </c>
    </row>
    <row r="323" spans="1:17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8" t="str" cm="1">
        <f t="array" ref="P323">_xlfn.IFS(CD[[#This Row],[Inzidenz]]&lt;35,"🟢",CD[[#This Row],[Inzidenz]]&lt;50,"🟡",CD[[#This Row],[Inzidenz]]&lt;100,"🟠",CD[[#This Row],[Inzidenz]]&gt;=100,"🔴")</f>
        <v>🟠</v>
      </c>
      <c r="Q323" s="3" t="s">
        <v>38</v>
      </c>
    </row>
    <row r="324" spans="1:17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8" t="str" cm="1">
        <f t="array" ref="P324">_xlfn.IFS(CD[[#This Row],[Inzidenz]]&lt;35,"🟢",CD[[#This Row],[Inzidenz]]&lt;50,"🟡",CD[[#This Row],[Inzidenz]]&lt;100,"🟠",CD[[#This Row],[Inzidenz]]&gt;=100,"🔴")</f>
        <v>🟠</v>
      </c>
      <c r="Q324" s="16"/>
    </row>
    <row r="325" spans="1:17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8" t="str" cm="1">
        <f t="array" ref="P325">_xlfn.IFS(CD[[#This Row],[Inzidenz]]&lt;35,"🟢",CD[[#This Row],[Inzidenz]]&lt;50,"🟡",CD[[#This Row],[Inzidenz]]&lt;100,"🟠",CD[[#This Row],[Inzidenz]]&gt;=100,"🔴")</f>
        <v>🟠</v>
      </c>
      <c r="Q325" s="16"/>
    </row>
    <row r="326" spans="1:17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8" t="str" cm="1">
        <f t="array" ref="P326">_xlfn.IFS(CD[[#This Row],[Inzidenz]]&lt;35,"🟢",CD[[#This Row],[Inzidenz]]&lt;50,"🟡",CD[[#This Row],[Inzidenz]]&lt;100,"🟠",CD[[#This Row],[Inzidenz]]&gt;=100,"🔴")</f>
        <v>🟠</v>
      </c>
      <c r="Q326" s="16"/>
    </row>
    <row r="327" spans="1:17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8" t="str" cm="1">
        <f t="array" ref="P327">_xlfn.IFS(CD[[#This Row],[Inzidenz]]&lt;35,"🟢",CD[[#This Row],[Inzidenz]]&lt;50,"🟡",CD[[#This Row],[Inzidenz]]&lt;100,"🟠",CD[[#This Row],[Inzidenz]]&gt;=100,"🔴")</f>
        <v>🟠</v>
      </c>
      <c r="Q327" s="16"/>
    </row>
    <row r="328" spans="1:17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8" t="str" cm="1">
        <f t="array" ref="P328">_xlfn.IFS(CD[[#This Row],[Inzidenz]]&lt;35,"🟢",CD[[#This Row],[Inzidenz]]&lt;50,"🟡",CD[[#This Row],[Inzidenz]]&lt;100,"🟠",CD[[#This Row],[Inzidenz]]&gt;=100,"🔴")</f>
        <v>🟡</v>
      </c>
      <c r="Q328" s="16"/>
    </row>
    <row r="329" spans="1:17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8" t="str" cm="1">
        <f t="array" ref="P329">_xlfn.IFS(CD[[#This Row],[Inzidenz]]&lt;35,"🟢",CD[[#This Row],[Inzidenz]]&lt;50,"🟡",CD[[#This Row],[Inzidenz]]&lt;100,"🟠",CD[[#This Row],[Inzidenz]]&gt;=100,"🔴")</f>
        <v>🟡</v>
      </c>
      <c r="Q329" s="16"/>
    </row>
    <row r="330" spans="1:17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  <c r="P330" s="8" t="str" cm="1">
        <f t="array" ref="P330">_xlfn.IFS(CD[[#This Row],[Inzidenz]]&lt;35,"🟢",CD[[#This Row],[Inzidenz]]&lt;50,"🟡",CD[[#This Row],[Inzidenz]]&lt;100,"🟠",CD[[#This Row],[Inzidenz]]&gt;=100,"🔴")</f>
        <v>🟡</v>
      </c>
    </row>
    <row r="331" spans="1:17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  <c r="P331" s="8" t="str" cm="1">
        <f t="array" ref="P331">_xlfn.IFS(CD[[#This Row],[Inzidenz]]&lt;35,"🟢",CD[[#This Row],[Inzidenz]]&lt;50,"🟡",CD[[#This Row],[Inzidenz]]&lt;100,"🟠",CD[[#This Row],[Inzidenz]]&gt;=100,"🔴")</f>
        <v>🟡</v>
      </c>
    </row>
    <row r="332" spans="1:17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  <c r="P332" s="8" t="str" cm="1">
        <f t="array" ref="P332">_xlfn.IFS(CD[[#This Row],[Inzidenz]]&lt;35,"🟢",CD[[#This Row],[Inzidenz]]&lt;50,"🟡",CD[[#This Row],[Inzidenz]]&lt;100,"🟠",CD[[#This Row],[Inzidenz]]&gt;=100,"🔴")</f>
        <v>🟡</v>
      </c>
    </row>
    <row r="333" spans="1:17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  <c r="P333" s="8" t="str" cm="1">
        <f t="array" ref="P333">_xlfn.IFS(CD[[#This Row],[Inzidenz]]&lt;35,"🟢",CD[[#This Row],[Inzidenz]]&lt;50,"🟡",CD[[#This Row],[Inzidenz]]&lt;100,"🟠",CD[[#This Row],[Inzidenz]]&gt;=100,"🔴")</f>
        <v>🟢</v>
      </c>
    </row>
    <row r="334" spans="1:17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  <c r="P334" s="8" t="str" cm="1">
        <f t="array" ref="P334">_xlfn.IFS(CD[[#This Row],[Inzidenz]]&lt;35,"🟢",CD[[#This Row],[Inzidenz]]&lt;50,"🟡",CD[[#This Row],[Inzidenz]]&lt;100,"🟠",CD[[#This Row],[Inzidenz]]&gt;=100,"🔴")</f>
        <v>🟡</v>
      </c>
    </row>
    <row r="335" spans="1:17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  <c r="P335" s="8" t="str" cm="1">
        <f t="array" ref="P335">_xlfn.IFS(CD[[#This Row],[Inzidenz]]&lt;35,"🟢",CD[[#This Row],[Inzidenz]]&lt;50,"🟡",CD[[#This Row],[Inzidenz]]&lt;100,"🟠",CD[[#This Row],[Inzidenz]]&gt;=100,"🔴")</f>
        <v>🟡</v>
      </c>
    </row>
    <row r="336" spans="1:17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  <c r="P336" s="8" t="str" cm="1">
        <f t="array" ref="P336">_xlfn.IFS(CD[[#This Row],[Inzidenz]]&lt;35,"🟢",CD[[#This Row],[Inzidenz]]&lt;50,"🟡",CD[[#This Row],[Inzidenz]]&lt;100,"🟠",CD[[#This Row],[Inzidenz]]&gt;=100,"🔴")</f>
        <v>🟡</v>
      </c>
    </row>
    <row r="337" spans="1:16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  <c r="P337" s="8" t="str" cm="1">
        <f t="array" ref="P337">_xlfn.IFS(CD[[#This Row],[Inzidenz]]&lt;35,"🟢",CD[[#This Row],[Inzidenz]]&lt;50,"🟡",CD[[#This Row],[Inzidenz]]&lt;100,"🟠",CD[[#This Row],[Inzidenz]]&gt;=100,"🔴")</f>
        <v>🟠</v>
      </c>
    </row>
    <row r="338" spans="1:16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  <c r="P338" s="8" t="str" cm="1">
        <f t="array" ref="P338">_xlfn.IFS(CD[[#This Row],[Inzidenz]]&lt;35,"🟢",CD[[#This Row],[Inzidenz]]&lt;50,"🟡",CD[[#This Row],[Inzidenz]]&lt;100,"🟠",CD[[#This Row],[Inzidenz]]&gt;=100,"🔴")</f>
        <v>🟡</v>
      </c>
    </row>
    <row r="339" spans="1:16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  <c r="P339" s="8" t="str" cm="1">
        <f t="array" ref="P339">_xlfn.IFS(CD[[#This Row],[Inzidenz]]&lt;35,"🟢",CD[[#This Row],[Inzidenz]]&lt;50,"🟡",CD[[#This Row],[Inzidenz]]&lt;100,"🟠",CD[[#This Row],[Inzidenz]]&gt;=100,"🔴")</f>
        <v>🟠</v>
      </c>
    </row>
    <row r="340" spans="1:16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  <c r="P340" s="8" t="str" cm="1">
        <f t="array" ref="P340">_xlfn.IFS(CD[[#This Row],[Inzidenz]]&lt;35,"🟢",CD[[#This Row],[Inzidenz]]&lt;50,"🟡",CD[[#This Row],[Inzidenz]]&lt;100,"🟠",CD[[#This Row],[Inzidenz]]&gt;=100,"🔴")</f>
        <v>🟠</v>
      </c>
    </row>
    <row r="341" spans="1:16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  <c r="P341" s="8" t="str" cm="1">
        <f t="array" ref="P341">_xlfn.IFS(CD[[#This Row],[Inzidenz]]&lt;35,"🟢",CD[[#This Row],[Inzidenz]]&lt;50,"🟡",CD[[#This Row],[Inzidenz]]&lt;100,"🟠",CD[[#This Row],[Inzidenz]]&gt;=100,"🔴")</f>
        <v>🟠</v>
      </c>
    </row>
    <row r="342" spans="1:16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  <c r="P342" s="8" t="str" cm="1">
        <f t="array" ref="P342">_xlfn.IFS(CD[[#This Row],[Inzidenz]]&lt;35,"🟢",CD[[#This Row],[Inzidenz]]&lt;50,"🟡",CD[[#This Row],[Inzidenz]]&lt;100,"🟠",CD[[#This Row],[Inzidenz]]&gt;=100,"🔴")</f>
        <v>🟠</v>
      </c>
    </row>
    <row r="343" spans="1:16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  <c r="P343" s="8" t="str" cm="1">
        <f t="array" ref="P343">_xlfn.IFS(CD[[#This Row],[Inzidenz]]&lt;35,"🟢",CD[[#This Row],[Inzidenz]]&lt;50,"🟡",CD[[#This Row],[Inzidenz]]&lt;100,"🟠",CD[[#This Row],[Inzidenz]]&gt;=100,"🔴")</f>
        <v>🟠</v>
      </c>
    </row>
    <row r="344" spans="1:16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  <c r="P344" s="8" t="str" cm="1">
        <f t="array" ref="P344">_xlfn.IFS(CD[[#This Row],[Inzidenz]]&lt;35,"🟢",CD[[#This Row],[Inzidenz]]&lt;50,"🟡",CD[[#This Row],[Inzidenz]]&lt;100,"🟠",CD[[#This Row],[Inzidenz]]&gt;=100,"🔴")</f>
        <v>🟠</v>
      </c>
    </row>
    <row r="345" spans="1:16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  <c r="P345" s="8" t="str" cm="1">
        <f t="array" ref="P345">_xlfn.IFS(CD[[#This Row],[Inzidenz]]&lt;35,"🟢",CD[[#This Row],[Inzidenz]]&lt;50,"🟡",CD[[#This Row],[Inzidenz]]&lt;100,"🟠",CD[[#This Row],[Inzidenz]]&gt;=100,"🔴")</f>
        <v>🟠</v>
      </c>
    </row>
    <row r="346" spans="1:16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  <c r="P346" s="8" t="str" cm="1">
        <f t="array" ref="P346">_xlfn.IFS(CD[[#This Row],[Inzidenz]]&lt;35,"🟢",CD[[#This Row],[Inzidenz]]&lt;50,"🟡",CD[[#This Row],[Inzidenz]]&lt;100,"🟠",CD[[#This Row],[Inzidenz]]&gt;=100,"🔴")</f>
        <v>🟠</v>
      </c>
    </row>
    <row r="347" spans="1:16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  <c r="P347" s="8" t="str" cm="1">
        <f t="array" ref="P347">_xlfn.IFS(CD[[#This Row],[Inzidenz]]&lt;35,"🟢",CD[[#This Row],[Inzidenz]]&lt;50,"🟡",CD[[#This Row],[Inzidenz]]&lt;100,"🟠",CD[[#This Row],[Inzidenz]]&gt;=100,"🔴")</f>
        <v>🟡</v>
      </c>
    </row>
    <row r="348" spans="1:16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  <c r="P348" s="8" t="str" cm="1">
        <f t="array" ref="P348">_xlfn.IFS(CD[[#This Row],[Inzidenz]]&lt;35,"🟢",CD[[#This Row],[Inzidenz]]&lt;50,"🟡",CD[[#This Row],[Inzidenz]]&lt;100,"🟠",CD[[#This Row],[Inzidenz]]&gt;=100,"🔴")</f>
        <v>🟠</v>
      </c>
    </row>
    <row r="349" spans="1:16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  <c r="P349" s="8" t="str" cm="1">
        <f t="array" ref="P349">_xlfn.IFS(CD[[#This Row],[Inzidenz]]&lt;35,"🟢",CD[[#This Row],[Inzidenz]]&lt;50,"🟡",CD[[#This Row],[Inzidenz]]&lt;100,"🟠",CD[[#This Row],[Inzidenz]]&gt;=100,"🔴")</f>
        <v>🟠</v>
      </c>
    </row>
    <row r="350" spans="1:16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  <c r="P350" s="8" t="str" cm="1">
        <f t="array" ref="P350">_xlfn.IFS(CD[[#This Row],[Inzidenz]]&lt;35,"🟢",CD[[#This Row],[Inzidenz]]&lt;50,"🟡",CD[[#This Row],[Inzidenz]]&lt;100,"🟠",CD[[#This Row],[Inzidenz]]&gt;=100,"🔴")</f>
        <v>🟠</v>
      </c>
    </row>
    <row r="351" spans="1:16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  <c r="P351" s="8" t="str" cm="1">
        <f t="array" ref="P351">_xlfn.IFS(CD[[#This Row],[Inzidenz]]&lt;35,"🟢",CD[[#This Row],[Inzidenz]]&lt;50,"🟡",CD[[#This Row],[Inzidenz]]&lt;100,"🟠",CD[[#This Row],[Inzidenz]]&gt;=100,"🔴")</f>
        <v>🟠</v>
      </c>
    </row>
    <row r="352" spans="1:16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  <c r="P352" s="8" t="str" cm="1">
        <f t="array" ref="P352">_xlfn.IFS(CD[[#This Row],[Inzidenz]]&lt;35,"🟢",CD[[#This Row],[Inzidenz]]&lt;50,"🟡",CD[[#This Row],[Inzidenz]]&lt;100,"🟠",CD[[#This Row],[Inzidenz]]&gt;=100,"🔴")</f>
        <v>🟠</v>
      </c>
    </row>
    <row r="353" spans="1:16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  <c r="P353" s="8" t="str" cm="1">
        <f t="array" ref="P353">_xlfn.IFS(CD[[#This Row],[Inzidenz]]&lt;35,"🟢",CD[[#This Row],[Inzidenz]]&lt;50,"🟡",CD[[#This Row],[Inzidenz]]&lt;100,"🟠",CD[[#This Row],[Inzidenz]]&gt;=100,"🔴")</f>
        <v>🟠</v>
      </c>
    </row>
    <row r="354" spans="1:16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  <c r="P354" s="8" t="str" cm="1">
        <f t="array" ref="P354">_xlfn.IFS(CD[[#This Row],[Inzidenz]]&lt;35,"🟢",CD[[#This Row],[Inzidenz]]&lt;50,"🟡",CD[[#This Row],[Inzidenz]]&lt;100,"🟠",CD[[#This Row],[Inzidenz]]&gt;=100,"🔴")</f>
        <v>🟠</v>
      </c>
    </row>
    <row r="355" spans="1:16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  <c r="P355" s="8" t="str" cm="1">
        <f t="array" ref="P355">_xlfn.IFS(CD[[#This Row],[Inzidenz]]&lt;35,"🟢",CD[[#This Row],[Inzidenz]]&lt;50,"🟡",CD[[#This Row],[Inzidenz]]&lt;100,"🟠",CD[[#This Row],[Inzidenz]]&gt;=100,"🔴")</f>
        <v>🟠</v>
      </c>
    </row>
    <row r="356" spans="1:16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  <c r="P356" s="8" t="str" cm="1">
        <f t="array" ref="P356">_xlfn.IFS(CD[[#This Row],[Inzidenz]]&lt;35,"🟢",CD[[#This Row],[Inzidenz]]&lt;50,"🟡",CD[[#This Row],[Inzidenz]]&lt;100,"🟠",CD[[#This Row],[Inzidenz]]&gt;=100,"🔴")</f>
        <v>🟠</v>
      </c>
    </row>
    <row r="357" spans="1:16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  <c r="P357" s="8" t="str" cm="1">
        <f t="array" ref="P357">_xlfn.IFS(CD[[#This Row],[Inzidenz]]&lt;35,"🟢",CD[[#This Row],[Inzidenz]]&lt;50,"🟡",CD[[#This Row],[Inzidenz]]&lt;100,"🟠",CD[[#This Row],[Inzidenz]]&gt;=100,"🔴")</f>
        <v>🟠</v>
      </c>
    </row>
    <row r="358" spans="1:16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  <c r="P358" s="8" t="str" cm="1">
        <f t="array" ref="P358">_xlfn.IFS(CD[[#This Row],[Inzidenz]]&lt;35,"🟢",CD[[#This Row],[Inzidenz]]&lt;50,"🟡",CD[[#This Row],[Inzidenz]]&lt;100,"🟠",CD[[#This Row],[Inzidenz]]&gt;=100,"🔴")</f>
        <v>🟠</v>
      </c>
    </row>
    <row r="359" spans="1:16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  <c r="P359" s="8" t="str" cm="1">
        <f t="array" ref="P359">_xlfn.IFS(CD[[#This Row],[Inzidenz]]&lt;35,"🟢",CD[[#This Row],[Inzidenz]]&lt;50,"🟡",CD[[#This Row],[Inzidenz]]&lt;100,"🟠",CD[[#This Row],[Inzidenz]]&gt;=100,"🔴")</f>
        <v>🟠</v>
      </c>
    </row>
    <row r="360" spans="1:16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  <c r="P360" s="8" t="str" cm="1">
        <f t="array" ref="P360">_xlfn.IFS(CD[[#This Row],[Inzidenz]]&lt;35,"🟢",CD[[#This Row],[Inzidenz]]&lt;50,"🟡",CD[[#This Row],[Inzidenz]]&lt;100,"🟠",CD[[#This Row],[Inzidenz]]&gt;=100,"🔴")</f>
        <v>🟠</v>
      </c>
    </row>
    <row r="361" spans="1:16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  <c r="P361" s="8" t="str" cm="1">
        <f t="array" ref="P361">_xlfn.IFS(CD[[#This Row],[Inzidenz]]&lt;35,"🟢",CD[[#This Row],[Inzidenz]]&lt;50,"🟡",CD[[#This Row],[Inzidenz]]&lt;100,"🟠",CD[[#This Row],[Inzidenz]]&gt;=100,"🔴")</f>
        <v>🟠</v>
      </c>
    </row>
    <row r="362" spans="1:16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  <c r="P362" s="8" t="str" cm="1">
        <f t="array" ref="P362">_xlfn.IFS(CD[[#This Row],[Inzidenz]]&lt;35,"🟢",CD[[#This Row],[Inzidenz]]&lt;50,"🟡",CD[[#This Row],[Inzidenz]]&lt;100,"🟠",CD[[#This Row],[Inzidenz]]&gt;=100,"🔴")</f>
        <v>🟠</v>
      </c>
    </row>
    <row r="363" spans="1:16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  <c r="P363" s="8" t="str" cm="1">
        <f t="array" ref="P363">_xlfn.IFS(CD[[#This Row],[Inzidenz]]&lt;35,"🟢",CD[[#This Row],[Inzidenz]]&lt;50,"🟡",CD[[#This Row],[Inzidenz]]&lt;100,"🟠",CD[[#This Row],[Inzidenz]]&gt;=100,"🔴")</f>
        <v>🟠</v>
      </c>
    </row>
    <row r="364" spans="1:16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  <c r="P364" s="8" t="str" cm="1">
        <f t="array" ref="P364">_xlfn.IFS(CD[[#This Row],[Inzidenz]]&lt;35,"🟢",CD[[#This Row],[Inzidenz]]&lt;50,"🟡",CD[[#This Row],[Inzidenz]]&lt;100,"🟠",CD[[#This Row],[Inzidenz]]&gt;=100,"🔴")</f>
        <v>🟠</v>
      </c>
    </row>
    <row r="365" spans="1:16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  <c r="P365" s="8" t="str" cm="1">
        <f t="array" ref="P365">_xlfn.IFS(CD[[#This Row],[Inzidenz]]&lt;35,"🟢",CD[[#This Row],[Inzidenz]]&lt;50,"🟡",CD[[#This Row],[Inzidenz]]&lt;100,"🟠",CD[[#This Row],[Inzidenz]]&gt;=100,"🔴")</f>
        <v>🟠</v>
      </c>
    </row>
    <row r="366" spans="1:16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  <c r="P366" s="8" t="str" cm="1">
        <f t="array" ref="P366">_xlfn.IFS(CD[[#This Row],[Inzidenz]]&lt;35,"🟢",CD[[#This Row],[Inzidenz]]&lt;50,"🟡",CD[[#This Row],[Inzidenz]]&lt;100,"🟠",CD[[#This Row],[Inzidenz]]&gt;=100,"🔴")</f>
        <v>🟠</v>
      </c>
    </row>
    <row r="367" spans="1:16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  <c r="P367" s="35" t="str" cm="1">
        <f t="array" ref="P367">_xlfn.IFS(CD[[#This Row],[Inzidenz]]&lt;35,"🟢",CD[[#This Row],[Inzidenz]]&lt;50,"🟡",CD[[#This Row],[Inzidenz]]&lt;100,"🟠",CD[[#This Row],[Inzidenz]]&gt;=100,"🔴")</f>
        <v>🟠</v>
      </c>
    </row>
    <row r="368" spans="1:16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  <c r="P368" s="35" t="str" cm="1">
        <f t="array" ref="P368">_xlfn.IFS(CD[[#This Row],[Inzidenz]]&lt;35,"🟢",CD[[#This Row],[Inzidenz]]&lt;50,"🟡",CD[[#This Row],[Inzidenz]]&lt;100,"🟠",CD[[#This Row],[Inzidenz]]&gt;=100,"🔴")</f>
        <v>🟠</v>
      </c>
    </row>
    <row r="369" spans="1:17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35" t="str" cm="1">
        <f t="array" ref="P369">_xlfn.IFS(CD[[#This Row],[Inzidenz]]&lt;35,"🟢",CD[[#This Row],[Inzidenz]]&lt;50,"🟡",CD[[#This Row],[Inzidenz]]&lt;100,"🟠",CD[[#This Row],[Inzidenz]]&gt;=100,"🔴")</f>
        <v>🟠</v>
      </c>
      <c r="Q369" s="3" t="s">
        <v>36</v>
      </c>
    </row>
    <row r="370" spans="1:17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  <c r="P370" s="35" t="str" cm="1">
        <f t="array" ref="P370">_xlfn.IFS(CD[[#This Row],[Inzidenz]]&lt;35,"🟢",CD[[#This Row],[Inzidenz]]&lt;50,"🟡",CD[[#This Row],[Inzidenz]]&lt;100,"🟠",CD[[#This Row],[Inzidenz]]&gt;=100,"🔴")</f>
        <v>🟠</v>
      </c>
    </row>
    <row r="371" spans="1:17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  <c r="P371" s="35" t="str" cm="1">
        <f t="array" ref="P371">_xlfn.IFS(CD[[#This Row],[Inzidenz]]&lt;35,"🟢",CD[[#This Row],[Inzidenz]]&lt;50,"🟡",CD[[#This Row],[Inzidenz]]&lt;100,"🟠",CD[[#This Row],[Inzidenz]]&gt;=100,"🔴")</f>
        <v>🟠</v>
      </c>
    </row>
    <row r="372" spans="1:17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  <c r="P372" s="35" t="str" cm="1">
        <f t="array" ref="P372">_xlfn.IFS(CD[[#This Row],[Inzidenz]]&lt;35,"🟢",CD[[#This Row],[Inzidenz]]&lt;50,"🟡",CD[[#This Row],[Inzidenz]]&lt;100,"🟠",CD[[#This Row],[Inzidenz]]&gt;=100,"🔴")</f>
        <v>🟠</v>
      </c>
    </row>
    <row r="373" spans="1:17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  <c r="P373" s="35" t="str" cm="1">
        <f t="array" ref="P373">_xlfn.IFS(CD[[#This Row],[Inzidenz]]&lt;35,"🟢",CD[[#This Row],[Inzidenz]]&lt;50,"🟡",CD[[#This Row],[Inzidenz]]&lt;100,"🟠",CD[[#This Row],[Inzidenz]]&gt;=100,"🔴")</f>
        <v>🟠</v>
      </c>
    </row>
    <row r="374" spans="1:17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  <c r="P374" s="35" t="str" cm="1">
        <f t="array" ref="P374">_xlfn.IFS(CD[[#This Row],[Inzidenz]]&lt;35,"🟢",CD[[#This Row],[Inzidenz]]&lt;50,"🟡",CD[[#This Row],[Inzidenz]]&lt;100,"🟠",CD[[#This Row],[Inzidenz]]&gt;=100,"🔴")</f>
        <v>🟠</v>
      </c>
    </row>
    <row r="375" spans="1:17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  <c r="P375" s="35" t="str" cm="1">
        <f t="array" ref="P375">_xlfn.IFS(CD[[#This Row],[Inzidenz]]&lt;35,"🟢",CD[[#This Row],[Inzidenz]]&lt;50,"🟡",CD[[#This Row],[Inzidenz]]&lt;100,"🟠",CD[[#This Row],[Inzidenz]]&gt;=100,"🔴")</f>
        <v>🔴</v>
      </c>
    </row>
    <row r="376" spans="1:17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  <c r="P376" s="35" t="str" cm="1">
        <f t="array" ref="P376">_xlfn.IFS(CD[[#This Row],[Inzidenz]]&lt;35,"🟢",CD[[#This Row],[Inzidenz]]&lt;50,"🟡",CD[[#This Row],[Inzidenz]]&lt;100,"🟠",CD[[#This Row],[Inzidenz]]&gt;=100,"🔴")</f>
        <v>🟠</v>
      </c>
    </row>
    <row r="377" spans="1:17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  <c r="P377" s="35" t="str" cm="1">
        <f t="array" ref="P377">_xlfn.IFS(CD[[#This Row],[Inzidenz]]&lt;35,"🟢",CD[[#This Row],[Inzidenz]]&lt;50,"🟡",CD[[#This Row],[Inzidenz]]&lt;100,"🟠",CD[[#This Row],[Inzidenz]]&gt;=100,"🔴")</f>
        <v>🔴</v>
      </c>
    </row>
    <row r="378" spans="1:17" x14ac:dyDescent="0.2">
      <c r="A378" s="50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  <c r="P378" s="8" t="str" cm="1">
        <f t="array" ref="P378">_xlfn.IFS(CD[[#This Row],[Inzidenz]]&lt;35,"🟢",CD[[#This Row],[Inzidenz]]&lt;50,"🟡",CD[[#This Row],[Inzidenz]]&lt;100,"🟠",CD[[#This Row],[Inzidenz]]&gt;=100,"🔴")</f>
        <v>🟠</v>
      </c>
    </row>
    <row r="379" spans="1:17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  <c r="P379" s="8" t="str" cm="1">
        <f t="array" ref="P379">_xlfn.IFS(CD[[#This Row],[Inzidenz]]&lt;35,"🟢",CD[[#This Row],[Inzidenz]]&lt;50,"🟡",CD[[#This Row],[Inzidenz]]&lt;100,"🟠",CD[[#This Row],[Inzidenz]]&gt;=100,"🔴")</f>
        <v>🔴</v>
      </c>
    </row>
    <row r="380" spans="1:17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  <c r="P380" s="8" t="str" cm="1">
        <f t="array" ref="P380">_xlfn.IFS(CD[[#This Row],[Inzidenz]]&lt;35,"🟢",CD[[#This Row],[Inzidenz]]&lt;50,"🟡",CD[[#This Row],[Inzidenz]]&lt;100,"🟠",CD[[#This Row],[Inzidenz]]&gt;=100,"🔴")</f>
        <v>🔴</v>
      </c>
    </row>
    <row r="381" spans="1:17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  <c r="P381" s="8" t="str" cm="1">
        <f t="array" ref="P381">_xlfn.IFS(CD[[#This Row],[Inzidenz]]&lt;35,"🟢",CD[[#This Row],[Inzidenz]]&lt;50,"🟡",CD[[#This Row],[Inzidenz]]&lt;100,"🟠",CD[[#This Row],[Inzidenz]]&gt;=100,"🔴")</f>
        <v>🟠</v>
      </c>
    </row>
    <row r="382" spans="1:17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  <c r="P382" s="8" t="str" cm="1">
        <f t="array" ref="P382">_xlfn.IFS(CD[[#This Row],[Inzidenz]]&lt;35,"🟢",CD[[#This Row],[Inzidenz]]&lt;50,"🟡",CD[[#This Row],[Inzidenz]]&lt;100,"🟠",CD[[#This Row],[Inzidenz]]&gt;=100,"🔴")</f>
        <v>🟠</v>
      </c>
    </row>
    <row r="383" spans="1:17" x14ac:dyDescent="0.2">
      <c r="A383" s="19">
        <v>44292</v>
      </c>
      <c r="B383" s="24">
        <f>-CD[[#This Row],[Verstorbene]]</f>
        <v>-323</v>
      </c>
      <c r="C383" s="2">
        <v>323</v>
      </c>
      <c r="D383" s="44">
        <v>36</v>
      </c>
      <c r="E383" s="21">
        <f>CD[[#This Row],[KH]]-CD[[#This Row],[KH (intensiv)]]</f>
        <v>87</v>
      </c>
      <c r="F383" s="21">
        <f>CD[[#This Row],[Infiziert]]-CD[[#This Row],[KH (nicht intensiv)]]-CD[[#This Row],[KH (intensiv)]]</f>
        <v>787</v>
      </c>
      <c r="G383" s="20">
        <v>18400</v>
      </c>
      <c r="H383" s="20">
        <v>19613</v>
      </c>
      <c r="I383" s="20">
        <v>910</v>
      </c>
      <c r="J383" s="20">
        <v>123</v>
      </c>
      <c r="K383" s="20">
        <v>2985</v>
      </c>
      <c r="L383" s="21">
        <f>CD[[#This Row],[Verstorbene]]+CD[[#This Row],[KH (intensiv)]]+CD[[#This Row],[KH (nicht intensiv)]]+CD[[#This Row],[Infiziert (o. KH)]]+CD[[#This Row],[Genesen]]-CD[[#This Row],[Total]]</f>
        <v>20</v>
      </c>
      <c r="M383" s="22">
        <f>CD[[#This Row],[Total]]-H382</f>
        <v>68</v>
      </c>
      <c r="N383" s="22">
        <f>CD[[#This Row],[Genesen]]-G382</f>
        <v>100</v>
      </c>
      <c r="O383" s="35">
        <v>96</v>
      </c>
      <c r="P383" s="35" t="str" cm="1">
        <f t="array" ref="P383">_xlfn.IFS(CD[[#This Row],[Inzidenz]]&lt;35,"🟢",CD[[#This Row],[Inzidenz]]&lt;50,"🟡",CD[[#This Row],[Inzidenz]]&lt;100,"🟠",CD[[#This Row],[Inzidenz]]&gt;=100,"🔴")</f>
        <v>🟠</v>
      </c>
    </row>
    <row r="384" spans="1:17" x14ac:dyDescent="0.2">
      <c r="A384" s="19">
        <v>44293</v>
      </c>
      <c r="B384" s="24">
        <f>-CD[[#This Row],[Verstorbene]]</f>
        <v>-324</v>
      </c>
      <c r="C384" s="2">
        <v>324</v>
      </c>
      <c r="D384" s="44">
        <v>38</v>
      </c>
      <c r="E384" s="21">
        <f>CD[[#This Row],[KH]]-CD[[#This Row],[KH (intensiv)]]</f>
        <v>81</v>
      </c>
      <c r="F384" s="21">
        <f>CD[[#This Row],[Infiziert]]-CD[[#This Row],[KH (nicht intensiv)]]-CD[[#This Row],[KH (intensiv)]]</f>
        <v>821</v>
      </c>
      <c r="G384" s="20">
        <v>18500</v>
      </c>
      <c r="H384" s="20">
        <v>19727</v>
      </c>
      <c r="I384" s="20">
        <v>940</v>
      </c>
      <c r="J384" s="20">
        <v>119</v>
      </c>
      <c r="K384" s="20">
        <v>2855</v>
      </c>
      <c r="L384" s="21">
        <f>CD[[#This Row],[Verstorbene]]+CD[[#This Row],[KH (intensiv)]]+CD[[#This Row],[KH (nicht intensiv)]]+CD[[#This Row],[Infiziert (o. KH)]]+CD[[#This Row],[Genesen]]-CD[[#This Row],[Total]]</f>
        <v>37</v>
      </c>
      <c r="M384" s="22">
        <f>CD[[#This Row],[Total]]-H383</f>
        <v>114</v>
      </c>
      <c r="N384" s="22">
        <f>CD[[#This Row],[Genesen]]-G383</f>
        <v>100</v>
      </c>
      <c r="O384" s="35">
        <v>91</v>
      </c>
      <c r="P384" s="35" t="str" cm="1">
        <f t="array" ref="P384">_xlfn.IFS(CD[[#This Row],[Inzidenz]]&lt;35,"🟢",CD[[#This Row],[Inzidenz]]&lt;50,"🟡",CD[[#This Row],[Inzidenz]]&lt;100,"🟠",CD[[#This Row],[Inzidenz]]&gt;=100,"🔴")</f>
        <v>🟠</v>
      </c>
    </row>
    <row r="385" spans="1:16" x14ac:dyDescent="0.2">
      <c r="A385" s="19">
        <v>44294</v>
      </c>
      <c r="B385" s="24">
        <f>-CD[[#This Row],[Verstorbene]]</f>
        <v>-329</v>
      </c>
      <c r="C385" s="2">
        <v>329</v>
      </c>
      <c r="D385" s="44">
        <v>38</v>
      </c>
      <c r="E385" s="21">
        <f>CD[[#This Row],[KH]]-CD[[#This Row],[KH (intensiv)]]</f>
        <v>81</v>
      </c>
      <c r="F385" s="21">
        <f>CD[[#This Row],[Infiziert]]-CD[[#This Row],[KH (nicht intensiv)]]-CD[[#This Row],[KH (intensiv)]]</f>
        <v>871</v>
      </c>
      <c r="G385" s="20">
        <v>18500</v>
      </c>
      <c r="H385" s="20">
        <v>19857</v>
      </c>
      <c r="I385" s="20">
        <v>990</v>
      </c>
      <c r="J385" s="20">
        <v>119</v>
      </c>
      <c r="K385" s="20">
        <v>2795</v>
      </c>
      <c r="L385" s="21">
        <f>CD[[#This Row],[Verstorbene]]+CD[[#This Row],[KH (intensiv)]]+CD[[#This Row],[KH (nicht intensiv)]]+CD[[#This Row],[Infiziert (o. KH)]]+CD[[#This Row],[Genesen]]-CD[[#This Row],[Total]]</f>
        <v>-38</v>
      </c>
      <c r="M385" s="22">
        <f>CD[[#This Row],[Total]]-H384</f>
        <v>130</v>
      </c>
      <c r="N385" s="22">
        <f>CD[[#This Row],[Genesen]]-G384</f>
        <v>0</v>
      </c>
      <c r="O385" s="35">
        <f>SUM(M379:M385)/$O$1</f>
        <v>100.9845998485231</v>
      </c>
      <c r="P385" s="35" t="str" cm="1">
        <f t="array" ref="P385">_xlfn.IFS(CD[[#This Row],[Inzidenz]]&lt;35,"🟢",CD[[#This Row],[Inzidenz]]&lt;50,"🟡",CD[[#This Row],[Inzidenz]]&lt;100,"🟠",CD[[#This Row],[Inzidenz]]&gt;=100,"🔴")</f>
        <v>🔴</v>
      </c>
    </row>
    <row r="386" spans="1:16" x14ac:dyDescent="0.2">
      <c r="A386" s="19">
        <v>44295</v>
      </c>
      <c r="B386" s="24">
        <f>-CD[[#This Row],[Verstorbene]]</f>
        <v>-330</v>
      </c>
      <c r="C386" s="2">
        <v>330</v>
      </c>
      <c r="D386" s="44">
        <v>39</v>
      </c>
      <c r="E386" s="21">
        <f>CD[[#This Row],[KH]]-CD[[#This Row],[KH (intensiv)]]</f>
        <v>78</v>
      </c>
      <c r="F386" s="21">
        <f>CD[[#This Row],[Infiziert]]-CD[[#This Row],[KH (nicht intensiv)]]-CD[[#This Row],[KH (intensiv)]]</f>
        <v>883</v>
      </c>
      <c r="G386" s="20">
        <v>18600</v>
      </c>
      <c r="H386" s="20">
        <v>19974</v>
      </c>
      <c r="I386" s="20">
        <v>1000</v>
      </c>
      <c r="J386" s="20">
        <v>117</v>
      </c>
      <c r="K386" s="20">
        <v>2818</v>
      </c>
      <c r="L386" s="21">
        <f>CD[[#This Row],[Verstorbene]]+CD[[#This Row],[KH (intensiv)]]+CD[[#This Row],[KH (nicht intensiv)]]+CD[[#This Row],[Infiziert (o. KH)]]+CD[[#This Row],[Genesen]]-CD[[#This Row],[Total]]</f>
        <v>-44</v>
      </c>
      <c r="M386" s="22">
        <f>CD[[#This Row],[Total]]-H385</f>
        <v>117</v>
      </c>
      <c r="N386" s="22">
        <f>CD[[#This Row],[Genesen]]-G385</f>
        <v>100</v>
      </c>
      <c r="O386" s="35">
        <v>100.3</v>
      </c>
      <c r="P386" s="35" t="str" cm="1">
        <f t="array" ref="P386">_xlfn.IFS(CD[[#This Row],[Inzidenz]]&lt;35,"🟢",CD[[#This Row],[Inzidenz]]&lt;50,"🟡",CD[[#This Row],[Inzidenz]]&lt;100,"🟠",CD[[#This Row],[Inzidenz]]&gt;=100,"🔴")</f>
        <v>🔴</v>
      </c>
    </row>
    <row r="387" spans="1:16" x14ac:dyDescent="0.2">
      <c r="A387" s="19">
        <v>44296</v>
      </c>
      <c r="B387" s="24">
        <f>-CD[[#This Row],[Verstorbene]]</f>
        <v>-330</v>
      </c>
      <c r="C387" s="2">
        <v>330</v>
      </c>
      <c r="D387" s="44">
        <v>44</v>
      </c>
      <c r="E387" s="21">
        <f>CD[[#This Row],[KH]]-CD[[#This Row],[KH (intensiv)]]</f>
        <v>86</v>
      </c>
      <c r="F387" s="21">
        <f>CD[[#This Row],[Infiziert]]-CD[[#This Row],[KH (nicht intensiv)]]-CD[[#This Row],[KH (intensiv)]]</f>
        <v>970</v>
      </c>
      <c r="G387" s="20">
        <v>18700</v>
      </c>
      <c r="H387" s="20">
        <v>20100</v>
      </c>
      <c r="I387" s="20">
        <v>1100</v>
      </c>
      <c r="J387" s="20">
        <v>130</v>
      </c>
      <c r="K387" s="20">
        <v>2660</v>
      </c>
      <c r="L387" s="21">
        <f>CD[[#This Row],[Verstorbene]]+CD[[#This Row],[KH (intensiv)]]+CD[[#This Row],[KH (nicht intensiv)]]+CD[[#This Row],[Infiziert (o. KH)]]+CD[[#This Row],[Genesen]]-CD[[#This Row],[Total]]</f>
        <v>30</v>
      </c>
      <c r="M387" s="22">
        <f>CD[[#This Row],[Total]]-H386</f>
        <v>126</v>
      </c>
      <c r="N387" s="22">
        <f>CD[[#This Row],[Genesen]]-G386</f>
        <v>100</v>
      </c>
      <c r="O387" s="35">
        <v>109.3</v>
      </c>
      <c r="P387" s="35" t="str" cm="1">
        <f t="array" ref="P387">_xlfn.IFS(CD[[#This Row],[Inzidenz]]&lt;35,"🟢",CD[[#This Row],[Inzidenz]]&lt;50,"🟡",CD[[#This Row],[Inzidenz]]&lt;100,"🟠",CD[[#This Row],[Inzidenz]]&gt;=100,"🔴")</f>
        <v>🔴</v>
      </c>
    </row>
    <row r="388" spans="1:16" x14ac:dyDescent="0.2">
      <c r="A388" s="19">
        <v>44297</v>
      </c>
      <c r="B388" s="24">
        <f>-CD[[#This Row],[Verstorbene]]</f>
        <v>-330</v>
      </c>
      <c r="C388" s="2">
        <v>330</v>
      </c>
      <c r="D388" s="44">
        <v>44</v>
      </c>
      <c r="E388" s="21">
        <f>CD[[#This Row],[KH]]-CD[[#This Row],[KH (intensiv)]]</f>
        <v>84</v>
      </c>
      <c r="F388" s="21">
        <f>CD[[#This Row],[Infiziert]]-CD[[#This Row],[KH (nicht intensiv)]]-CD[[#This Row],[KH (intensiv)]]</f>
        <v>972</v>
      </c>
      <c r="G388" s="20">
        <v>18800</v>
      </c>
      <c r="H388" s="20">
        <v>20195</v>
      </c>
      <c r="I388" s="20">
        <v>1100</v>
      </c>
      <c r="J388" s="20">
        <v>128</v>
      </c>
      <c r="K388" s="20">
        <v>2790</v>
      </c>
      <c r="L388" s="21">
        <f>CD[[#This Row],[Verstorbene]]+CD[[#This Row],[KH (intensiv)]]+CD[[#This Row],[KH (nicht intensiv)]]+CD[[#This Row],[Infiziert (o. KH)]]+CD[[#This Row],[Genesen]]-CD[[#This Row],[Total]]</f>
        <v>35</v>
      </c>
      <c r="M388" s="22">
        <f>CD[[#This Row],[Total]]-H387</f>
        <v>95</v>
      </c>
      <c r="N388" s="22">
        <f>CD[[#This Row],[Genesen]]-G387</f>
        <v>100</v>
      </c>
      <c r="O388" s="35">
        <f>SUM(M382:M388)/$O$1</f>
        <v>115.93932562226935</v>
      </c>
      <c r="P388" s="35" t="str" cm="1">
        <f t="array" ref="P388">_xlfn.IFS(CD[[#This Row],[Inzidenz]]&lt;35,"🟢",CD[[#This Row],[Inzidenz]]&lt;50,"🟡",CD[[#This Row],[Inzidenz]]&lt;100,"🟠",CD[[#This Row],[Inzidenz]]&gt;=100,"🔴")</f>
        <v>🔴</v>
      </c>
    </row>
    <row r="389" spans="1:16" x14ac:dyDescent="0.2">
      <c r="A389" s="19">
        <v>44298</v>
      </c>
      <c r="B389" s="24">
        <f>-CD[[#This Row],[Verstorbene]]</f>
        <v>-334</v>
      </c>
      <c r="C389" s="2">
        <v>334</v>
      </c>
      <c r="D389" s="44">
        <v>43</v>
      </c>
      <c r="E389" s="21">
        <f>CD[[#This Row],[KH]]-CD[[#This Row],[KH (intensiv)]]</f>
        <v>94</v>
      </c>
      <c r="F389" s="21">
        <f>CD[[#This Row],[Infiziert]]-CD[[#This Row],[KH (nicht intensiv)]]-CD[[#This Row],[KH (intensiv)]]</f>
        <v>963</v>
      </c>
      <c r="G389" s="20">
        <v>18900</v>
      </c>
      <c r="H389" s="20">
        <v>20277</v>
      </c>
      <c r="I389" s="20">
        <v>1100</v>
      </c>
      <c r="J389" s="20">
        <v>137</v>
      </c>
      <c r="K389" s="20">
        <v>2968</v>
      </c>
      <c r="L389" s="21">
        <f>CD[[#This Row],[Verstorbene]]+CD[[#This Row],[KH (intensiv)]]+CD[[#This Row],[KH (nicht intensiv)]]+CD[[#This Row],[Infiziert (o. KH)]]+CD[[#This Row],[Genesen]]-CD[[#This Row],[Total]]</f>
        <v>57</v>
      </c>
      <c r="M389" s="22">
        <f>CD[[#This Row],[Total]]-H388</f>
        <v>82</v>
      </c>
      <c r="N389" s="22">
        <f>CD[[#This Row],[Genesen]]-G388</f>
        <v>100</v>
      </c>
      <c r="O389" s="35">
        <v>116.7</v>
      </c>
      <c r="P389" s="35" t="str" cm="1">
        <f t="array" ref="P389">_xlfn.IFS(CD[[#This Row],[Inzidenz]]&lt;35,"🟢",CD[[#This Row],[Inzidenz]]&lt;50,"🟡",CD[[#This Row],[Inzidenz]]&lt;100,"🟠",CD[[#This Row],[Inzidenz]]&gt;=100,"🔴")</f>
        <v>🔴</v>
      </c>
    </row>
    <row r="390" spans="1:16" x14ac:dyDescent="0.2">
      <c r="A390" s="19">
        <v>44299</v>
      </c>
      <c r="B390" s="24">
        <f>-CD[[#This Row],[Verstorbene]]</f>
        <v>-338</v>
      </c>
      <c r="C390" s="2">
        <v>338</v>
      </c>
      <c r="D390" s="44">
        <v>44</v>
      </c>
      <c r="E390" s="21">
        <f>CD[[#This Row],[KH]]-CD[[#This Row],[KH (intensiv)]]</f>
        <v>92</v>
      </c>
      <c r="F390" s="21">
        <f>CD[[#This Row],[Infiziert]]-CD[[#This Row],[KH (nicht intensiv)]]-CD[[#This Row],[KH (intensiv)]]</f>
        <v>1064</v>
      </c>
      <c r="G390" s="20">
        <v>19000</v>
      </c>
      <c r="H390" s="20">
        <v>20484</v>
      </c>
      <c r="I390" s="20">
        <v>1200</v>
      </c>
      <c r="J390" s="20">
        <v>136</v>
      </c>
      <c r="K390" s="20">
        <v>3041</v>
      </c>
      <c r="L390" s="21">
        <f>CD[[#This Row],[Verstorbene]]+CD[[#This Row],[KH (intensiv)]]+CD[[#This Row],[KH (nicht intensiv)]]+CD[[#This Row],[Infiziert (o. KH)]]+CD[[#This Row],[Genesen]]-CD[[#This Row],[Total]]</f>
        <v>54</v>
      </c>
      <c r="M390" s="22">
        <f>CD[[#This Row],[Total]]-H389</f>
        <v>207</v>
      </c>
      <c r="N390" s="22">
        <f>CD[[#This Row],[Genesen]]-G389</f>
        <v>100</v>
      </c>
      <c r="O390" s="35">
        <v>136.5</v>
      </c>
      <c r="P390" s="35" t="str" cm="1">
        <f t="array" ref="P390">_xlfn.IFS(CD[[#This Row],[Inzidenz]]&lt;35,"🟢",CD[[#This Row],[Inzidenz]]&lt;50,"🟡",CD[[#This Row],[Inzidenz]]&lt;100,"🟠",CD[[#This Row],[Inzidenz]]&gt;=100,"🔴")</f>
        <v>🔴</v>
      </c>
    </row>
    <row r="391" spans="1:16" x14ac:dyDescent="0.2">
      <c r="A391" s="19">
        <v>44300</v>
      </c>
      <c r="B391" s="24">
        <f>-CD[[#This Row],[Verstorbene]]</f>
        <v>-339</v>
      </c>
      <c r="C391" s="2">
        <v>339</v>
      </c>
      <c r="D391" s="44">
        <v>43</v>
      </c>
      <c r="E391" s="21">
        <f>CD[[#This Row],[KH]]-CD[[#This Row],[KH (intensiv)]]</f>
        <v>100</v>
      </c>
      <c r="F391" s="21">
        <f>CD[[#This Row],[Infiziert]]-CD[[#This Row],[KH (nicht intensiv)]]-CD[[#This Row],[KH (intensiv)]]</f>
        <v>1057</v>
      </c>
      <c r="G391" s="20">
        <v>19100</v>
      </c>
      <c r="H391" s="20">
        <v>20614</v>
      </c>
      <c r="I391" s="20">
        <v>1200</v>
      </c>
      <c r="J391" s="20">
        <v>143</v>
      </c>
      <c r="K391" s="20">
        <v>3263</v>
      </c>
      <c r="L391" s="21">
        <f>CD[[#This Row],[Verstorbene]]+CD[[#This Row],[KH (intensiv)]]+CD[[#This Row],[KH (nicht intensiv)]]+CD[[#This Row],[Infiziert (o. KH)]]+CD[[#This Row],[Genesen]]-CD[[#This Row],[Total]]</f>
        <v>25</v>
      </c>
      <c r="M391" s="22">
        <f>CD[[#This Row],[Total]]-H390</f>
        <v>130</v>
      </c>
      <c r="N391" s="22">
        <f>CD[[#This Row],[Genesen]]-G390</f>
        <v>100</v>
      </c>
      <c r="O391" s="35">
        <v>140.9</v>
      </c>
      <c r="P391" s="35" t="str" cm="1">
        <f t="array" ref="P391">_xlfn.IFS(CD[[#This Row],[Inzidenz]]&lt;35,"🟢",CD[[#This Row],[Inzidenz]]&lt;50,"🟡",CD[[#This Row],[Inzidenz]]&lt;100,"🟠",CD[[#This Row],[Inzidenz]]&gt;=100,"🔴")</f>
        <v>🔴</v>
      </c>
    </row>
    <row r="392" spans="1:16" x14ac:dyDescent="0.2">
      <c r="A392" s="19">
        <v>44301</v>
      </c>
      <c r="B392" s="24">
        <f>-CD[[#This Row],[Verstorbene]]</f>
        <v>-342</v>
      </c>
      <c r="C392" s="2">
        <v>342</v>
      </c>
      <c r="D392" s="44">
        <v>46</v>
      </c>
      <c r="E392" s="21">
        <f>CD[[#This Row],[KH]]-CD[[#This Row],[KH (intensiv)]]</f>
        <v>89</v>
      </c>
      <c r="F392" s="21">
        <f>CD[[#This Row],[Infiziert]]-CD[[#This Row],[KH (nicht intensiv)]]-CD[[#This Row],[KH (intensiv)]]</f>
        <v>1165</v>
      </c>
      <c r="G392" s="20">
        <v>19200</v>
      </c>
      <c r="H392" s="20">
        <v>20774</v>
      </c>
      <c r="I392" s="20">
        <v>1300</v>
      </c>
      <c r="J392" s="20">
        <v>135</v>
      </c>
      <c r="K392" s="20">
        <v>3442</v>
      </c>
      <c r="L392" s="21">
        <f>CD[[#This Row],[Verstorbene]]+CD[[#This Row],[KH (intensiv)]]+CD[[#This Row],[KH (nicht intensiv)]]+CD[[#This Row],[Infiziert (o. KH)]]+CD[[#This Row],[Genesen]]-CD[[#This Row],[Total]]</f>
        <v>68</v>
      </c>
      <c r="M392" s="22">
        <f>CD[[#This Row],[Total]]-H391</f>
        <v>160</v>
      </c>
      <c r="N392" s="22">
        <f>CD[[#This Row],[Genesen]]-G391</f>
        <v>100</v>
      </c>
      <c r="O392" s="35">
        <v>144.1</v>
      </c>
      <c r="P392" s="35" t="str" cm="1">
        <f t="array" ref="P392">_xlfn.IFS(CD[[#This Row],[Inzidenz]]&lt;35,"🟢",CD[[#This Row],[Inzidenz]]&lt;50,"🟡",CD[[#This Row],[Inzidenz]]&lt;100,"🟠",CD[[#This Row],[Inzidenz]]&gt;=100,"🔴")</f>
        <v>🔴</v>
      </c>
    </row>
    <row r="393" spans="1:16" x14ac:dyDescent="0.2">
      <c r="A393" s="19">
        <v>44302</v>
      </c>
      <c r="B393" s="24">
        <f>-CD[[#This Row],[Verstorbene]]</f>
        <v>-342</v>
      </c>
      <c r="C393" s="2">
        <v>342</v>
      </c>
      <c r="D393" s="44">
        <v>50</v>
      </c>
      <c r="E393" s="21">
        <f>CD[[#This Row],[KH]]-CD[[#This Row],[KH (intensiv)]]</f>
        <v>80</v>
      </c>
      <c r="F393" s="21">
        <f>CD[[#This Row],[Infiziert]]-CD[[#This Row],[KH (nicht intensiv)]]-CD[[#This Row],[KH (intensiv)]]</f>
        <v>1170</v>
      </c>
      <c r="G393" s="20">
        <v>19200</v>
      </c>
      <c r="H393" s="20">
        <v>20905</v>
      </c>
      <c r="I393" s="20">
        <v>1300</v>
      </c>
      <c r="J393" s="20">
        <v>130</v>
      </c>
      <c r="K393" s="20">
        <v>3563</v>
      </c>
      <c r="L393" s="21">
        <f>CD[[#This Row],[Verstorbene]]+CD[[#This Row],[KH (intensiv)]]+CD[[#This Row],[KH (nicht intensiv)]]+CD[[#This Row],[Infiziert (o. KH)]]+CD[[#This Row],[Genesen]]-CD[[#This Row],[Total]]</f>
        <v>-63</v>
      </c>
      <c r="M393" s="22">
        <f>CD[[#This Row],[Total]]-H392</f>
        <v>131</v>
      </c>
      <c r="N393" s="22">
        <f>CD[[#This Row],[Genesen]]-G392</f>
        <v>0</v>
      </c>
      <c r="O393" s="35">
        <v>147.80000000000001</v>
      </c>
      <c r="P393" s="35" t="str" cm="1">
        <f t="array" ref="P393">_xlfn.IFS(CD[[#This Row],[Inzidenz]]&lt;35,"🟢",CD[[#This Row],[Inzidenz]]&lt;50,"🟡",CD[[#This Row],[Inzidenz]]&lt;100,"🟠",CD[[#This Row],[Inzidenz]]&gt;=100,"🔴")</f>
        <v>🔴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2021-04-17T10:50:50Z</dcterms:modified>
</cp:coreProperties>
</file>