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0FFCA63-AE76-C24D-A99C-37A878AFB01A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7" i="1" l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P424" i="1" a="1"/>
  <c r="P424" i="1" s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26" i="1" l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<sst xmlns="http://schemas.openxmlformats.org/spreadsheetml/2006/main" count="49" uniqueCount="44">
  <si>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</si>
  <si>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</si>
  <si>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</si>
  <si>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</si>
  <si>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</si>
  <si>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</si>
  <si>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</si>
  <si>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</si>
  <si>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</si>
  <si>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</si>
  <si>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</si>
  <si>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</si>
  <si>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</si>
  <si>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</si>
  <si>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</si>
  <si>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</si>
  <si>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</si>
  <si>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</si>
  <si>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</si>
  <si>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</si>
  <si>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</si>
  <si>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</si>
  <si>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</si>
  <si>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</si>
  <si>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</si>
  <si>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</si>
  <si>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</si>
  <si>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</si>
  <si>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</si>
  <si>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</si>
  <si>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</si>
  <si>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</si>
  <si>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</si>
  <si>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</si>
  <si>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</si>
  <si>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</si>
  <si>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</si>
  <si>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</si>
  <si>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</si>
  <si>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</si>
  <si>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</si>
  <si>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16.05., insg. 24.139 (+67) mit Coronadiagnose, akt. infiz.: 1.000 (0), 22.700 (+100) genesen. 400 (+1) verstorben, 7-Tages-Inzidenz 75,1 (75,9) #CoronaD (Krankenhaus/Quarantäne-Zahlen werden Mo-Fr aktualisiert)</t>
  </si>
  <si>
    <t>OpenData unvollständig</t>
  </si>
  <si>
    <t>21.05., insg. 24.412 (+80) mit Coronadiagnose, akt. infiz.: 800 (-10), 97 (-4) in Krankenhäusern i. Beh., davon 42 (+2) auf Intensiv, 2.019 (-69) in Quaran., 23.200 (+100) genesen. 408 (0) verstorben, 7-Tages-Inzidenz 63,5 (63,4)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</si>
</sst>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Tabelle1!$A$7:$A$427</c:f>
              <c:numCache>
                <c:formatCode>d\-mmm</c:formatCode>
                <c:ptCount val="42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</c:numCache>
            </c:numRef>
          </c:cat>
          <c:val>
            <c:numRef>
              <c:f>Tabelle1!$B$7:$B$427</c:f>
              <c:numCache>
                <c:formatCode>0</c:formatCode>
                <c:ptCount val="4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Tabelle1!$A$7:$A$427</c:f>
              <c:numCache>
                <c:formatCode>d\-mmm</c:formatCode>
                <c:ptCount val="42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</c:numCache>
            </c:numRef>
          </c:cat>
          <c:val>
            <c:numRef>
              <c:f>Tabelle1!$C$7:$C$427</c:f>
              <c:numCache>
                <c:formatCode>General</c:formatCode>
                <c:ptCount val="4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Tabelle1!$A$7:$A$427</c:f>
              <c:numCache>
                <c:formatCode>d\-mmm</c:formatCode>
                <c:ptCount val="42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</c:numCache>
            </c:numRef>
          </c:cat>
          <c:val>
            <c:numRef>
              <c:f>Tabelle1!$D$7:$D$427</c:f>
              <c:numCache>
                <c:formatCode>0</c:formatCode>
                <c:ptCount val="42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Tabelle1!$A$7:$A$427</c:f>
              <c:numCache>
                <c:formatCode>d\-mmm</c:formatCode>
                <c:ptCount val="42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</c:numCache>
            </c:numRef>
          </c:cat>
          <c:val>
            <c:numRef>
              <c:f>Tabelle1!$E$7:$E$427</c:f>
              <c:numCache>
                <c:formatCode>General</c:formatCode>
                <c:ptCount val="42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Tabelle1!$M$7:$M$427</c:f>
              <c:numCache>
                <c:formatCode>General</c:formatCode>
                <c:ptCount val="42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Tabelle1!$O$7:$O$427</c:f>
              <c:numCache>
                <c:formatCode>0.0</c:formatCode>
                <c:ptCount val="42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21.05.2021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63,5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408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24.412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21.05., insg. 24.412 (+80) mit Coronadiagnose, akt. infiz.: 800 (-10), 97 (-4) in Krankenhäusern i. Beh., davon 42 (+2) auf Intensiv, 2.019 (-69) in Quaran., 23.200 (+100) genesen. 408 (0) verstorben, 7-Tages-Inzidenz 63,5 (63,4)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7" totalsRowShown="0" headerRowDxfId="17" dataDxfId="16">
  <autoFilter ref="A6:P427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7"/>
  <sheetViews>
    <sheetView tabSelected="1" topLeftCell="N1" zoomScaleNormal="100" workbookViewId="0">
      <selection activeCell="R17" sqref="R17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21.05.2021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421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21.05.</v>
      </c>
      <c r="T6" s="3" t="s">
        <v>27</v>
      </c>
      <c r="U6" s="3" t="str" cm="1">
        <f t="array" ref="U6">TEXT(INDEX(CD[KH],$R$5),"#.##0")</f>
        <v>97</v>
      </c>
      <c r="V6" s="3" t="str" cm="1">
        <f t="array" ref="V6">TEXT(INDEX(CD[KH],$R$5)-INDEX(CD[KH],$R$5-1),"+#.##0;-#.##0;0")</f>
        <v>-4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63,5</v>
      </c>
      <c r="S7" s="3" t="str" cm="1">
        <f t="array" ref="S7">TEXT(INDEX(CD[Inzidenz],$R$5-1),"#.##0,0")</f>
        <v>63,4</v>
      </c>
      <c r="T7" s="3" t="s">
        <v>28</v>
      </c>
      <c r="U7" s="3" t="str" cm="1">
        <f t="array" ref="U7">TEXT(INDEX(CD[KH (intensiv)],$R$5),"#.##0")</f>
        <v>42</v>
      </c>
      <c r="V7" s="3" t="str" cm="1">
        <f t="array" ref="V7">TEXT(INDEX(CD[KH (intensiv)],$R$5)-INDEX(CD[KH (intensiv)],$R$5-1),"+#.##0;-#.##0;0")</f>
        <v>+2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408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2.019</v>
      </c>
      <c r="V8" s="3" t="str" cm="1">
        <f t="array" ref="V8">TEXT(INDEX(CD[Quarant],$R$5)-INDEX(CD[Quarant],$R$5-1),"+#.##0;-#.##0;0")</f>
        <v>-69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800</v>
      </c>
      <c r="S9" s="3" t="str" cm="1">
        <f t="array" ref="S9">TEXT(INDEX(CD[Infiziert],$R$5)-INDEX(CD[Infiziert],$R$5-1),"+#.##0;-#.##0;0")</f>
        <v>-10</v>
      </c>
      <c r="T9" s="3" t="s">
        <v>30</v>
      </c>
      <c r="U9" s="3" t="str" cm="1">
        <f t="array" ref="U9">TEXT(INDEX(CD[Genesen],$R$5),"#.##0")</f>
        <v>23.200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24.412</v>
      </c>
      <c r="S10" s="16" t="str" cm="1">
        <f t="array" ref="S10">TEXT(INDEX(CD[Total],$R$5)-INDEX(CD[Total],$R$5-1),"+#.##0;-#.##0;0")</f>
        <v>+80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21.05., insg. 24.412 (+80) mit Coronadiagnose, akt. infiz.: 800 (-10), 97 (-4) in Krankenhäusern i. Beh., davon 42 (+2) auf Intensiv, 2.019 (-69) in Quaran., 23.200 (+100) genesen. 408 (0) verstorben, 7-Tages-Inzidenz 63,5 (63,4)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43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21.05., insg. 24.412 (+80) mit Coronadiagnose, akt. infiz.: 800 (-10), 23.200 (+100) genesen. 408 (0) verstorben, 7-Tages-Inzidenz 63,5 (63,4)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21.05., insg. 24.412 (+80) mit Coronadiagnose, akt. infiz.: 800 (-10), 97 (-4) in Krankenhäusern i. Beh., davon 42 (+2) auf Intensiv, 2.019 (-69) in Quaran., 23.200 (+100) genesen. 408 (0) verstorben, 7-Tages-Inzidenz 63,5 (63,4)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703</v>
      </c>
      <c r="G427" s="20">
        <v>23200</v>
      </c>
      <c r="H427" s="20">
        <v>24412</v>
      </c>
      <c r="I427" s="20">
        <v>800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427" s="3" t="s">
        <v>42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2021-05-21T11:08:00Z</dcterms:modified>
</cp:coreProperties>
</file>