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9A1A5DBF-2E27-084E-8FF7-9B495F1E5AF8}" xr6:coauthVersionLast="45" xr6:coauthVersionMax="45" xr10:uidLastSave="{00000000-0000-0000-0000-000000000000}"/>
  <bookViews>
    <workbookView xWindow="0" yWindow="460" windowWidth="27900" windowHeight="2682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19" i="1" l="1"/>
  <c r="D219" i="1"/>
  <c r="G219" i="1"/>
  <c r="O219" i="1"/>
  <c r="P219" i="1"/>
  <c r="H219" i="1" l="1"/>
  <c r="N219" i="1" s="1"/>
  <c r="O218" i="1"/>
  <c r="D218" i="1"/>
  <c r="G218" i="1"/>
  <c r="H218" i="1" s="1"/>
  <c r="N218" i="1" s="1"/>
  <c r="P218" i="1"/>
  <c r="D217" i="1" l="1"/>
  <c r="G217" i="1"/>
  <c r="H217" i="1" s="1"/>
  <c r="N217" i="1" s="1"/>
  <c r="O217" i="1"/>
  <c r="P217" i="1"/>
  <c r="O210" i="1"/>
  <c r="D216" i="1"/>
  <c r="G216" i="1"/>
  <c r="H216" i="1" s="1"/>
  <c r="O216" i="1"/>
  <c r="P216" i="1"/>
  <c r="N216" i="1" l="1"/>
  <c r="D215" i="1"/>
  <c r="G215" i="1"/>
  <c r="H215" i="1" s="1"/>
  <c r="O215" i="1"/>
  <c r="P215" i="1"/>
  <c r="N215" i="1" l="1"/>
  <c r="D214" i="1"/>
  <c r="G214" i="1"/>
  <c r="O214" i="1"/>
  <c r="P214" i="1"/>
  <c r="H214" i="1" l="1"/>
  <c r="N214" i="1" s="1"/>
  <c r="D213" i="1"/>
  <c r="G213" i="1"/>
  <c r="H213" i="1" s="1"/>
  <c r="O213" i="1"/>
  <c r="P213" i="1"/>
  <c r="N213" i="1" l="1"/>
  <c r="D212" i="1"/>
  <c r="G212" i="1"/>
  <c r="H212" i="1" s="1"/>
  <c r="O212" i="1"/>
  <c r="Q218" i="1" s="1"/>
  <c r="P212" i="1"/>
  <c r="N212" i="1" l="1"/>
  <c r="D211" i="1"/>
  <c r="G211" i="1"/>
  <c r="H211" i="1" s="1"/>
  <c r="O211" i="1"/>
  <c r="P211" i="1"/>
  <c r="Q216" i="1" l="1"/>
  <c r="Q217" i="1"/>
  <c r="N211" i="1"/>
  <c r="D210" i="1"/>
  <c r="G210" i="1"/>
  <c r="H210" i="1" s="1"/>
  <c r="N210" i="1" s="1"/>
  <c r="P210" i="1"/>
  <c r="D209" i="1" l="1"/>
  <c r="G209" i="1"/>
  <c r="H209" i="1" s="1"/>
  <c r="O209" i="1"/>
  <c r="Q215" i="1" s="1"/>
  <c r="P209" i="1"/>
  <c r="D208" i="1"/>
  <c r="G208" i="1"/>
  <c r="H208" i="1" s="1"/>
  <c r="O208" i="1"/>
  <c r="Q214" i="1" s="1"/>
  <c r="P208" i="1"/>
  <c r="N209" i="1" l="1"/>
  <c r="N208" i="1"/>
  <c r="D207" i="1"/>
  <c r="G207" i="1"/>
  <c r="H207" i="1" s="1"/>
  <c r="O207" i="1"/>
  <c r="Q213" i="1" s="1"/>
  <c r="P207" i="1"/>
  <c r="N207" i="1" l="1"/>
  <c r="D206" i="1"/>
  <c r="G206" i="1"/>
  <c r="H206" i="1" s="1"/>
  <c r="N206" i="1" s="1"/>
  <c r="O206" i="1"/>
  <c r="Q212" i="1" s="1"/>
  <c r="P206" i="1"/>
  <c r="D205" i="1"/>
  <c r="G205" i="1"/>
  <c r="H205" i="1" s="1"/>
  <c r="N205" i="1" s="1"/>
  <c r="O205" i="1"/>
  <c r="P205" i="1"/>
  <c r="D204" i="1"/>
  <c r="G204" i="1"/>
  <c r="H204" i="1" s="1"/>
  <c r="O204" i="1"/>
  <c r="P204" i="1"/>
  <c r="Q211" i="1" l="1"/>
  <c r="Q210" i="1"/>
  <c r="N204" i="1"/>
  <c r="D203" i="1"/>
  <c r="G203" i="1"/>
  <c r="H203" i="1" s="1"/>
  <c r="N203" i="1" s="1"/>
  <c r="O203" i="1"/>
  <c r="Q209" i="1" s="1"/>
  <c r="P203" i="1"/>
  <c r="D202" i="1"/>
  <c r="G202" i="1"/>
  <c r="H202" i="1" s="1"/>
  <c r="O202" i="1"/>
  <c r="P202" i="1"/>
  <c r="Q208" i="1" l="1"/>
  <c r="N202" i="1"/>
  <c r="D201" i="1"/>
  <c r="G201" i="1"/>
  <c r="H201" i="1" s="1"/>
  <c r="N201" i="1" s="1"/>
  <c r="O201" i="1"/>
  <c r="Q207" i="1" s="1"/>
  <c r="P201" i="1"/>
  <c r="D200" i="1" l="1"/>
  <c r="G200" i="1"/>
  <c r="H200" i="1" s="1"/>
  <c r="N200" i="1" s="1"/>
  <c r="O200" i="1"/>
  <c r="Q206" i="1" s="1"/>
  <c r="P200" i="1"/>
  <c r="D199" i="1"/>
  <c r="G199" i="1"/>
  <c r="H199" i="1" s="1"/>
  <c r="O199" i="1"/>
  <c r="P199" i="1"/>
  <c r="D198" i="1"/>
  <c r="G198" i="1"/>
  <c r="H198" i="1" s="1"/>
  <c r="O198" i="1"/>
  <c r="P198" i="1"/>
  <c r="D197" i="1"/>
  <c r="G197" i="1"/>
  <c r="H197" i="1" s="1"/>
  <c r="O197" i="1"/>
  <c r="P197" i="1"/>
  <c r="Q205" i="1" l="1"/>
  <c r="Q203" i="1"/>
  <c r="Q204" i="1"/>
  <c r="N199" i="1"/>
  <c r="N198" i="1"/>
  <c r="N197" i="1"/>
  <c r="D196" i="1"/>
  <c r="G196" i="1"/>
  <c r="O196" i="1"/>
  <c r="Q202" i="1" s="1"/>
  <c r="P196" i="1"/>
  <c r="D195" i="1"/>
  <c r="G195" i="1"/>
  <c r="H195" i="1" s="1"/>
  <c r="N195" i="1" s="1"/>
  <c r="O195" i="1"/>
  <c r="P195" i="1"/>
  <c r="D194" i="1"/>
  <c r="G194" i="1"/>
  <c r="H194" i="1" s="1"/>
  <c r="N194" i="1" s="1"/>
  <c r="O194" i="1"/>
  <c r="P194" i="1"/>
  <c r="D193" i="1"/>
  <c r="G193" i="1"/>
  <c r="H193" i="1" s="1"/>
  <c r="N193" i="1" s="1"/>
  <c r="O193" i="1"/>
  <c r="P193" i="1"/>
  <c r="D192" i="1"/>
  <c r="G192" i="1"/>
  <c r="H192" i="1" s="1"/>
  <c r="O192" i="1"/>
  <c r="P192" i="1"/>
  <c r="Q201" i="1" l="1"/>
  <c r="Q200" i="1"/>
  <c r="Q199" i="1"/>
  <c r="Q198" i="1"/>
  <c r="H196" i="1"/>
  <c r="N196" i="1" s="1"/>
  <c r="N192" i="1"/>
  <c r="D191" i="1"/>
  <c r="G191" i="1"/>
  <c r="H191" i="1" s="1"/>
  <c r="O191" i="1"/>
  <c r="Q197" i="1" s="1"/>
  <c r="P191" i="1"/>
  <c r="D190" i="1"/>
  <c r="G190" i="1"/>
  <c r="H190" i="1" s="1"/>
  <c r="N190" i="1" s="1"/>
  <c r="O190" i="1"/>
  <c r="P190" i="1"/>
  <c r="Q196" i="1" l="1"/>
  <c r="N191" i="1"/>
  <c r="D189" i="1"/>
  <c r="G189" i="1"/>
  <c r="H189" i="1" s="1"/>
  <c r="O189" i="1"/>
  <c r="Q195" i="1" s="1"/>
  <c r="P189" i="1"/>
  <c r="D188" i="1"/>
  <c r="G188" i="1"/>
  <c r="O188" i="1"/>
  <c r="P188" i="1"/>
  <c r="D187" i="1"/>
  <c r="G187" i="1"/>
  <c r="H187" i="1" s="1"/>
  <c r="O187" i="1"/>
  <c r="P187" i="1"/>
  <c r="D186" i="1"/>
  <c r="G186" i="1"/>
  <c r="H186" i="1" s="1"/>
  <c r="O186" i="1"/>
  <c r="P186" i="1"/>
  <c r="D185" i="1"/>
  <c r="G185" i="1"/>
  <c r="H185" i="1" s="1"/>
  <c r="O185" i="1"/>
  <c r="P185" i="1"/>
  <c r="D184" i="1"/>
  <c r="G184" i="1"/>
  <c r="H184" i="1" s="1"/>
  <c r="O184" i="1"/>
  <c r="P184" i="1"/>
  <c r="D183" i="1"/>
  <c r="G183" i="1"/>
  <c r="H183" i="1" s="1"/>
  <c r="O183" i="1"/>
  <c r="P183" i="1"/>
  <c r="Q190" i="1" l="1"/>
  <c r="Q192" i="1"/>
  <c r="Q194" i="1"/>
  <c r="Q193" i="1"/>
  <c r="Q191" i="1"/>
  <c r="Q189" i="1"/>
  <c r="N189" i="1"/>
  <c r="H188" i="1"/>
  <c r="N188" i="1" s="1"/>
  <c r="N187" i="1"/>
  <c r="N186" i="1"/>
  <c r="N185" i="1"/>
  <c r="N184" i="1"/>
  <c r="N183" i="1"/>
  <c r="D182" i="1"/>
  <c r="G182" i="1"/>
  <c r="H182" i="1" s="1"/>
  <c r="O182" i="1"/>
  <c r="Q188" i="1" s="1"/>
  <c r="P182" i="1"/>
  <c r="N182" i="1" l="1"/>
  <c r="D181" i="1"/>
  <c r="G181" i="1"/>
  <c r="H181" i="1" s="1"/>
  <c r="N181" i="1" s="1"/>
  <c r="O181" i="1"/>
  <c r="Q187" i="1" s="1"/>
  <c r="P181" i="1"/>
  <c r="D180" i="1"/>
  <c r="G180" i="1"/>
  <c r="H180" i="1" s="1"/>
  <c r="N180" i="1" s="1"/>
  <c r="O180" i="1"/>
  <c r="Q186" i="1" s="1"/>
  <c r="P180" i="1"/>
  <c r="D179" i="1"/>
  <c r="G179" i="1"/>
  <c r="H179" i="1" s="1"/>
  <c r="N179" i="1" s="1"/>
  <c r="O179" i="1"/>
  <c r="P179" i="1"/>
  <c r="D178" i="1"/>
  <c r="G178" i="1"/>
  <c r="H178" i="1" s="1"/>
  <c r="N178" i="1" s="1"/>
  <c r="O178" i="1"/>
  <c r="P178" i="1"/>
  <c r="D177" i="1"/>
  <c r="G177" i="1"/>
  <c r="H177" i="1" s="1"/>
  <c r="N177" i="1" s="1"/>
  <c r="O177" i="1"/>
  <c r="P177" i="1"/>
  <c r="D176" i="1"/>
  <c r="G176" i="1"/>
  <c r="H176" i="1" s="1"/>
  <c r="O176" i="1"/>
  <c r="P176" i="1"/>
  <c r="D175" i="1"/>
  <c r="G175" i="1"/>
  <c r="H175" i="1" s="1"/>
  <c r="N175" i="1" s="1"/>
  <c r="O175" i="1"/>
  <c r="P175" i="1"/>
  <c r="D174" i="1"/>
  <c r="G174" i="1"/>
  <c r="H174" i="1" s="1"/>
  <c r="N174" i="1" s="1"/>
  <c r="O174" i="1"/>
  <c r="P174" i="1"/>
  <c r="D173" i="1"/>
  <c r="G173" i="1"/>
  <c r="H173" i="1" s="1"/>
  <c r="O173" i="1"/>
  <c r="P173" i="1"/>
  <c r="D172" i="1"/>
  <c r="G172" i="1"/>
  <c r="H172" i="1" s="1"/>
  <c r="O172" i="1"/>
  <c r="P172" i="1"/>
  <c r="D171" i="1"/>
  <c r="G171" i="1"/>
  <c r="H171" i="1" s="1"/>
  <c r="N171" i="1" s="1"/>
  <c r="O171" i="1"/>
  <c r="P171" i="1"/>
  <c r="D170" i="1"/>
  <c r="G170" i="1"/>
  <c r="H170" i="1" s="1"/>
  <c r="O170" i="1"/>
  <c r="P170" i="1"/>
  <c r="D169" i="1"/>
  <c r="G169" i="1"/>
  <c r="H169" i="1" s="1"/>
  <c r="O169" i="1"/>
  <c r="P169" i="1"/>
  <c r="Q184" i="1" l="1"/>
  <c r="Q185" i="1"/>
  <c r="Q183" i="1"/>
  <c r="Q182" i="1"/>
  <c r="Q179" i="1"/>
  <c r="Q180" i="1"/>
  <c r="Q181" i="1"/>
  <c r="Q177" i="1"/>
  <c r="Q178" i="1"/>
  <c r="Q175" i="1"/>
  <c r="Q176" i="1"/>
  <c r="N176" i="1"/>
  <c r="N173" i="1"/>
  <c r="N172" i="1"/>
  <c r="N170" i="1"/>
  <c r="N169" i="1"/>
  <c r="D168" i="1"/>
  <c r="G168" i="1"/>
  <c r="H168" i="1" s="1"/>
  <c r="O168" i="1"/>
  <c r="Q174" i="1" s="1"/>
  <c r="P168" i="1"/>
  <c r="N168" i="1" l="1"/>
  <c r="D167" i="1"/>
  <c r="G167" i="1"/>
  <c r="H167" i="1" s="1"/>
  <c r="O167" i="1"/>
  <c r="Q173" i="1" s="1"/>
  <c r="P167" i="1"/>
  <c r="D166" i="1"/>
  <c r="G166" i="1"/>
  <c r="H166" i="1" s="1"/>
  <c r="N166" i="1" s="1"/>
  <c r="O166" i="1"/>
  <c r="P166" i="1"/>
  <c r="Q172" i="1" l="1"/>
  <c r="N167" i="1"/>
  <c r="D165" i="1"/>
  <c r="G165" i="1"/>
  <c r="O165" i="1"/>
  <c r="Q171" i="1" s="1"/>
  <c r="P165" i="1"/>
  <c r="H165" i="1" l="1"/>
  <c r="N165" i="1" s="1"/>
  <c r="D164" i="1"/>
  <c r="G164" i="1"/>
  <c r="H164" i="1" s="1"/>
  <c r="N164" i="1" s="1"/>
  <c r="O164" i="1"/>
  <c r="Q170" i="1" s="1"/>
  <c r="P164" i="1"/>
  <c r="D163" i="1" l="1"/>
  <c r="G163" i="1"/>
  <c r="H163" i="1" s="1"/>
  <c r="O163" i="1"/>
  <c r="Q169" i="1" s="1"/>
  <c r="P163" i="1"/>
  <c r="N163" i="1" l="1"/>
  <c r="D162" i="1"/>
  <c r="G162" i="1"/>
  <c r="H162" i="1" s="1"/>
  <c r="O162" i="1"/>
  <c r="Q168" i="1" s="1"/>
  <c r="P162" i="1"/>
  <c r="N162" i="1" l="1"/>
  <c r="D161" i="1"/>
  <c r="G161" i="1"/>
  <c r="H161" i="1" s="1"/>
  <c r="O161" i="1"/>
  <c r="Q167" i="1" s="1"/>
  <c r="P161" i="1"/>
  <c r="N161" i="1" l="1"/>
  <c r="D160" i="1"/>
  <c r="G160" i="1"/>
  <c r="H160" i="1" s="1"/>
  <c r="N160" i="1" s="1"/>
  <c r="O160" i="1"/>
  <c r="Q166" i="1" s="1"/>
  <c r="P160" i="1"/>
  <c r="D159" i="1"/>
  <c r="G159" i="1"/>
  <c r="H159" i="1" s="1"/>
  <c r="O159" i="1"/>
  <c r="P159" i="1"/>
  <c r="Q165" i="1" l="1"/>
  <c r="N159" i="1"/>
  <c r="D158" i="1"/>
  <c r="G158" i="1"/>
  <c r="H158" i="1" s="1"/>
  <c r="O158" i="1"/>
  <c r="Q164" i="1" s="1"/>
  <c r="P158" i="1"/>
  <c r="D157" i="1"/>
  <c r="G157" i="1"/>
  <c r="H157" i="1" s="1"/>
  <c r="N157" i="1" s="1"/>
  <c r="O157" i="1"/>
  <c r="P157" i="1"/>
  <c r="Q163" i="1" l="1"/>
  <c r="N158" i="1"/>
  <c r="D156" i="1"/>
  <c r="G156" i="1"/>
  <c r="H156" i="1" s="1"/>
  <c r="O156" i="1"/>
  <c r="Q162" i="1" s="1"/>
  <c r="P156" i="1"/>
  <c r="N156" i="1" l="1"/>
  <c r="D155" i="1"/>
  <c r="G155" i="1"/>
  <c r="H155" i="1" s="1"/>
  <c r="O155" i="1"/>
  <c r="Q161" i="1" s="1"/>
  <c r="P155" i="1"/>
  <c r="N155" i="1" l="1"/>
  <c r="D154" i="1"/>
  <c r="G154" i="1"/>
  <c r="H154" i="1" s="1"/>
  <c r="O154" i="1"/>
  <c r="Q160" i="1" s="1"/>
  <c r="P154" i="1"/>
  <c r="D153" i="1"/>
  <c r="G153" i="1"/>
  <c r="H153" i="1" s="1"/>
  <c r="N153" i="1" s="1"/>
  <c r="O153" i="1"/>
  <c r="P153" i="1"/>
  <c r="Q159" i="1" l="1"/>
  <c r="N154" i="1"/>
  <c r="D152" i="1"/>
  <c r="G152" i="1"/>
  <c r="H152" i="1" s="1"/>
  <c r="N152" i="1" s="1"/>
  <c r="O152" i="1"/>
  <c r="Q158" i="1" s="1"/>
  <c r="P152" i="1"/>
  <c r="D151" i="1"/>
  <c r="G151" i="1"/>
  <c r="H151" i="1" s="1"/>
  <c r="O151" i="1"/>
  <c r="P151" i="1"/>
  <c r="Q157" i="1" l="1"/>
  <c r="N151" i="1"/>
  <c r="D150" i="1"/>
  <c r="G150" i="1"/>
  <c r="O150" i="1"/>
  <c r="Q156" i="1" s="1"/>
  <c r="P150" i="1"/>
  <c r="H150" i="1" l="1"/>
  <c r="N150" i="1" s="1"/>
  <c r="D149" i="1"/>
  <c r="G149" i="1"/>
  <c r="H149" i="1" s="1"/>
  <c r="O149" i="1"/>
  <c r="Q155" i="1" s="1"/>
  <c r="P149" i="1"/>
  <c r="N149" i="1" l="1"/>
  <c r="D148" i="1"/>
  <c r="G148" i="1"/>
  <c r="H148" i="1" s="1"/>
  <c r="O148" i="1"/>
  <c r="Q154" i="1" s="1"/>
  <c r="P148" i="1"/>
  <c r="N148" i="1" l="1"/>
  <c r="D147" i="1"/>
  <c r="G147" i="1"/>
  <c r="H147" i="1" s="1"/>
  <c r="N147" i="1" s="1"/>
  <c r="O147" i="1"/>
  <c r="Q153" i="1" s="1"/>
  <c r="P147" i="1"/>
  <c r="D146" i="1"/>
  <c r="G146" i="1"/>
  <c r="H146" i="1" s="1"/>
  <c r="O146" i="1"/>
  <c r="P146" i="1"/>
  <c r="Q152" i="1" l="1"/>
  <c r="N146" i="1"/>
  <c r="D145" i="1"/>
  <c r="G145" i="1"/>
  <c r="H145" i="1" s="1"/>
  <c r="N145" i="1" s="1"/>
  <c r="O145" i="1"/>
  <c r="Q151" i="1" s="1"/>
  <c r="P145" i="1"/>
  <c r="D144" i="1" l="1"/>
  <c r="G144" i="1"/>
  <c r="O144" i="1"/>
  <c r="Q150" i="1" s="1"/>
  <c r="P144" i="1"/>
  <c r="H144" i="1" l="1"/>
  <c r="N144" i="1" s="1"/>
  <c r="D143" i="1"/>
  <c r="G143" i="1"/>
  <c r="H143" i="1" s="1"/>
  <c r="O143" i="1"/>
  <c r="Q149" i="1" s="1"/>
  <c r="P143" i="1"/>
  <c r="D142" i="1"/>
  <c r="G142" i="1"/>
  <c r="H142" i="1" s="1"/>
  <c r="N142" i="1" s="1"/>
  <c r="O142" i="1"/>
  <c r="P142" i="1"/>
  <c r="Q148" i="1" l="1"/>
  <c r="N143" i="1"/>
  <c r="D141" i="1"/>
  <c r="G141" i="1"/>
  <c r="H141" i="1" s="1"/>
  <c r="O141" i="1"/>
  <c r="Q147" i="1" s="1"/>
  <c r="P141" i="1"/>
  <c r="N141" i="1" l="1"/>
  <c r="D140" i="1"/>
  <c r="G140" i="1"/>
  <c r="H140" i="1" s="1"/>
  <c r="O140" i="1"/>
  <c r="Q146" i="1" s="1"/>
  <c r="P140" i="1"/>
  <c r="N140" i="1" l="1"/>
  <c r="D139" i="1"/>
  <c r="G139" i="1"/>
  <c r="H139" i="1" s="1"/>
  <c r="O139" i="1"/>
  <c r="Q145" i="1" s="1"/>
  <c r="P139" i="1"/>
  <c r="N139" i="1" l="1"/>
  <c r="D138" i="1"/>
  <c r="G138" i="1"/>
  <c r="H138" i="1" s="1"/>
  <c r="N138" i="1" s="1"/>
  <c r="O138" i="1"/>
  <c r="Q144" i="1" s="1"/>
  <c r="P138" i="1"/>
  <c r="D137" i="1" l="1"/>
  <c r="G137" i="1"/>
  <c r="H137" i="1" s="1"/>
  <c r="O137" i="1"/>
  <c r="Q143" i="1" s="1"/>
  <c r="P137" i="1"/>
  <c r="N137" i="1" l="1"/>
  <c r="D136" i="1"/>
  <c r="G136" i="1"/>
  <c r="H136" i="1" s="1"/>
  <c r="N136" i="1" s="1"/>
  <c r="O136" i="1"/>
  <c r="Q142" i="1" s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Q141" i="1" l="1"/>
  <c r="Q140" i="1"/>
  <c r="D133" i="1"/>
  <c r="G133" i="1"/>
  <c r="H133" i="1" s="1"/>
  <c r="N133" i="1" s="1"/>
  <c r="O133" i="1"/>
  <c r="Q139" i="1" s="1"/>
  <c r="P133" i="1"/>
  <c r="D132" i="1"/>
  <c r="G132" i="1"/>
  <c r="H132" i="1" s="1"/>
  <c r="O132" i="1"/>
  <c r="P132" i="1"/>
  <c r="Q138" i="1" l="1"/>
  <c r="N132" i="1"/>
  <c r="D131" i="1"/>
  <c r="G131" i="1"/>
  <c r="H131" i="1" s="1"/>
  <c r="O131" i="1"/>
  <c r="Q137" i="1" s="1"/>
  <c r="P131" i="1"/>
  <c r="N131" i="1" l="1"/>
  <c r="D130" i="1"/>
  <c r="G130" i="1"/>
  <c r="H130" i="1" s="1"/>
  <c r="N130" i="1" s="1"/>
  <c r="O130" i="1"/>
  <c r="Q136" i="1" s="1"/>
  <c r="P130" i="1"/>
  <c r="D129" i="1"/>
  <c r="G129" i="1"/>
  <c r="O129" i="1"/>
  <c r="P129" i="1"/>
  <c r="D128" i="1"/>
  <c r="G128" i="1"/>
  <c r="H128" i="1" s="1"/>
  <c r="O128" i="1"/>
  <c r="P128" i="1"/>
  <c r="Q135" i="1" l="1"/>
  <c r="Q134" i="1"/>
  <c r="H129" i="1"/>
  <c r="N129" i="1" s="1"/>
  <c r="N128" i="1"/>
  <c r="D127" i="1"/>
  <c r="G127" i="1"/>
  <c r="H127" i="1" s="1"/>
  <c r="O127" i="1"/>
  <c r="Q133" i="1" s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Q124" i="1" l="1"/>
  <c r="Q126" i="1"/>
  <c r="Q128" i="1"/>
  <c r="Q130" i="1"/>
  <c r="Q132" i="1"/>
  <c r="Q131" i="1"/>
  <c r="Q127" i="1"/>
  <c r="Q125" i="1"/>
  <c r="Q129" i="1"/>
  <c r="N126" i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Q123" i="1" s="1"/>
  <c r="P117" i="1"/>
  <c r="G116" i="1"/>
  <c r="H116" i="1" s="1"/>
  <c r="O116" i="1"/>
  <c r="P116" i="1"/>
  <c r="Q122" i="1" l="1"/>
  <c r="N116" i="1"/>
  <c r="G115" i="1"/>
  <c r="H115" i="1" s="1"/>
  <c r="N115" i="1" s="1"/>
  <c r="O115" i="1"/>
  <c r="Q121" i="1" s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Q120" i="1" l="1"/>
  <c r="Q114" i="1"/>
  <c r="Q117" i="1"/>
  <c r="Q116" i="1"/>
  <c r="Q115" i="1"/>
  <c r="Q118" i="1"/>
  <c r="Q119" i="1"/>
  <c r="N114" i="1"/>
  <c r="N113" i="1"/>
  <c r="N111" i="1"/>
  <c r="N109" i="1"/>
  <c r="N108" i="1"/>
  <c r="G107" i="1"/>
  <c r="O107" i="1"/>
  <c r="Q113" i="1" s="1"/>
  <c r="P107" i="1"/>
  <c r="G106" i="1"/>
  <c r="O106" i="1"/>
  <c r="P106" i="1"/>
  <c r="Q112" i="1" l="1"/>
  <c r="H107" i="1"/>
  <c r="N107" i="1" s="1"/>
  <c r="H106" i="1"/>
  <c r="N106" i="1" s="1"/>
  <c r="G105" i="1"/>
  <c r="O105" i="1"/>
  <c r="Q111" i="1" s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Q110" i="1" l="1"/>
  <c r="Q107" i="1"/>
  <c r="Q108" i="1"/>
  <c r="Q109" i="1"/>
  <c r="H105" i="1"/>
  <c r="N105" i="1" s="1"/>
  <c r="N102" i="1"/>
  <c r="G100" i="1"/>
  <c r="H100" i="1" s="1"/>
  <c r="O100" i="1"/>
  <c r="Q106" i="1" s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Q103" i="1" l="1"/>
  <c r="Q104" i="1"/>
  <c r="Q102" i="1"/>
  <c r="Q105" i="1"/>
  <c r="N100" i="1"/>
  <c r="N99" i="1"/>
  <c r="N97" i="1"/>
  <c r="N96" i="1"/>
  <c r="G95" i="1"/>
  <c r="H95" i="1" s="1"/>
  <c r="O95" i="1"/>
  <c r="Q101" i="1" s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Q96" i="1" l="1"/>
  <c r="Q100" i="1"/>
  <c r="Q99" i="1"/>
  <c r="Q97" i="1"/>
  <c r="Q98" i="1"/>
  <c r="Q95" i="1"/>
  <c r="N95" i="1"/>
  <c r="N94" i="1"/>
  <c r="N93" i="1"/>
  <c r="N92" i="1"/>
  <c r="N91" i="1"/>
  <c r="N90" i="1"/>
  <c r="N89" i="1"/>
  <c r="G88" i="1"/>
  <c r="H88" i="1" s="1"/>
  <c r="N88" i="1" s="1"/>
  <c r="O88" i="1"/>
  <c r="Q94" i="1" s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Q93" i="1" l="1"/>
  <c r="Q90" i="1"/>
  <c r="Q91" i="1"/>
  <c r="Q92" i="1"/>
  <c r="N86" i="1"/>
  <c r="N85" i="1"/>
  <c r="N84" i="1"/>
  <c r="G83" i="1"/>
  <c r="H83" i="1" s="1"/>
  <c r="N83" i="1" s="1"/>
  <c r="O83" i="1"/>
  <c r="Q89" i="1" s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Q86" i="1" l="1"/>
  <c r="Q87" i="1"/>
  <c r="Q85" i="1"/>
  <c r="Q88" i="1"/>
  <c r="N81" i="1"/>
  <c r="N80" i="1"/>
  <c r="G78" i="1"/>
  <c r="H78" i="1" s="1"/>
  <c r="N78" i="1" s="1"/>
  <c r="O78" i="1"/>
  <c r="Q84" i="1" s="1"/>
  <c r="P78" i="1"/>
  <c r="G77" i="1"/>
  <c r="H77" i="1" s="1"/>
  <c r="N77" i="1" s="1"/>
  <c r="O77" i="1"/>
  <c r="P77" i="1"/>
  <c r="G76" i="1"/>
  <c r="O76" i="1"/>
  <c r="P76" i="1"/>
  <c r="Q82" i="1" l="1"/>
  <c r="Q83" i="1"/>
  <c r="H76" i="1"/>
  <c r="N76" i="1" s="1"/>
  <c r="G75" i="1"/>
  <c r="H75" i="1" s="1"/>
  <c r="O75" i="1"/>
  <c r="Q81" i="1" s="1"/>
  <c r="P75" i="1"/>
  <c r="N75" i="1" l="1"/>
  <c r="G74" i="1"/>
  <c r="H74" i="1" s="1"/>
  <c r="O74" i="1"/>
  <c r="Q80" i="1" s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Q79" i="1" l="1"/>
  <c r="Q74" i="1"/>
  <c r="Q76" i="1"/>
  <c r="Q77" i="1"/>
  <c r="Q75" i="1"/>
  <c r="Q78" i="1"/>
  <c r="N74" i="1"/>
  <c r="N73" i="1"/>
  <c r="N72" i="1"/>
  <c r="N71" i="1"/>
  <c r="N70" i="1"/>
  <c r="N69" i="1"/>
  <c r="N68" i="1"/>
  <c r="P5" i="1"/>
  <c r="Q5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Q73" i="1" s="1"/>
  <c r="G67" i="1"/>
  <c r="H67" i="1" s="1"/>
  <c r="G66" i="1"/>
  <c r="H66" i="1" s="1"/>
  <c r="N66" i="1" s="1"/>
  <c r="Q9" i="1" l="1"/>
  <c r="Q8" i="1"/>
  <c r="Q7" i="1"/>
  <c r="Q6" i="1"/>
  <c r="Q59" i="1"/>
  <c r="Q41" i="1"/>
  <c r="Q33" i="1"/>
  <c r="Q67" i="1"/>
  <c r="Q17" i="1"/>
  <c r="Q25" i="1"/>
  <c r="Q66" i="1"/>
  <c r="Q24" i="1"/>
  <c r="Q57" i="1"/>
  <c r="Q23" i="1"/>
  <c r="Q15" i="1"/>
  <c r="Q58" i="1"/>
  <c r="Q16" i="1"/>
  <c r="Q65" i="1"/>
  <c r="Q64" i="1"/>
  <c r="Q46" i="1"/>
  <c r="Q38" i="1"/>
  <c r="Q30" i="1"/>
  <c r="Q22" i="1"/>
  <c r="Q14" i="1"/>
  <c r="Q32" i="1"/>
  <c r="Q39" i="1"/>
  <c r="Q29" i="1"/>
  <c r="Q47" i="1"/>
  <c r="Q56" i="1"/>
  <c r="Q21" i="1"/>
  <c r="Q70" i="1"/>
  <c r="Q44" i="1"/>
  <c r="Q36" i="1"/>
  <c r="Q28" i="1"/>
  <c r="Q20" i="1"/>
  <c r="Q12" i="1"/>
  <c r="Q31" i="1"/>
  <c r="Q71" i="1"/>
  <c r="Q45" i="1"/>
  <c r="Q13" i="1"/>
  <c r="Q69" i="1"/>
  <c r="Q61" i="1"/>
  <c r="Q43" i="1"/>
  <c r="Q35" i="1"/>
  <c r="Q27" i="1"/>
  <c r="Q19" i="1"/>
  <c r="Q11" i="1"/>
  <c r="Q10" i="1"/>
  <c r="Q40" i="1"/>
  <c r="Q72" i="1"/>
  <c r="Q63" i="1"/>
  <c r="Q37" i="1"/>
  <c r="Q62" i="1"/>
  <c r="Q68" i="1"/>
  <c r="Q60" i="1"/>
  <c r="Q42" i="1"/>
  <c r="Q34" i="1"/>
  <c r="Q26" i="1"/>
  <c r="Q18" i="1"/>
  <c r="N67" i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Q55" i="1" s="1"/>
  <c r="P48" i="1"/>
  <c r="P49" i="1"/>
  <c r="N50" i="1"/>
  <c r="N48" i="1"/>
  <c r="H47" i="1"/>
  <c r="N47" i="1" s="1"/>
  <c r="G46" i="1"/>
  <c r="H46" i="1" s="1"/>
  <c r="Q54" i="1" l="1"/>
  <c r="Q50" i="1"/>
  <c r="Q49" i="1"/>
  <c r="Q52" i="1"/>
  <c r="Q53" i="1"/>
  <c r="Q51" i="1"/>
  <c r="Q48" i="1"/>
  <c r="N46" i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<sst xmlns="http://schemas.openxmlformats.org/spreadsheetml/2006/main" count="26" uniqueCount="25">
  <si>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</si>
  <si>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</si>
  <si>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</si>
  <si>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</si>
  <si>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</si>
  <si>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</si>
  <si>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</si>
  <si>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</si>
  <si>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</si>
  <si>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</si>
  <si>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</si>
  <si>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</si>
  <si>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</si>
  <si>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</si>
  <si>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</si>
  <si>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</si>
  <si>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</si>
  <si>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</si>
  <si>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</si>
  <si>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</si>
  <si>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</si>
  <si>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</si>
  <si>
    <t>Einwohner
in 100.000</t>
  </si>
  <si>
    <t>Inzidenz</t>
  </si>
  <si>
    <t>keine Zahlen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</si>
</sst>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22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NumberFormat="1"/>
  </cellXfs>
  <cellStyles count="3">
    <cellStyle name="Berechnung" xfId="2" builtinId="22"/>
    <cellStyle name="Prozent" xfId="1" builtinId="5"/>
    <cellStyle name="Standard" xfId="0" builtinId="0"/>
  </cellStyles>
  <dxfs count="10"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Tabelle1!$B$4:$B$219</c:f>
              <c:numCache>
                <c:formatCode>d\-mmm</c:formatCode>
                <c:ptCount val="216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</c:numCache>
            </c:numRef>
          </c:cat>
          <c:val>
            <c:numRef>
              <c:f>Tabelle1!$D$4:$D$219</c:f>
              <c:numCache>
                <c:formatCode>0</c:formatCode>
                <c:ptCount val="216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-47</c:v>
                </c:pt>
                <c:pt idx="166">
                  <c:v>-47</c:v>
                </c:pt>
                <c:pt idx="167">
                  <c:v>-47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  <c:pt idx="193">
                  <c:v>-48</c:v>
                </c:pt>
                <c:pt idx="194">
                  <c:v>-49</c:v>
                </c:pt>
                <c:pt idx="195">
                  <c:v>-51</c:v>
                </c:pt>
                <c:pt idx="196">
                  <c:v>-51</c:v>
                </c:pt>
                <c:pt idx="197">
                  <c:v>-52</c:v>
                </c:pt>
                <c:pt idx="198">
                  <c:v>-52</c:v>
                </c:pt>
                <c:pt idx="199">
                  <c:v>-52</c:v>
                </c:pt>
                <c:pt idx="200">
                  <c:v>-52</c:v>
                </c:pt>
                <c:pt idx="201">
                  <c:v>-52</c:v>
                </c:pt>
                <c:pt idx="202">
                  <c:v>-53</c:v>
                </c:pt>
                <c:pt idx="203">
                  <c:v>-53</c:v>
                </c:pt>
                <c:pt idx="204">
                  <c:v>-53</c:v>
                </c:pt>
                <c:pt idx="205">
                  <c:v>-53</c:v>
                </c:pt>
                <c:pt idx="206">
                  <c:v>-53</c:v>
                </c:pt>
                <c:pt idx="207">
                  <c:v>-53</c:v>
                </c:pt>
                <c:pt idx="208">
                  <c:v>-54</c:v>
                </c:pt>
                <c:pt idx="209">
                  <c:v>-55</c:v>
                </c:pt>
                <c:pt idx="210">
                  <c:v>-55</c:v>
                </c:pt>
                <c:pt idx="211">
                  <c:v>-55</c:v>
                </c:pt>
                <c:pt idx="212">
                  <c:v>-55</c:v>
                </c:pt>
                <c:pt idx="213">
                  <c:v>-55</c:v>
                </c:pt>
                <c:pt idx="214">
                  <c:v>-55</c:v>
                </c:pt>
                <c:pt idx="215">
                  <c:v>-55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Tabelle1!$B$4:$B$219</c:f>
              <c:numCache>
                <c:formatCode>d\-mmm</c:formatCode>
                <c:ptCount val="216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</c:numCache>
            </c:numRef>
          </c:cat>
          <c:val>
            <c:numRef>
              <c:f>Tabelle1!$E$4:$E$219</c:f>
              <c:numCache>
                <c:formatCode>General</c:formatCode>
                <c:ptCount val="2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49</c:v>
                </c:pt>
                <c:pt idx="195">
                  <c:v>51</c:v>
                </c:pt>
                <c:pt idx="196">
                  <c:v>51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54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Tabelle1!$B$4:$B$219</c:f>
              <c:numCache>
                <c:formatCode>d\-mmm</c:formatCode>
                <c:ptCount val="216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</c:numCache>
            </c:numRef>
          </c:cat>
          <c:val>
            <c:numRef>
              <c:f>Tabelle1!$F$4:$F$219</c:f>
              <c:numCache>
                <c:formatCode>General</c:formatCode>
                <c:ptCount val="216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  <c:pt idx="214">
                  <c:v>16</c:v>
                </c:pt>
                <c:pt idx="21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Tabelle1!$B$4:$B$219</c:f>
              <c:numCache>
                <c:formatCode>d\-mmm</c:formatCode>
                <c:ptCount val="216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</c:numCache>
            </c:numRef>
          </c:cat>
          <c:val>
            <c:numRef>
              <c:f>Tabelle1!$G$4:$G$219</c:f>
              <c:numCache>
                <c:formatCode>General</c:formatCode>
                <c:ptCount val="216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  <c:pt idx="212">
                  <c:v>63</c:v>
                </c:pt>
                <c:pt idx="213">
                  <c:v>62</c:v>
                </c:pt>
                <c:pt idx="214">
                  <c:v>70</c:v>
                </c:pt>
                <c:pt idx="21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Tabelle1!$B$4:$B$219</c:f>
              <c:numCache>
                <c:formatCode>d\-mmm</c:formatCode>
                <c:ptCount val="216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</c:numCache>
            </c:numRef>
          </c:cat>
          <c:val>
            <c:numRef>
              <c:f>Tabelle1!$H$4:$H$219</c:f>
              <c:numCache>
                <c:formatCode>General</c:formatCode>
                <c:ptCount val="216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  <c:pt idx="212">
                  <c:v>350</c:v>
                </c:pt>
                <c:pt idx="213">
                  <c:v>595</c:v>
                </c:pt>
                <c:pt idx="214">
                  <c:v>711</c:v>
                </c:pt>
                <c:pt idx="215">
                  <c:v>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solidFill>
                <a:schemeClr val="accent1"/>
              </a:solidFill>
            </a:ln>
            <a:effectLst/>
          </c:spPr>
          <c:cat>
            <c:numRef>
              <c:f>Tabelle1!$B$4:$B$219</c:f>
              <c:numCache>
                <c:formatCode>d\-mmm</c:formatCode>
                <c:ptCount val="216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</c:numCache>
            </c:numRef>
          </c:cat>
          <c:val>
            <c:numRef>
              <c:f>Tabelle1!$I$4:$I$219</c:f>
              <c:numCache>
                <c:formatCode>General</c:formatCode>
                <c:ptCount val="216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  <c:pt idx="207">
                  <c:v>3727</c:v>
                </c:pt>
                <c:pt idx="208">
                  <c:v>3763</c:v>
                </c:pt>
                <c:pt idx="209">
                  <c:v>3845</c:v>
                </c:pt>
                <c:pt idx="210">
                  <c:v>3973</c:v>
                </c:pt>
                <c:pt idx="211">
                  <c:v>4202</c:v>
                </c:pt>
                <c:pt idx="212">
                  <c:v>4202</c:v>
                </c:pt>
                <c:pt idx="213">
                  <c:v>4256</c:v>
                </c:pt>
                <c:pt idx="214">
                  <c:v>4291</c:v>
                </c:pt>
                <c:pt idx="215">
                  <c:v>4451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Tabelle1!$Q$4:$Q$219</c:f>
              <c:numCache>
                <c:formatCode>0.0</c:formatCode>
                <c:ptCount val="216"/>
                <c:pt idx="0">
                  <c:v>0</c:v>
                </c:pt>
                <c:pt idx="1">
                  <c:v>0.30963443011009051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  <c:pt idx="207">
                  <c:v>75.39598373180705</c:v>
                </c:pt>
                <c:pt idx="208">
                  <c:v>81.588672334008848</c:v>
                </c:pt>
                <c:pt idx="209">
                  <c:v>91.342156882476701</c:v>
                </c:pt>
                <c:pt idx="210">
                  <c:v>100.78600700083447</c:v>
                </c:pt>
                <c:pt idx="211">
                  <c:v>107.13351281809132</c:v>
                </c:pt>
                <c:pt idx="212">
                  <c:v>94.283683968522567</c:v>
                </c:pt>
                <c:pt idx="213">
                  <c:v>130.82054672151324</c:v>
                </c:pt>
                <c:pt idx="214">
                  <c:v>145.99263379690768</c:v>
                </c:pt>
                <c:pt idx="215">
                  <c:v>154.35276340988014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20"/>
        <c:auto val="1"/>
        <c:lblOffset val="100"/>
        <c:baseTimeUnit val="days"/>
      </c:dateAx>
      <c:valAx>
        <c:axId val="1600336864"/>
        <c:scaling>
          <c:orientation val="minMax"/>
          <c:max val="10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ajorUnit val="50"/>
        <c:minorUnit val="10"/>
      </c:valAx>
      <c:valAx>
        <c:axId val="1332682511"/>
        <c:scaling>
          <c:orientation val="minMax"/>
          <c:max val="150"/>
          <c:min val="-15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1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Tabelle1!$B$4:$B$219</c:f>
              <c:numCache>
                <c:formatCode>d\-mmm</c:formatCode>
                <c:ptCount val="216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</c:numCache>
            </c:numRef>
          </c:cat>
          <c:val>
            <c:numRef>
              <c:f>Tabelle1!$F$4:$F$219</c:f>
              <c:numCache>
                <c:formatCode>General</c:formatCode>
                <c:ptCount val="216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  <c:pt idx="214">
                  <c:v>16</c:v>
                </c:pt>
                <c:pt idx="21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3-5E4E-9DE8-D802011EF4FB}"/>
            </c:ext>
          </c:extLst>
        </c:ser>
        <c:ser>
          <c:idx val="3"/>
          <c:order val="1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Tabelle1!$B$4:$B$219</c:f>
              <c:numCache>
                <c:formatCode>d\-mmm</c:formatCode>
                <c:ptCount val="216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</c:numCache>
            </c:numRef>
          </c:cat>
          <c:val>
            <c:numRef>
              <c:f>Tabelle1!$G$4:$G$219</c:f>
              <c:numCache>
                <c:formatCode>General</c:formatCode>
                <c:ptCount val="216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  <c:pt idx="212">
                  <c:v>63</c:v>
                </c:pt>
                <c:pt idx="213">
                  <c:v>62</c:v>
                </c:pt>
                <c:pt idx="214">
                  <c:v>70</c:v>
                </c:pt>
                <c:pt idx="21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3-5E4E-9DE8-D802011EF4FB}"/>
            </c:ext>
          </c:extLst>
        </c:ser>
        <c:ser>
          <c:idx val="4"/>
          <c:order val="2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Tabelle1!$B$4:$B$219</c:f>
              <c:numCache>
                <c:formatCode>d\-mmm</c:formatCode>
                <c:ptCount val="216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</c:numCache>
            </c:numRef>
          </c:cat>
          <c:val>
            <c:numRef>
              <c:f>Tabelle1!$H$4:$H$219</c:f>
              <c:numCache>
                <c:formatCode>General</c:formatCode>
                <c:ptCount val="216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  <c:pt idx="212">
                  <c:v>350</c:v>
                </c:pt>
                <c:pt idx="213">
                  <c:v>595</c:v>
                </c:pt>
                <c:pt idx="214">
                  <c:v>711</c:v>
                </c:pt>
                <c:pt idx="215">
                  <c:v>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3-5E4E-9DE8-D802011EF4FB}"/>
            </c:ext>
          </c:extLst>
        </c:ser>
        <c:ser>
          <c:idx val="5"/>
          <c:order val="3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noFill/>
            </a:ln>
            <a:effectLst/>
          </c:spPr>
          <c:cat>
            <c:numRef>
              <c:f>Tabelle1!$B$4:$B$219</c:f>
              <c:numCache>
                <c:formatCode>d\-mmm</c:formatCode>
                <c:ptCount val="216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</c:numCache>
            </c:numRef>
          </c:cat>
          <c:val>
            <c:numRef>
              <c:f>Tabelle1!$I$4:$I$219</c:f>
              <c:numCache>
                <c:formatCode>General</c:formatCode>
                <c:ptCount val="216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  <c:pt idx="207">
                  <c:v>3727</c:v>
                </c:pt>
                <c:pt idx="208">
                  <c:v>3763</c:v>
                </c:pt>
                <c:pt idx="209">
                  <c:v>3845</c:v>
                </c:pt>
                <c:pt idx="210">
                  <c:v>3973</c:v>
                </c:pt>
                <c:pt idx="211">
                  <c:v>4202</c:v>
                </c:pt>
                <c:pt idx="212">
                  <c:v>4202</c:v>
                </c:pt>
                <c:pt idx="213">
                  <c:v>4256</c:v>
                </c:pt>
                <c:pt idx="214">
                  <c:v>4291</c:v>
                </c:pt>
                <c:pt idx="215">
                  <c:v>4451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4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Tabelle1!$M$4:$M$219</c:f>
              <c:numCache>
                <c:formatCode>General</c:formatCode>
                <c:ptCount val="216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  <c:pt idx="157">
                  <c:v>949</c:v>
                </c:pt>
                <c:pt idx="158">
                  <c:v>945</c:v>
                </c:pt>
                <c:pt idx="159">
                  <c:v>826</c:v>
                </c:pt>
                <c:pt idx="160">
                  <c:v>836</c:v>
                </c:pt>
                <c:pt idx="161">
                  <c:v>822</c:v>
                </c:pt>
                <c:pt idx="162">
                  <c:v>777</c:v>
                </c:pt>
                <c:pt idx="163">
                  <c:v>590</c:v>
                </c:pt>
                <c:pt idx="164">
                  <c:v>562</c:v>
                </c:pt>
                <c:pt idx="165">
                  <c:v>557</c:v>
                </c:pt>
                <c:pt idx="166">
                  <c:v>549</c:v>
                </c:pt>
                <c:pt idx="167">
                  <c:v>607</c:v>
                </c:pt>
                <c:pt idx="168">
                  <c:v>585</c:v>
                </c:pt>
                <c:pt idx="169">
                  <c:v>613</c:v>
                </c:pt>
                <c:pt idx="170">
                  <c:v>593</c:v>
                </c:pt>
                <c:pt idx="171">
                  <c:v>593</c:v>
                </c:pt>
                <c:pt idx="172">
                  <c:v>646</c:v>
                </c:pt>
                <c:pt idx="173">
                  <c:v>821</c:v>
                </c:pt>
                <c:pt idx="174">
                  <c:v>900</c:v>
                </c:pt>
                <c:pt idx="175">
                  <c:v>1021</c:v>
                </c:pt>
                <c:pt idx="176">
                  <c:v>1080</c:v>
                </c:pt>
                <c:pt idx="177">
                  <c:v>1040</c:v>
                </c:pt>
                <c:pt idx="178">
                  <c:v>1003</c:v>
                </c:pt>
                <c:pt idx="179">
                  <c:v>1235</c:v>
                </c:pt>
                <c:pt idx="180">
                  <c:v>1328</c:v>
                </c:pt>
                <c:pt idx="181">
                  <c:v>1255</c:v>
                </c:pt>
                <c:pt idx="182">
                  <c:v>1055</c:v>
                </c:pt>
                <c:pt idx="183">
                  <c:v>1290</c:v>
                </c:pt>
                <c:pt idx="184">
                  <c:v>1157</c:v>
                </c:pt>
                <c:pt idx="185">
                  <c:v>1154</c:v>
                </c:pt>
                <c:pt idx="186">
                  <c:v>1236</c:v>
                </c:pt>
                <c:pt idx="187">
                  <c:v>1408</c:v>
                </c:pt>
                <c:pt idx="188">
                  <c:v>1497</c:v>
                </c:pt>
                <c:pt idx="189">
                  <c:v>1600</c:v>
                </c:pt>
                <c:pt idx="190">
                  <c:v>1554</c:v>
                </c:pt>
                <c:pt idx="191">
                  <c:v>1346</c:v>
                </c:pt>
                <c:pt idx="192">
                  <c:v>1369</c:v>
                </c:pt>
                <c:pt idx="193">
                  <c:v>1410</c:v>
                </c:pt>
                <c:pt idx="194">
                  <c:v>1400</c:v>
                </c:pt>
                <c:pt idx="195">
                  <c:v>1437</c:v>
                </c:pt>
                <c:pt idx="196">
                  <c:v>1517</c:v>
                </c:pt>
                <c:pt idx="197">
                  <c:v>1723</c:v>
                </c:pt>
                <c:pt idx="198">
                  <c:v>1572</c:v>
                </c:pt>
                <c:pt idx="199">
                  <c:v>1600</c:v>
                </c:pt>
                <c:pt idx="200">
                  <c:v>1680</c:v>
                </c:pt>
                <c:pt idx="201">
                  <c:v>1722</c:v>
                </c:pt>
                <c:pt idx="202">
                  <c:v>2010</c:v>
                </c:pt>
                <c:pt idx="203">
                  <c:v>2050</c:v>
                </c:pt>
                <c:pt idx="204">
                  <c:v>2182</c:v>
                </c:pt>
                <c:pt idx="205">
                  <c:v>2064</c:v>
                </c:pt>
                <c:pt idx="206">
                  <c:v>2177</c:v>
                </c:pt>
                <c:pt idx="207">
                  <c:v>2467</c:v>
                </c:pt>
                <c:pt idx="208">
                  <c:v>2617</c:v>
                </c:pt>
                <c:pt idx="209">
                  <c:v>2459</c:v>
                </c:pt>
                <c:pt idx="210">
                  <c:v>2302</c:v>
                </c:pt>
                <c:pt idx="211">
                  <c:v>2356</c:v>
                </c:pt>
                <c:pt idx="212">
                  <c:v>2235</c:v>
                </c:pt>
                <c:pt idx="213">
                  <c:v>2235</c:v>
                </c:pt>
                <c:pt idx="214">
                  <c:v>2675</c:v>
                </c:pt>
                <c:pt idx="215">
                  <c:v>2765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00"/>
        <c:auto val="1"/>
        <c:lblOffset val="100"/>
        <c:baseTimeUnit val="days"/>
      </c:dateAx>
      <c:valAx>
        <c:axId val="1600336864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inorUnit val="50"/>
      </c:valAx>
      <c:valAx>
        <c:axId val="1332682511"/>
        <c:scaling>
          <c:orientation val="minMax"/>
          <c:max val="6000"/>
          <c:min val="0"/>
        </c:scaling>
        <c:delete val="0"/>
        <c:axPos val="r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inorUnit val="50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Tabelle1!$B$4:$B$219</c:f>
              <c:numCache>
                <c:formatCode>d\-mmm</c:formatCode>
                <c:ptCount val="216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</c:numCache>
            </c:numRef>
          </c:cat>
          <c:val>
            <c:numRef>
              <c:f>Tabelle1!$F$4:$F$219</c:f>
              <c:numCache>
                <c:formatCode>General</c:formatCode>
                <c:ptCount val="216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  <c:pt idx="214">
                  <c:v>16</c:v>
                </c:pt>
                <c:pt idx="21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4B-FB44-92F6-C35C29FD4F10}"/>
            </c:ext>
          </c:extLst>
        </c:ser>
        <c:ser>
          <c:idx val="3"/>
          <c:order val="1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Tabelle1!$B$4:$B$219</c:f>
              <c:numCache>
                <c:formatCode>d\-mmm</c:formatCode>
                <c:ptCount val="216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</c:numCache>
            </c:numRef>
          </c:cat>
          <c:val>
            <c:numRef>
              <c:f>Tabelle1!$G$4:$G$219</c:f>
              <c:numCache>
                <c:formatCode>General</c:formatCode>
                <c:ptCount val="216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  <c:pt idx="212">
                  <c:v>63</c:v>
                </c:pt>
                <c:pt idx="213">
                  <c:v>62</c:v>
                </c:pt>
                <c:pt idx="214">
                  <c:v>70</c:v>
                </c:pt>
                <c:pt idx="21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4B-FB44-92F6-C35C29FD4F10}"/>
            </c:ext>
          </c:extLst>
        </c:ser>
        <c:ser>
          <c:idx val="4"/>
          <c:order val="2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Tabelle1!$B$4:$B$219</c:f>
              <c:numCache>
                <c:formatCode>d\-mmm</c:formatCode>
                <c:ptCount val="216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</c:numCache>
            </c:numRef>
          </c:cat>
          <c:val>
            <c:numRef>
              <c:f>Tabelle1!$H$4:$H$219</c:f>
              <c:numCache>
                <c:formatCode>General</c:formatCode>
                <c:ptCount val="216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  <c:pt idx="212">
                  <c:v>350</c:v>
                </c:pt>
                <c:pt idx="213">
                  <c:v>595</c:v>
                </c:pt>
                <c:pt idx="214">
                  <c:v>711</c:v>
                </c:pt>
                <c:pt idx="215">
                  <c:v>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4B-FB44-92F6-C35C29FD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3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Tabelle1!$Q$4:$Q$219</c:f>
              <c:numCache>
                <c:formatCode>0.0</c:formatCode>
                <c:ptCount val="216"/>
                <c:pt idx="0">
                  <c:v>0</c:v>
                </c:pt>
                <c:pt idx="1">
                  <c:v>0.30963443011009051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  <c:pt idx="207">
                  <c:v>75.39598373180705</c:v>
                </c:pt>
                <c:pt idx="208">
                  <c:v>81.588672334008848</c:v>
                </c:pt>
                <c:pt idx="209">
                  <c:v>91.342156882476701</c:v>
                </c:pt>
                <c:pt idx="210">
                  <c:v>100.78600700083447</c:v>
                </c:pt>
                <c:pt idx="211">
                  <c:v>107.13351281809132</c:v>
                </c:pt>
                <c:pt idx="212">
                  <c:v>94.283683968522567</c:v>
                </c:pt>
                <c:pt idx="213">
                  <c:v>130.82054672151324</c:v>
                </c:pt>
                <c:pt idx="214">
                  <c:v>145.99263379690768</c:v>
                </c:pt>
                <c:pt idx="215">
                  <c:v>154.35276340988014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4B-FB44-92F6-C35C29FD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 val="autoZero"/>
        <c:auto val="1"/>
        <c:lblOffset val="100"/>
        <c:baseTimeUnit val="days"/>
      </c:dateAx>
      <c:valAx>
        <c:axId val="1600336864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ajorUnit val="50"/>
        <c:minorUnit val="10"/>
      </c:valAx>
      <c:valAx>
        <c:axId val="1332682511"/>
        <c:scaling>
          <c:orientation val="minMax"/>
          <c:max val="150"/>
          <c:min val="0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1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231094</xdr:colOff>
      <xdr:row>152</xdr:row>
      <xdr:rowOff>77800</xdr:rowOff>
    </xdr:from>
    <xdr:to>
      <xdr:col>37</xdr:col>
      <xdr:colOff>0</xdr:colOff>
      <xdr:row>194</xdr:row>
      <xdr:rowOff>130627</xdr:rowOff>
    </xdr:to>
    <xdr:graphicFrame macro="">
      <xdr:nvGraphicFramePr>
        <xdr:cNvPr id="4" name="Covid19DUS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18</xdr:col>
      <xdr:colOff>211666</xdr:colOff>
      <xdr:row>195</xdr:row>
      <xdr:rowOff>117593</xdr:rowOff>
    </xdr:from>
    <xdr:to>
      <xdr:col>37</xdr:col>
      <xdr:colOff>11759</xdr:colOff>
      <xdr:row>237</xdr:row>
      <xdr:rowOff>170419</xdr:rowOff>
    </xdr:to>
    <xdr:graphicFrame macro="">
      <xdr:nvGraphicFramePr>
        <xdr:cNvPr id="3" name="Covid19DUS_Q">
          <a:extLst>
            <a:ext uri="{FF2B5EF4-FFF2-40B4-BE49-F238E27FC236}">
              <a16:creationId xmlns:a16="http://schemas.microsoft.com/office/drawing/2014/main" id="{2B47A7E9-C162-1A4C-A91A-506E5F5B8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 editAs="absolute">
    <xdr:from>
      <xdr:col>18</xdr:col>
      <xdr:colOff>176389</xdr:colOff>
      <xdr:row>240</xdr:row>
      <xdr:rowOff>0</xdr:rowOff>
    </xdr:from>
    <xdr:to>
      <xdr:col>36</xdr:col>
      <xdr:colOff>768444</xdr:colOff>
      <xdr:row>282</xdr:row>
      <xdr:rowOff>52827</xdr:rowOff>
    </xdr:to>
    <xdr:graphicFrame macro="">
      <xdr:nvGraphicFramePr>
        <xdr:cNvPr id="5" name="Covid19DUS_D">
          <a:extLst>
            <a:ext uri="{FF2B5EF4-FFF2-40B4-BE49-F238E27FC236}">
              <a16:creationId xmlns:a16="http://schemas.microsoft.com/office/drawing/2014/main" id="{D7E7DD05-29A0-BC4B-9ACB-BFE765B63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Q219" totalsRowShown="0">
  <autoFilter ref="B3:Q219" xr:uid="{B9A1D8B9-1D65-7642-A75B-FB9A4FEF9AD8}"/>
  <sortState xmlns:xlrd2="http://schemas.microsoft.com/office/spreadsheetml/2017/richdata2" ref="B4:M25">
    <sortCondition ref="B3:B25"/>
  </sortState>
  <tableColumns count="16">
    <tableColumn id="1" xr3:uid="{95D99946-829C-9144-ABC7-3CE5173E3EE0}" name="Datum" dataDxfId="9"/>
    <tableColumn id="2" xr3:uid="{284AF539-8137-3947-A63E-0C5DA4FF2740}" name="Uhrzeit" dataDxfId="8"/>
    <tableColumn id="15" xr3:uid="{5DEA0637-0CD7-5E40-93E8-D2FDBBF10BBF}" name="-" dataDxfId="7" dataCellStyle="Berechnung">
      <calculatedColumnFormula>-CD[[#This Row],[Gestorben]]</calculatedColumnFormula>
    </tableColumn>
    <tableColumn id="7" xr3:uid="{EA3D9586-212A-714B-B0ED-6174B2513977}" name="Gestorben" dataDxfId="6" dataCellStyle="Prozent"/>
    <tableColumn id="6" xr3:uid="{01F7AF16-AE3B-1243-AB3E-B5B0FBD88570}" name="KH (intensiv)"/>
    <tableColumn id="10" xr3:uid="{EDCFCBC3-499F-7B4B-A1B8-AD74F5595DC2}" name="KH (nicht intensiv)" dataDxfId="5" dataCellStyle="Berechnung">
      <calculatedColumnFormula>CD[[#This Row],[KH]]-CD[[#This Row],[KH (intensiv)]]</calculatedColumnFormula>
    </tableColumn>
    <tableColumn id="11" xr3:uid="{3FAC6758-BCAA-6B49-86C1-C0FCC859A21E}" name="Infiziert (o. KH)" dataDxfId="4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3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2">
      <calculatedColumnFormula>CD[[#This Row],[Total]]-J3</calculatedColumnFormula>
    </tableColumn>
    <tableColumn id="14" xr3:uid="{E5DF8CEE-C5CB-244C-9B33-996ED6D6C5CD}" name="Neu Gen" dataDxfId="1">
      <calculatedColumnFormula>CD[[#This Row],[Genesen]]-I3</calculatedColumnFormula>
    </tableColumn>
    <tableColumn id="16" xr3:uid="{D3F147B6-DEB5-844F-84AC-F7A519A6EB35}" name="Inziden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sheetPr codeName="Tabelle1"/>
  <dimension ref="A1:S222"/>
  <sheetViews>
    <sheetView tabSelected="1" topLeftCell="A186" zoomScale="108" zoomScaleNormal="100" workbookViewId="0">
      <selection activeCell="Q221" sqref="Q221"/>
    </sheetView>
  </sheetViews>
  <sheetFormatPr baseColWidth="10" defaultRowHeight="16" x14ac:dyDescent="0.2"/>
  <cols>
    <col min="4" max="4" width="10.83203125" style="14"/>
    <col min="5" max="5" width="12" style="4" customWidth="1"/>
    <col min="17" max="17" width="10.83203125" style="20"/>
  </cols>
  <sheetData>
    <row r="1" spans="1:17" ht="62" x14ac:dyDescent="0.7">
      <c r="A1" s="1" t="s">
        <v>0</v>
      </c>
      <c r="I1" t="s">
        <v>9</v>
      </c>
      <c r="P1" s="19" t="s">
        <v>22</v>
      </c>
      <c r="Q1" s="20">
        <v>6.4592299999999998</v>
      </c>
    </row>
    <row r="3" spans="1:17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  <c r="Q3" s="20" t="s">
        <v>23</v>
      </c>
    </row>
    <row r="4" spans="1:17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  <c r="Q4" s="20">
        <v>0</v>
      </c>
    </row>
    <row r="5" spans="1:17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  <c r="Q5" s="20">
        <f>CD[[#This Row],[Neu Gen]]/$Q$1</f>
        <v>0.30963443011009051</v>
      </c>
    </row>
    <row r="6" spans="1:17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  <c r="Q6" s="20">
        <f>SUM(O5:O6)/$Q$1</f>
        <v>7.5860435376972184</v>
      </c>
    </row>
    <row r="7" spans="1:17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  <c r="Q7" s="20">
        <f>SUM(O5:O7)/$Q$1</f>
        <v>11.146839483963259</v>
      </c>
    </row>
    <row r="8" spans="1:17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  <c r="Q8" s="20">
        <f>SUM(O5:O8)/$Q$1</f>
        <v>14.08836657000912</v>
      </c>
    </row>
    <row r="9" spans="1:17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  <c r="Q9" s="20">
        <f>SUM(O4:O9)/$Q$1</f>
        <v>21.984044537816427</v>
      </c>
    </row>
    <row r="10" spans="1:17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  <c r="Q10" s="20">
        <f>SUM(O4:O10)/$Q$1</f>
        <v>29.415270860458602</v>
      </c>
    </row>
    <row r="11" spans="1:17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  <c r="Q11" s="20">
        <f t="shared" ref="Q11:Q74" si="0">SUM(O5:O11)/$Q$1</f>
        <v>34.988690602440229</v>
      </c>
    </row>
    <row r="12" spans="1:17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  <c r="Q12" s="20">
        <f t="shared" si="0"/>
        <v>39.323572623981498</v>
      </c>
    </row>
    <row r="13" spans="1:17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  <c r="Q13" s="20">
        <f t="shared" si="0"/>
        <v>39.633207054091585</v>
      </c>
    </row>
    <row r="14" spans="1:17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  <c r="Q14" s="20">
        <f t="shared" si="0"/>
        <v>37.775400473431041</v>
      </c>
    </row>
    <row r="15" spans="1:17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  <c r="Q15" s="20">
        <f t="shared" si="0"/>
        <v>44.587357935853035</v>
      </c>
    </row>
    <row r="16" spans="1:17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  <c r="Q16" s="20">
        <f t="shared" si="0"/>
        <v>41.645830849807176</v>
      </c>
    </row>
    <row r="17" spans="2:17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  <c r="Q17" s="20">
        <f t="shared" si="0"/>
        <v>40.097658699256726</v>
      </c>
    </row>
    <row r="18" spans="2:17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  <c r="Q18" s="20">
        <f t="shared" si="0"/>
        <v>37.310948828265907</v>
      </c>
    </row>
    <row r="19" spans="2:17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  <c r="Q19" s="20">
        <f t="shared" si="0"/>
        <v>32.04716351639437</v>
      </c>
    </row>
    <row r="20" spans="2:17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  <c r="Q20" s="20">
        <f t="shared" si="0"/>
        <v>28.641184785183373</v>
      </c>
    </row>
    <row r="21" spans="2:17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  <c r="Q21" s="20">
        <f t="shared" si="0"/>
        <v>28.641184785183373</v>
      </c>
    </row>
    <row r="22" spans="2:17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  <c r="Q22" s="20">
        <f t="shared" si="0"/>
        <v>21.519592892651293</v>
      </c>
    </row>
    <row r="23" spans="2:17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  <c r="Q23" s="20">
        <f t="shared" si="0"/>
        <v>19.352151881880658</v>
      </c>
    </row>
    <row r="24" spans="2:17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  <c r="Q24" s="20">
        <f t="shared" si="0"/>
        <v>18.268431376495343</v>
      </c>
    </row>
    <row r="25" spans="2:17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  <c r="Q25" s="20">
        <f t="shared" si="0"/>
        <v>18.732883021660477</v>
      </c>
    </row>
    <row r="26" spans="2:17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  <c r="Q26" s="20">
        <f t="shared" si="0"/>
        <v>19.661786311990749</v>
      </c>
    </row>
    <row r="27" spans="2:17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  <c r="Q27" s="20">
        <f t="shared" si="0"/>
        <v>19.816603527045793</v>
      </c>
    </row>
    <row r="28" spans="2:17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  <c r="Q28" s="20">
        <f t="shared" si="0"/>
        <v>21.674410107706336</v>
      </c>
    </row>
    <row r="29" spans="2:17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  <c r="Q29" s="20">
        <f t="shared" si="0"/>
        <v>21.519592892651293</v>
      </c>
    </row>
    <row r="30" spans="2:17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  <c r="Q30" s="20">
        <f t="shared" si="0"/>
        <v>20.590689602321021</v>
      </c>
    </row>
    <row r="31" spans="2:17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  <c r="Q31" s="20">
        <f t="shared" si="0"/>
        <v>17.339528086165071</v>
      </c>
    </row>
    <row r="32" spans="2:17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  <c r="Q32" s="20">
        <f t="shared" si="0"/>
        <v>15.636538720559571</v>
      </c>
    </row>
    <row r="33" spans="2:17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  <c r="Q33" s="20">
        <f t="shared" si="0"/>
        <v>13.778732139899029</v>
      </c>
    </row>
    <row r="34" spans="2:17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  <c r="Q34" s="20">
        <f t="shared" si="0"/>
        <v>12.695011634513712</v>
      </c>
    </row>
    <row r="35" spans="2:17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  <c r="Q35" s="20">
        <f t="shared" si="0"/>
        <v>10.682387838798123</v>
      </c>
    </row>
    <row r="36" spans="2:17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  <c r="Q36" s="20">
        <f t="shared" si="0"/>
        <v>11.76610834418344</v>
      </c>
    </row>
    <row r="37" spans="2:17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  <c r="Q37" s="20">
        <f t="shared" si="0"/>
        <v>12.075742774293531</v>
      </c>
    </row>
    <row r="38" spans="2:17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  <c r="Q38" s="20">
        <f t="shared" si="0"/>
        <v>12.385377204403621</v>
      </c>
    </row>
    <row r="39" spans="2:17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  <c r="Q39" s="20">
        <f t="shared" si="0"/>
        <v>14.08836657000912</v>
      </c>
    </row>
    <row r="40" spans="2:17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  <c r="Q40" s="20">
        <f t="shared" si="0"/>
        <v>14.552818215174256</v>
      </c>
    </row>
    <row r="41" spans="2:17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  <c r="Q41" s="20">
        <f t="shared" si="0"/>
        <v>16.100990365724709</v>
      </c>
    </row>
    <row r="42" spans="2:17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  <c r="Q42" s="20">
        <f t="shared" si="0"/>
        <v>16.875076440999933</v>
      </c>
    </row>
    <row r="43" spans="2:17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  <c r="Q43" s="20">
        <f t="shared" si="0"/>
        <v>13.314280494733893</v>
      </c>
    </row>
    <row r="44" spans="2:17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  <c r="Q44" s="20">
        <f t="shared" si="0"/>
        <v>14.862452645284346</v>
      </c>
    </row>
    <row r="45" spans="2:17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  <c r="Q45" s="20">
        <f t="shared" si="0"/>
        <v>18.268431376495343</v>
      </c>
    </row>
    <row r="46" spans="2:17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  <c r="Q46" s="20">
        <f t="shared" si="0"/>
        <v>16.410624795834799</v>
      </c>
    </row>
    <row r="47" spans="2:17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  <c r="Q47" s="20">
        <f t="shared" si="0"/>
        <v>15.946173150669662</v>
      </c>
    </row>
    <row r="48" spans="2:17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  <c r="Q48" s="20">
        <f t="shared" si="0"/>
        <v>15.946173150669662</v>
      </c>
    </row>
    <row r="49" spans="2:17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  <c r="Q49" s="20">
        <f t="shared" si="0"/>
        <v>14.707635430229301</v>
      </c>
    </row>
    <row r="50" spans="2:17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  <c r="Q50" s="20">
        <f t="shared" si="0"/>
        <v>17.029893656054981</v>
      </c>
    </row>
    <row r="51" spans="2:17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  <c r="Q51" s="20">
        <f t="shared" si="0"/>
        <v>14.08836657000912</v>
      </c>
    </row>
    <row r="52" spans="2:17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  <c r="Q52" s="20">
        <f t="shared" si="0"/>
        <v>12.695011634513712</v>
      </c>
    </row>
    <row r="53" spans="2:17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  <c r="Q53" s="20">
        <f t="shared" si="0"/>
        <v>14.707635430229301</v>
      </c>
    </row>
    <row r="54" spans="2:17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  <c r="Q54" s="20">
        <f t="shared" si="0"/>
        <v>14.862452645284346</v>
      </c>
    </row>
    <row r="55" spans="2:17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  <c r="Q55" s="20">
        <f t="shared" si="0"/>
        <v>14.243183785064165</v>
      </c>
    </row>
    <row r="56" spans="2:17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  <c r="Q56" s="20">
        <f t="shared" si="0"/>
        <v>14.552818215174256</v>
      </c>
    </row>
    <row r="57" spans="2:17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  <c r="Q57" s="20">
        <f t="shared" si="0"/>
        <v>13.004646064623802</v>
      </c>
    </row>
    <row r="58" spans="2:17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  <c r="Q58" s="20">
        <f t="shared" si="0"/>
        <v>13.623914924843984</v>
      </c>
    </row>
    <row r="59" spans="2:17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  <c r="Q59" s="20">
        <f t="shared" si="0"/>
        <v>13.159463279678848</v>
      </c>
    </row>
    <row r="60" spans="2:17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  <c r="Q60" s="20">
        <f t="shared" si="0"/>
        <v>11.301656699018304</v>
      </c>
    </row>
    <row r="61" spans="2:17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  <c r="Q61" s="20">
        <f t="shared" si="0"/>
        <v>12.385377204403621</v>
      </c>
    </row>
    <row r="62" spans="2:17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  <c r="Q62" s="20">
        <f t="shared" si="0"/>
        <v>11.146839483963259</v>
      </c>
    </row>
    <row r="63" spans="2:17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  <c r="Q63" s="20">
        <f t="shared" si="0"/>
        <v>15.172087075394437</v>
      </c>
    </row>
    <row r="64" spans="2:17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  <c r="Q64" s="20">
        <f t="shared" si="0"/>
        <v>15.636538720559571</v>
      </c>
    </row>
    <row r="65" spans="2:17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  <c r="Q65" s="20">
        <f t="shared" si="0"/>
        <v>15.791355935614616</v>
      </c>
    </row>
    <row r="66" spans="2:17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  <c r="Q66" s="20">
        <f t="shared" si="0"/>
        <v>15.017269860339391</v>
      </c>
    </row>
    <row r="67" spans="2:17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  <c r="Q67" s="20">
        <f t="shared" si="0"/>
        <v>14.862452645284346</v>
      </c>
    </row>
    <row r="68" spans="2:17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  <c r="Q68" s="20">
        <f t="shared" si="0"/>
        <v>14.08836657000912</v>
      </c>
    </row>
    <row r="69" spans="2:17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  <c r="Q69" s="20">
        <f t="shared" si="0"/>
        <v>15.326904290449482</v>
      </c>
    </row>
    <row r="70" spans="2:17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  <c r="Q70" s="20">
        <f t="shared" si="0"/>
        <v>10.527570623743078</v>
      </c>
    </row>
    <row r="71" spans="2:17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  <c r="Q71" s="20">
        <f t="shared" si="0"/>
        <v>9.9083017635228963</v>
      </c>
    </row>
    <row r="72" spans="2:17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  <c r="Q72" s="20">
        <f t="shared" si="0"/>
        <v>8.3601296129724449</v>
      </c>
    </row>
    <row r="73" spans="2:17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  <c r="Q73" s="20">
        <f t="shared" si="0"/>
        <v>6.9667746774770372</v>
      </c>
    </row>
    <row r="74" spans="2:17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  <c r="Q74" s="20">
        <f t="shared" si="0"/>
        <v>7.1215918925320825</v>
      </c>
    </row>
    <row r="75" spans="2:17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  <c r="Q75" s="20">
        <f t="shared" ref="Q75:Q138" si="1">SUM(O69:O75)/$Q$1</f>
        <v>7.5860435376972184</v>
      </c>
    </row>
    <row r="76" spans="2:17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  <c r="Q76" s="20">
        <f t="shared" si="1"/>
        <v>7.4312263226421731</v>
      </c>
    </row>
    <row r="77" spans="2:17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  <c r="Q77" s="20">
        <f t="shared" si="1"/>
        <v>6.8119574624219918</v>
      </c>
    </row>
    <row r="78" spans="2:17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  <c r="Q78" s="20">
        <f t="shared" si="1"/>
        <v>7.4312263226421731</v>
      </c>
    </row>
    <row r="79" spans="2:17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  <c r="Q79" s="20">
        <f t="shared" si="1"/>
        <v>11.456473914073349</v>
      </c>
    </row>
    <row r="80" spans="2:17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  <c r="Q80" s="20">
        <f t="shared" si="1"/>
        <v>10.527570623743078</v>
      </c>
    </row>
    <row r="81" spans="2:17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  <c r="Q81" s="20">
        <f t="shared" si="1"/>
        <v>10.063118978577942</v>
      </c>
    </row>
    <row r="82" spans="2:17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  <c r="Q82" s="20">
        <f t="shared" si="1"/>
        <v>9.1342156882476715</v>
      </c>
    </row>
    <row r="83" spans="2:17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  <c r="Q83" s="20">
        <f t="shared" si="1"/>
        <v>7.7408607527522637</v>
      </c>
    </row>
    <row r="84" spans="2:17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  <c r="Q84" s="20">
        <f t="shared" si="1"/>
        <v>9.9083017635228963</v>
      </c>
    </row>
    <row r="85" spans="2:17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  <c r="Q85" s="20">
        <f t="shared" si="1"/>
        <v>9.753484548467851</v>
      </c>
    </row>
    <row r="86" spans="2:17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  <c r="Q86" s="20">
        <f t="shared" si="1"/>
        <v>7.4312263226421731</v>
      </c>
    </row>
    <row r="87" spans="2:17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  <c r="Q87" s="20">
        <f t="shared" si="1"/>
        <v>11.611291129128395</v>
      </c>
    </row>
    <row r="88" spans="2:17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  <c r="Q88" s="20">
        <f t="shared" si="1"/>
        <v>12.849828849568757</v>
      </c>
    </row>
    <row r="89" spans="2:17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  <c r="Q89" s="20">
        <f t="shared" si="1"/>
        <v>14.862452645284346</v>
      </c>
    </row>
    <row r="90" spans="2:17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  <c r="Q90" s="20">
        <f t="shared" si="1"/>
        <v>17.339528086165071</v>
      </c>
    </row>
    <row r="91" spans="2:17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  <c r="Q91" s="20">
        <f t="shared" si="1"/>
        <v>15.946173150669662</v>
      </c>
    </row>
    <row r="92" spans="2:17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  <c r="Q92" s="20">
        <f t="shared" si="1"/>
        <v>17.494345301220115</v>
      </c>
    </row>
    <row r="93" spans="2:17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  <c r="Q93" s="20">
        <f t="shared" si="1"/>
        <v>17.494345301220115</v>
      </c>
    </row>
    <row r="94" spans="2:17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  <c r="Q94" s="20">
        <f t="shared" si="1"/>
        <v>18.887700236715521</v>
      </c>
    </row>
    <row r="95" spans="2:17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  <c r="Q95" s="20">
        <f t="shared" si="1"/>
        <v>19.042517451770568</v>
      </c>
    </row>
    <row r="96" spans="2:17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  <c r="Q96" s="20">
        <f t="shared" si="1"/>
        <v>20.900324032431111</v>
      </c>
    </row>
    <row r="97" spans="2:18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s="20">
        <f t="shared" si="1"/>
        <v>19.816603527045793</v>
      </c>
      <c r="R97" t="s">
        <v>16</v>
      </c>
    </row>
    <row r="98" spans="2:18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s="20">
        <f t="shared" si="1"/>
        <v>20.435872387265974</v>
      </c>
      <c r="R98" t="s">
        <v>16</v>
      </c>
    </row>
    <row r="99" spans="2:18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  <c r="Q99" s="20">
        <f t="shared" si="1"/>
        <v>19.197334666825611</v>
      </c>
    </row>
    <row r="100" spans="2:18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  <c r="Q100" s="20">
        <f t="shared" si="1"/>
        <v>20.126237957155883</v>
      </c>
    </row>
    <row r="101" spans="2:18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  <c r="Q101" s="20">
        <f t="shared" si="1"/>
        <v>20.590689602321021</v>
      </c>
    </row>
    <row r="102" spans="2:18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  <c r="Q102" s="20">
        <f t="shared" si="1"/>
        <v>23.53221668836688</v>
      </c>
    </row>
    <row r="103" spans="2:18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  <c r="Q103" s="20">
        <f t="shared" si="1"/>
        <v>22.138861752871474</v>
      </c>
    </row>
    <row r="104" spans="2:18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  <c r="Q104" s="20">
        <f t="shared" si="1"/>
        <v>22.448496182981565</v>
      </c>
    </row>
    <row r="105" spans="2:18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  <c r="Q105" s="20">
        <f t="shared" si="1"/>
        <v>23.067765043201746</v>
      </c>
    </row>
    <row r="106" spans="2:18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  <c r="Q106" s="20">
        <f t="shared" si="1"/>
        <v>21.984044537816427</v>
      </c>
    </row>
    <row r="107" spans="2:18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  <c r="Q107" s="20">
        <f t="shared" si="1"/>
        <v>21.674410107706336</v>
      </c>
    </row>
    <row r="108" spans="2:18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  <c r="Q108" s="20">
        <f t="shared" si="1"/>
        <v>16.565442010889843</v>
      </c>
    </row>
    <row r="109" spans="2:18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  <c r="Q109" s="20">
        <f t="shared" si="1"/>
        <v>11.611291129128395</v>
      </c>
    </row>
    <row r="110" spans="2:18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  <c r="Q110" s="20">
        <f t="shared" si="1"/>
        <v>8.8245812581375809</v>
      </c>
    </row>
    <row r="111" spans="2:18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  <c r="Q111" s="20">
        <f t="shared" si="1"/>
        <v>7.1215918925320825</v>
      </c>
    </row>
    <row r="112" spans="2:18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  <c r="Q112" s="20">
        <f t="shared" si="1"/>
        <v>5.7282369570366747</v>
      </c>
    </row>
    <row r="113" spans="2:17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  <c r="Q113" s="20">
        <f t="shared" si="1"/>
        <v>5.88305417209172</v>
      </c>
    </row>
    <row r="114" spans="2:17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  <c r="Q114" s="20">
        <f t="shared" si="1"/>
        <v>4.0252475914311772</v>
      </c>
    </row>
    <row r="115" spans="2:17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  <c r="Q115" s="20">
        <f t="shared" si="1"/>
        <v>3.4059787312109959</v>
      </c>
    </row>
    <row r="116" spans="2:17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  <c r="Q116" s="20">
        <f t="shared" si="1"/>
        <v>5.2637853118715388</v>
      </c>
    </row>
    <row r="117" spans="2:17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  <c r="Q117" s="20">
        <f t="shared" si="1"/>
        <v>5.5734197419816294</v>
      </c>
    </row>
    <row r="118" spans="2:17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  <c r="Q118" s="20">
        <f t="shared" si="1"/>
        <v>5.88305417209172</v>
      </c>
    </row>
    <row r="119" spans="2:17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  <c r="Q119" s="20">
        <f t="shared" si="1"/>
        <v>6.3475058172568559</v>
      </c>
    </row>
    <row r="120" spans="2:17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  <c r="Q120" s="20">
        <f t="shared" si="1"/>
        <v>6.6571402473669465</v>
      </c>
    </row>
    <row r="121" spans="2:17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  <c r="Q121" s="20">
        <f t="shared" si="1"/>
        <v>7.4312263226421731</v>
      </c>
    </row>
    <row r="122" spans="2:17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  <c r="Q122" s="20">
        <f t="shared" si="1"/>
        <v>8.2053123979173996</v>
      </c>
    </row>
    <row r="123" spans="2:17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  <c r="Q123" s="20">
        <f t="shared" si="1"/>
        <v>7.1215918925320825</v>
      </c>
    </row>
    <row r="124" spans="2:17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  <c r="Q124" s="20">
        <f t="shared" si="1"/>
        <v>7.4312263226421731</v>
      </c>
    </row>
    <row r="125" spans="2:17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  <c r="Q125" s="20">
        <f t="shared" si="1"/>
        <v>8.9793984731926262</v>
      </c>
    </row>
    <row r="126" spans="2:17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  <c r="Q126" s="20">
        <f t="shared" si="1"/>
        <v>8.8245812581375809</v>
      </c>
    </row>
    <row r="127" spans="2:17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  <c r="Q127" s="20">
        <f t="shared" si="1"/>
        <v>8.9793984731926262</v>
      </c>
    </row>
    <row r="128" spans="2:17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  <c r="Q128" s="20">
        <f t="shared" si="1"/>
        <v>8.5149468280274903</v>
      </c>
    </row>
    <row r="129" spans="2:18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  <c r="Q129" s="20">
        <f t="shared" si="1"/>
        <v>11.146839483963259</v>
      </c>
    </row>
    <row r="130" spans="2:18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  <c r="Q130" s="20">
        <f t="shared" si="1"/>
        <v>11.76610834418344</v>
      </c>
    </row>
    <row r="131" spans="2:18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  <c r="Q131" s="20">
        <f t="shared" si="1"/>
        <v>14.39800100011921</v>
      </c>
    </row>
    <row r="132" spans="2:18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  <c r="Q132" s="20">
        <f t="shared" si="1"/>
        <v>14.862452645284346</v>
      </c>
    </row>
    <row r="133" spans="2:18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  <c r="Q133" s="20">
        <f t="shared" si="1"/>
        <v>15.946173150669662</v>
      </c>
    </row>
    <row r="134" spans="2:18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  <c r="Q134" s="20">
        <f t="shared" si="1"/>
        <v>15.636538720559571</v>
      </c>
    </row>
    <row r="135" spans="2:18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  <c r="Q135" s="20">
        <f t="shared" si="1"/>
        <v>17.339528086165071</v>
      </c>
    </row>
    <row r="136" spans="2:18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  <c r="Q136" s="20">
        <f t="shared" si="1"/>
        <v>15.791355935614616</v>
      </c>
    </row>
    <row r="137" spans="2:18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s="20">
        <f t="shared" si="1"/>
        <v>19.197334666825611</v>
      </c>
      <c r="R137" t="s">
        <v>19</v>
      </c>
    </row>
    <row r="138" spans="2:18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20">
        <f t="shared" si="1"/>
        <v>18.423248591550387</v>
      </c>
      <c r="R138" s="18" t="s">
        <v>20</v>
      </c>
    </row>
    <row r="139" spans="2:18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  <c r="Q139" s="20">
        <f t="shared" ref="Q139:Q204" si="2">SUM(O133:O139)/$Q$1</f>
        <v>18.578065806605434</v>
      </c>
    </row>
    <row r="140" spans="2:18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  <c r="Q140" s="20">
        <f t="shared" si="2"/>
        <v>17.494345301220115</v>
      </c>
    </row>
    <row r="141" spans="2:18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  <c r="Q141" s="20">
        <f t="shared" si="2"/>
        <v>18.113614161440296</v>
      </c>
    </row>
    <row r="142" spans="2:18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  <c r="Q142" s="20">
        <f t="shared" si="2"/>
        <v>17.339528086165071</v>
      </c>
    </row>
    <row r="143" spans="2:18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  <c r="Q143" s="20">
        <f t="shared" si="2"/>
        <v>17.649162516275162</v>
      </c>
    </row>
    <row r="144" spans="2:18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  <c r="Q144" s="20">
        <f t="shared" si="2"/>
        <v>18.732883021660477</v>
      </c>
    </row>
    <row r="145" spans="2:18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  <c r="Q145" s="20">
        <f t="shared" si="2"/>
        <v>17.184710871110024</v>
      </c>
    </row>
    <row r="146" spans="2:18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  <c r="Q146" s="20">
        <f t="shared" si="2"/>
        <v>18.423248591550387</v>
      </c>
    </row>
    <row r="147" spans="2:18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  <c r="Q147" s="20">
        <f t="shared" si="2"/>
        <v>20.435872387265974</v>
      </c>
    </row>
    <row r="148" spans="2:18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  <c r="Q148" s="20">
        <f t="shared" si="2"/>
        <v>19.816603527045793</v>
      </c>
    </row>
    <row r="149" spans="2:18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s="20">
        <f t="shared" si="2"/>
        <v>22.293678967926517</v>
      </c>
      <c r="R149" t="s">
        <v>21</v>
      </c>
    </row>
    <row r="150" spans="2:18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0">
        <f t="shared" si="2"/>
        <v>22.293678967926517</v>
      </c>
      <c r="R150" s="2">
        <v>44063</v>
      </c>
    </row>
    <row r="151" spans="2:18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0">
        <f t="shared" si="2"/>
        <v>19.97142074210084</v>
      </c>
      <c r="R151" s="2">
        <v>44064</v>
      </c>
    </row>
    <row r="152" spans="2:18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0">
        <f t="shared" si="2"/>
        <v>22.603313398036608</v>
      </c>
      <c r="R152" s="2">
        <v>44065</v>
      </c>
    </row>
    <row r="153" spans="2:18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0">
        <f t="shared" si="2"/>
        <v>20.745506817376064</v>
      </c>
      <c r="R153" s="2">
        <v>44066</v>
      </c>
    </row>
    <row r="154" spans="2:18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0">
        <f t="shared" si="2"/>
        <v>21.055141247486155</v>
      </c>
      <c r="R154" s="2">
        <v>44067</v>
      </c>
    </row>
    <row r="155" spans="2:18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0">
        <f t="shared" si="2"/>
        <v>22.293678967926517</v>
      </c>
      <c r="R155" s="2">
        <v>44068</v>
      </c>
    </row>
    <row r="156" spans="2:18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0">
        <f t="shared" si="2"/>
        <v>20.900324032431111</v>
      </c>
      <c r="R156" s="2">
        <v>44069</v>
      </c>
    </row>
    <row r="157" spans="2:18" x14ac:dyDescent="0.2">
      <c r="B157" s="7">
        <v>44069</v>
      </c>
      <c r="C157" s="8">
        <v>0.91666666666666663</v>
      </c>
      <c r="D157" s="17">
        <f>-CD[[#This Row],[Gestorben]]</f>
        <v>-46</v>
      </c>
      <c r="E157" s="9">
        <v>46</v>
      </c>
      <c r="F157" s="10">
        <v>5</v>
      </c>
      <c r="G157" s="11">
        <f>CD[[#This Row],[KH]]-CD[[#This Row],[KH (intensiv)]]</f>
        <v>14</v>
      </c>
      <c r="H157" s="11">
        <f>CD[[#This Row],[Infiziert]]-CD[[#This Row],[KH (nicht intensiv)]]-CD[[#This Row],[KH (intensiv)]]</f>
        <v>128</v>
      </c>
      <c r="I157" s="10">
        <v>2422</v>
      </c>
      <c r="J157" s="10">
        <v>2615</v>
      </c>
      <c r="K157" s="10">
        <v>147</v>
      </c>
      <c r="L157" s="10">
        <v>19</v>
      </c>
      <c r="M157" s="10">
        <v>1011</v>
      </c>
      <c r="N157" s="11">
        <f>CD[[#This Row],[Gestorben]]+CD[[#This Row],[KH (intensiv)]]+CD[[#This Row],[KH (nicht intensiv)]]+CD[[#This Row],[Infiziert (o. KH)]]+CD[[#This Row],[Genesen]]-CD[[#This Row],[Total]]</f>
        <v>0</v>
      </c>
      <c r="O157" s="12">
        <f>CD[[#This Row],[Total]]-J156</f>
        <v>30</v>
      </c>
      <c r="P157" s="12">
        <f>CD[[#This Row],[Genesen]]-I156</f>
        <v>17</v>
      </c>
      <c r="Q157" s="20">
        <f t="shared" si="2"/>
        <v>22.758130613091655</v>
      </c>
      <c r="R157" s="2">
        <v>44070</v>
      </c>
    </row>
    <row r="158" spans="2:18" x14ac:dyDescent="0.2">
      <c r="B158" s="7">
        <v>44070</v>
      </c>
      <c r="C158" s="8">
        <v>0.91666666666666663</v>
      </c>
      <c r="D158" s="17">
        <f>-CD[[#This Row],[Gestorben]]</f>
        <v>-46</v>
      </c>
      <c r="E158" s="9">
        <v>46</v>
      </c>
      <c r="F158" s="10">
        <v>5</v>
      </c>
      <c r="G158" s="11">
        <f>CD[[#This Row],[KH]]-CD[[#This Row],[KH (intensiv)]]</f>
        <v>11</v>
      </c>
      <c r="H158" s="11">
        <f>CD[[#This Row],[Infiziert]]-CD[[#This Row],[KH (nicht intensiv)]]-CD[[#This Row],[KH (intensiv)]]</f>
        <v>120</v>
      </c>
      <c r="I158" s="10">
        <v>2454</v>
      </c>
      <c r="J158" s="10">
        <v>2636</v>
      </c>
      <c r="K158" s="10">
        <v>136</v>
      </c>
      <c r="L158" s="10">
        <v>16</v>
      </c>
      <c r="M158" s="10">
        <v>1053</v>
      </c>
      <c r="N158" s="11">
        <f>CD[[#This Row],[Gestorben]]+CD[[#This Row],[KH (intensiv)]]+CD[[#This Row],[KH (nicht intensiv)]]+CD[[#This Row],[Infiziert (o. KH)]]+CD[[#This Row],[Genesen]]-CD[[#This Row],[Total]]</f>
        <v>0</v>
      </c>
      <c r="O158" s="12">
        <f>CD[[#This Row],[Total]]-J157</f>
        <v>21</v>
      </c>
      <c r="P158" s="12">
        <f>CD[[#This Row],[Genesen]]-I157</f>
        <v>32</v>
      </c>
      <c r="Q158" s="20">
        <f t="shared" si="2"/>
        <v>21.984044537816427</v>
      </c>
      <c r="R158" s="2">
        <v>44071</v>
      </c>
    </row>
    <row r="159" spans="2:18" x14ac:dyDescent="0.2">
      <c r="B159" s="7">
        <v>44071</v>
      </c>
      <c r="C159" s="8">
        <v>0.91666666666666663</v>
      </c>
      <c r="D159" s="17">
        <f>-CD[[#This Row],[Gestorben]]</f>
        <v>-47</v>
      </c>
      <c r="E159" s="9">
        <v>47</v>
      </c>
      <c r="F159" s="10">
        <v>5</v>
      </c>
      <c r="G159" s="11">
        <f>CD[[#This Row],[KH]]-CD[[#This Row],[KH (intensiv)]]</f>
        <v>9</v>
      </c>
      <c r="H159" s="11">
        <f>CD[[#This Row],[Infiziert]]-CD[[#This Row],[KH (nicht intensiv)]]-CD[[#This Row],[KH (intensiv)]]</f>
        <v>108</v>
      </c>
      <c r="I159" s="10">
        <v>2483</v>
      </c>
      <c r="J159" s="10">
        <v>2652</v>
      </c>
      <c r="K159" s="10">
        <v>122</v>
      </c>
      <c r="L159" s="10">
        <v>14</v>
      </c>
      <c r="M159" s="10">
        <v>1048</v>
      </c>
      <c r="N159" s="11">
        <f>CD[[#This Row],[Gestorben]]+CD[[#This Row],[KH (intensiv)]]+CD[[#This Row],[KH (nicht intensiv)]]+CD[[#This Row],[Infiziert (o. KH)]]+CD[[#This Row],[Genesen]]-CD[[#This Row],[Total]]</f>
        <v>0</v>
      </c>
      <c r="O159" s="12">
        <f>CD[[#This Row],[Total]]-J158</f>
        <v>16</v>
      </c>
      <c r="P159" s="12">
        <f>CD[[#This Row],[Genesen]]-I158</f>
        <v>29</v>
      </c>
      <c r="Q159" s="20">
        <f t="shared" si="2"/>
        <v>20.126237957155883</v>
      </c>
      <c r="R159" s="2">
        <v>44072</v>
      </c>
    </row>
    <row r="160" spans="2:18" x14ac:dyDescent="0.2">
      <c r="B160" s="7">
        <v>44072</v>
      </c>
      <c r="C160" s="8">
        <v>0.91666666666666663</v>
      </c>
      <c r="D160" s="17">
        <f>-CD[[#This Row],[Gestorben]]</f>
        <v>-47</v>
      </c>
      <c r="E160" s="9">
        <v>47</v>
      </c>
      <c r="F160" s="10">
        <v>4</v>
      </c>
      <c r="G160" s="11">
        <f>CD[[#This Row],[KH]]-CD[[#This Row],[KH (intensiv)]]</f>
        <v>9</v>
      </c>
      <c r="H160" s="11">
        <f>CD[[#This Row],[Infiziert]]-CD[[#This Row],[KH (nicht intensiv)]]-CD[[#This Row],[KH (intensiv)]]</f>
        <v>107</v>
      </c>
      <c r="I160" s="10">
        <v>2495</v>
      </c>
      <c r="J160" s="10">
        <v>2662</v>
      </c>
      <c r="K160" s="10">
        <v>120</v>
      </c>
      <c r="L160" s="10">
        <v>13</v>
      </c>
      <c r="M160" s="10">
        <v>988</v>
      </c>
      <c r="N160" s="11">
        <f>CD[[#This Row],[Gestorben]]+CD[[#This Row],[KH (intensiv)]]+CD[[#This Row],[KH (nicht intensiv)]]+CD[[#This Row],[Infiziert (o. KH)]]+CD[[#This Row],[Genesen]]-CD[[#This Row],[Total]]</f>
        <v>0</v>
      </c>
      <c r="O160" s="12">
        <f>CD[[#This Row],[Total]]-J159</f>
        <v>10</v>
      </c>
      <c r="P160" s="12">
        <f>CD[[#This Row],[Genesen]]-I159</f>
        <v>12</v>
      </c>
      <c r="Q160" s="20">
        <f t="shared" si="2"/>
        <v>19.816603527045793</v>
      </c>
      <c r="R160" s="2">
        <v>44073</v>
      </c>
    </row>
    <row r="161" spans="2:18" x14ac:dyDescent="0.2">
      <c r="B161" s="7">
        <v>44073</v>
      </c>
      <c r="C161" s="8">
        <v>0.91666666666666663</v>
      </c>
      <c r="D161" s="17">
        <f>-CD[[#This Row],[Gestorben]]</f>
        <v>-47</v>
      </c>
      <c r="E161" s="9">
        <v>47</v>
      </c>
      <c r="F161" s="10">
        <v>4</v>
      </c>
      <c r="G161" s="11">
        <f>CD[[#This Row],[KH]]-CD[[#This Row],[KH (intensiv)]]</f>
        <v>8</v>
      </c>
      <c r="H161" s="11">
        <f>CD[[#This Row],[Infiziert]]-CD[[#This Row],[KH (nicht intensiv)]]-CD[[#This Row],[KH (intensiv)]]</f>
        <v>99</v>
      </c>
      <c r="I161" s="10">
        <v>2516</v>
      </c>
      <c r="J161" s="10">
        <v>2674</v>
      </c>
      <c r="K161" s="10">
        <v>111</v>
      </c>
      <c r="L161" s="10">
        <v>12</v>
      </c>
      <c r="M161" s="10">
        <v>949</v>
      </c>
      <c r="N161" s="11">
        <f>CD[[#This Row],[Gestorben]]+CD[[#This Row],[KH (intensiv)]]+CD[[#This Row],[KH (nicht intensiv)]]+CD[[#This Row],[Infiziert (o. KH)]]+CD[[#This Row],[Genesen]]-CD[[#This Row],[Total]]</f>
        <v>0</v>
      </c>
      <c r="O161" s="12">
        <f>CD[[#This Row],[Total]]-J160</f>
        <v>12</v>
      </c>
      <c r="P161" s="12">
        <f>CD[[#This Row],[Genesen]]-I160</f>
        <v>21</v>
      </c>
      <c r="Q161" s="20">
        <f t="shared" si="2"/>
        <v>18.423248591550387</v>
      </c>
      <c r="R161" s="2">
        <v>44074</v>
      </c>
    </row>
    <row r="162" spans="2:18" x14ac:dyDescent="0.2">
      <c r="B162" s="7">
        <v>44074</v>
      </c>
      <c r="C162" s="8">
        <v>0.91666666666666663</v>
      </c>
      <c r="D162" s="17">
        <f>-CD[[#This Row],[Gestorben]]</f>
        <v>-47</v>
      </c>
      <c r="E162" s="9">
        <v>47</v>
      </c>
      <c r="F162" s="10">
        <v>4</v>
      </c>
      <c r="G162" s="11">
        <f>CD[[#This Row],[KH]]-CD[[#This Row],[KH (intensiv)]]</f>
        <v>7</v>
      </c>
      <c r="H162" s="11">
        <f>CD[[#This Row],[Infiziert]]-CD[[#This Row],[KH (nicht intensiv)]]-CD[[#This Row],[KH (intensiv)]]</f>
        <v>99</v>
      </c>
      <c r="I162" s="10">
        <v>2524</v>
      </c>
      <c r="J162" s="10">
        <v>2681</v>
      </c>
      <c r="K162" s="10">
        <v>110</v>
      </c>
      <c r="L162" s="10">
        <v>11</v>
      </c>
      <c r="M162" s="10">
        <v>945</v>
      </c>
      <c r="N162" s="11">
        <f>CD[[#This Row],[Gestorben]]+CD[[#This Row],[KH (intensiv)]]+CD[[#This Row],[KH (nicht intensiv)]]+CD[[#This Row],[Infiziert (o. KH)]]+CD[[#This Row],[Genesen]]-CD[[#This Row],[Total]]</f>
        <v>0</v>
      </c>
      <c r="O162" s="12">
        <f>CD[[#This Row],[Total]]-J161</f>
        <v>7</v>
      </c>
      <c r="P162" s="12">
        <f>CD[[#This Row],[Genesen]]-I161</f>
        <v>8</v>
      </c>
      <c r="Q162" s="20">
        <f t="shared" si="2"/>
        <v>17.649162516275162</v>
      </c>
      <c r="R162" s="2">
        <v>44075</v>
      </c>
    </row>
    <row r="163" spans="2:18" x14ac:dyDescent="0.2">
      <c r="B163" s="7">
        <v>44075</v>
      </c>
      <c r="C163" s="8">
        <v>0.91666666666666663</v>
      </c>
      <c r="D163" s="17">
        <f>-CD[[#This Row],[Gestorben]]</f>
        <v>-47</v>
      </c>
      <c r="E163" s="9">
        <v>47</v>
      </c>
      <c r="F163" s="10">
        <v>5</v>
      </c>
      <c r="G163" s="11">
        <f>CD[[#This Row],[KH]]-CD[[#This Row],[KH (intensiv)]]</f>
        <v>7</v>
      </c>
      <c r="H163" s="11">
        <f>CD[[#This Row],[Infiziert]]-CD[[#This Row],[KH (nicht intensiv)]]-CD[[#This Row],[KH (intensiv)]]</f>
        <v>92</v>
      </c>
      <c r="I163" s="10">
        <v>2548</v>
      </c>
      <c r="J163" s="10">
        <v>2699</v>
      </c>
      <c r="K163" s="10">
        <v>104</v>
      </c>
      <c r="L163" s="10">
        <v>12</v>
      </c>
      <c r="M163" s="10">
        <v>826</v>
      </c>
      <c r="N163" s="11">
        <f>CD[[#This Row],[Gestorben]]+CD[[#This Row],[KH (intensiv)]]+CD[[#This Row],[KH (nicht intensiv)]]+CD[[#This Row],[Infiziert (o. KH)]]+CD[[#This Row],[Genesen]]-CD[[#This Row],[Total]]</f>
        <v>0</v>
      </c>
      <c r="O163" s="12">
        <f>CD[[#This Row],[Total]]-J162</f>
        <v>18</v>
      </c>
      <c r="P163" s="12">
        <f>CD[[#This Row],[Genesen]]-I162</f>
        <v>24</v>
      </c>
      <c r="Q163" s="20">
        <f t="shared" si="2"/>
        <v>17.649162516275162</v>
      </c>
      <c r="R163" s="2">
        <v>44076</v>
      </c>
    </row>
    <row r="164" spans="2:18" x14ac:dyDescent="0.2">
      <c r="B164" s="7">
        <v>44076</v>
      </c>
      <c r="C164" s="8">
        <v>0.91666666666666663</v>
      </c>
      <c r="D164" s="17">
        <f>-CD[[#This Row],[Gestorben]]</f>
        <v>-47</v>
      </c>
      <c r="E164" s="9">
        <v>47</v>
      </c>
      <c r="F164" s="10">
        <v>6</v>
      </c>
      <c r="G164" s="11">
        <f>CD[[#This Row],[KH]]-CD[[#This Row],[KH (intensiv)]]</f>
        <v>7</v>
      </c>
      <c r="H164" s="11">
        <f>CD[[#This Row],[Infiziert]]-CD[[#This Row],[KH (nicht intensiv)]]-CD[[#This Row],[KH (intensiv)]]</f>
        <v>88</v>
      </c>
      <c r="I164" s="10">
        <v>2559</v>
      </c>
      <c r="J164" s="10">
        <v>2707</v>
      </c>
      <c r="K164" s="10">
        <v>101</v>
      </c>
      <c r="L164" s="10">
        <v>13</v>
      </c>
      <c r="M164" s="10">
        <v>836</v>
      </c>
      <c r="N164" s="11">
        <f>CD[[#This Row],[Gestorben]]+CD[[#This Row],[KH (intensiv)]]+CD[[#This Row],[KH (nicht intensiv)]]+CD[[#This Row],[Infiziert (o. KH)]]+CD[[#This Row],[Genesen]]-CD[[#This Row],[Total]]</f>
        <v>0</v>
      </c>
      <c r="O164" s="12">
        <f>CD[[#This Row],[Total]]-J163</f>
        <v>8</v>
      </c>
      <c r="P164" s="12">
        <f>CD[[#This Row],[Genesen]]-I163</f>
        <v>11</v>
      </c>
      <c r="Q164" s="20">
        <f t="shared" si="2"/>
        <v>14.243183785064165</v>
      </c>
      <c r="R164" s="2">
        <v>44077</v>
      </c>
    </row>
    <row r="165" spans="2:18" x14ac:dyDescent="0.2">
      <c r="B165" s="7">
        <v>44077</v>
      </c>
      <c r="C165" s="8">
        <v>0.91666666666666663</v>
      </c>
      <c r="D165" s="17">
        <f>-CD[[#This Row],[Gestorben]]</f>
        <v>-47</v>
      </c>
      <c r="E165" s="9">
        <v>47</v>
      </c>
      <c r="F165" s="10">
        <v>5</v>
      </c>
      <c r="G165" s="11">
        <f>CD[[#This Row],[KH]]-CD[[#This Row],[KH (intensiv)]]</f>
        <v>7</v>
      </c>
      <c r="H165" s="11">
        <f>CD[[#This Row],[Infiziert]]-CD[[#This Row],[KH (nicht intensiv)]]-CD[[#This Row],[KH (intensiv)]]</f>
        <v>88</v>
      </c>
      <c r="I165" s="10">
        <v>2579</v>
      </c>
      <c r="J165" s="10">
        <v>2726</v>
      </c>
      <c r="K165" s="10">
        <v>100</v>
      </c>
      <c r="L165" s="10">
        <v>12</v>
      </c>
      <c r="M165" s="10">
        <v>822</v>
      </c>
      <c r="N165" s="11">
        <f>CD[[#This Row],[Gestorben]]+CD[[#This Row],[KH (intensiv)]]+CD[[#This Row],[KH (nicht intensiv)]]+CD[[#This Row],[Infiziert (o. KH)]]+CD[[#This Row],[Genesen]]-CD[[#This Row],[Total]]</f>
        <v>0</v>
      </c>
      <c r="O165" s="12">
        <f>CD[[#This Row],[Total]]-J164</f>
        <v>19</v>
      </c>
      <c r="P165" s="12">
        <f>CD[[#This Row],[Genesen]]-I164</f>
        <v>20</v>
      </c>
      <c r="Q165" s="20">
        <f t="shared" si="2"/>
        <v>13.933549354954074</v>
      </c>
      <c r="R165" s="2">
        <v>44078</v>
      </c>
    </row>
    <row r="166" spans="2:18" x14ac:dyDescent="0.2">
      <c r="B166" s="7">
        <v>44078</v>
      </c>
      <c r="C166" s="8">
        <v>0.91666666666666663</v>
      </c>
      <c r="D166" s="17">
        <f>-CD[[#This Row],[Gestorben]]</f>
        <v>-47</v>
      </c>
      <c r="E166" s="9">
        <v>47</v>
      </c>
      <c r="F166" s="10">
        <v>4</v>
      </c>
      <c r="G166" s="11">
        <f>CD[[#This Row],[KH]]-CD[[#This Row],[KH (intensiv)]]</f>
        <v>9</v>
      </c>
      <c r="H166" s="11">
        <f>CD[[#This Row],[Infiziert]]-CD[[#This Row],[KH (nicht intensiv)]]-CD[[#This Row],[KH (intensiv)]]</f>
        <v>89</v>
      </c>
      <c r="I166" s="10">
        <v>2594</v>
      </c>
      <c r="J166" s="10">
        <v>2743</v>
      </c>
      <c r="K166" s="10">
        <v>102</v>
      </c>
      <c r="L166" s="10">
        <v>13</v>
      </c>
      <c r="M166" s="10">
        <v>777</v>
      </c>
      <c r="N166" s="11">
        <f>CD[[#This Row],[Gestorben]]+CD[[#This Row],[KH (intensiv)]]+CD[[#This Row],[KH (nicht intensiv)]]+CD[[#This Row],[Infiziert (o. KH)]]+CD[[#This Row],[Genesen]]-CD[[#This Row],[Total]]</f>
        <v>0</v>
      </c>
      <c r="O166" s="12">
        <f>CD[[#This Row],[Total]]-J165</f>
        <v>17</v>
      </c>
      <c r="P166" s="12">
        <f>CD[[#This Row],[Genesen]]-I165</f>
        <v>15</v>
      </c>
      <c r="Q166" s="20">
        <f t="shared" si="2"/>
        <v>14.08836657000912</v>
      </c>
      <c r="R166" s="2">
        <v>44079</v>
      </c>
    </row>
    <row r="167" spans="2:18" x14ac:dyDescent="0.2">
      <c r="B167" s="7">
        <v>44079</v>
      </c>
      <c r="C167" s="8">
        <v>0.91666666666666663</v>
      </c>
      <c r="D167" s="17">
        <f>-CD[[#This Row],[Gestorben]]</f>
        <v>-47</v>
      </c>
      <c r="E167" s="9">
        <v>47</v>
      </c>
      <c r="F167" s="10">
        <v>5</v>
      </c>
      <c r="G167" s="11">
        <f>CD[[#This Row],[KH]]-CD[[#This Row],[KH (intensiv)]]</f>
        <v>7</v>
      </c>
      <c r="H167" s="11">
        <f>CD[[#This Row],[Infiziert]]-CD[[#This Row],[KH (nicht intensiv)]]-CD[[#This Row],[KH (intensiv)]]</f>
        <v>78</v>
      </c>
      <c r="I167" s="10">
        <v>2622</v>
      </c>
      <c r="J167" s="10">
        <v>2759</v>
      </c>
      <c r="K167" s="10">
        <v>90</v>
      </c>
      <c r="L167" s="10">
        <v>12</v>
      </c>
      <c r="M167" s="10">
        <v>590</v>
      </c>
      <c r="N167" s="11">
        <f>CD[[#This Row],[Gestorben]]+CD[[#This Row],[KH (intensiv)]]+CD[[#This Row],[KH (nicht intensiv)]]+CD[[#This Row],[Infiziert (o. KH)]]+CD[[#This Row],[Genesen]]-CD[[#This Row],[Total]]</f>
        <v>0</v>
      </c>
      <c r="O167" s="12">
        <f>CD[[#This Row],[Total]]-J166</f>
        <v>16</v>
      </c>
      <c r="P167" s="12">
        <f>CD[[#This Row],[Genesen]]-I166</f>
        <v>28</v>
      </c>
      <c r="Q167" s="20">
        <f t="shared" si="2"/>
        <v>15.017269860339391</v>
      </c>
      <c r="R167" s="2">
        <v>44080</v>
      </c>
    </row>
    <row r="168" spans="2:18" x14ac:dyDescent="0.2">
      <c r="B168" s="7">
        <v>44080</v>
      </c>
      <c r="C168" s="8">
        <v>0.91666666666666663</v>
      </c>
      <c r="D168" s="17">
        <f>-CD[[#This Row],[Gestorben]]</f>
        <v>-47</v>
      </c>
      <c r="E168" s="9">
        <v>47</v>
      </c>
      <c r="F168" s="10">
        <v>5</v>
      </c>
      <c r="G168" s="11">
        <f>CD[[#This Row],[KH]]-CD[[#This Row],[KH (intensiv)]]</f>
        <v>7</v>
      </c>
      <c r="H168" s="11">
        <f>CD[[#This Row],[Infiziert]]-CD[[#This Row],[KH (nicht intensiv)]]-CD[[#This Row],[KH (intensiv)]]</f>
        <v>87</v>
      </c>
      <c r="I168" s="10">
        <v>2624</v>
      </c>
      <c r="J168" s="10">
        <v>2770</v>
      </c>
      <c r="K168" s="10">
        <v>99</v>
      </c>
      <c r="L168" s="10">
        <v>12</v>
      </c>
      <c r="M168" s="10">
        <v>562</v>
      </c>
      <c r="N168" s="11">
        <f>CD[[#This Row],[Gestorben]]+CD[[#This Row],[KH (intensiv)]]+CD[[#This Row],[KH (nicht intensiv)]]+CD[[#This Row],[Infiziert (o. KH)]]+CD[[#This Row],[Genesen]]-CD[[#This Row],[Total]]</f>
        <v>0</v>
      </c>
      <c r="O168" s="12">
        <f>CD[[#This Row],[Total]]-J167</f>
        <v>11</v>
      </c>
      <c r="P168" s="12">
        <f>CD[[#This Row],[Genesen]]-I167</f>
        <v>2</v>
      </c>
      <c r="Q168" s="20">
        <f t="shared" si="2"/>
        <v>14.862452645284346</v>
      </c>
      <c r="R168" s="2">
        <v>44081</v>
      </c>
    </row>
    <row r="169" spans="2:18" x14ac:dyDescent="0.2">
      <c r="B169" s="7">
        <v>44081</v>
      </c>
      <c r="C169" s="8">
        <v>0.91666666666666663</v>
      </c>
      <c r="D169" s="17">
        <f>-CD[[#This Row],[Gestorben]]</f>
        <v>-47</v>
      </c>
      <c r="E169" s="9">
        <v>47</v>
      </c>
      <c r="F169" s="10">
        <v>6</v>
      </c>
      <c r="G169" s="11">
        <f>CD[[#This Row],[KH]]-CD[[#This Row],[KH (intensiv)]]</f>
        <v>7</v>
      </c>
      <c r="H169" s="11">
        <f>CD[[#This Row],[Infiziert]]-CD[[#This Row],[KH (nicht intensiv)]]-CD[[#This Row],[KH (intensiv)]]</f>
        <v>85</v>
      </c>
      <c r="I169" s="10">
        <v>2636</v>
      </c>
      <c r="J169" s="10">
        <v>2781</v>
      </c>
      <c r="K169" s="10">
        <v>98</v>
      </c>
      <c r="L169" s="10">
        <v>13</v>
      </c>
      <c r="M169" s="10">
        <v>557</v>
      </c>
      <c r="N169" s="11">
        <f>CD[[#This Row],[Gestorben]]+CD[[#This Row],[KH (intensiv)]]+CD[[#This Row],[KH (nicht intensiv)]]+CD[[#This Row],[Infiziert (o. KH)]]+CD[[#This Row],[Genesen]]-CD[[#This Row],[Total]]</f>
        <v>0</v>
      </c>
      <c r="O169" s="12">
        <f>CD[[#This Row],[Total]]-J168</f>
        <v>11</v>
      </c>
      <c r="P169" s="12">
        <f>CD[[#This Row],[Genesen]]-I168</f>
        <v>12</v>
      </c>
      <c r="Q169" s="20">
        <f t="shared" si="2"/>
        <v>15.481721505504527</v>
      </c>
      <c r="R169" s="2">
        <v>44082</v>
      </c>
    </row>
    <row r="170" spans="2:18" x14ac:dyDescent="0.2">
      <c r="B170" s="7">
        <v>44082</v>
      </c>
      <c r="C170" s="8">
        <v>0.91666666666666663</v>
      </c>
      <c r="D170" s="17">
        <f>-CD[[#This Row],[Gestorben]]</f>
        <v>-47</v>
      </c>
      <c r="E170" s="9">
        <v>47</v>
      </c>
      <c r="F170" s="10">
        <v>5</v>
      </c>
      <c r="G170" s="11">
        <f>CD[[#This Row],[KH]]-CD[[#This Row],[KH (intensiv)]]</f>
        <v>9</v>
      </c>
      <c r="H170" s="11">
        <f>CD[[#This Row],[Infiziert]]-CD[[#This Row],[KH (nicht intensiv)]]-CD[[#This Row],[KH (intensiv)]]</f>
        <v>73</v>
      </c>
      <c r="I170" s="10">
        <v>2659</v>
      </c>
      <c r="J170" s="10">
        <v>2793</v>
      </c>
      <c r="K170" s="10">
        <v>87</v>
      </c>
      <c r="L170" s="10">
        <v>14</v>
      </c>
      <c r="M170" s="10">
        <v>549</v>
      </c>
      <c r="N170" s="11">
        <f>CD[[#This Row],[Gestorben]]+CD[[#This Row],[KH (intensiv)]]+CD[[#This Row],[KH (nicht intensiv)]]+CD[[#This Row],[Infiziert (o. KH)]]+CD[[#This Row],[Genesen]]-CD[[#This Row],[Total]]</f>
        <v>0</v>
      </c>
      <c r="O170" s="12">
        <f>CD[[#This Row],[Total]]-J169</f>
        <v>12</v>
      </c>
      <c r="P170" s="12">
        <f>CD[[#This Row],[Genesen]]-I169</f>
        <v>23</v>
      </c>
      <c r="Q170" s="20">
        <f t="shared" si="2"/>
        <v>14.552818215174256</v>
      </c>
      <c r="R170" s="2">
        <v>44083</v>
      </c>
    </row>
    <row r="171" spans="2:18" x14ac:dyDescent="0.2">
      <c r="B171" s="7">
        <v>44083</v>
      </c>
      <c r="C171" s="8">
        <v>0.91666666666666663</v>
      </c>
      <c r="D171" s="17">
        <f>-CD[[#This Row],[Gestorben]]</f>
        <v>-47</v>
      </c>
      <c r="E171" s="9">
        <v>47</v>
      </c>
      <c r="F171" s="10">
        <v>6</v>
      </c>
      <c r="G171" s="11">
        <f>CD[[#This Row],[KH]]-CD[[#This Row],[KH (intensiv)]]</f>
        <v>12</v>
      </c>
      <c r="H171" s="11">
        <f>CD[[#This Row],[Infiziert]]-CD[[#This Row],[KH (nicht intensiv)]]-CD[[#This Row],[KH (intensiv)]]</f>
        <v>74</v>
      </c>
      <c r="I171" s="10">
        <v>2665</v>
      </c>
      <c r="J171" s="10">
        <v>2804</v>
      </c>
      <c r="K171" s="10">
        <v>92</v>
      </c>
      <c r="L171" s="10">
        <v>18</v>
      </c>
      <c r="M171" s="10">
        <v>607</v>
      </c>
      <c r="N171" s="11">
        <f>CD[[#This Row],[Gestorben]]+CD[[#This Row],[KH (intensiv)]]+CD[[#This Row],[KH (nicht intensiv)]]+CD[[#This Row],[Infiziert (o. KH)]]+CD[[#This Row],[Genesen]]-CD[[#This Row],[Total]]</f>
        <v>0</v>
      </c>
      <c r="O171" s="12">
        <f>CD[[#This Row],[Total]]-J170</f>
        <v>11</v>
      </c>
      <c r="P171" s="12">
        <f>CD[[#This Row],[Genesen]]-I170</f>
        <v>6</v>
      </c>
      <c r="Q171" s="20">
        <f t="shared" si="2"/>
        <v>15.017269860339391</v>
      </c>
      <c r="R171" s="2">
        <v>44084</v>
      </c>
    </row>
    <row r="172" spans="2:18" x14ac:dyDescent="0.2">
      <c r="B172" s="7">
        <v>44084</v>
      </c>
      <c r="C172" s="8">
        <v>0.91666666666666663</v>
      </c>
      <c r="D172" s="17">
        <f>-CD[[#This Row],[Gestorben]]</f>
        <v>-47</v>
      </c>
      <c r="E172" s="9">
        <v>47</v>
      </c>
      <c r="F172" s="10">
        <v>6</v>
      </c>
      <c r="G172" s="11">
        <f>CD[[#This Row],[KH]]-CD[[#This Row],[KH (intensiv)]]</f>
        <v>11</v>
      </c>
      <c r="H172" s="11">
        <f>CD[[#This Row],[Infiziert]]-CD[[#This Row],[KH (nicht intensiv)]]-CD[[#This Row],[KH (intensiv)]]</f>
        <v>72</v>
      </c>
      <c r="I172" s="10">
        <v>2689</v>
      </c>
      <c r="J172" s="10">
        <v>2825</v>
      </c>
      <c r="K172" s="10">
        <v>89</v>
      </c>
      <c r="L172" s="10">
        <v>17</v>
      </c>
      <c r="M172" s="10">
        <v>585</v>
      </c>
      <c r="N172" s="11">
        <f>CD[[#This Row],[Gestorben]]+CD[[#This Row],[KH (intensiv)]]+CD[[#This Row],[KH (nicht intensiv)]]+CD[[#This Row],[Infiziert (o. KH)]]+CD[[#This Row],[Genesen]]-CD[[#This Row],[Total]]</f>
        <v>0</v>
      </c>
      <c r="O172" s="12">
        <f>CD[[#This Row],[Total]]-J171</f>
        <v>21</v>
      </c>
      <c r="P172" s="12">
        <f>CD[[#This Row],[Genesen]]-I171</f>
        <v>24</v>
      </c>
      <c r="Q172" s="20">
        <f t="shared" si="2"/>
        <v>15.326904290449482</v>
      </c>
      <c r="R172" s="2">
        <v>44085</v>
      </c>
    </row>
    <row r="173" spans="2:18" x14ac:dyDescent="0.2">
      <c r="B173" s="7">
        <v>44085</v>
      </c>
      <c r="C173" s="8">
        <v>0.91666666666666663</v>
      </c>
      <c r="D173" s="17">
        <f>-CD[[#This Row],[Gestorben]]</f>
        <v>-47</v>
      </c>
      <c r="E173" s="9">
        <v>47</v>
      </c>
      <c r="F173" s="10">
        <v>3</v>
      </c>
      <c r="G173" s="11">
        <f>CD[[#This Row],[KH]]-CD[[#This Row],[KH (intensiv)]]</f>
        <v>10</v>
      </c>
      <c r="H173" s="11">
        <f>CD[[#This Row],[Infiziert]]-CD[[#This Row],[KH (nicht intensiv)]]-CD[[#This Row],[KH (intensiv)]]</f>
        <v>78</v>
      </c>
      <c r="I173" s="10">
        <v>2711</v>
      </c>
      <c r="J173" s="10">
        <v>2849</v>
      </c>
      <c r="K173" s="10">
        <v>91</v>
      </c>
      <c r="L173" s="10">
        <v>13</v>
      </c>
      <c r="M173" s="10">
        <v>613</v>
      </c>
      <c r="N173" s="11">
        <f>CD[[#This Row],[Gestorben]]+CD[[#This Row],[KH (intensiv)]]+CD[[#This Row],[KH (nicht intensiv)]]+CD[[#This Row],[Infiziert (o. KH)]]+CD[[#This Row],[Genesen]]-CD[[#This Row],[Total]]</f>
        <v>0</v>
      </c>
      <c r="O173" s="12">
        <f>CD[[#This Row],[Total]]-J172</f>
        <v>24</v>
      </c>
      <c r="P173" s="12">
        <f>CD[[#This Row],[Genesen]]-I172</f>
        <v>22</v>
      </c>
      <c r="Q173" s="20">
        <f t="shared" si="2"/>
        <v>16.410624795834799</v>
      </c>
      <c r="R173" s="2">
        <v>44086</v>
      </c>
    </row>
    <row r="174" spans="2:18" x14ac:dyDescent="0.2">
      <c r="B174" s="7">
        <v>44086</v>
      </c>
      <c r="C174" s="8">
        <v>0.91666666666666663</v>
      </c>
      <c r="D174" s="17">
        <f>-CD[[#This Row],[Gestorben]]</f>
        <v>-47</v>
      </c>
      <c r="E174" s="9">
        <v>47</v>
      </c>
      <c r="F174" s="10">
        <v>3</v>
      </c>
      <c r="G174" s="11">
        <f>CD[[#This Row],[KH]]-CD[[#This Row],[KH (intensiv)]]</f>
        <v>9</v>
      </c>
      <c r="H174" s="11">
        <f>CD[[#This Row],[Infiziert]]-CD[[#This Row],[KH (nicht intensiv)]]-CD[[#This Row],[KH (intensiv)]]</f>
        <v>79</v>
      </c>
      <c r="I174" s="10">
        <v>2720</v>
      </c>
      <c r="J174" s="10">
        <v>2858</v>
      </c>
      <c r="K174" s="10">
        <v>91</v>
      </c>
      <c r="L174" s="10">
        <v>12</v>
      </c>
      <c r="M174" s="10">
        <v>593</v>
      </c>
      <c r="N174" s="11">
        <f>CD[[#This Row],[Gestorben]]+CD[[#This Row],[KH (intensiv)]]+CD[[#This Row],[KH (nicht intensiv)]]+CD[[#This Row],[Infiziert (o. KH)]]+CD[[#This Row],[Genesen]]-CD[[#This Row],[Total]]</f>
        <v>0</v>
      </c>
      <c r="O174" s="12">
        <f>CD[[#This Row],[Total]]-J173</f>
        <v>9</v>
      </c>
      <c r="P174" s="12">
        <f>CD[[#This Row],[Genesen]]-I173</f>
        <v>9</v>
      </c>
      <c r="Q174" s="20">
        <f t="shared" si="2"/>
        <v>15.326904290449482</v>
      </c>
      <c r="R174" s="2">
        <v>44087</v>
      </c>
    </row>
    <row r="175" spans="2:18" x14ac:dyDescent="0.2">
      <c r="B175" s="7">
        <v>44087</v>
      </c>
      <c r="C175" s="8">
        <v>0.91666666666666663</v>
      </c>
      <c r="D175" s="17">
        <f>-CD[[#This Row],[Gestorben]]</f>
        <v>-47</v>
      </c>
      <c r="E175" s="9">
        <v>47</v>
      </c>
      <c r="F175" s="10">
        <v>3</v>
      </c>
      <c r="G175" s="11">
        <f>CD[[#This Row],[KH]]-CD[[#This Row],[KH (intensiv)]]</f>
        <v>9</v>
      </c>
      <c r="H175" s="11">
        <f>CD[[#This Row],[Infiziert]]-CD[[#This Row],[KH (nicht intensiv)]]-CD[[#This Row],[KH (intensiv)]]</f>
        <v>80</v>
      </c>
      <c r="I175" s="10">
        <v>2730</v>
      </c>
      <c r="J175" s="10">
        <v>2869</v>
      </c>
      <c r="K175" s="10">
        <v>92</v>
      </c>
      <c r="L175" s="10">
        <v>12</v>
      </c>
      <c r="M175" s="10">
        <v>593</v>
      </c>
      <c r="N175" s="11">
        <f>CD[[#This Row],[Gestorben]]+CD[[#This Row],[KH (intensiv)]]+CD[[#This Row],[KH (nicht intensiv)]]+CD[[#This Row],[Infiziert (o. KH)]]+CD[[#This Row],[Genesen]]-CD[[#This Row],[Total]]</f>
        <v>0</v>
      </c>
      <c r="O175" s="12">
        <f>CD[[#This Row],[Total]]-J174</f>
        <v>11</v>
      </c>
      <c r="P175" s="12">
        <f>CD[[#This Row],[Genesen]]-I174</f>
        <v>10</v>
      </c>
      <c r="Q175" s="20">
        <f t="shared" si="2"/>
        <v>15.326904290449482</v>
      </c>
      <c r="R175" s="2">
        <v>44088</v>
      </c>
    </row>
    <row r="176" spans="2:18" x14ac:dyDescent="0.2">
      <c r="B176" s="7">
        <v>44088</v>
      </c>
      <c r="C176" s="8">
        <v>0.91666666666666663</v>
      </c>
      <c r="D176" s="17">
        <f>-CD[[#This Row],[Gestorben]]</f>
        <v>-47</v>
      </c>
      <c r="E176" s="9">
        <v>47</v>
      </c>
      <c r="F176" s="10">
        <v>3</v>
      </c>
      <c r="G176" s="11">
        <f>CD[[#This Row],[KH]]-CD[[#This Row],[KH (intensiv)]]</f>
        <v>9</v>
      </c>
      <c r="H176" s="11">
        <f>CD[[#This Row],[Infiziert]]-CD[[#This Row],[KH (nicht intensiv)]]-CD[[#This Row],[KH (intensiv)]]</f>
        <v>75</v>
      </c>
      <c r="I176" s="10">
        <v>2749</v>
      </c>
      <c r="J176" s="10">
        <v>2883</v>
      </c>
      <c r="K176" s="10">
        <v>87</v>
      </c>
      <c r="L176" s="10">
        <v>12</v>
      </c>
      <c r="M176" s="10">
        <v>646</v>
      </c>
      <c r="N176" s="11">
        <f>CD[[#This Row],[Gestorben]]+CD[[#This Row],[KH (intensiv)]]+CD[[#This Row],[KH (nicht intensiv)]]+CD[[#This Row],[Infiziert (o. KH)]]+CD[[#This Row],[Genesen]]-CD[[#This Row],[Total]]</f>
        <v>0</v>
      </c>
      <c r="O176" s="12">
        <f>CD[[#This Row],[Total]]-J175</f>
        <v>14</v>
      </c>
      <c r="P176" s="12">
        <f>CD[[#This Row],[Genesen]]-I175</f>
        <v>19</v>
      </c>
      <c r="Q176" s="20">
        <f t="shared" si="2"/>
        <v>15.791355935614616</v>
      </c>
      <c r="R176" s="2">
        <v>44089</v>
      </c>
    </row>
    <row r="177" spans="2:18" x14ac:dyDescent="0.2">
      <c r="B177" s="7">
        <v>44089</v>
      </c>
      <c r="C177" s="8">
        <v>0.91666666666666663</v>
      </c>
      <c r="D177" s="17">
        <f>-CD[[#This Row],[Gestorben]]</f>
        <v>-47</v>
      </c>
      <c r="E177" s="9">
        <v>47</v>
      </c>
      <c r="F177" s="10">
        <v>2</v>
      </c>
      <c r="G177" s="11">
        <f>CD[[#This Row],[KH]]-CD[[#This Row],[KH (intensiv)]]</f>
        <v>13</v>
      </c>
      <c r="H177" s="11">
        <f>CD[[#This Row],[Infiziert]]-CD[[#This Row],[KH (nicht intensiv)]]-CD[[#This Row],[KH (intensiv)]]</f>
        <v>83</v>
      </c>
      <c r="I177" s="10">
        <v>2756</v>
      </c>
      <c r="J177" s="10">
        <v>2901</v>
      </c>
      <c r="K177" s="10">
        <v>98</v>
      </c>
      <c r="L177" s="10">
        <v>15</v>
      </c>
      <c r="M177" s="10">
        <v>821</v>
      </c>
      <c r="N177" s="11">
        <f>CD[[#This Row],[Gestorben]]+CD[[#This Row],[KH (intensiv)]]+CD[[#This Row],[KH (nicht intensiv)]]+CD[[#This Row],[Infiziert (o. KH)]]+CD[[#This Row],[Genesen]]-CD[[#This Row],[Total]]</f>
        <v>0</v>
      </c>
      <c r="O177" s="12">
        <f>CD[[#This Row],[Total]]-J176</f>
        <v>18</v>
      </c>
      <c r="P177" s="12">
        <f>CD[[#This Row],[Genesen]]-I176</f>
        <v>7</v>
      </c>
      <c r="Q177" s="20">
        <f t="shared" si="2"/>
        <v>16.72025922594489</v>
      </c>
      <c r="R177" s="2">
        <v>44090</v>
      </c>
    </row>
    <row r="178" spans="2:18" x14ac:dyDescent="0.2">
      <c r="B178" s="7">
        <v>44090</v>
      </c>
      <c r="C178" s="8">
        <v>0.91666666666666663</v>
      </c>
      <c r="D178" s="17">
        <f>-CD[[#This Row],[Gestorben]]</f>
        <v>-47</v>
      </c>
      <c r="E178" s="9">
        <v>47</v>
      </c>
      <c r="F178" s="10">
        <v>3</v>
      </c>
      <c r="G178" s="11">
        <f>CD[[#This Row],[KH]]-CD[[#This Row],[KH (intensiv)]]</f>
        <v>11</v>
      </c>
      <c r="H178" s="11">
        <f>CD[[#This Row],[Infiziert]]-CD[[#This Row],[KH (nicht intensiv)]]-CD[[#This Row],[KH (intensiv)]]</f>
        <v>86</v>
      </c>
      <c r="I178" s="10">
        <v>2778</v>
      </c>
      <c r="J178" s="10">
        <v>2925</v>
      </c>
      <c r="K178" s="10">
        <v>100</v>
      </c>
      <c r="L178" s="10">
        <v>14</v>
      </c>
      <c r="M178" s="10">
        <v>900</v>
      </c>
      <c r="N178" s="11">
        <f>CD[[#This Row],[Gestorben]]+CD[[#This Row],[KH (intensiv)]]+CD[[#This Row],[KH (nicht intensiv)]]+CD[[#This Row],[Infiziert (o. KH)]]+CD[[#This Row],[Genesen]]-CD[[#This Row],[Total]]</f>
        <v>0</v>
      </c>
      <c r="O178" s="12">
        <f>CD[[#This Row],[Total]]-J177</f>
        <v>24</v>
      </c>
      <c r="P178" s="12">
        <f>CD[[#This Row],[Genesen]]-I177</f>
        <v>22</v>
      </c>
      <c r="Q178" s="20">
        <f t="shared" si="2"/>
        <v>18.732883021660477</v>
      </c>
      <c r="R178" s="2">
        <v>44091</v>
      </c>
    </row>
    <row r="179" spans="2:18" x14ac:dyDescent="0.2">
      <c r="B179" s="7">
        <v>44091</v>
      </c>
      <c r="C179" s="8">
        <v>0.91666666666666663</v>
      </c>
      <c r="D179" s="17">
        <f>-CD[[#This Row],[Gestorben]]</f>
        <v>-47</v>
      </c>
      <c r="E179" s="9">
        <v>47</v>
      </c>
      <c r="F179" s="10">
        <v>3</v>
      </c>
      <c r="G179" s="11">
        <f>CD[[#This Row],[KH]]-CD[[#This Row],[KH (intensiv)]]</f>
        <v>10</v>
      </c>
      <c r="H179" s="11">
        <f>CD[[#This Row],[Infiziert]]-CD[[#This Row],[KH (nicht intensiv)]]-CD[[#This Row],[KH (intensiv)]]</f>
        <v>102</v>
      </c>
      <c r="I179" s="10">
        <v>2782</v>
      </c>
      <c r="J179" s="10">
        <v>2944</v>
      </c>
      <c r="K179" s="10">
        <v>115</v>
      </c>
      <c r="L179" s="10">
        <v>13</v>
      </c>
      <c r="M179" s="10">
        <v>1021</v>
      </c>
      <c r="N179" s="11">
        <f>CD[[#This Row],[Gestorben]]+CD[[#This Row],[KH (intensiv)]]+CD[[#This Row],[KH (nicht intensiv)]]+CD[[#This Row],[Infiziert (o. KH)]]+CD[[#This Row],[Genesen]]-CD[[#This Row],[Total]]</f>
        <v>0</v>
      </c>
      <c r="O179" s="12">
        <f>CD[[#This Row],[Total]]-J178</f>
        <v>19</v>
      </c>
      <c r="P179" s="12">
        <f>CD[[#This Row],[Genesen]]-I178</f>
        <v>4</v>
      </c>
      <c r="Q179" s="20">
        <f t="shared" si="2"/>
        <v>18.423248591550387</v>
      </c>
      <c r="R179" s="2">
        <v>44092</v>
      </c>
    </row>
    <row r="180" spans="2:18" x14ac:dyDescent="0.2">
      <c r="B180" s="7">
        <v>44092</v>
      </c>
      <c r="C180" s="8">
        <v>0.91666666666666663</v>
      </c>
      <c r="D180" s="17">
        <f>-CD[[#This Row],[Gestorben]]</f>
        <v>-47</v>
      </c>
      <c r="E180" s="9">
        <v>47</v>
      </c>
      <c r="F180" s="10">
        <v>2</v>
      </c>
      <c r="G180" s="11">
        <f>CD[[#This Row],[KH]]-CD[[#This Row],[KH (intensiv)]]</f>
        <v>11</v>
      </c>
      <c r="H180" s="11">
        <f>CD[[#This Row],[Infiziert]]-CD[[#This Row],[KH (nicht intensiv)]]-CD[[#This Row],[KH (intensiv)]]</f>
        <v>107</v>
      </c>
      <c r="I180" s="10">
        <v>2800</v>
      </c>
      <c r="J180" s="10">
        <v>2967</v>
      </c>
      <c r="K180" s="10">
        <v>120</v>
      </c>
      <c r="L180" s="10">
        <v>13</v>
      </c>
      <c r="M180" s="10">
        <v>1080</v>
      </c>
      <c r="N180" s="11">
        <f>CD[[#This Row],[Gestorben]]+CD[[#This Row],[KH (intensiv)]]+CD[[#This Row],[KH (nicht intensiv)]]+CD[[#This Row],[Infiziert (o. KH)]]+CD[[#This Row],[Genesen]]-CD[[#This Row],[Total]]</f>
        <v>0</v>
      </c>
      <c r="O180" s="12">
        <f>CD[[#This Row],[Total]]-J179</f>
        <v>23</v>
      </c>
      <c r="P180" s="12">
        <f>CD[[#This Row],[Genesen]]-I179</f>
        <v>18</v>
      </c>
      <c r="Q180" s="20">
        <f t="shared" si="2"/>
        <v>18.268431376495343</v>
      </c>
      <c r="R180" s="2">
        <v>44093</v>
      </c>
    </row>
    <row r="181" spans="2:18" x14ac:dyDescent="0.2">
      <c r="B181" s="7">
        <v>44093</v>
      </c>
      <c r="C181" s="8">
        <v>0.91666666666666663</v>
      </c>
      <c r="D181" s="17">
        <f>-CD[[#This Row],[Gestorben]]</f>
        <v>-47</v>
      </c>
      <c r="E181" s="9">
        <v>47</v>
      </c>
      <c r="F181" s="10">
        <v>2</v>
      </c>
      <c r="G181" s="11">
        <f>CD[[#This Row],[KH]]-CD[[#This Row],[KH (intensiv)]]</f>
        <v>9</v>
      </c>
      <c r="H181" s="11">
        <f>CD[[#This Row],[Infiziert]]-CD[[#This Row],[KH (nicht intensiv)]]-CD[[#This Row],[KH (intensiv)]]</f>
        <v>111</v>
      </c>
      <c r="I181" s="10">
        <v>2816</v>
      </c>
      <c r="J181" s="10">
        <v>2985</v>
      </c>
      <c r="K181" s="10">
        <v>122</v>
      </c>
      <c r="L181" s="10">
        <v>11</v>
      </c>
      <c r="M181" s="10">
        <v>1040</v>
      </c>
      <c r="N181" s="11">
        <f>CD[[#This Row],[Gestorben]]+CD[[#This Row],[KH (intensiv)]]+CD[[#This Row],[KH (nicht intensiv)]]+CD[[#This Row],[Infiziert (o. KH)]]+CD[[#This Row],[Genesen]]-CD[[#This Row],[Total]]</f>
        <v>0</v>
      </c>
      <c r="O181" s="12">
        <f>CD[[#This Row],[Total]]-J180</f>
        <v>18</v>
      </c>
      <c r="P181" s="12">
        <f>CD[[#This Row],[Genesen]]-I180</f>
        <v>16</v>
      </c>
      <c r="Q181" s="20">
        <f t="shared" si="2"/>
        <v>19.661786311990749</v>
      </c>
      <c r="R181" s="2">
        <v>44094</v>
      </c>
    </row>
    <row r="182" spans="2:18" x14ac:dyDescent="0.2">
      <c r="B182" s="7">
        <v>44094</v>
      </c>
      <c r="C182" s="8">
        <v>0.91666666666666663</v>
      </c>
      <c r="D182" s="17">
        <f>-CD[[#This Row],[Gestorben]]</f>
        <v>-47</v>
      </c>
      <c r="E182" s="9">
        <v>47</v>
      </c>
      <c r="F182" s="10">
        <v>2</v>
      </c>
      <c r="G182" s="11">
        <f>CD[[#This Row],[KH]]-CD[[#This Row],[KH (intensiv)]]</f>
        <v>9</v>
      </c>
      <c r="H182" s="11">
        <f>CD[[#This Row],[Infiziert]]-CD[[#This Row],[KH (nicht intensiv)]]-CD[[#This Row],[KH (intensiv)]]</f>
        <v>109</v>
      </c>
      <c r="I182" s="10">
        <v>2832</v>
      </c>
      <c r="J182" s="10">
        <v>2999</v>
      </c>
      <c r="K182" s="10">
        <v>120</v>
      </c>
      <c r="L182" s="10">
        <v>11</v>
      </c>
      <c r="M182" s="10">
        <v>1003</v>
      </c>
      <c r="N182" s="11">
        <f>CD[[#This Row],[Gestorben]]+CD[[#This Row],[KH (intensiv)]]+CD[[#This Row],[KH (nicht intensiv)]]+CD[[#This Row],[Infiziert (o. KH)]]+CD[[#This Row],[Genesen]]-CD[[#This Row],[Total]]</f>
        <v>0</v>
      </c>
      <c r="O182" s="12">
        <f>CD[[#This Row],[Total]]-J181</f>
        <v>14</v>
      </c>
      <c r="P182" s="12">
        <f>CD[[#This Row],[Genesen]]-I181</f>
        <v>16</v>
      </c>
      <c r="Q182" s="20">
        <f t="shared" si="2"/>
        <v>20.126237957155883</v>
      </c>
      <c r="R182" s="2">
        <v>44095</v>
      </c>
    </row>
    <row r="183" spans="2:18" x14ac:dyDescent="0.2">
      <c r="B183" s="7">
        <v>44095</v>
      </c>
      <c r="C183" s="8">
        <v>0.91666666666666663</v>
      </c>
      <c r="D183" s="17">
        <f>-CD[[#This Row],[Gestorben]]</f>
        <v>-47</v>
      </c>
      <c r="E183" s="9">
        <v>47</v>
      </c>
      <c r="F183" s="10">
        <v>2</v>
      </c>
      <c r="G183" s="11">
        <f>CD[[#This Row],[KH]]-CD[[#This Row],[KH (intensiv)]]</f>
        <v>10</v>
      </c>
      <c r="H183" s="11">
        <f>CD[[#This Row],[Infiziert]]-CD[[#This Row],[KH (nicht intensiv)]]-CD[[#This Row],[KH (intensiv)]]</f>
        <v>110</v>
      </c>
      <c r="I183" s="10">
        <v>2844</v>
      </c>
      <c r="J183" s="10">
        <v>3013</v>
      </c>
      <c r="K183" s="10">
        <v>122</v>
      </c>
      <c r="L183" s="10">
        <v>12</v>
      </c>
      <c r="M183" s="10">
        <v>1235</v>
      </c>
      <c r="N183" s="11">
        <f>CD[[#This Row],[Gestorben]]+CD[[#This Row],[KH (intensiv)]]+CD[[#This Row],[KH (nicht intensiv)]]+CD[[#This Row],[Infiziert (o. KH)]]+CD[[#This Row],[Genesen]]-CD[[#This Row],[Total]]</f>
        <v>0</v>
      </c>
      <c r="O183" s="12">
        <f>CD[[#This Row],[Total]]-J182</f>
        <v>14</v>
      </c>
      <c r="P183" s="12">
        <f>CD[[#This Row],[Genesen]]-I182</f>
        <v>12</v>
      </c>
      <c r="Q183" s="20">
        <f t="shared" si="2"/>
        <v>20.126237957155883</v>
      </c>
      <c r="R183" s="2">
        <v>44096</v>
      </c>
    </row>
    <row r="184" spans="2:18" x14ac:dyDescent="0.2">
      <c r="B184" s="7">
        <v>44096</v>
      </c>
      <c r="C184" s="8">
        <v>0.91666666666666663</v>
      </c>
      <c r="D184" s="17">
        <f>-CD[[#This Row],[Gestorben]]</f>
        <v>-47</v>
      </c>
      <c r="E184" s="9">
        <v>47</v>
      </c>
      <c r="F184" s="10">
        <v>2</v>
      </c>
      <c r="G184" s="11">
        <f>CD[[#This Row],[KH]]-CD[[#This Row],[KH (intensiv)]]</f>
        <v>13</v>
      </c>
      <c r="H184" s="11">
        <f>CD[[#This Row],[Infiziert]]-CD[[#This Row],[KH (nicht intensiv)]]-CD[[#This Row],[KH (intensiv)]]</f>
        <v>109</v>
      </c>
      <c r="I184" s="10">
        <v>2860</v>
      </c>
      <c r="J184" s="10">
        <v>3031</v>
      </c>
      <c r="K184" s="10">
        <v>124</v>
      </c>
      <c r="L184" s="10">
        <v>15</v>
      </c>
      <c r="M184" s="10">
        <v>1328</v>
      </c>
      <c r="N184" s="11">
        <f>CD[[#This Row],[Gestorben]]+CD[[#This Row],[KH (intensiv)]]+CD[[#This Row],[KH (nicht intensiv)]]+CD[[#This Row],[Infiziert (o. KH)]]+CD[[#This Row],[Genesen]]-CD[[#This Row],[Total]]</f>
        <v>0</v>
      </c>
      <c r="O184" s="12">
        <f>CD[[#This Row],[Total]]-J183</f>
        <v>18</v>
      </c>
      <c r="P184" s="12">
        <f>CD[[#This Row],[Genesen]]-I183</f>
        <v>16</v>
      </c>
      <c r="Q184" s="20">
        <f t="shared" si="2"/>
        <v>20.126237957155883</v>
      </c>
      <c r="R184" s="2">
        <v>44097</v>
      </c>
    </row>
    <row r="185" spans="2:18" x14ac:dyDescent="0.2">
      <c r="B185" s="7">
        <v>44097</v>
      </c>
      <c r="C185" s="8">
        <v>0.91666666666666663</v>
      </c>
      <c r="D185" s="17">
        <f>-CD[[#This Row],[Gestorben]]</f>
        <v>-47</v>
      </c>
      <c r="E185" s="9">
        <v>47</v>
      </c>
      <c r="F185" s="10">
        <v>2</v>
      </c>
      <c r="G185" s="11">
        <f>CD[[#This Row],[KH]]-CD[[#This Row],[KH (intensiv)]]</f>
        <v>13</v>
      </c>
      <c r="H185" s="11">
        <f>CD[[#This Row],[Infiziert]]-CD[[#This Row],[KH (nicht intensiv)]]-CD[[#This Row],[KH (intensiv)]]</f>
        <v>111</v>
      </c>
      <c r="I185" s="10">
        <v>2879</v>
      </c>
      <c r="J185" s="10">
        <v>3052</v>
      </c>
      <c r="K185" s="10">
        <v>126</v>
      </c>
      <c r="L185" s="10">
        <v>15</v>
      </c>
      <c r="M185" s="10">
        <v>1255</v>
      </c>
      <c r="N185" s="11">
        <f>CD[[#This Row],[Gestorben]]+CD[[#This Row],[KH (intensiv)]]+CD[[#This Row],[KH (nicht intensiv)]]+CD[[#This Row],[Infiziert (o. KH)]]+CD[[#This Row],[Genesen]]-CD[[#This Row],[Total]]</f>
        <v>0</v>
      </c>
      <c r="O185" s="12">
        <f>CD[[#This Row],[Total]]-J184</f>
        <v>21</v>
      </c>
      <c r="P185" s="12">
        <f>CD[[#This Row],[Genesen]]-I184</f>
        <v>19</v>
      </c>
      <c r="Q185" s="20">
        <f t="shared" si="2"/>
        <v>19.661786311990749</v>
      </c>
      <c r="R185" s="2">
        <v>44098</v>
      </c>
    </row>
    <row r="186" spans="2:18" x14ac:dyDescent="0.2">
      <c r="B186" s="7">
        <v>44098</v>
      </c>
      <c r="C186" s="8">
        <v>0.91666666666666663</v>
      </c>
      <c r="D186" s="17">
        <f>-CD[[#This Row],[Gestorben]]</f>
        <v>-48</v>
      </c>
      <c r="E186" s="9">
        <v>48</v>
      </c>
      <c r="F186" s="10">
        <v>2</v>
      </c>
      <c r="G186" s="11">
        <f>CD[[#This Row],[KH]]-CD[[#This Row],[KH (intensiv)]]</f>
        <v>12</v>
      </c>
      <c r="H186" s="11">
        <f>CD[[#This Row],[Infiziert]]-CD[[#This Row],[KH (nicht intensiv)]]-CD[[#This Row],[KH (intensiv)]]</f>
        <v>117</v>
      </c>
      <c r="I186" s="10">
        <v>2896</v>
      </c>
      <c r="J186" s="10">
        <v>3075</v>
      </c>
      <c r="K186" s="10">
        <v>131</v>
      </c>
      <c r="L186" s="10">
        <v>14</v>
      </c>
      <c r="M186" s="10">
        <v>1055</v>
      </c>
      <c r="N186" s="11">
        <f>CD[[#This Row],[Gestorben]]+CD[[#This Row],[KH (intensiv)]]+CD[[#This Row],[KH (nicht intensiv)]]+CD[[#This Row],[Infiziert (o. KH)]]+CD[[#This Row],[Genesen]]-CD[[#This Row],[Total]]</f>
        <v>0</v>
      </c>
      <c r="O186" s="12">
        <f>CD[[#This Row],[Total]]-J185</f>
        <v>23</v>
      </c>
      <c r="P186" s="12">
        <f>CD[[#This Row],[Genesen]]-I185</f>
        <v>17</v>
      </c>
      <c r="Q186" s="20">
        <f t="shared" si="2"/>
        <v>20.28105517221093</v>
      </c>
      <c r="R186" s="2">
        <v>44099</v>
      </c>
    </row>
    <row r="187" spans="2:18" x14ac:dyDescent="0.2">
      <c r="B187" s="7">
        <v>44099</v>
      </c>
      <c r="C187" s="8">
        <v>0.91666666666666663</v>
      </c>
      <c r="D187" s="17">
        <f>-CD[[#This Row],[Gestorben]]</f>
        <v>-48</v>
      </c>
      <c r="E187" s="9">
        <v>48</v>
      </c>
      <c r="F187" s="10">
        <v>1</v>
      </c>
      <c r="G187" s="11">
        <f>CD[[#This Row],[KH]]-CD[[#This Row],[KH (intensiv)]]</f>
        <v>11</v>
      </c>
      <c r="H187" s="11">
        <f>CD[[#This Row],[Infiziert]]-CD[[#This Row],[KH (nicht intensiv)]]-CD[[#This Row],[KH (intensiv)]]</f>
        <v>123</v>
      </c>
      <c r="I187" s="10">
        <v>2920</v>
      </c>
      <c r="J187" s="10">
        <v>3103</v>
      </c>
      <c r="K187" s="10">
        <v>135</v>
      </c>
      <c r="L187" s="10">
        <v>12</v>
      </c>
      <c r="M187" s="10">
        <v>1290</v>
      </c>
      <c r="N187" s="11">
        <f>CD[[#This Row],[Gestorben]]+CD[[#This Row],[KH (intensiv)]]+CD[[#This Row],[KH (nicht intensiv)]]+CD[[#This Row],[Infiziert (o. KH)]]+CD[[#This Row],[Genesen]]-CD[[#This Row],[Total]]</f>
        <v>0</v>
      </c>
      <c r="O187" s="12">
        <f>CD[[#This Row],[Total]]-J186</f>
        <v>28</v>
      </c>
      <c r="P187" s="12">
        <f>CD[[#This Row],[Genesen]]-I186</f>
        <v>24</v>
      </c>
      <c r="Q187" s="20">
        <f t="shared" si="2"/>
        <v>21.055141247486155</v>
      </c>
      <c r="R187" s="2">
        <v>44100</v>
      </c>
    </row>
    <row r="188" spans="2:18" x14ac:dyDescent="0.2">
      <c r="B188" s="7">
        <v>44100</v>
      </c>
      <c r="C188" s="8">
        <v>0.91666666666666663</v>
      </c>
      <c r="D188" s="17">
        <f>-CD[[#This Row],[Gestorben]]</f>
        <v>-48</v>
      </c>
      <c r="E188" s="9">
        <v>48</v>
      </c>
      <c r="F188" s="10">
        <v>2</v>
      </c>
      <c r="G188" s="11">
        <f>CD[[#This Row],[KH]]-CD[[#This Row],[KH (intensiv)]]</f>
        <v>13</v>
      </c>
      <c r="H188" s="11">
        <f>CD[[#This Row],[Infiziert]]-CD[[#This Row],[KH (nicht intensiv)]]-CD[[#This Row],[KH (intensiv)]]</f>
        <v>130</v>
      </c>
      <c r="I188" s="10">
        <v>2939</v>
      </c>
      <c r="J188" s="10">
        <v>3132</v>
      </c>
      <c r="K188" s="10">
        <v>145</v>
      </c>
      <c r="L188" s="10">
        <v>15</v>
      </c>
      <c r="M188" s="10">
        <v>1157</v>
      </c>
      <c r="N188" s="11">
        <f>CD[[#This Row],[Gestorben]]+CD[[#This Row],[KH (intensiv)]]+CD[[#This Row],[KH (nicht intensiv)]]+CD[[#This Row],[Infiziert (o. KH)]]+CD[[#This Row],[Genesen]]-CD[[#This Row],[Total]]</f>
        <v>0</v>
      </c>
      <c r="O188" s="12">
        <f>CD[[#This Row],[Total]]-J187</f>
        <v>29</v>
      </c>
      <c r="P188" s="12">
        <f>CD[[#This Row],[Genesen]]-I187</f>
        <v>19</v>
      </c>
      <c r="Q188" s="20">
        <f t="shared" si="2"/>
        <v>22.758130613091655</v>
      </c>
      <c r="R188" s="2">
        <v>44101</v>
      </c>
    </row>
    <row r="189" spans="2:18" x14ac:dyDescent="0.2">
      <c r="B189" s="7">
        <v>44101</v>
      </c>
      <c r="C189" s="8">
        <v>0.91666666666666663</v>
      </c>
      <c r="D189" s="17">
        <f>-CD[[#This Row],[Gestorben]]</f>
        <v>-48</v>
      </c>
      <c r="E189" s="9">
        <v>48</v>
      </c>
      <c r="F189" s="10">
        <v>5</v>
      </c>
      <c r="G189" s="11">
        <f>CD[[#This Row],[KH]]-CD[[#This Row],[KH (intensiv)]]</f>
        <v>14</v>
      </c>
      <c r="H189" s="11">
        <f>CD[[#This Row],[Infiziert]]-CD[[#This Row],[KH (nicht intensiv)]]-CD[[#This Row],[KH (intensiv)]]</f>
        <v>128</v>
      </c>
      <c r="I189" s="10">
        <v>2972</v>
      </c>
      <c r="J189" s="10">
        <v>3167</v>
      </c>
      <c r="K189" s="10">
        <v>147</v>
      </c>
      <c r="L189" s="10">
        <v>19</v>
      </c>
      <c r="M189" s="10">
        <v>1154</v>
      </c>
      <c r="N189" s="11">
        <f>CD[[#This Row],[Gestorben]]+CD[[#This Row],[KH (intensiv)]]+CD[[#This Row],[KH (nicht intensiv)]]+CD[[#This Row],[Infiziert (o. KH)]]+CD[[#This Row],[Genesen]]-CD[[#This Row],[Total]]</f>
        <v>0</v>
      </c>
      <c r="O189" s="12">
        <f>CD[[#This Row],[Total]]-J188</f>
        <v>35</v>
      </c>
      <c r="P189" s="12">
        <f>CD[[#This Row],[Genesen]]-I188</f>
        <v>33</v>
      </c>
      <c r="Q189" s="20">
        <f t="shared" si="2"/>
        <v>26.009292129247605</v>
      </c>
      <c r="R189" s="2">
        <v>44102</v>
      </c>
    </row>
    <row r="190" spans="2:18" x14ac:dyDescent="0.2">
      <c r="B190" s="7">
        <v>44102</v>
      </c>
      <c r="C190" s="8">
        <v>0.91666666666666663</v>
      </c>
      <c r="D190" s="17">
        <f>-CD[[#This Row],[Gestorben]]</f>
        <v>-48</v>
      </c>
      <c r="E190" s="9">
        <v>48</v>
      </c>
      <c r="F190" s="10">
        <v>3</v>
      </c>
      <c r="G190" s="11">
        <f>CD[[#This Row],[KH]]-CD[[#This Row],[KH (intensiv)]]</f>
        <v>22</v>
      </c>
      <c r="H190" s="11">
        <f>CD[[#This Row],[Infiziert]]-CD[[#This Row],[KH (nicht intensiv)]]-CD[[#This Row],[KH (intensiv)]]</f>
        <v>122</v>
      </c>
      <c r="I190" s="10">
        <v>2981</v>
      </c>
      <c r="J190" s="10">
        <v>3176</v>
      </c>
      <c r="K190" s="10">
        <v>147</v>
      </c>
      <c r="L190" s="10">
        <v>25</v>
      </c>
      <c r="M190" s="10">
        <v>1236</v>
      </c>
      <c r="N190" s="11">
        <f>CD[[#This Row],[Gestorben]]+CD[[#This Row],[KH (intensiv)]]+CD[[#This Row],[KH (nicht intensiv)]]+CD[[#This Row],[Infiziert (o. KH)]]+CD[[#This Row],[Genesen]]-CD[[#This Row],[Total]]</f>
        <v>0</v>
      </c>
      <c r="O190" s="12">
        <f>CD[[#This Row],[Total]]-J189</f>
        <v>9</v>
      </c>
      <c r="P190" s="12">
        <f>CD[[#This Row],[Genesen]]-I189</f>
        <v>9</v>
      </c>
      <c r="Q190" s="20">
        <f t="shared" si="2"/>
        <v>25.235206053972377</v>
      </c>
      <c r="R190" s="2">
        <v>44103</v>
      </c>
    </row>
    <row r="191" spans="2:18" x14ac:dyDescent="0.2">
      <c r="B191" s="7">
        <v>44103</v>
      </c>
      <c r="C191" s="8">
        <v>0.91666666666666663</v>
      </c>
      <c r="D191" s="17">
        <f>-CD[[#This Row],[Gestorben]]</f>
        <v>-48</v>
      </c>
      <c r="E191" s="9">
        <v>48</v>
      </c>
      <c r="F191" s="10">
        <v>3</v>
      </c>
      <c r="G191" s="11">
        <f>CD[[#This Row],[KH]]-CD[[#This Row],[KH (intensiv)]]</f>
        <v>21</v>
      </c>
      <c r="H191" s="11">
        <f>CD[[#This Row],[Infiziert]]-CD[[#This Row],[KH (nicht intensiv)]]-CD[[#This Row],[KH (intensiv)]]</f>
        <v>124</v>
      </c>
      <c r="I191" s="10">
        <v>2999</v>
      </c>
      <c r="J191" s="10">
        <v>3195</v>
      </c>
      <c r="K191" s="10">
        <v>148</v>
      </c>
      <c r="L191" s="10">
        <v>24</v>
      </c>
      <c r="M191" s="10">
        <v>1408</v>
      </c>
      <c r="N191" s="11">
        <f>CD[[#This Row],[Gestorben]]+CD[[#This Row],[KH (intensiv)]]+CD[[#This Row],[KH (nicht intensiv)]]+CD[[#This Row],[Infiziert (o. KH)]]+CD[[#This Row],[Genesen]]-CD[[#This Row],[Total]]</f>
        <v>0</v>
      </c>
      <c r="O191" s="12">
        <f>CD[[#This Row],[Total]]-J190</f>
        <v>19</v>
      </c>
      <c r="P191" s="12">
        <f>CD[[#This Row],[Genesen]]-I190</f>
        <v>18</v>
      </c>
      <c r="Q191" s="20">
        <f t="shared" si="2"/>
        <v>25.390023269027424</v>
      </c>
      <c r="R191" s="2">
        <v>44104</v>
      </c>
    </row>
    <row r="192" spans="2:18" x14ac:dyDescent="0.2">
      <c r="B192" s="7">
        <v>44104</v>
      </c>
      <c r="C192" s="8">
        <v>0.91666666666666663</v>
      </c>
      <c r="D192" s="17">
        <f>-CD[[#This Row],[Gestorben]]</f>
        <v>-48</v>
      </c>
      <c r="E192" s="9">
        <v>48</v>
      </c>
      <c r="F192" s="10">
        <v>5</v>
      </c>
      <c r="G192" s="11">
        <f>CD[[#This Row],[KH]]-CD[[#This Row],[KH (intensiv)]]</f>
        <v>20</v>
      </c>
      <c r="H192" s="11">
        <f>CD[[#This Row],[Infiziert]]-CD[[#This Row],[KH (nicht intensiv)]]-CD[[#This Row],[KH (intensiv)]]</f>
        <v>135</v>
      </c>
      <c r="I192" s="10">
        <v>3013</v>
      </c>
      <c r="J192" s="10">
        <v>3221</v>
      </c>
      <c r="K192" s="10">
        <v>160</v>
      </c>
      <c r="L192" s="10">
        <v>25</v>
      </c>
      <c r="M192" s="10">
        <v>1497</v>
      </c>
      <c r="N192" s="11">
        <f>CD[[#This Row],[Gestorben]]+CD[[#This Row],[KH (intensiv)]]+CD[[#This Row],[KH (nicht intensiv)]]+CD[[#This Row],[Infiziert (o. KH)]]+CD[[#This Row],[Genesen]]-CD[[#This Row],[Total]]</f>
        <v>0</v>
      </c>
      <c r="O192" s="12">
        <f>CD[[#This Row],[Total]]-J191</f>
        <v>26</v>
      </c>
      <c r="P192" s="12">
        <f>CD[[#This Row],[Genesen]]-I191</f>
        <v>14</v>
      </c>
      <c r="Q192" s="20">
        <f t="shared" si="2"/>
        <v>26.164109344302648</v>
      </c>
      <c r="R192" s="2">
        <v>44105</v>
      </c>
    </row>
    <row r="193" spans="2:18" x14ac:dyDescent="0.2">
      <c r="B193" s="7">
        <v>44105</v>
      </c>
      <c r="C193" s="8">
        <v>0.91666666666666663</v>
      </c>
      <c r="D193" s="17">
        <f>-CD[[#This Row],[Gestorben]]</f>
        <v>-48</v>
      </c>
      <c r="E193" s="9">
        <v>48</v>
      </c>
      <c r="F193" s="10">
        <v>3</v>
      </c>
      <c r="G193" s="11">
        <f>CD[[#This Row],[KH]]-CD[[#This Row],[KH (intensiv)]]</f>
        <v>20</v>
      </c>
      <c r="H193" s="11">
        <f>CD[[#This Row],[Infiziert]]-CD[[#This Row],[KH (nicht intensiv)]]-CD[[#This Row],[KH (intensiv)]]</f>
        <v>156</v>
      </c>
      <c r="I193" s="10">
        <v>3021</v>
      </c>
      <c r="J193" s="10">
        <v>3248</v>
      </c>
      <c r="K193" s="10">
        <v>179</v>
      </c>
      <c r="L193" s="10">
        <v>23</v>
      </c>
      <c r="M193" s="10">
        <v>1600</v>
      </c>
      <c r="N193" s="11">
        <f>CD[[#This Row],[Gestorben]]+CD[[#This Row],[KH (intensiv)]]+CD[[#This Row],[KH (nicht intensiv)]]+CD[[#This Row],[Infiziert (o. KH)]]+CD[[#This Row],[Genesen]]-CD[[#This Row],[Total]]</f>
        <v>0</v>
      </c>
      <c r="O193" s="12">
        <f>CD[[#This Row],[Total]]-J192</f>
        <v>27</v>
      </c>
      <c r="P193" s="12">
        <f>CD[[#This Row],[Genesen]]-I192</f>
        <v>8</v>
      </c>
      <c r="Q193" s="20">
        <f t="shared" si="2"/>
        <v>26.78337820452283</v>
      </c>
      <c r="R193" s="2">
        <v>44106</v>
      </c>
    </row>
    <row r="194" spans="2:18" x14ac:dyDescent="0.2">
      <c r="B194" s="7">
        <v>44106</v>
      </c>
      <c r="C194" s="8">
        <v>0.91666666666666663</v>
      </c>
      <c r="D194" s="17">
        <f>-CD[[#This Row],[Gestorben]]</f>
        <v>-48</v>
      </c>
      <c r="E194" s="9">
        <v>48</v>
      </c>
      <c r="F194" s="10">
        <v>3</v>
      </c>
      <c r="G194" s="11">
        <f>CD[[#This Row],[KH]]-CD[[#This Row],[KH (intensiv)]]</f>
        <v>20</v>
      </c>
      <c r="H194" s="11">
        <f>CD[[#This Row],[Infiziert]]-CD[[#This Row],[KH (nicht intensiv)]]-CD[[#This Row],[KH (intensiv)]]</f>
        <v>167</v>
      </c>
      <c r="I194" s="10">
        <v>3057</v>
      </c>
      <c r="J194" s="10">
        <v>3295</v>
      </c>
      <c r="K194" s="10">
        <v>190</v>
      </c>
      <c r="L194" s="10">
        <v>23</v>
      </c>
      <c r="M194" s="10">
        <v>1554</v>
      </c>
      <c r="N194" s="11">
        <f>CD[[#This Row],[Gestorben]]+CD[[#This Row],[KH (intensiv)]]+CD[[#This Row],[KH (nicht intensiv)]]+CD[[#This Row],[Infiziert (o. KH)]]+CD[[#This Row],[Genesen]]-CD[[#This Row],[Total]]</f>
        <v>0</v>
      </c>
      <c r="O194" s="12">
        <f>CD[[#This Row],[Total]]-J193</f>
        <v>47</v>
      </c>
      <c r="P194" s="12">
        <f>CD[[#This Row],[Genesen]]-I193</f>
        <v>36</v>
      </c>
      <c r="Q194" s="20">
        <f t="shared" si="2"/>
        <v>29.724905290568692</v>
      </c>
      <c r="R194" s="2">
        <v>44107</v>
      </c>
    </row>
    <row r="195" spans="2:18" x14ac:dyDescent="0.2">
      <c r="B195" s="7">
        <v>44107</v>
      </c>
      <c r="C195" s="8">
        <v>0.91666666666666663</v>
      </c>
      <c r="D195" s="17">
        <f>-CD[[#This Row],[Gestorben]]</f>
        <v>-48</v>
      </c>
      <c r="E195" s="9">
        <v>48</v>
      </c>
      <c r="F195" s="10">
        <v>3</v>
      </c>
      <c r="G195" s="11">
        <f>CD[[#This Row],[KH]]-CD[[#This Row],[KH (intensiv)]]</f>
        <v>23</v>
      </c>
      <c r="H195" s="11">
        <f>CD[[#This Row],[Infiziert]]-CD[[#This Row],[KH (nicht intensiv)]]-CD[[#This Row],[KH (intensiv)]]</f>
        <v>166</v>
      </c>
      <c r="I195" s="10">
        <v>3076</v>
      </c>
      <c r="J195" s="10">
        <v>3316</v>
      </c>
      <c r="K195" s="10">
        <v>192</v>
      </c>
      <c r="L195" s="10">
        <v>26</v>
      </c>
      <c r="M195" s="10">
        <v>1346</v>
      </c>
      <c r="N195" s="11">
        <f>CD[[#This Row],[Gestorben]]+CD[[#This Row],[KH (intensiv)]]+CD[[#This Row],[KH (nicht intensiv)]]+CD[[#This Row],[Infiziert (o. KH)]]+CD[[#This Row],[Genesen]]-CD[[#This Row],[Total]]</f>
        <v>0</v>
      </c>
      <c r="O195" s="12">
        <f>CD[[#This Row],[Total]]-J194</f>
        <v>21</v>
      </c>
      <c r="P195" s="12">
        <f>CD[[#This Row],[Genesen]]-I194</f>
        <v>19</v>
      </c>
      <c r="Q195" s="20">
        <f t="shared" si="2"/>
        <v>28.48636757012833</v>
      </c>
      <c r="R195" s="2">
        <v>44108</v>
      </c>
    </row>
    <row r="196" spans="2:18" x14ac:dyDescent="0.2">
      <c r="B196" s="7">
        <v>44108</v>
      </c>
      <c r="C196" s="8">
        <v>0.91666666666666663</v>
      </c>
      <c r="D196" s="17">
        <f>-CD[[#This Row],[Gestorben]]</f>
        <v>-48</v>
      </c>
      <c r="E196" s="9">
        <v>48</v>
      </c>
      <c r="F196" s="10">
        <v>4</v>
      </c>
      <c r="G196" s="11">
        <f>CD[[#This Row],[KH]]-CD[[#This Row],[KH (intensiv)]]</f>
        <v>24</v>
      </c>
      <c r="H196" s="11">
        <f>CD[[#This Row],[Infiziert]]-CD[[#This Row],[KH (nicht intensiv)]]-CD[[#This Row],[KH (intensiv)]]</f>
        <v>174</v>
      </c>
      <c r="I196" s="10">
        <v>3098</v>
      </c>
      <c r="J196" s="10">
        <v>3348</v>
      </c>
      <c r="K196" s="10">
        <v>202</v>
      </c>
      <c r="L196" s="10">
        <v>28</v>
      </c>
      <c r="M196" s="10">
        <v>1369</v>
      </c>
      <c r="N196" s="11">
        <f>CD[[#This Row],[Gestorben]]+CD[[#This Row],[KH (intensiv)]]+CD[[#This Row],[KH (nicht intensiv)]]+CD[[#This Row],[Infiziert (o. KH)]]+CD[[#This Row],[Genesen]]-CD[[#This Row],[Total]]</f>
        <v>0</v>
      </c>
      <c r="O196" s="12">
        <f>CD[[#This Row],[Total]]-J195</f>
        <v>32</v>
      </c>
      <c r="P196" s="12">
        <f>CD[[#This Row],[Genesen]]-I195</f>
        <v>22</v>
      </c>
      <c r="Q196" s="20">
        <f t="shared" si="2"/>
        <v>28.021915924963192</v>
      </c>
      <c r="R196" s="2">
        <v>44109</v>
      </c>
    </row>
    <row r="197" spans="2:18" x14ac:dyDescent="0.2">
      <c r="B197" s="7">
        <v>44109</v>
      </c>
      <c r="C197" s="8">
        <v>0.91666666666666663</v>
      </c>
      <c r="D197" s="17">
        <f>-CD[[#This Row],[Gestorben]]</f>
        <v>-48</v>
      </c>
      <c r="E197" s="9">
        <v>48</v>
      </c>
      <c r="F197" s="10">
        <v>3</v>
      </c>
      <c r="G197" s="11">
        <f>CD[[#This Row],[KH]]-CD[[#This Row],[KH (intensiv)]]</f>
        <v>21</v>
      </c>
      <c r="H197" s="11">
        <f>CD[[#This Row],[Infiziert]]-CD[[#This Row],[KH (nicht intensiv)]]-CD[[#This Row],[KH (intensiv)]]</f>
        <v>171</v>
      </c>
      <c r="I197" s="10">
        <v>3116</v>
      </c>
      <c r="J197" s="10">
        <v>3359</v>
      </c>
      <c r="K197" s="10">
        <v>195</v>
      </c>
      <c r="L197" s="10">
        <v>24</v>
      </c>
      <c r="M197" s="10">
        <v>1410</v>
      </c>
      <c r="N197" s="11">
        <f>CD[[#This Row],[Gestorben]]+CD[[#This Row],[KH (intensiv)]]+CD[[#This Row],[KH (nicht intensiv)]]+CD[[#This Row],[Infiziert (o. KH)]]+CD[[#This Row],[Genesen]]-CD[[#This Row],[Total]]</f>
        <v>0</v>
      </c>
      <c r="O197" s="12">
        <f>CD[[#This Row],[Total]]-J196</f>
        <v>11</v>
      </c>
      <c r="P197" s="12">
        <f>CD[[#This Row],[Genesen]]-I196</f>
        <v>18</v>
      </c>
      <c r="Q197" s="20">
        <f t="shared" si="2"/>
        <v>28.331550355073283</v>
      </c>
      <c r="R197" s="2">
        <v>44110</v>
      </c>
    </row>
    <row r="198" spans="2:18" x14ac:dyDescent="0.2">
      <c r="B198" s="7">
        <v>44110</v>
      </c>
      <c r="C198" s="8">
        <v>0.91666666666666663</v>
      </c>
      <c r="D198" s="17">
        <f>-CD[[#This Row],[Gestorben]]</f>
        <v>-49</v>
      </c>
      <c r="E198" s="9">
        <v>49</v>
      </c>
      <c r="F198" s="10">
        <v>5</v>
      </c>
      <c r="G198" s="11">
        <f>CD[[#This Row],[KH]]-CD[[#This Row],[KH (intensiv)]]</f>
        <v>24</v>
      </c>
      <c r="H198" s="11">
        <f>CD[[#This Row],[Infiziert]]-CD[[#This Row],[KH (nicht intensiv)]]-CD[[#This Row],[KH (intensiv)]]</f>
        <v>161</v>
      </c>
      <c r="I198" s="10">
        <v>3159</v>
      </c>
      <c r="J198" s="10">
        <v>3398</v>
      </c>
      <c r="K198" s="10">
        <v>190</v>
      </c>
      <c r="L198" s="10">
        <v>29</v>
      </c>
      <c r="M198" s="10">
        <v>1400</v>
      </c>
      <c r="N198" s="11">
        <f>CD[[#This Row],[Gestorben]]+CD[[#This Row],[KH (intensiv)]]+CD[[#This Row],[KH (nicht intensiv)]]+CD[[#This Row],[Infiziert (o. KH)]]+CD[[#This Row],[Genesen]]-CD[[#This Row],[Total]]</f>
        <v>0</v>
      </c>
      <c r="O198" s="12">
        <f>CD[[#This Row],[Total]]-J197</f>
        <v>39</v>
      </c>
      <c r="P198" s="12">
        <f>CD[[#This Row],[Genesen]]-I197</f>
        <v>43</v>
      </c>
      <c r="Q198" s="20">
        <f t="shared" si="2"/>
        <v>31.427894656174189</v>
      </c>
      <c r="R198" s="2">
        <v>44111</v>
      </c>
    </row>
    <row r="199" spans="2:18" x14ac:dyDescent="0.2">
      <c r="B199" s="7">
        <v>44111</v>
      </c>
      <c r="C199" s="8">
        <v>0.91666666666666663</v>
      </c>
      <c r="D199" s="17">
        <f>-CD[[#This Row],[Gestorben]]</f>
        <v>-51</v>
      </c>
      <c r="E199" s="9">
        <v>51</v>
      </c>
      <c r="F199" s="10">
        <v>6</v>
      </c>
      <c r="G199" s="11">
        <f>CD[[#This Row],[KH]]-CD[[#This Row],[KH (intensiv)]]</f>
        <v>27</v>
      </c>
      <c r="H199" s="11">
        <f>CD[[#This Row],[Infiziert]]-CD[[#This Row],[KH (nicht intensiv)]]-CD[[#This Row],[KH (intensiv)]]</f>
        <v>164</v>
      </c>
      <c r="I199" s="10">
        <v>3182</v>
      </c>
      <c r="J199" s="10">
        <v>3430</v>
      </c>
      <c r="K199" s="10">
        <v>197</v>
      </c>
      <c r="L199" s="10">
        <v>33</v>
      </c>
      <c r="M199" s="10">
        <v>1437</v>
      </c>
      <c r="N199" s="11">
        <f>CD[[#This Row],[Gestorben]]+CD[[#This Row],[KH (intensiv)]]+CD[[#This Row],[KH (nicht intensiv)]]+CD[[#This Row],[Infiziert (o. KH)]]+CD[[#This Row],[Genesen]]-CD[[#This Row],[Total]]</f>
        <v>0</v>
      </c>
      <c r="O199" s="12">
        <f>CD[[#This Row],[Total]]-J198</f>
        <v>32</v>
      </c>
      <c r="P199" s="12">
        <f>CD[[#This Row],[Genesen]]-I198</f>
        <v>23</v>
      </c>
      <c r="Q199" s="20">
        <f t="shared" si="2"/>
        <v>32.356797946504457</v>
      </c>
      <c r="R199" s="2">
        <v>44112</v>
      </c>
    </row>
    <row r="200" spans="2:18" x14ac:dyDescent="0.2">
      <c r="B200" s="7">
        <v>44112</v>
      </c>
      <c r="C200" s="8">
        <v>0.91666666666666663</v>
      </c>
      <c r="D200" s="17">
        <f>-CD[[#This Row],[Gestorben]]</f>
        <v>-51</v>
      </c>
      <c r="E200" s="9">
        <v>51</v>
      </c>
      <c r="F200" s="10">
        <v>5</v>
      </c>
      <c r="G200" s="11">
        <f>CD[[#This Row],[KH]]-CD[[#This Row],[KH (intensiv)]]</f>
        <v>30</v>
      </c>
      <c r="H200" s="11">
        <f>CD[[#This Row],[Infiziert]]-CD[[#This Row],[KH (nicht intensiv)]]-CD[[#This Row],[KH (intensiv)]]</f>
        <v>191</v>
      </c>
      <c r="I200" s="10">
        <v>3188</v>
      </c>
      <c r="J200" s="10">
        <v>3465</v>
      </c>
      <c r="K200" s="10">
        <v>226</v>
      </c>
      <c r="L200" s="10">
        <v>35</v>
      </c>
      <c r="M200" s="10">
        <v>1517</v>
      </c>
      <c r="N200" s="11">
        <f>CD[[#This Row],[Gestorben]]+CD[[#This Row],[KH (intensiv)]]+CD[[#This Row],[KH (nicht intensiv)]]+CD[[#This Row],[Infiziert (o. KH)]]+CD[[#This Row],[Genesen]]-CD[[#This Row],[Total]]</f>
        <v>0</v>
      </c>
      <c r="O200" s="12">
        <f>CD[[#This Row],[Total]]-J199</f>
        <v>35</v>
      </c>
      <c r="P200" s="12">
        <f>CD[[#This Row],[Genesen]]-I199</f>
        <v>6</v>
      </c>
      <c r="Q200" s="20">
        <f t="shared" si="2"/>
        <v>33.59533566694482</v>
      </c>
      <c r="R200" s="2">
        <v>44113</v>
      </c>
    </row>
    <row r="201" spans="2:18" x14ac:dyDescent="0.2">
      <c r="B201" s="7">
        <v>44113</v>
      </c>
      <c r="C201" s="8">
        <v>0.625</v>
      </c>
      <c r="D201" s="17">
        <f>-CD[[#This Row],[Gestorben]]</f>
        <v>-52</v>
      </c>
      <c r="E201" s="9">
        <v>52</v>
      </c>
      <c r="F201" s="10">
        <v>8</v>
      </c>
      <c r="G201" s="11">
        <f>CD[[#This Row],[KH]]-CD[[#This Row],[KH (intensiv)]]</f>
        <v>33</v>
      </c>
      <c r="H201" s="11">
        <f>CD[[#This Row],[Infiziert]]-CD[[#This Row],[KH (nicht intensiv)]]-CD[[#This Row],[KH (intensiv)]]</f>
        <v>221</v>
      </c>
      <c r="I201" s="10">
        <v>3257</v>
      </c>
      <c r="J201" s="10">
        <v>3571</v>
      </c>
      <c r="K201" s="10">
        <v>262</v>
      </c>
      <c r="L201" s="10">
        <v>41</v>
      </c>
      <c r="M201" s="10">
        <v>1723</v>
      </c>
      <c r="N201" s="11">
        <f>CD[[#This Row],[Gestorben]]+CD[[#This Row],[KH (intensiv)]]+CD[[#This Row],[KH (nicht intensiv)]]+CD[[#This Row],[Infiziert (o. KH)]]+CD[[#This Row],[Genesen]]-CD[[#This Row],[Total]]</f>
        <v>0</v>
      </c>
      <c r="O201" s="12">
        <f>CD[[#This Row],[Total]]-J200</f>
        <v>106</v>
      </c>
      <c r="P201" s="12">
        <f>CD[[#This Row],[Genesen]]-I200</f>
        <v>69</v>
      </c>
      <c r="Q201" s="20">
        <f t="shared" si="2"/>
        <v>42.729551355192491</v>
      </c>
      <c r="R201" s="2">
        <v>44113</v>
      </c>
    </row>
    <row r="202" spans="2:18" x14ac:dyDescent="0.2">
      <c r="B202" s="7">
        <v>44114</v>
      </c>
      <c r="C202" s="8">
        <v>0.91666666666666663</v>
      </c>
      <c r="D202" s="17">
        <f>-CD[[#This Row],[Gestorben]]</f>
        <v>-52</v>
      </c>
      <c r="E202" s="9">
        <v>52</v>
      </c>
      <c r="F202" s="10">
        <v>9</v>
      </c>
      <c r="G202" s="11">
        <f>CD[[#This Row],[KH]]-CD[[#This Row],[KH (intensiv)]]</f>
        <v>31</v>
      </c>
      <c r="H202" s="11">
        <f>CD[[#This Row],[Infiziert]]-CD[[#This Row],[KH (nicht intensiv)]]-CD[[#This Row],[KH (intensiv)]]</f>
        <v>251</v>
      </c>
      <c r="I202" s="10">
        <v>3267</v>
      </c>
      <c r="J202" s="10">
        <v>3610</v>
      </c>
      <c r="K202" s="10">
        <v>291</v>
      </c>
      <c r="L202" s="10">
        <v>40</v>
      </c>
      <c r="M202" s="10">
        <v>1572</v>
      </c>
      <c r="N202" s="11">
        <f>CD[[#This Row],[Gestorben]]+CD[[#This Row],[KH (intensiv)]]+CD[[#This Row],[KH (nicht intensiv)]]+CD[[#This Row],[Infiziert (o. KH)]]+CD[[#This Row],[Genesen]]-CD[[#This Row],[Total]]</f>
        <v>0</v>
      </c>
      <c r="O202" s="12">
        <f>CD[[#This Row],[Total]]-J201</f>
        <v>39</v>
      </c>
      <c r="P202" s="12">
        <f>CD[[#This Row],[Genesen]]-I201</f>
        <v>10</v>
      </c>
      <c r="Q202" s="20">
        <f t="shared" si="2"/>
        <v>45.51626122618331</v>
      </c>
      <c r="R202" s="2">
        <v>44115</v>
      </c>
    </row>
    <row r="203" spans="2:18" x14ac:dyDescent="0.2">
      <c r="B203" s="7">
        <v>44115</v>
      </c>
      <c r="C203" s="8">
        <v>0.91666666666666663</v>
      </c>
      <c r="D203" s="17">
        <f>-CD[[#This Row],[Gestorben]]</f>
        <v>-52</v>
      </c>
      <c r="E203" s="9">
        <v>52</v>
      </c>
      <c r="F203" s="10">
        <v>9</v>
      </c>
      <c r="G203" s="11">
        <f>CD[[#This Row],[KH]]-CD[[#This Row],[KH (intensiv)]]</f>
        <v>33</v>
      </c>
      <c r="H203" s="11">
        <f>CD[[#This Row],[Infiziert]]-CD[[#This Row],[KH (nicht intensiv)]]-CD[[#This Row],[KH (intensiv)]]</f>
        <v>265</v>
      </c>
      <c r="I203" s="10">
        <v>3308</v>
      </c>
      <c r="J203" s="10">
        <v>3667</v>
      </c>
      <c r="K203" s="10">
        <v>307</v>
      </c>
      <c r="L203" s="10">
        <v>42</v>
      </c>
      <c r="M203" s="10">
        <v>1600</v>
      </c>
      <c r="N203" s="11">
        <f>CD[[#This Row],[Gestorben]]+CD[[#This Row],[KH (intensiv)]]+CD[[#This Row],[KH (nicht intensiv)]]+CD[[#This Row],[Infiziert (o. KH)]]+CD[[#This Row],[Genesen]]-CD[[#This Row],[Total]]</f>
        <v>0</v>
      </c>
      <c r="O203" s="12">
        <f>CD[[#This Row],[Total]]-J202</f>
        <v>57</v>
      </c>
      <c r="P203" s="12">
        <f>CD[[#This Row],[Genesen]]-I202</f>
        <v>41</v>
      </c>
      <c r="Q203" s="20">
        <f t="shared" si="2"/>
        <v>49.386691602559438</v>
      </c>
      <c r="R203" s="2">
        <v>44116</v>
      </c>
    </row>
    <row r="204" spans="2:18" x14ac:dyDescent="0.2">
      <c r="B204" s="7">
        <v>44116</v>
      </c>
      <c r="C204" s="8">
        <v>0.625</v>
      </c>
      <c r="D204" s="17">
        <f>-CD[[#This Row],[Gestorben]]</f>
        <v>-52</v>
      </c>
      <c r="E204" s="9">
        <v>52</v>
      </c>
      <c r="F204" s="10">
        <v>9</v>
      </c>
      <c r="G204" s="11">
        <f>CD[[#This Row],[KH]]-CD[[#This Row],[KH (intensiv)]]</f>
        <v>35</v>
      </c>
      <c r="H204" s="11">
        <f>CD[[#This Row],[Infiziert]]-CD[[#This Row],[KH (nicht intensiv)]]-CD[[#This Row],[KH (intensiv)]]</f>
        <v>270</v>
      </c>
      <c r="I204" s="10">
        <v>3347</v>
      </c>
      <c r="J204" s="10">
        <v>3713</v>
      </c>
      <c r="K204" s="10">
        <v>314</v>
      </c>
      <c r="L204" s="10">
        <v>44</v>
      </c>
      <c r="M204" s="10">
        <v>1680</v>
      </c>
      <c r="N204" s="11">
        <f>CD[[#This Row],[Gestorben]]+CD[[#This Row],[KH (intensiv)]]+CD[[#This Row],[KH (nicht intensiv)]]+CD[[#This Row],[Infiziert (o. KH)]]+CD[[#This Row],[Genesen]]-CD[[#This Row],[Total]]</f>
        <v>0</v>
      </c>
      <c r="O204" s="12">
        <f>CD[[#This Row],[Total]]-J203</f>
        <v>46</v>
      </c>
      <c r="P204" s="12">
        <f>CD[[#This Row],[Genesen]]-I203</f>
        <v>39</v>
      </c>
      <c r="Q204" s="20">
        <f t="shared" si="2"/>
        <v>54.805294129486022</v>
      </c>
      <c r="R204" s="2">
        <v>44117</v>
      </c>
    </row>
    <row r="205" spans="2:18" x14ac:dyDescent="0.2">
      <c r="B205" s="7">
        <v>44117</v>
      </c>
      <c r="C205" s="8">
        <v>0.91666666666666663</v>
      </c>
      <c r="D205" s="17">
        <f>-CD[[#This Row],[Gestorben]]</f>
        <v>-52</v>
      </c>
      <c r="E205" s="9">
        <v>52</v>
      </c>
      <c r="F205" s="10">
        <v>9</v>
      </c>
      <c r="G205" s="11">
        <f>CD[[#This Row],[KH]]-CD[[#This Row],[KH (intensiv)]]</f>
        <v>37</v>
      </c>
      <c r="H205" s="11">
        <f>CD[[#This Row],[Infiziert]]-CD[[#This Row],[KH (nicht intensiv)]]-CD[[#This Row],[KH (intensiv)]]</f>
        <v>260</v>
      </c>
      <c r="I205" s="10">
        <v>3391</v>
      </c>
      <c r="J205" s="10">
        <v>3749</v>
      </c>
      <c r="K205" s="10">
        <v>306</v>
      </c>
      <c r="L205" s="10">
        <v>46</v>
      </c>
      <c r="M205" s="10">
        <v>1722</v>
      </c>
      <c r="N205" s="11">
        <f>CD[[#This Row],[Gestorben]]+CD[[#This Row],[KH (intensiv)]]+CD[[#This Row],[KH (nicht intensiv)]]+CD[[#This Row],[Infiziert (o. KH)]]+CD[[#This Row],[Genesen]]-CD[[#This Row],[Total]]</f>
        <v>0</v>
      </c>
      <c r="O205" s="12">
        <f>CD[[#This Row],[Total]]-J204</f>
        <v>36</v>
      </c>
      <c r="P205" s="12">
        <f>CD[[#This Row],[Genesen]]-I204</f>
        <v>44</v>
      </c>
      <c r="Q205" s="20">
        <f t="shared" ref="Q205:Q214" si="3">SUM(O199:O205)/$Q$1</f>
        <v>54.340842484320888</v>
      </c>
      <c r="R205" s="2">
        <v>44118</v>
      </c>
    </row>
    <row r="206" spans="2:18" x14ac:dyDescent="0.2">
      <c r="B206" s="2">
        <v>44118</v>
      </c>
      <c r="C206" s="3">
        <v>0.91666666666666663</v>
      </c>
      <c r="D206" s="16">
        <f>-CD[[#This Row],[Gestorben]]</f>
        <v>-53</v>
      </c>
      <c r="E206" s="4">
        <v>53</v>
      </c>
      <c r="F206">
        <v>8</v>
      </c>
      <c r="G206" s="6">
        <f>CD[[#This Row],[KH]]-CD[[#This Row],[KH (intensiv)]]</f>
        <v>32</v>
      </c>
      <c r="H206" s="6">
        <f>CD[[#This Row],[Infiziert]]-CD[[#This Row],[KH (nicht intensiv)]]-CD[[#This Row],[KH (intensiv)]]</f>
        <v>301</v>
      </c>
      <c r="I206">
        <v>3401</v>
      </c>
      <c r="J206">
        <v>3795</v>
      </c>
      <c r="K206">
        <v>341</v>
      </c>
      <c r="L206">
        <v>40</v>
      </c>
      <c r="M206">
        <v>2010</v>
      </c>
      <c r="N206" s="6">
        <f>CD[[#This Row],[Gestorben]]+CD[[#This Row],[KH (intensiv)]]+CD[[#This Row],[KH (nicht intensiv)]]+CD[[#This Row],[Infiziert (o. KH)]]+CD[[#This Row],[Genesen]]-CD[[#This Row],[Total]]</f>
        <v>0</v>
      </c>
      <c r="O206" s="21">
        <f>CD[[#This Row],[Total]]-J205</f>
        <v>46</v>
      </c>
      <c r="P206" s="21">
        <f>CD[[#This Row],[Genesen]]-I205</f>
        <v>10</v>
      </c>
      <c r="Q206" s="20">
        <f t="shared" si="3"/>
        <v>56.508283495091518</v>
      </c>
      <c r="R206" s="2">
        <v>44119</v>
      </c>
    </row>
    <row r="207" spans="2:18" x14ac:dyDescent="0.2">
      <c r="B207" s="7">
        <v>44119</v>
      </c>
      <c r="C207" s="8">
        <v>0.91666666666666663</v>
      </c>
      <c r="D207" s="17">
        <f>-CD[[#This Row],[Gestorben]]</f>
        <v>-53</v>
      </c>
      <c r="E207" s="9">
        <v>53</v>
      </c>
      <c r="F207" s="10">
        <v>7</v>
      </c>
      <c r="G207" s="11">
        <f>CD[[#This Row],[KH]]-CD[[#This Row],[KH (intensiv)]]</f>
        <v>35</v>
      </c>
      <c r="H207" s="11">
        <f>CD[[#This Row],[Infiziert]]-CD[[#This Row],[KH (nicht intensiv)]]-CD[[#This Row],[KH (intensiv)]]</f>
        <v>330</v>
      </c>
      <c r="I207" s="10">
        <v>3476</v>
      </c>
      <c r="J207" s="10">
        <v>3901</v>
      </c>
      <c r="K207" s="10">
        <v>372</v>
      </c>
      <c r="L207" s="10">
        <v>42</v>
      </c>
      <c r="M207" s="10">
        <v>2050</v>
      </c>
      <c r="N207" s="11">
        <f>CD[[#This Row],[Gestorben]]+CD[[#This Row],[KH (intensiv)]]+CD[[#This Row],[KH (nicht intensiv)]]+CD[[#This Row],[Infiziert (o. KH)]]+CD[[#This Row],[Genesen]]-CD[[#This Row],[Total]]</f>
        <v>0</v>
      </c>
      <c r="O207" s="12">
        <f>CD[[#This Row],[Total]]-J206</f>
        <v>106</v>
      </c>
      <c r="P207" s="12">
        <f>CD[[#This Row],[Genesen]]-I206</f>
        <v>75</v>
      </c>
      <c r="Q207" s="20">
        <f t="shared" si="3"/>
        <v>67.500305763999734</v>
      </c>
      <c r="R207" s="2">
        <v>44120</v>
      </c>
    </row>
    <row r="208" spans="2:18" x14ac:dyDescent="0.2">
      <c r="B208" s="7">
        <v>44120</v>
      </c>
      <c r="C208" s="8">
        <v>0.91666666666666663</v>
      </c>
      <c r="D208" s="17">
        <f>-CD[[#This Row],[Gestorben]]</f>
        <v>-53</v>
      </c>
      <c r="E208" s="9">
        <v>53</v>
      </c>
      <c r="F208" s="10">
        <v>8</v>
      </c>
      <c r="G208" s="11">
        <f>CD[[#This Row],[KH]]-CD[[#This Row],[KH (intensiv)]]</f>
        <v>44</v>
      </c>
      <c r="H208" s="11">
        <f>CD[[#This Row],[Infiziert]]-CD[[#This Row],[KH (nicht intensiv)]]-CD[[#This Row],[KH (intensiv)]]</f>
        <v>333</v>
      </c>
      <c r="I208" s="10">
        <v>3556</v>
      </c>
      <c r="J208" s="10">
        <v>3994</v>
      </c>
      <c r="K208" s="10">
        <v>385</v>
      </c>
      <c r="L208" s="10">
        <v>52</v>
      </c>
      <c r="M208" s="10">
        <v>2182</v>
      </c>
      <c r="N208" s="11">
        <f>CD[[#This Row],[Gestorben]]+CD[[#This Row],[KH (intensiv)]]+CD[[#This Row],[KH (nicht intensiv)]]+CD[[#This Row],[Infiziert (o. KH)]]+CD[[#This Row],[Genesen]]-CD[[#This Row],[Total]]</f>
        <v>0</v>
      </c>
      <c r="O208" s="12">
        <f>CD[[#This Row],[Total]]-J207</f>
        <v>93</v>
      </c>
      <c r="P208" s="12">
        <f>CD[[#This Row],[Genesen]]-I207</f>
        <v>80</v>
      </c>
      <c r="Q208" s="20">
        <f t="shared" si="3"/>
        <v>65.48768196828415</v>
      </c>
      <c r="R208" s="2">
        <v>44121</v>
      </c>
    </row>
    <row r="209" spans="2:19" x14ac:dyDescent="0.2">
      <c r="B209" s="7">
        <v>44121</v>
      </c>
      <c r="C209" s="8">
        <v>0.91666666666666663</v>
      </c>
      <c r="D209" s="17">
        <f>-CD[[#This Row],[Gestorben]]</f>
        <v>-53</v>
      </c>
      <c r="E209" s="9">
        <v>53</v>
      </c>
      <c r="F209" s="10">
        <v>7</v>
      </c>
      <c r="G209" s="11">
        <f>CD[[#This Row],[KH]]-CD[[#This Row],[KH (intensiv)]]</f>
        <v>50</v>
      </c>
      <c r="H209" s="11">
        <f>CD[[#This Row],[Infiziert]]-CD[[#This Row],[KH (nicht intensiv)]]-CD[[#This Row],[KH (intensiv)]]</f>
        <v>295</v>
      </c>
      <c r="I209" s="10">
        <v>3672</v>
      </c>
      <c r="J209" s="10">
        <v>4077</v>
      </c>
      <c r="K209" s="10">
        <v>352</v>
      </c>
      <c r="L209" s="10">
        <v>57</v>
      </c>
      <c r="M209" s="10">
        <v>2064</v>
      </c>
      <c r="N209" s="11">
        <f>CD[[#This Row],[Gestorben]]+CD[[#This Row],[KH (intensiv)]]+CD[[#This Row],[KH (nicht intensiv)]]+CD[[#This Row],[Infiziert (o. KH)]]+CD[[#This Row],[Genesen]]-CD[[#This Row],[Total]]</f>
        <v>0</v>
      </c>
      <c r="O209" s="12">
        <f>CD[[#This Row],[Total]]-J208</f>
        <v>83</v>
      </c>
      <c r="P209" s="12">
        <f>CD[[#This Row],[Genesen]]-I208</f>
        <v>116</v>
      </c>
      <c r="Q209" s="20">
        <f t="shared" si="3"/>
        <v>72.299639430706137</v>
      </c>
      <c r="R209" s="2">
        <v>44122</v>
      </c>
    </row>
    <row r="210" spans="2:19" x14ac:dyDescent="0.2">
      <c r="B210" s="7">
        <v>44122</v>
      </c>
      <c r="C210" s="8">
        <v>0.91666666666666663</v>
      </c>
      <c r="D210" s="17">
        <f>-CD[[#This Row],[Gestorben]]</f>
        <v>-53</v>
      </c>
      <c r="E210" s="9">
        <v>53</v>
      </c>
      <c r="F210" s="10">
        <v>7</v>
      </c>
      <c r="G210" s="11">
        <f>CD[[#This Row],[KH]]-CD[[#This Row],[KH (intensiv)]]</f>
        <v>46</v>
      </c>
      <c r="H210" s="11">
        <f>CD[[#This Row],[Infiziert]]-CD[[#This Row],[KH (nicht intensiv)]]-CD[[#This Row],[KH (intensiv)]]</f>
        <v>349</v>
      </c>
      <c r="I210" s="10">
        <v>3685</v>
      </c>
      <c r="J210" s="10">
        <v>4140</v>
      </c>
      <c r="K210" s="10">
        <v>402</v>
      </c>
      <c r="L210" s="10">
        <v>53</v>
      </c>
      <c r="M210" s="10">
        <v>2177</v>
      </c>
      <c r="N210" s="11">
        <f>CD[[#This Row],[Gestorben]]+CD[[#This Row],[KH (intensiv)]]+CD[[#This Row],[KH (nicht intensiv)]]+CD[[#This Row],[Infiziert (o. KH)]]+CD[[#This Row],[Genesen]]-CD[[#This Row],[Total]]</f>
        <v>0</v>
      </c>
      <c r="O210" s="12">
        <f>CD[[#This Row],[Total]]-J209</f>
        <v>63</v>
      </c>
      <c r="P210" s="12">
        <f>CD[[#This Row],[Genesen]]-I209</f>
        <v>13</v>
      </c>
      <c r="Q210" s="20">
        <f t="shared" si="3"/>
        <v>73.228542721036405</v>
      </c>
      <c r="R210" s="2">
        <v>44123</v>
      </c>
    </row>
    <row r="211" spans="2:19" x14ac:dyDescent="0.2">
      <c r="B211" s="7">
        <v>44123</v>
      </c>
      <c r="C211" s="8">
        <v>0.91666666666666663</v>
      </c>
      <c r="D211" s="17">
        <f>-CD[[#This Row],[Gestorben]]</f>
        <v>-53</v>
      </c>
      <c r="E211" s="9">
        <v>53</v>
      </c>
      <c r="F211" s="10">
        <v>8</v>
      </c>
      <c r="G211" s="11">
        <f>CD[[#This Row],[KH]]-CD[[#This Row],[KH (intensiv)]]</f>
        <v>53</v>
      </c>
      <c r="H211" s="11">
        <f>CD[[#This Row],[Infiziert]]-CD[[#This Row],[KH (nicht intensiv)]]-CD[[#This Row],[KH (intensiv)]]</f>
        <v>359</v>
      </c>
      <c r="I211" s="10">
        <v>3727</v>
      </c>
      <c r="J211" s="10">
        <v>4200</v>
      </c>
      <c r="K211" s="10">
        <v>420</v>
      </c>
      <c r="L211" s="10">
        <v>61</v>
      </c>
      <c r="M211" s="10">
        <v>2467</v>
      </c>
      <c r="N211" s="11">
        <f>CD[[#This Row],[Gestorben]]+CD[[#This Row],[KH (intensiv)]]+CD[[#This Row],[KH (nicht intensiv)]]+CD[[#This Row],[Infiziert (o. KH)]]+CD[[#This Row],[Genesen]]-CD[[#This Row],[Total]]</f>
        <v>0</v>
      </c>
      <c r="O211" s="12">
        <f>CD[[#This Row],[Total]]-J210</f>
        <v>60</v>
      </c>
      <c r="P211" s="12">
        <f>CD[[#This Row],[Genesen]]-I210</f>
        <v>42</v>
      </c>
      <c r="Q211" s="20">
        <f t="shared" si="3"/>
        <v>75.39598373180705</v>
      </c>
      <c r="R211" s="2">
        <v>44124</v>
      </c>
    </row>
    <row r="212" spans="2:19" x14ac:dyDescent="0.2">
      <c r="B212" s="7">
        <v>44124</v>
      </c>
      <c r="C212" s="8">
        <v>0.91666666666666663</v>
      </c>
      <c r="D212" s="17">
        <f>-CD[[#This Row],[Gestorben]]</f>
        <v>-54</v>
      </c>
      <c r="E212" s="9">
        <v>54</v>
      </c>
      <c r="F212" s="10">
        <v>9</v>
      </c>
      <c r="G212" s="11">
        <f>CD[[#This Row],[KH]]-CD[[#This Row],[KH (intensiv)]]</f>
        <v>54</v>
      </c>
      <c r="H212" s="11">
        <f>CD[[#This Row],[Infiziert]]-CD[[#This Row],[KH (nicht intensiv)]]-CD[[#This Row],[KH (intensiv)]]</f>
        <v>396</v>
      </c>
      <c r="I212" s="10">
        <v>3763</v>
      </c>
      <c r="J212" s="10">
        <v>4276</v>
      </c>
      <c r="K212" s="10">
        <v>459</v>
      </c>
      <c r="L212" s="10">
        <v>63</v>
      </c>
      <c r="M212" s="10">
        <v>2617</v>
      </c>
      <c r="N212" s="11">
        <f>CD[[#This Row],[Gestorben]]+CD[[#This Row],[KH (intensiv)]]+CD[[#This Row],[KH (nicht intensiv)]]+CD[[#This Row],[Infiziert (o. KH)]]+CD[[#This Row],[Genesen]]-CD[[#This Row],[Total]]</f>
        <v>0</v>
      </c>
      <c r="O212" s="12">
        <f>CD[[#This Row],[Total]]-J211</f>
        <v>76</v>
      </c>
      <c r="P212" s="12">
        <f>CD[[#This Row],[Genesen]]-I211</f>
        <v>36</v>
      </c>
      <c r="Q212" s="20">
        <f t="shared" si="3"/>
        <v>81.588672334008848</v>
      </c>
      <c r="R212" s="2">
        <v>44125</v>
      </c>
    </row>
    <row r="213" spans="2:19" x14ac:dyDescent="0.2">
      <c r="B213" s="7">
        <v>44125</v>
      </c>
      <c r="C213" s="8">
        <v>0.91666666666666663</v>
      </c>
      <c r="D213" s="17">
        <f>-CD[[#This Row],[Gestorben]]</f>
        <v>-55</v>
      </c>
      <c r="E213" s="9">
        <v>55</v>
      </c>
      <c r="F213" s="10">
        <v>10</v>
      </c>
      <c r="G213" s="11">
        <f>CD[[#This Row],[KH]]-CD[[#This Row],[KH (intensiv)]]</f>
        <v>58</v>
      </c>
      <c r="H213" s="11">
        <f>CD[[#This Row],[Infiziert]]-CD[[#This Row],[KH (nicht intensiv)]]-CD[[#This Row],[KH (intensiv)]]</f>
        <v>417</v>
      </c>
      <c r="I213" s="10">
        <v>3845</v>
      </c>
      <c r="J213" s="10">
        <v>4385</v>
      </c>
      <c r="K213" s="10">
        <v>485</v>
      </c>
      <c r="L213" s="10">
        <v>68</v>
      </c>
      <c r="M213" s="10">
        <v>2459</v>
      </c>
      <c r="N213" s="11">
        <f>CD[[#This Row],[Gestorben]]+CD[[#This Row],[KH (intensiv)]]+CD[[#This Row],[KH (nicht intensiv)]]+CD[[#This Row],[Infiziert (o. KH)]]+CD[[#This Row],[Genesen]]-CD[[#This Row],[Total]]</f>
        <v>0</v>
      </c>
      <c r="O213" s="12">
        <f>CD[[#This Row],[Total]]-J212</f>
        <v>109</v>
      </c>
      <c r="P213" s="12">
        <f>CD[[#This Row],[Genesen]]-I212</f>
        <v>82</v>
      </c>
      <c r="Q213" s="20">
        <f t="shared" si="3"/>
        <v>91.342156882476701</v>
      </c>
      <c r="R213" s="2">
        <v>44126</v>
      </c>
    </row>
    <row r="214" spans="2:19" x14ac:dyDescent="0.2">
      <c r="B214" s="7">
        <v>44126</v>
      </c>
      <c r="C214" s="8">
        <v>0.91666666666666663</v>
      </c>
      <c r="D214" s="17">
        <f>-CD[[#This Row],[Gestorben]]</f>
        <v>-55</v>
      </c>
      <c r="E214" s="9">
        <v>55</v>
      </c>
      <c r="F214" s="10">
        <v>13</v>
      </c>
      <c r="G214" s="11">
        <f>CD[[#This Row],[KH]]-CD[[#This Row],[KH (intensiv)]]</f>
        <v>61</v>
      </c>
      <c r="H214" s="11">
        <f>CD[[#This Row],[Infiziert]]-CD[[#This Row],[KH (nicht intensiv)]]-CD[[#This Row],[KH (intensiv)]]</f>
        <v>450</v>
      </c>
      <c r="I214" s="10">
        <v>3973</v>
      </c>
      <c r="J214" s="10">
        <v>4552</v>
      </c>
      <c r="K214" s="10">
        <v>524</v>
      </c>
      <c r="L214" s="10">
        <v>74</v>
      </c>
      <c r="M214" s="10">
        <v>2302</v>
      </c>
      <c r="N214" s="11">
        <f>CD[[#This Row],[Gestorben]]+CD[[#This Row],[KH (intensiv)]]+CD[[#This Row],[KH (nicht intensiv)]]+CD[[#This Row],[Infiziert (o. KH)]]+CD[[#This Row],[Genesen]]-CD[[#This Row],[Total]]</f>
        <v>0</v>
      </c>
      <c r="O214" s="12">
        <f>CD[[#This Row],[Total]]-J213</f>
        <v>167</v>
      </c>
      <c r="P214" s="12">
        <f>CD[[#This Row],[Genesen]]-I213</f>
        <v>128</v>
      </c>
      <c r="Q214" s="20">
        <f t="shared" si="3"/>
        <v>100.78600700083447</v>
      </c>
      <c r="R214" s="2">
        <v>44127</v>
      </c>
    </row>
    <row r="215" spans="2:19" x14ac:dyDescent="0.2">
      <c r="B215" s="7">
        <v>44127</v>
      </c>
      <c r="C215" s="8">
        <v>0.91666666666666663</v>
      </c>
      <c r="D215" s="17">
        <f>-CD[[#This Row],[Gestorben]]</f>
        <v>-55</v>
      </c>
      <c r="E215" s="9">
        <v>55</v>
      </c>
      <c r="F215" s="10">
        <v>16</v>
      </c>
      <c r="G215" s="11">
        <f>CD[[#This Row],[KH]]-CD[[#This Row],[KH (intensiv)]]</f>
        <v>63</v>
      </c>
      <c r="H215" s="11">
        <f>CD[[#This Row],[Infiziert]]-CD[[#This Row],[KH (nicht intensiv)]]-CD[[#This Row],[KH (intensiv)]]</f>
        <v>350</v>
      </c>
      <c r="I215" s="10">
        <v>4202</v>
      </c>
      <c r="J215" s="10">
        <v>4686</v>
      </c>
      <c r="K215" s="10">
        <v>429</v>
      </c>
      <c r="L215" s="10">
        <v>79</v>
      </c>
      <c r="M215" s="10">
        <v>2356</v>
      </c>
      <c r="N215" s="11">
        <f>CD[[#This Row],[Gestorben]]+CD[[#This Row],[KH (intensiv)]]+CD[[#This Row],[KH (nicht intensiv)]]+CD[[#This Row],[Infiziert (o. KH)]]+CD[[#This Row],[Genesen]]-CD[[#This Row],[Total]]</f>
        <v>0</v>
      </c>
      <c r="O215" s="12">
        <f>CD[[#This Row],[Total]]-J214</f>
        <v>134</v>
      </c>
      <c r="P215" s="12">
        <f>CD[[#This Row],[Genesen]]-I214</f>
        <v>229</v>
      </c>
      <c r="Q215" s="20">
        <f>SUM(O209:O215)/$Q$1</f>
        <v>107.13351281809132</v>
      </c>
      <c r="R215" s="2">
        <v>44128</v>
      </c>
    </row>
    <row r="216" spans="2:19" x14ac:dyDescent="0.2">
      <c r="B216" s="7">
        <v>44128</v>
      </c>
      <c r="C216" s="8">
        <v>0.91666666666666663</v>
      </c>
      <c r="D216" s="17">
        <f>-CD[[#This Row],[Gestorben]]</f>
        <v>-55</v>
      </c>
      <c r="E216" s="9">
        <v>55</v>
      </c>
      <c r="F216" s="13">
        <v>16</v>
      </c>
      <c r="G216" s="11">
        <f>CD[[#This Row],[KH]]-CD[[#This Row],[KH (intensiv)]]</f>
        <v>63</v>
      </c>
      <c r="H216" s="11">
        <f>CD[[#This Row],[Infiziert]]-CD[[#This Row],[KH (nicht intensiv)]]-CD[[#This Row],[KH (intensiv)]]</f>
        <v>350</v>
      </c>
      <c r="I216" s="13">
        <v>4202</v>
      </c>
      <c r="J216" s="13">
        <v>4686</v>
      </c>
      <c r="K216" s="13">
        <v>429</v>
      </c>
      <c r="L216" s="13">
        <v>79</v>
      </c>
      <c r="M216" s="13">
        <v>2235</v>
      </c>
      <c r="N216" s="11">
        <f>CD[[#This Row],[Gestorben]]+CD[[#This Row],[KH (intensiv)]]+CD[[#This Row],[KH (nicht intensiv)]]+CD[[#This Row],[Infiziert (o. KH)]]+CD[[#This Row],[Genesen]]-CD[[#This Row],[Total]]</f>
        <v>0</v>
      </c>
      <c r="O216" s="12">
        <f>CD[[#This Row],[Total]]-J215</f>
        <v>0</v>
      </c>
      <c r="P216" s="12">
        <f>CD[[#This Row],[Genesen]]-I215</f>
        <v>0</v>
      </c>
      <c r="Q216" s="20">
        <f>SUM(O210:O216)/$Q$1</f>
        <v>94.283683968522567</v>
      </c>
      <c r="R216" s="2">
        <v>44129</v>
      </c>
      <c r="S216" t="s">
        <v>24</v>
      </c>
    </row>
    <row r="217" spans="2:19" x14ac:dyDescent="0.2">
      <c r="B217" s="7">
        <v>44129</v>
      </c>
      <c r="C217" s="8">
        <v>0.625</v>
      </c>
      <c r="D217" s="17">
        <f>-CD[[#This Row],[Gestorben]]</f>
        <v>-55</v>
      </c>
      <c r="E217" s="9">
        <v>55</v>
      </c>
      <c r="F217" s="10">
        <v>17</v>
      </c>
      <c r="G217" s="11">
        <f>CD[[#This Row],[KH]]-CD[[#This Row],[KH (intensiv)]]</f>
        <v>62</v>
      </c>
      <c r="H217" s="11">
        <f>CD[[#This Row],[Infiziert]]-CD[[#This Row],[KH (nicht intensiv)]]-CD[[#This Row],[KH (intensiv)]]</f>
        <v>595</v>
      </c>
      <c r="I217" s="10">
        <v>4256</v>
      </c>
      <c r="J217" s="10">
        <v>4985</v>
      </c>
      <c r="K217" s="10">
        <v>674</v>
      </c>
      <c r="L217" s="10">
        <v>79</v>
      </c>
      <c r="M217" s="10">
        <v>2235</v>
      </c>
      <c r="N217" s="11">
        <f>CD[[#This Row],[Gestorben]]+CD[[#This Row],[KH (intensiv)]]+CD[[#This Row],[KH (nicht intensiv)]]+CD[[#This Row],[Infiziert (o. KH)]]+CD[[#This Row],[Genesen]]-CD[[#This Row],[Total]]</f>
        <v>0</v>
      </c>
      <c r="O217" s="12">
        <f>CD[[#This Row],[Total]]-J216</f>
        <v>299</v>
      </c>
      <c r="P217" s="12">
        <f>CD[[#This Row],[Genesen]]-I216</f>
        <v>54</v>
      </c>
      <c r="Q217" s="20">
        <f>SUM(O211:O217)/$Q$1</f>
        <v>130.82054672151324</v>
      </c>
      <c r="R217" s="2">
        <v>44130</v>
      </c>
    </row>
    <row r="218" spans="2:19" x14ac:dyDescent="0.2">
      <c r="B218" s="7">
        <v>44130</v>
      </c>
      <c r="C218" s="8">
        <v>0.91666666666666663</v>
      </c>
      <c r="D218" s="17">
        <f>-CD[[#This Row],[Gestorben]]</f>
        <v>-55</v>
      </c>
      <c r="E218" s="9">
        <v>55</v>
      </c>
      <c r="F218" s="10">
        <v>16</v>
      </c>
      <c r="G218" s="11">
        <f>CD[[#This Row],[KH]]-CD[[#This Row],[KH (intensiv)]]</f>
        <v>70</v>
      </c>
      <c r="H218" s="11">
        <f>CD[[#This Row],[Infiziert]]-CD[[#This Row],[KH (nicht intensiv)]]-CD[[#This Row],[KH (intensiv)]]</f>
        <v>711</v>
      </c>
      <c r="I218" s="10">
        <v>4291</v>
      </c>
      <c r="J218" s="10">
        <v>5143</v>
      </c>
      <c r="K218" s="10">
        <v>797</v>
      </c>
      <c r="L218" s="10">
        <v>86</v>
      </c>
      <c r="M218" s="10">
        <v>2675</v>
      </c>
      <c r="N218" s="11">
        <f>CD[[#This Row],[Gestorben]]+CD[[#This Row],[KH (intensiv)]]+CD[[#This Row],[KH (nicht intensiv)]]+CD[[#This Row],[Infiziert (o. KH)]]+CD[[#This Row],[Genesen]]-CD[[#This Row],[Total]]</f>
        <v>0</v>
      </c>
      <c r="O218" s="12">
        <f>CD[[#This Row],[Total]]-J217</f>
        <v>158</v>
      </c>
      <c r="P218" s="12">
        <f>CD[[#This Row],[Genesen]]-I217</f>
        <v>35</v>
      </c>
      <c r="Q218" s="20">
        <f>SUM(O212:O218)/$Q$1</f>
        <v>145.99263379690768</v>
      </c>
      <c r="R218" s="2">
        <v>44131</v>
      </c>
    </row>
    <row r="219" spans="2:19" x14ac:dyDescent="0.2">
      <c r="B219" s="7">
        <v>44131</v>
      </c>
      <c r="C219" s="8">
        <v>0.91666666666666663</v>
      </c>
      <c r="D219" s="17">
        <f>-CD[[#This Row],[Gestorben]]</f>
        <v>-55</v>
      </c>
      <c r="E219" s="9">
        <v>55</v>
      </c>
      <c r="F219" s="10">
        <v>19</v>
      </c>
      <c r="G219" s="11">
        <f>CD[[#This Row],[KH]]-CD[[#This Row],[KH (intensiv)]]</f>
        <v>74</v>
      </c>
      <c r="H219" s="11">
        <f>CD[[#This Row],[Infiziert]]-CD[[#This Row],[KH (nicht intensiv)]]-CD[[#This Row],[KH (intensiv)]]</f>
        <v>674</v>
      </c>
      <c r="I219" s="10">
        <v>4451</v>
      </c>
      <c r="J219" s="10">
        <v>5273</v>
      </c>
      <c r="K219" s="10">
        <v>767</v>
      </c>
      <c r="L219" s="10">
        <v>93</v>
      </c>
      <c r="M219" s="10">
        <v>2765</v>
      </c>
      <c r="N219" s="11">
        <f>CD[[#This Row],[Gestorben]]+CD[[#This Row],[KH (intensiv)]]+CD[[#This Row],[KH (nicht intensiv)]]+CD[[#This Row],[Infiziert (o. KH)]]+CD[[#This Row],[Genesen]]-CD[[#This Row],[Total]]</f>
        <v>0</v>
      </c>
      <c r="O219" s="12">
        <f>CD[[#This Row],[Total]]-J218</f>
        <v>130</v>
      </c>
      <c r="P219" s="12">
        <f>CD[[#This Row],[Genesen]]-I218</f>
        <v>160</v>
      </c>
      <c r="Q219" s="20">
        <f>SUM(O213:O219)/$Q$1</f>
        <v>154.35276340988014</v>
      </c>
      <c r="R219" s="2">
        <v>44132</v>
      </c>
    </row>
    <row r="220" spans="2:19" x14ac:dyDescent="0.2">
      <c r="R220" s="2">
        <v>44133</v>
      </c>
    </row>
    <row r="221" spans="2:19" x14ac:dyDescent="0.2">
      <c r="R221" s="2">
        <v>44134</v>
      </c>
    </row>
    <row r="222" spans="2:19" x14ac:dyDescent="0.2">
      <c r="R222" s="2">
        <v>44135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2020-10-28T10:26:43Z</dcterms:modified>
</cp:coreProperties>
</file>