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5C8DBDF5-60CB-6C47-92A0-D6D5D3E1F94C}" xr6:coauthVersionLast="45" xr6:coauthVersionMax="45" xr10:uidLastSave="{00000000-0000-0000-0000-000000000000}"/>
  <bookViews>
    <workbookView xWindow="0" yWindow="460" windowWidth="27900" windowHeight="2682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0" i="1" l="1"/>
  <c r="D220" i="1"/>
  <c r="G220" i="1"/>
  <c r="H220" i="1" s="1"/>
  <c r="O220" i="1"/>
  <c r="P220" i="1"/>
  <c r="N220" i="1" l="1"/>
  <c r="D219" i="1"/>
  <c r="G219" i="1"/>
  <c r="O219" i="1"/>
  <c r="P219" i="1"/>
  <c r="H219" i="1" l="1"/>
  <c r="N219" i="1" s="1"/>
  <c r="O218" i="1"/>
  <c r="D218" i="1"/>
  <c r="G218" i="1"/>
  <c r="H218" i="1" s="1"/>
  <c r="N218" i="1" s="1"/>
  <c r="P218" i="1"/>
  <c r="D217" i="1" l="1"/>
  <c r="G217" i="1"/>
  <c r="H217" i="1" s="1"/>
  <c r="N217" i="1" s="1"/>
  <c r="O217" i="1"/>
  <c r="P217" i="1"/>
  <c r="O210" i="1"/>
  <c r="D216" i="1"/>
  <c r="G216" i="1"/>
  <c r="H216" i="1" s="1"/>
  <c r="O216" i="1"/>
  <c r="P216" i="1"/>
  <c r="N216" i="1" l="1"/>
  <c r="D215" i="1"/>
  <c r="G215" i="1"/>
  <c r="H215" i="1" s="1"/>
  <c r="O215" i="1"/>
  <c r="P215" i="1"/>
  <c r="N215" i="1" l="1"/>
  <c r="D214" i="1"/>
  <c r="G214" i="1"/>
  <c r="O214" i="1"/>
  <c r="P214" i="1"/>
  <c r="H214" i="1" l="1"/>
  <c r="N214" i="1" s="1"/>
  <c r="D213" i="1"/>
  <c r="G213" i="1"/>
  <c r="H213" i="1" s="1"/>
  <c r="O213" i="1"/>
  <c r="Q219" i="1" s="1"/>
  <c r="P213" i="1"/>
  <c r="N213" i="1" l="1"/>
  <c r="D212" i="1"/>
  <c r="G212" i="1"/>
  <c r="H212" i="1" s="1"/>
  <c r="O212" i="1"/>
  <c r="Q218" i="1" s="1"/>
  <c r="P212" i="1"/>
  <c r="N212" i="1" l="1"/>
  <c r="D211" i="1"/>
  <c r="G211" i="1"/>
  <c r="H211" i="1" s="1"/>
  <c r="O211" i="1"/>
  <c r="P211" i="1"/>
  <c r="Q216" i="1" l="1"/>
  <c r="Q217" i="1"/>
  <c r="N211" i="1"/>
  <c r="D210" i="1"/>
  <c r="G210" i="1"/>
  <c r="H210" i="1" s="1"/>
  <c r="N210" i="1" s="1"/>
  <c r="P210" i="1"/>
  <c r="D209" i="1" l="1"/>
  <c r="G209" i="1"/>
  <c r="H209" i="1" s="1"/>
  <c r="O209" i="1"/>
  <c r="Q215" i="1" s="1"/>
  <c r="P209" i="1"/>
  <c r="D208" i="1"/>
  <c r="G208" i="1"/>
  <c r="H208" i="1" s="1"/>
  <c r="O208" i="1"/>
  <c r="P208" i="1"/>
  <c r="Q214" i="1" l="1"/>
  <c r="N209" i="1"/>
  <c r="N208" i="1"/>
  <c r="D207" i="1"/>
  <c r="G207" i="1"/>
  <c r="H207" i="1" s="1"/>
  <c r="O207" i="1"/>
  <c r="Q213" i="1" s="1"/>
  <c r="P207" i="1"/>
  <c r="N207" i="1" l="1"/>
  <c r="D206" i="1"/>
  <c r="G206" i="1"/>
  <c r="H206" i="1" s="1"/>
  <c r="N206" i="1" s="1"/>
  <c r="O206" i="1"/>
  <c r="Q212" i="1" s="1"/>
  <c r="P206" i="1"/>
  <c r="D205" i="1"/>
  <c r="G205" i="1"/>
  <c r="H205" i="1" s="1"/>
  <c r="N205" i="1" s="1"/>
  <c r="O205" i="1"/>
  <c r="P205" i="1"/>
  <c r="D204" i="1"/>
  <c r="G204" i="1"/>
  <c r="H204" i="1" s="1"/>
  <c r="O204" i="1"/>
  <c r="P204" i="1"/>
  <c r="Q211" i="1" l="1"/>
  <c r="Q210" i="1"/>
  <c r="N204" i="1"/>
  <c r="D203" i="1"/>
  <c r="G203" i="1"/>
  <c r="H203" i="1" s="1"/>
  <c r="N203" i="1" s="1"/>
  <c r="O203" i="1"/>
  <c r="Q209" i="1" s="1"/>
  <c r="P203" i="1"/>
  <c r="D202" i="1"/>
  <c r="G202" i="1"/>
  <c r="H202" i="1" s="1"/>
  <c r="O202" i="1"/>
  <c r="P202" i="1"/>
  <c r="Q208" i="1" l="1"/>
  <c r="N202" i="1"/>
  <c r="D201" i="1"/>
  <c r="G201" i="1"/>
  <c r="H201" i="1" s="1"/>
  <c r="N201" i="1" s="1"/>
  <c r="O201" i="1"/>
  <c r="Q207" i="1" s="1"/>
  <c r="P201" i="1"/>
  <c r="D200" i="1" l="1"/>
  <c r="G200" i="1"/>
  <c r="H200" i="1" s="1"/>
  <c r="N200" i="1" s="1"/>
  <c r="O200" i="1"/>
  <c r="Q206" i="1" s="1"/>
  <c r="P200" i="1"/>
  <c r="D199" i="1"/>
  <c r="G199" i="1"/>
  <c r="H199" i="1" s="1"/>
  <c r="O199" i="1"/>
  <c r="P199" i="1"/>
  <c r="D198" i="1"/>
  <c r="G198" i="1"/>
  <c r="H198" i="1" s="1"/>
  <c r="O198" i="1"/>
  <c r="P198" i="1"/>
  <c r="D197" i="1"/>
  <c r="G197" i="1"/>
  <c r="H197" i="1" s="1"/>
  <c r="O197" i="1"/>
  <c r="P197" i="1"/>
  <c r="Q205" i="1" l="1"/>
  <c r="Q203" i="1"/>
  <c r="Q204" i="1"/>
  <c r="N199" i="1"/>
  <c r="N198" i="1"/>
  <c r="N197" i="1"/>
  <c r="D196" i="1"/>
  <c r="G196" i="1"/>
  <c r="O196" i="1"/>
  <c r="Q202" i="1" s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P193" i="1"/>
  <c r="D192" i="1"/>
  <c r="G192" i="1"/>
  <c r="H192" i="1" s="1"/>
  <c r="O192" i="1"/>
  <c r="P192" i="1"/>
  <c r="Q201" i="1" l="1"/>
  <c r="Q200" i="1"/>
  <c r="Q199" i="1"/>
  <c r="Q198" i="1"/>
  <c r="H196" i="1"/>
  <c r="N196" i="1" s="1"/>
  <c r="N192" i="1"/>
  <c r="D191" i="1"/>
  <c r="G191" i="1"/>
  <c r="H191" i="1" s="1"/>
  <c r="O191" i="1"/>
  <c r="Q197" i="1" s="1"/>
  <c r="P191" i="1"/>
  <c r="D190" i="1"/>
  <c r="G190" i="1"/>
  <c r="H190" i="1" s="1"/>
  <c r="N190" i="1" s="1"/>
  <c r="O190" i="1"/>
  <c r="P190" i="1"/>
  <c r="Q196" i="1" l="1"/>
  <c r="N191" i="1"/>
  <c r="D189" i="1"/>
  <c r="G189" i="1"/>
  <c r="H189" i="1" s="1"/>
  <c r="O189" i="1"/>
  <c r="Q195" i="1" s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90" i="1" l="1"/>
  <c r="Q192" i="1"/>
  <c r="Q194" i="1"/>
  <c r="Q193" i="1"/>
  <c r="Q191" i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4" i="1" l="1"/>
  <c r="Q185" i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Q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9" i="1" l="1"/>
  <c r="Q8" i="1"/>
  <c r="Q7" i="1"/>
  <c r="Q6" i="1"/>
  <c r="Q59" i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<sst xmlns="http://schemas.openxmlformats.org/spreadsheetml/2006/main" count="26" uniqueCount="25">
  <si>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</si>
  <si>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</si>
  <si>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</si>
  <si>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</si>
  <si>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</si>
  <si>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</si>
  <si>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</si>
  <si>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</si>
  <si>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</si>
  <si>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</si>
  <si>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</si>
  <si>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</si>
  <si>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</si>
  <si>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</si>
  <si>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</si>
  <si>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</si>
  <si>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</si>
  <si>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</si>
  <si>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</si>
  <si>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</si>
  <si>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</si>
  <si>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</si>
  <si>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Einwohner
in 100.000</t>
  </si>
  <si>
    <t>Inzidenz</t>
  </si>
  <si>
    <t>keine Zahlen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</si>
</sst>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Tabelle1!$D$4:$D$220</c:f>
              <c:numCache>
                <c:formatCode>0</c:formatCode>
                <c:ptCount val="217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  <c:pt idx="206">
                  <c:v>-53</c:v>
                </c:pt>
                <c:pt idx="207">
                  <c:v>-53</c:v>
                </c:pt>
                <c:pt idx="208">
                  <c:v>-54</c:v>
                </c:pt>
                <c:pt idx="209">
                  <c:v>-55</c:v>
                </c:pt>
                <c:pt idx="210">
                  <c:v>-55</c:v>
                </c:pt>
                <c:pt idx="211">
                  <c:v>-55</c:v>
                </c:pt>
                <c:pt idx="212">
                  <c:v>-55</c:v>
                </c:pt>
                <c:pt idx="213">
                  <c:v>-55</c:v>
                </c:pt>
                <c:pt idx="214">
                  <c:v>-55</c:v>
                </c:pt>
                <c:pt idx="215">
                  <c:v>-55</c:v>
                </c:pt>
                <c:pt idx="216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Tabelle1!$E$4:$E$220</c:f>
              <c:numCache>
                <c:formatCode>General</c:formatCode>
                <c:ptCount val="2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54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Tabelle1!$F$4:$F$220</c:f>
              <c:numCache>
                <c:formatCode>General</c:formatCode>
                <c:ptCount val="217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  <c:pt idx="2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Tabelle1!$G$4:$G$220</c:f>
              <c:numCache>
                <c:formatCode>General</c:formatCode>
                <c:ptCount val="217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  <c:pt idx="2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Tabelle1!$H$4:$H$220</c:f>
              <c:numCache>
                <c:formatCode>General</c:formatCode>
                <c:ptCount val="217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350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  <c:pt idx="216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Tabelle1!$I$4:$I$220</c:f>
              <c:numCache>
                <c:formatCode>General</c:formatCode>
                <c:ptCount val="217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  <c:pt idx="211">
                  <c:v>4202</c:v>
                </c:pt>
                <c:pt idx="212">
                  <c:v>4202</c:v>
                </c:pt>
                <c:pt idx="213">
                  <c:v>4256</c:v>
                </c:pt>
                <c:pt idx="214">
                  <c:v>4291</c:v>
                </c:pt>
                <c:pt idx="215">
                  <c:v>4451</c:v>
                </c:pt>
                <c:pt idx="216">
                  <c:v>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Tabelle1!$Q$4:$Q$220</c:f>
              <c:numCache>
                <c:formatCode>0.0</c:formatCode>
                <c:ptCount val="217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  <c:pt idx="211">
                  <c:v>107.13351281809132</c:v>
                </c:pt>
                <c:pt idx="212">
                  <c:v>94.283683968522567</c:v>
                </c:pt>
                <c:pt idx="213">
                  <c:v>130.82054672151324</c:v>
                </c:pt>
                <c:pt idx="214">
                  <c:v>145.99263379690768</c:v>
                </c:pt>
                <c:pt idx="215">
                  <c:v>154.35276340988014</c:v>
                </c:pt>
                <c:pt idx="216">
                  <c:v>172.00192592615528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20"/>
        <c:auto val="1"/>
        <c:lblOffset val="100"/>
        <c:baseTimeUnit val="days"/>
      </c:dateAx>
      <c:valAx>
        <c:axId val="1600336864"/>
        <c:scaling>
          <c:orientation val="minMax"/>
          <c:max val="10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50"/>
        <c:minorUnit val="10"/>
      </c:valAx>
      <c:valAx>
        <c:axId val="1332682511"/>
        <c:scaling>
          <c:orientation val="minMax"/>
          <c:max val="150"/>
          <c:min val="-15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Tabelle1!$F$4:$F$220</c:f>
              <c:numCache>
                <c:formatCode>General</c:formatCode>
                <c:ptCount val="217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  <c:pt idx="2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5E4E-9DE8-D802011EF4FB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Tabelle1!$G$4:$G$220</c:f>
              <c:numCache>
                <c:formatCode>General</c:formatCode>
                <c:ptCount val="217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  <c:pt idx="2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5E4E-9DE8-D802011EF4FB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Tabelle1!$H$4:$H$220</c:f>
              <c:numCache>
                <c:formatCode>General</c:formatCode>
                <c:ptCount val="217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350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  <c:pt idx="216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5E4E-9DE8-D802011EF4FB}"/>
            </c:ext>
          </c:extLst>
        </c:ser>
        <c:ser>
          <c:idx val="5"/>
          <c:order val="3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Tabelle1!$I$4:$I$220</c:f>
              <c:numCache>
                <c:formatCode>General</c:formatCode>
                <c:ptCount val="217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  <c:pt idx="211">
                  <c:v>4202</c:v>
                </c:pt>
                <c:pt idx="212">
                  <c:v>4202</c:v>
                </c:pt>
                <c:pt idx="213">
                  <c:v>4256</c:v>
                </c:pt>
                <c:pt idx="214">
                  <c:v>4291</c:v>
                </c:pt>
                <c:pt idx="215">
                  <c:v>4451</c:v>
                </c:pt>
                <c:pt idx="216">
                  <c:v>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4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Tabelle1!$M$4:$M$220</c:f>
              <c:numCache>
                <c:formatCode>General</c:formatCode>
                <c:ptCount val="217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  <c:pt idx="197">
                  <c:v>1723</c:v>
                </c:pt>
                <c:pt idx="198">
                  <c:v>1572</c:v>
                </c:pt>
                <c:pt idx="199">
                  <c:v>1600</c:v>
                </c:pt>
                <c:pt idx="200">
                  <c:v>1680</c:v>
                </c:pt>
                <c:pt idx="201">
                  <c:v>1722</c:v>
                </c:pt>
                <c:pt idx="202">
                  <c:v>2010</c:v>
                </c:pt>
                <c:pt idx="203">
                  <c:v>2050</c:v>
                </c:pt>
                <c:pt idx="204">
                  <c:v>2182</c:v>
                </c:pt>
                <c:pt idx="205">
                  <c:v>2064</c:v>
                </c:pt>
                <c:pt idx="206">
                  <c:v>2177</c:v>
                </c:pt>
                <c:pt idx="207">
                  <c:v>2467</c:v>
                </c:pt>
                <c:pt idx="208">
                  <c:v>2617</c:v>
                </c:pt>
                <c:pt idx="209">
                  <c:v>2459</c:v>
                </c:pt>
                <c:pt idx="210">
                  <c:v>2302</c:v>
                </c:pt>
                <c:pt idx="211">
                  <c:v>2356</c:v>
                </c:pt>
                <c:pt idx="212">
                  <c:v>2235</c:v>
                </c:pt>
                <c:pt idx="213">
                  <c:v>2235</c:v>
                </c:pt>
                <c:pt idx="214">
                  <c:v>2675</c:v>
                </c:pt>
                <c:pt idx="215">
                  <c:v>2765</c:v>
                </c:pt>
                <c:pt idx="216">
                  <c:v>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6000"/>
          <c:min val="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Tabelle1!$F$4:$F$220</c:f>
              <c:numCache>
                <c:formatCode>General</c:formatCode>
                <c:ptCount val="217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  <c:pt idx="2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B-FB44-92F6-C35C29FD4F10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Tabelle1!$G$4:$G$220</c:f>
              <c:numCache>
                <c:formatCode>General</c:formatCode>
                <c:ptCount val="217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  <c:pt idx="2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4B-FB44-92F6-C35C29FD4F10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Tabelle1!$H$4:$H$220</c:f>
              <c:numCache>
                <c:formatCode>General</c:formatCode>
                <c:ptCount val="217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350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  <c:pt idx="216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3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Tabelle1!$Q$4:$Q$220</c:f>
              <c:numCache>
                <c:formatCode>0.0</c:formatCode>
                <c:ptCount val="217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  <c:pt idx="211">
                  <c:v>107.13351281809132</c:v>
                </c:pt>
                <c:pt idx="212">
                  <c:v>94.283683968522567</c:v>
                </c:pt>
                <c:pt idx="213">
                  <c:v>130.82054672151324</c:v>
                </c:pt>
                <c:pt idx="214">
                  <c:v>145.99263379690768</c:v>
                </c:pt>
                <c:pt idx="215">
                  <c:v>154.35276340988014</c:v>
                </c:pt>
                <c:pt idx="216">
                  <c:v>172.00192592615528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 val="autoZero"/>
        <c:auto val="1"/>
        <c:lblOffset val="100"/>
        <c:baseTimeUnit val="days"/>
      </c:dateAx>
      <c:valAx>
        <c:axId val="1600336864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50"/>
        <c:minorUnit val="10"/>
      </c:valAx>
      <c:valAx>
        <c:axId val="1332682511"/>
        <c:scaling>
          <c:orientation val="minMax"/>
          <c:max val="150"/>
          <c:min val="0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231094</xdr:colOff>
      <xdr:row>152</xdr:row>
      <xdr:rowOff>77800</xdr:rowOff>
    </xdr:from>
    <xdr:to>
      <xdr:col>37</xdr:col>
      <xdr:colOff>0</xdr:colOff>
      <xdr:row>194</xdr:row>
      <xdr:rowOff>130627</xdr:rowOff>
    </xdr:to>
    <xdr:graphicFrame macro="">
      <xdr:nvGraphicFramePr>
        <xdr:cNvPr id="4" name="Covid19DUS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18</xdr:col>
      <xdr:colOff>211666</xdr:colOff>
      <xdr:row>195</xdr:row>
      <xdr:rowOff>117593</xdr:rowOff>
    </xdr:from>
    <xdr:to>
      <xdr:col>37</xdr:col>
      <xdr:colOff>11759</xdr:colOff>
      <xdr:row>237</xdr:row>
      <xdr:rowOff>170419</xdr:rowOff>
    </xdr:to>
    <xdr:graphicFrame macro="">
      <xdr:nvGraphicFramePr>
        <xdr:cNvPr id="3" name="Covid19DUS_Q">
          <a:extLst>
            <a:ext uri="{FF2B5EF4-FFF2-40B4-BE49-F238E27FC236}">
              <a16:creationId xmlns:a16="http://schemas.microsoft.com/office/drawing/2014/main" id="{2B47A7E9-C162-1A4C-A91A-506E5F5B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absolute">
    <xdr:from>
      <xdr:col>18</xdr:col>
      <xdr:colOff>176389</xdr:colOff>
      <xdr:row>240</xdr:row>
      <xdr:rowOff>0</xdr:rowOff>
    </xdr:from>
    <xdr:to>
      <xdr:col>36</xdr:col>
      <xdr:colOff>768444</xdr:colOff>
      <xdr:row>282</xdr:row>
      <xdr:rowOff>52827</xdr:rowOff>
    </xdr:to>
    <xdr:graphicFrame macro="">
      <xdr:nvGraphicFramePr>
        <xdr:cNvPr id="5" name="Covid19DUS_D">
          <a:extLst>
            <a:ext uri="{FF2B5EF4-FFF2-40B4-BE49-F238E27FC236}">
              <a16:creationId xmlns:a16="http://schemas.microsoft.com/office/drawing/2014/main" id="{D7E7DD05-29A0-BC4B-9ACB-BFE765B63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220" totalsRowShown="0">
  <autoFilter ref="B3:Q220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ide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sheetPr codeName="Tabelle1"/>
  <dimension ref="A1:S222"/>
  <sheetViews>
    <sheetView tabSelected="1" topLeftCell="A166" zoomScale="108" zoomScaleNormal="100" workbookViewId="0">
      <selection activeCell="K220" sqref="K220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22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23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  <c r="Q4" s="20"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  <c r="Q5" s="20">
        <f>CD[[#This Row],[Neu Gen]]/$Q$1</f>
        <v>0.30963443011009051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  <c r="Q6" s="20">
        <f>SUM(O5:O6)/$Q$1</f>
        <v>7.5860435376972184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  <c r="Q7" s="20">
        <f>SUM(O5:O7)/$Q$1</f>
        <v>11.146839483963259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  <c r="Q8" s="20">
        <f>SUM(O5:O8)/$Q$1</f>
        <v>14.08836657000912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  <c r="Q9" s="20">
        <f>SUM(O4:O9)/$Q$1</f>
        <v>21.984044537816427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204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B197" s="7">
        <v>44109</v>
      </c>
      <c r="C197" s="8">
        <v>0.91666666666666663</v>
      </c>
      <c r="D197" s="17">
        <f>-CD[[#This Row],[Gestorben]]</f>
        <v>-48</v>
      </c>
      <c r="E197" s="9">
        <v>48</v>
      </c>
      <c r="F197" s="10">
        <v>3</v>
      </c>
      <c r="G197" s="11">
        <f>CD[[#This Row],[KH]]-CD[[#This Row],[KH (intensiv)]]</f>
        <v>21</v>
      </c>
      <c r="H197" s="11">
        <f>CD[[#This Row],[Infiziert]]-CD[[#This Row],[KH (nicht intensiv)]]-CD[[#This Row],[KH (intensiv)]]</f>
        <v>171</v>
      </c>
      <c r="I197" s="10">
        <v>3116</v>
      </c>
      <c r="J197" s="10">
        <v>3359</v>
      </c>
      <c r="K197" s="10">
        <v>195</v>
      </c>
      <c r="L197" s="10">
        <v>24</v>
      </c>
      <c r="M197" s="10">
        <v>1410</v>
      </c>
      <c r="N197" s="11">
        <f>CD[[#This Row],[Gestorben]]+CD[[#This Row],[KH (intensiv)]]+CD[[#This Row],[KH (nicht intensiv)]]+CD[[#This Row],[Infiziert (o. KH)]]+CD[[#This Row],[Genesen]]-CD[[#This Row],[Total]]</f>
        <v>0</v>
      </c>
      <c r="O197" s="12">
        <f>CD[[#This Row],[Total]]-J196</f>
        <v>11</v>
      </c>
      <c r="P197" s="12">
        <f>CD[[#This Row],[Genesen]]-I196</f>
        <v>18</v>
      </c>
      <c r="Q197" s="20">
        <f t="shared" si="2"/>
        <v>28.331550355073283</v>
      </c>
      <c r="R197" s="2">
        <v>44110</v>
      </c>
    </row>
    <row r="198" spans="2:18" x14ac:dyDescent="0.2">
      <c r="B198" s="7">
        <v>44110</v>
      </c>
      <c r="C198" s="8">
        <v>0.91666666666666663</v>
      </c>
      <c r="D198" s="17">
        <f>-CD[[#This Row],[Gestorben]]</f>
        <v>-49</v>
      </c>
      <c r="E198" s="9">
        <v>49</v>
      </c>
      <c r="F198" s="10">
        <v>5</v>
      </c>
      <c r="G198" s="11">
        <f>CD[[#This Row],[KH]]-CD[[#This Row],[KH (intensiv)]]</f>
        <v>24</v>
      </c>
      <c r="H198" s="11">
        <f>CD[[#This Row],[Infiziert]]-CD[[#This Row],[KH (nicht intensiv)]]-CD[[#This Row],[KH (intensiv)]]</f>
        <v>161</v>
      </c>
      <c r="I198" s="10">
        <v>3159</v>
      </c>
      <c r="J198" s="10">
        <v>3398</v>
      </c>
      <c r="K198" s="10">
        <v>190</v>
      </c>
      <c r="L198" s="10">
        <v>29</v>
      </c>
      <c r="M198" s="10">
        <v>1400</v>
      </c>
      <c r="N198" s="11">
        <f>CD[[#This Row],[Gestorben]]+CD[[#This Row],[KH (intensiv)]]+CD[[#This Row],[KH (nicht intensiv)]]+CD[[#This Row],[Infiziert (o. KH)]]+CD[[#This Row],[Genesen]]-CD[[#This Row],[Total]]</f>
        <v>0</v>
      </c>
      <c r="O198" s="12">
        <f>CD[[#This Row],[Total]]-J197</f>
        <v>39</v>
      </c>
      <c r="P198" s="12">
        <f>CD[[#This Row],[Genesen]]-I197</f>
        <v>43</v>
      </c>
      <c r="Q198" s="20">
        <f t="shared" si="2"/>
        <v>31.427894656174189</v>
      </c>
      <c r="R198" s="2">
        <v>44111</v>
      </c>
    </row>
    <row r="199" spans="2:18" x14ac:dyDescent="0.2">
      <c r="B199" s="7">
        <v>44111</v>
      </c>
      <c r="C199" s="8">
        <v>0.91666666666666663</v>
      </c>
      <c r="D199" s="17">
        <f>-CD[[#This Row],[Gestorben]]</f>
        <v>-51</v>
      </c>
      <c r="E199" s="9">
        <v>51</v>
      </c>
      <c r="F199" s="10">
        <v>6</v>
      </c>
      <c r="G199" s="11">
        <f>CD[[#This Row],[KH]]-CD[[#This Row],[KH (intensiv)]]</f>
        <v>27</v>
      </c>
      <c r="H199" s="11">
        <f>CD[[#This Row],[Infiziert]]-CD[[#This Row],[KH (nicht intensiv)]]-CD[[#This Row],[KH (intensiv)]]</f>
        <v>164</v>
      </c>
      <c r="I199" s="10">
        <v>3182</v>
      </c>
      <c r="J199" s="10">
        <v>3430</v>
      </c>
      <c r="K199" s="10">
        <v>197</v>
      </c>
      <c r="L199" s="10">
        <v>33</v>
      </c>
      <c r="M199" s="10">
        <v>1437</v>
      </c>
      <c r="N199" s="11">
        <f>CD[[#This Row],[Gestorben]]+CD[[#This Row],[KH (intensiv)]]+CD[[#This Row],[KH (nicht intensiv)]]+CD[[#This Row],[Infiziert (o. KH)]]+CD[[#This Row],[Genesen]]-CD[[#This Row],[Total]]</f>
        <v>0</v>
      </c>
      <c r="O199" s="12">
        <f>CD[[#This Row],[Total]]-J198</f>
        <v>32</v>
      </c>
      <c r="P199" s="12">
        <f>CD[[#This Row],[Genesen]]-I198</f>
        <v>23</v>
      </c>
      <c r="Q199" s="20">
        <f t="shared" si="2"/>
        <v>32.356797946504457</v>
      </c>
      <c r="R199" s="2">
        <v>44112</v>
      </c>
    </row>
    <row r="200" spans="2:18" x14ac:dyDescent="0.2">
      <c r="B200" s="7">
        <v>44112</v>
      </c>
      <c r="C200" s="8">
        <v>0.91666666666666663</v>
      </c>
      <c r="D200" s="17">
        <f>-CD[[#This Row],[Gestorben]]</f>
        <v>-51</v>
      </c>
      <c r="E200" s="9">
        <v>51</v>
      </c>
      <c r="F200" s="10">
        <v>5</v>
      </c>
      <c r="G200" s="11">
        <f>CD[[#This Row],[KH]]-CD[[#This Row],[KH (intensiv)]]</f>
        <v>30</v>
      </c>
      <c r="H200" s="11">
        <f>CD[[#This Row],[Infiziert]]-CD[[#This Row],[KH (nicht intensiv)]]-CD[[#This Row],[KH (intensiv)]]</f>
        <v>191</v>
      </c>
      <c r="I200" s="10">
        <v>3188</v>
      </c>
      <c r="J200" s="10">
        <v>3465</v>
      </c>
      <c r="K200" s="10">
        <v>226</v>
      </c>
      <c r="L200" s="10">
        <v>35</v>
      </c>
      <c r="M200" s="10">
        <v>1517</v>
      </c>
      <c r="N200" s="11">
        <f>CD[[#This Row],[Gestorben]]+CD[[#This Row],[KH (intensiv)]]+CD[[#This Row],[KH (nicht intensiv)]]+CD[[#This Row],[Infiziert (o. KH)]]+CD[[#This Row],[Genesen]]-CD[[#This Row],[Total]]</f>
        <v>0</v>
      </c>
      <c r="O200" s="12">
        <f>CD[[#This Row],[Total]]-J199</f>
        <v>35</v>
      </c>
      <c r="P200" s="12">
        <f>CD[[#This Row],[Genesen]]-I199</f>
        <v>6</v>
      </c>
      <c r="Q200" s="20">
        <f t="shared" si="2"/>
        <v>33.59533566694482</v>
      </c>
      <c r="R200" s="2">
        <v>44113</v>
      </c>
    </row>
    <row r="201" spans="2:18" x14ac:dyDescent="0.2">
      <c r="B201" s="7">
        <v>44113</v>
      </c>
      <c r="C201" s="8">
        <v>0.625</v>
      </c>
      <c r="D201" s="17">
        <f>-CD[[#This Row],[Gestorben]]</f>
        <v>-52</v>
      </c>
      <c r="E201" s="9">
        <v>52</v>
      </c>
      <c r="F201" s="10">
        <v>8</v>
      </c>
      <c r="G201" s="11">
        <f>CD[[#This Row],[KH]]-CD[[#This Row],[KH (intensiv)]]</f>
        <v>33</v>
      </c>
      <c r="H201" s="11">
        <f>CD[[#This Row],[Infiziert]]-CD[[#This Row],[KH (nicht intensiv)]]-CD[[#This Row],[KH (intensiv)]]</f>
        <v>221</v>
      </c>
      <c r="I201" s="10">
        <v>3257</v>
      </c>
      <c r="J201" s="10">
        <v>3571</v>
      </c>
      <c r="K201" s="10">
        <v>262</v>
      </c>
      <c r="L201" s="10">
        <v>41</v>
      </c>
      <c r="M201" s="10">
        <v>1723</v>
      </c>
      <c r="N201" s="11">
        <f>CD[[#This Row],[Gestorben]]+CD[[#This Row],[KH (intensiv)]]+CD[[#This Row],[KH (nicht intensiv)]]+CD[[#This Row],[Infiziert (o. KH)]]+CD[[#This Row],[Genesen]]-CD[[#This Row],[Total]]</f>
        <v>0</v>
      </c>
      <c r="O201" s="12">
        <f>CD[[#This Row],[Total]]-J200</f>
        <v>106</v>
      </c>
      <c r="P201" s="12">
        <f>CD[[#This Row],[Genesen]]-I200</f>
        <v>69</v>
      </c>
      <c r="Q201" s="20">
        <f t="shared" si="2"/>
        <v>42.729551355192491</v>
      </c>
      <c r="R201" s="2">
        <v>44113</v>
      </c>
    </row>
    <row r="202" spans="2:18" x14ac:dyDescent="0.2">
      <c r="B202" s="7">
        <v>44114</v>
      </c>
      <c r="C202" s="8">
        <v>0.91666666666666663</v>
      </c>
      <c r="D202" s="17">
        <f>-CD[[#This Row],[Gestorben]]</f>
        <v>-52</v>
      </c>
      <c r="E202" s="9">
        <v>52</v>
      </c>
      <c r="F202" s="10">
        <v>9</v>
      </c>
      <c r="G202" s="11">
        <f>CD[[#This Row],[KH]]-CD[[#This Row],[KH (intensiv)]]</f>
        <v>31</v>
      </c>
      <c r="H202" s="11">
        <f>CD[[#This Row],[Infiziert]]-CD[[#This Row],[KH (nicht intensiv)]]-CD[[#This Row],[KH (intensiv)]]</f>
        <v>251</v>
      </c>
      <c r="I202" s="10">
        <v>3267</v>
      </c>
      <c r="J202" s="10">
        <v>3610</v>
      </c>
      <c r="K202" s="10">
        <v>291</v>
      </c>
      <c r="L202" s="10">
        <v>40</v>
      </c>
      <c r="M202" s="10">
        <v>1572</v>
      </c>
      <c r="N202" s="11">
        <f>CD[[#This Row],[Gestorben]]+CD[[#This Row],[KH (intensiv)]]+CD[[#This Row],[KH (nicht intensiv)]]+CD[[#This Row],[Infiziert (o. KH)]]+CD[[#This Row],[Genesen]]-CD[[#This Row],[Total]]</f>
        <v>0</v>
      </c>
      <c r="O202" s="12">
        <f>CD[[#This Row],[Total]]-J201</f>
        <v>39</v>
      </c>
      <c r="P202" s="12">
        <f>CD[[#This Row],[Genesen]]-I201</f>
        <v>10</v>
      </c>
      <c r="Q202" s="20">
        <f t="shared" si="2"/>
        <v>45.51626122618331</v>
      </c>
      <c r="R202" s="2">
        <v>44115</v>
      </c>
    </row>
    <row r="203" spans="2:18" x14ac:dyDescent="0.2">
      <c r="B203" s="7">
        <v>44115</v>
      </c>
      <c r="C203" s="8">
        <v>0.91666666666666663</v>
      </c>
      <c r="D203" s="17">
        <f>-CD[[#This Row],[Gestorben]]</f>
        <v>-52</v>
      </c>
      <c r="E203" s="9">
        <v>52</v>
      </c>
      <c r="F203" s="10">
        <v>9</v>
      </c>
      <c r="G203" s="11">
        <f>CD[[#This Row],[KH]]-CD[[#This Row],[KH (intensiv)]]</f>
        <v>33</v>
      </c>
      <c r="H203" s="11">
        <f>CD[[#This Row],[Infiziert]]-CD[[#This Row],[KH (nicht intensiv)]]-CD[[#This Row],[KH (intensiv)]]</f>
        <v>265</v>
      </c>
      <c r="I203" s="10">
        <v>3308</v>
      </c>
      <c r="J203" s="10">
        <v>3667</v>
      </c>
      <c r="K203" s="10">
        <v>307</v>
      </c>
      <c r="L203" s="10">
        <v>42</v>
      </c>
      <c r="M203" s="10">
        <v>1600</v>
      </c>
      <c r="N203" s="11">
        <f>CD[[#This Row],[Gestorben]]+CD[[#This Row],[KH (intensiv)]]+CD[[#This Row],[KH (nicht intensiv)]]+CD[[#This Row],[Infiziert (o. KH)]]+CD[[#This Row],[Genesen]]-CD[[#This Row],[Total]]</f>
        <v>0</v>
      </c>
      <c r="O203" s="12">
        <f>CD[[#This Row],[Total]]-J202</f>
        <v>57</v>
      </c>
      <c r="P203" s="12">
        <f>CD[[#This Row],[Genesen]]-I202</f>
        <v>41</v>
      </c>
      <c r="Q203" s="20">
        <f t="shared" si="2"/>
        <v>49.386691602559438</v>
      </c>
      <c r="R203" s="2">
        <v>44116</v>
      </c>
    </row>
    <row r="204" spans="2:18" x14ac:dyDescent="0.2">
      <c r="B204" s="7">
        <v>44116</v>
      </c>
      <c r="C204" s="8">
        <v>0.625</v>
      </c>
      <c r="D204" s="17">
        <f>-CD[[#This Row],[Gestorben]]</f>
        <v>-52</v>
      </c>
      <c r="E204" s="9">
        <v>52</v>
      </c>
      <c r="F204" s="10">
        <v>9</v>
      </c>
      <c r="G204" s="11">
        <f>CD[[#This Row],[KH]]-CD[[#This Row],[KH (intensiv)]]</f>
        <v>35</v>
      </c>
      <c r="H204" s="11">
        <f>CD[[#This Row],[Infiziert]]-CD[[#This Row],[KH (nicht intensiv)]]-CD[[#This Row],[KH (intensiv)]]</f>
        <v>270</v>
      </c>
      <c r="I204" s="10">
        <v>3347</v>
      </c>
      <c r="J204" s="10">
        <v>3713</v>
      </c>
      <c r="K204" s="10">
        <v>314</v>
      </c>
      <c r="L204" s="10">
        <v>44</v>
      </c>
      <c r="M204" s="10">
        <v>1680</v>
      </c>
      <c r="N204" s="11">
        <f>CD[[#This Row],[Gestorben]]+CD[[#This Row],[KH (intensiv)]]+CD[[#This Row],[KH (nicht intensiv)]]+CD[[#This Row],[Infiziert (o. KH)]]+CD[[#This Row],[Genesen]]-CD[[#This Row],[Total]]</f>
        <v>0</v>
      </c>
      <c r="O204" s="12">
        <f>CD[[#This Row],[Total]]-J203</f>
        <v>46</v>
      </c>
      <c r="P204" s="12">
        <f>CD[[#This Row],[Genesen]]-I203</f>
        <v>39</v>
      </c>
      <c r="Q204" s="20">
        <f t="shared" si="2"/>
        <v>54.805294129486022</v>
      </c>
      <c r="R204" s="2">
        <v>44117</v>
      </c>
    </row>
    <row r="205" spans="2:18" x14ac:dyDescent="0.2">
      <c r="B205" s="7">
        <v>44117</v>
      </c>
      <c r="C205" s="8">
        <v>0.91666666666666663</v>
      </c>
      <c r="D205" s="17">
        <f>-CD[[#This Row],[Gestorben]]</f>
        <v>-52</v>
      </c>
      <c r="E205" s="9">
        <v>52</v>
      </c>
      <c r="F205" s="10">
        <v>9</v>
      </c>
      <c r="G205" s="11">
        <f>CD[[#This Row],[KH]]-CD[[#This Row],[KH (intensiv)]]</f>
        <v>37</v>
      </c>
      <c r="H205" s="11">
        <f>CD[[#This Row],[Infiziert]]-CD[[#This Row],[KH (nicht intensiv)]]-CD[[#This Row],[KH (intensiv)]]</f>
        <v>260</v>
      </c>
      <c r="I205" s="10">
        <v>3391</v>
      </c>
      <c r="J205" s="10">
        <v>3749</v>
      </c>
      <c r="K205" s="10">
        <v>306</v>
      </c>
      <c r="L205" s="10">
        <v>46</v>
      </c>
      <c r="M205" s="10">
        <v>1722</v>
      </c>
      <c r="N205" s="11">
        <f>CD[[#This Row],[Gestorben]]+CD[[#This Row],[KH (intensiv)]]+CD[[#This Row],[KH (nicht intensiv)]]+CD[[#This Row],[Infiziert (o. KH)]]+CD[[#This Row],[Genesen]]-CD[[#This Row],[Total]]</f>
        <v>0</v>
      </c>
      <c r="O205" s="12">
        <f>CD[[#This Row],[Total]]-J204</f>
        <v>36</v>
      </c>
      <c r="P205" s="12">
        <f>CD[[#This Row],[Genesen]]-I204</f>
        <v>44</v>
      </c>
      <c r="Q205" s="20">
        <f t="shared" ref="Q205:Q214" si="3">SUM(O199:O205)/$Q$1</f>
        <v>54.340842484320888</v>
      </c>
      <c r="R205" s="2">
        <v>44118</v>
      </c>
    </row>
    <row r="206" spans="2:18" x14ac:dyDescent="0.2">
      <c r="B206" s="2">
        <v>44118</v>
      </c>
      <c r="C206" s="3">
        <v>0.91666666666666663</v>
      </c>
      <c r="D206" s="16">
        <f>-CD[[#This Row],[Gestorben]]</f>
        <v>-53</v>
      </c>
      <c r="E206" s="4">
        <v>53</v>
      </c>
      <c r="F206">
        <v>8</v>
      </c>
      <c r="G206" s="6">
        <f>CD[[#This Row],[KH]]-CD[[#This Row],[KH (intensiv)]]</f>
        <v>32</v>
      </c>
      <c r="H206" s="6">
        <f>CD[[#This Row],[Infiziert]]-CD[[#This Row],[KH (nicht intensiv)]]-CD[[#This Row],[KH (intensiv)]]</f>
        <v>301</v>
      </c>
      <c r="I206">
        <v>3401</v>
      </c>
      <c r="J206">
        <v>3795</v>
      </c>
      <c r="K206">
        <v>341</v>
      </c>
      <c r="L206">
        <v>40</v>
      </c>
      <c r="M206">
        <v>2010</v>
      </c>
      <c r="N206" s="6">
        <f>CD[[#This Row],[Gestorben]]+CD[[#This Row],[KH (intensiv)]]+CD[[#This Row],[KH (nicht intensiv)]]+CD[[#This Row],[Infiziert (o. KH)]]+CD[[#This Row],[Genesen]]-CD[[#This Row],[Total]]</f>
        <v>0</v>
      </c>
      <c r="O206" s="21">
        <f>CD[[#This Row],[Total]]-J205</f>
        <v>46</v>
      </c>
      <c r="P206" s="21">
        <f>CD[[#This Row],[Genesen]]-I205</f>
        <v>10</v>
      </c>
      <c r="Q206" s="20">
        <f t="shared" si="3"/>
        <v>56.508283495091518</v>
      </c>
      <c r="R206" s="2">
        <v>44119</v>
      </c>
    </row>
    <row r="207" spans="2:18" x14ac:dyDescent="0.2">
      <c r="B207" s="7">
        <v>44119</v>
      </c>
      <c r="C207" s="8">
        <v>0.91666666666666663</v>
      </c>
      <c r="D207" s="17">
        <f>-CD[[#This Row],[Gestorben]]</f>
        <v>-53</v>
      </c>
      <c r="E207" s="9">
        <v>53</v>
      </c>
      <c r="F207" s="10">
        <v>7</v>
      </c>
      <c r="G207" s="11">
        <f>CD[[#This Row],[KH]]-CD[[#This Row],[KH (intensiv)]]</f>
        <v>35</v>
      </c>
      <c r="H207" s="11">
        <f>CD[[#This Row],[Infiziert]]-CD[[#This Row],[KH (nicht intensiv)]]-CD[[#This Row],[KH (intensiv)]]</f>
        <v>330</v>
      </c>
      <c r="I207" s="10">
        <v>3476</v>
      </c>
      <c r="J207" s="10">
        <v>3901</v>
      </c>
      <c r="K207" s="10">
        <v>372</v>
      </c>
      <c r="L207" s="10">
        <v>42</v>
      </c>
      <c r="M207" s="10">
        <v>2050</v>
      </c>
      <c r="N207" s="11">
        <f>CD[[#This Row],[Gestorben]]+CD[[#This Row],[KH (intensiv)]]+CD[[#This Row],[KH (nicht intensiv)]]+CD[[#This Row],[Infiziert (o. KH)]]+CD[[#This Row],[Genesen]]-CD[[#This Row],[Total]]</f>
        <v>0</v>
      </c>
      <c r="O207" s="12">
        <f>CD[[#This Row],[Total]]-J206</f>
        <v>106</v>
      </c>
      <c r="P207" s="12">
        <f>CD[[#This Row],[Genesen]]-I206</f>
        <v>75</v>
      </c>
      <c r="Q207" s="20">
        <f t="shared" si="3"/>
        <v>67.500305763999734</v>
      </c>
      <c r="R207" s="2">
        <v>44120</v>
      </c>
    </row>
    <row r="208" spans="2:18" x14ac:dyDescent="0.2">
      <c r="B208" s="7">
        <v>44120</v>
      </c>
      <c r="C208" s="8">
        <v>0.91666666666666663</v>
      </c>
      <c r="D208" s="17">
        <f>-CD[[#This Row],[Gestorben]]</f>
        <v>-53</v>
      </c>
      <c r="E208" s="9">
        <v>53</v>
      </c>
      <c r="F208" s="10">
        <v>8</v>
      </c>
      <c r="G208" s="11">
        <f>CD[[#This Row],[KH]]-CD[[#This Row],[KH (intensiv)]]</f>
        <v>44</v>
      </c>
      <c r="H208" s="11">
        <f>CD[[#This Row],[Infiziert]]-CD[[#This Row],[KH (nicht intensiv)]]-CD[[#This Row],[KH (intensiv)]]</f>
        <v>333</v>
      </c>
      <c r="I208" s="10">
        <v>3556</v>
      </c>
      <c r="J208" s="10">
        <v>3994</v>
      </c>
      <c r="K208" s="10">
        <v>385</v>
      </c>
      <c r="L208" s="10">
        <v>52</v>
      </c>
      <c r="M208" s="10">
        <v>2182</v>
      </c>
      <c r="N208" s="11">
        <f>CD[[#This Row],[Gestorben]]+CD[[#This Row],[KH (intensiv)]]+CD[[#This Row],[KH (nicht intensiv)]]+CD[[#This Row],[Infiziert (o. KH)]]+CD[[#This Row],[Genesen]]-CD[[#This Row],[Total]]</f>
        <v>0</v>
      </c>
      <c r="O208" s="12">
        <f>CD[[#This Row],[Total]]-J207</f>
        <v>93</v>
      </c>
      <c r="P208" s="12">
        <f>CD[[#This Row],[Genesen]]-I207</f>
        <v>80</v>
      </c>
      <c r="Q208" s="20">
        <f t="shared" si="3"/>
        <v>65.48768196828415</v>
      </c>
      <c r="R208" s="2">
        <v>44121</v>
      </c>
    </row>
    <row r="209" spans="2:19" x14ac:dyDescent="0.2">
      <c r="B209" s="7">
        <v>44121</v>
      </c>
      <c r="C209" s="8">
        <v>0.91666666666666663</v>
      </c>
      <c r="D209" s="17">
        <f>-CD[[#This Row],[Gestorben]]</f>
        <v>-53</v>
      </c>
      <c r="E209" s="9">
        <v>53</v>
      </c>
      <c r="F209" s="10">
        <v>7</v>
      </c>
      <c r="G209" s="11">
        <f>CD[[#This Row],[KH]]-CD[[#This Row],[KH (intensiv)]]</f>
        <v>50</v>
      </c>
      <c r="H209" s="11">
        <f>CD[[#This Row],[Infiziert]]-CD[[#This Row],[KH (nicht intensiv)]]-CD[[#This Row],[KH (intensiv)]]</f>
        <v>295</v>
      </c>
      <c r="I209" s="10">
        <v>3672</v>
      </c>
      <c r="J209" s="10">
        <v>4077</v>
      </c>
      <c r="K209" s="10">
        <v>352</v>
      </c>
      <c r="L209" s="10">
        <v>57</v>
      </c>
      <c r="M209" s="10">
        <v>2064</v>
      </c>
      <c r="N209" s="11">
        <f>CD[[#This Row],[Gestorben]]+CD[[#This Row],[KH (intensiv)]]+CD[[#This Row],[KH (nicht intensiv)]]+CD[[#This Row],[Infiziert (o. KH)]]+CD[[#This Row],[Genesen]]-CD[[#This Row],[Total]]</f>
        <v>0</v>
      </c>
      <c r="O209" s="12">
        <f>CD[[#This Row],[Total]]-J208</f>
        <v>83</v>
      </c>
      <c r="P209" s="12">
        <f>CD[[#This Row],[Genesen]]-I208</f>
        <v>116</v>
      </c>
      <c r="Q209" s="20">
        <f t="shared" si="3"/>
        <v>72.299639430706137</v>
      </c>
      <c r="R209" s="2">
        <v>44122</v>
      </c>
    </row>
    <row r="210" spans="2:19" x14ac:dyDescent="0.2">
      <c r="B210" s="7">
        <v>44122</v>
      </c>
      <c r="C210" s="8">
        <v>0.91666666666666663</v>
      </c>
      <c r="D210" s="17">
        <f>-CD[[#This Row],[Gestorben]]</f>
        <v>-53</v>
      </c>
      <c r="E210" s="9">
        <v>53</v>
      </c>
      <c r="F210" s="10">
        <v>7</v>
      </c>
      <c r="G210" s="11">
        <f>CD[[#This Row],[KH]]-CD[[#This Row],[KH (intensiv)]]</f>
        <v>46</v>
      </c>
      <c r="H210" s="11">
        <f>CD[[#This Row],[Infiziert]]-CD[[#This Row],[KH (nicht intensiv)]]-CD[[#This Row],[KH (intensiv)]]</f>
        <v>349</v>
      </c>
      <c r="I210" s="10">
        <v>3685</v>
      </c>
      <c r="J210" s="10">
        <v>4140</v>
      </c>
      <c r="K210" s="10">
        <v>402</v>
      </c>
      <c r="L210" s="10">
        <v>53</v>
      </c>
      <c r="M210" s="10">
        <v>2177</v>
      </c>
      <c r="N210" s="11">
        <f>CD[[#This Row],[Gestorben]]+CD[[#This Row],[KH (intensiv)]]+CD[[#This Row],[KH (nicht intensiv)]]+CD[[#This Row],[Infiziert (o. KH)]]+CD[[#This Row],[Genesen]]-CD[[#This Row],[Total]]</f>
        <v>0</v>
      </c>
      <c r="O210" s="12">
        <f>CD[[#This Row],[Total]]-J209</f>
        <v>63</v>
      </c>
      <c r="P210" s="12">
        <f>CD[[#This Row],[Genesen]]-I209</f>
        <v>13</v>
      </c>
      <c r="Q210" s="20">
        <f t="shared" si="3"/>
        <v>73.228542721036405</v>
      </c>
      <c r="R210" s="2">
        <v>44123</v>
      </c>
    </row>
    <row r="211" spans="2:19" x14ac:dyDescent="0.2">
      <c r="B211" s="7">
        <v>44123</v>
      </c>
      <c r="C211" s="8">
        <v>0.91666666666666663</v>
      </c>
      <c r="D211" s="17">
        <f>-CD[[#This Row],[Gestorben]]</f>
        <v>-53</v>
      </c>
      <c r="E211" s="9">
        <v>53</v>
      </c>
      <c r="F211" s="10">
        <v>8</v>
      </c>
      <c r="G211" s="11">
        <f>CD[[#This Row],[KH]]-CD[[#This Row],[KH (intensiv)]]</f>
        <v>53</v>
      </c>
      <c r="H211" s="11">
        <f>CD[[#This Row],[Infiziert]]-CD[[#This Row],[KH (nicht intensiv)]]-CD[[#This Row],[KH (intensiv)]]</f>
        <v>359</v>
      </c>
      <c r="I211" s="10">
        <v>3727</v>
      </c>
      <c r="J211" s="10">
        <v>4200</v>
      </c>
      <c r="K211" s="10">
        <v>420</v>
      </c>
      <c r="L211" s="10">
        <v>61</v>
      </c>
      <c r="M211" s="10">
        <v>2467</v>
      </c>
      <c r="N211" s="11">
        <f>CD[[#This Row],[Gestorben]]+CD[[#This Row],[KH (intensiv)]]+CD[[#This Row],[KH (nicht intensiv)]]+CD[[#This Row],[Infiziert (o. KH)]]+CD[[#This Row],[Genesen]]-CD[[#This Row],[Total]]</f>
        <v>0</v>
      </c>
      <c r="O211" s="12">
        <f>CD[[#This Row],[Total]]-J210</f>
        <v>60</v>
      </c>
      <c r="P211" s="12">
        <f>CD[[#This Row],[Genesen]]-I210</f>
        <v>42</v>
      </c>
      <c r="Q211" s="20">
        <f t="shared" si="3"/>
        <v>75.39598373180705</v>
      </c>
      <c r="R211" s="2">
        <v>44124</v>
      </c>
    </row>
    <row r="212" spans="2:19" x14ac:dyDescent="0.2">
      <c r="B212" s="7">
        <v>44124</v>
      </c>
      <c r="C212" s="8">
        <v>0.91666666666666663</v>
      </c>
      <c r="D212" s="17">
        <f>-CD[[#This Row],[Gestorben]]</f>
        <v>-54</v>
      </c>
      <c r="E212" s="9">
        <v>54</v>
      </c>
      <c r="F212" s="10">
        <v>9</v>
      </c>
      <c r="G212" s="11">
        <f>CD[[#This Row],[KH]]-CD[[#This Row],[KH (intensiv)]]</f>
        <v>54</v>
      </c>
      <c r="H212" s="11">
        <f>CD[[#This Row],[Infiziert]]-CD[[#This Row],[KH (nicht intensiv)]]-CD[[#This Row],[KH (intensiv)]]</f>
        <v>396</v>
      </c>
      <c r="I212" s="10">
        <v>3763</v>
      </c>
      <c r="J212" s="10">
        <v>4276</v>
      </c>
      <c r="K212" s="10">
        <v>459</v>
      </c>
      <c r="L212" s="10">
        <v>63</v>
      </c>
      <c r="M212" s="10">
        <v>2617</v>
      </c>
      <c r="N212" s="11">
        <f>CD[[#This Row],[Gestorben]]+CD[[#This Row],[KH (intensiv)]]+CD[[#This Row],[KH (nicht intensiv)]]+CD[[#This Row],[Infiziert (o. KH)]]+CD[[#This Row],[Genesen]]-CD[[#This Row],[Total]]</f>
        <v>0</v>
      </c>
      <c r="O212" s="12">
        <f>CD[[#This Row],[Total]]-J211</f>
        <v>76</v>
      </c>
      <c r="P212" s="12">
        <f>CD[[#This Row],[Genesen]]-I211</f>
        <v>36</v>
      </c>
      <c r="Q212" s="20">
        <f t="shared" si="3"/>
        <v>81.588672334008848</v>
      </c>
      <c r="R212" s="2">
        <v>44125</v>
      </c>
    </row>
    <row r="213" spans="2:19" x14ac:dyDescent="0.2">
      <c r="B213" s="7">
        <v>44125</v>
      </c>
      <c r="C213" s="8">
        <v>0.91666666666666663</v>
      </c>
      <c r="D213" s="17">
        <f>-CD[[#This Row],[Gestorben]]</f>
        <v>-55</v>
      </c>
      <c r="E213" s="9">
        <v>55</v>
      </c>
      <c r="F213" s="10">
        <v>10</v>
      </c>
      <c r="G213" s="11">
        <f>CD[[#This Row],[KH]]-CD[[#This Row],[KH (intensiv)]]</f>
        <v>58</v>
      </c>
      <c r="H213" s="11">
        <f>CD[[#This Row],[Infiziert]]-CD[[#This Row],[KH (nicht intensiv)]]-CD[[#This Row],[KH (intensiv)]]</f>
        <v>417</v>
      </c>
      <c r="I213" s="10">
        <v>3845</v>
      </c>
      <c r="J213" s="10">
        <v>4385</v>
      </c>
      <c r="K213" s="10">
        <v>485</v>
      </c>
      <c r="L213" s="10">
        <v>68</v>
      </c>
      <c r="M213" s="10">
        <v>2459</v>
      </c>
      <c r="N213" s="11">
        <f>CD[[#This Row],[Gestorben]]+CD[[#This Row],[KH (intensiv)]]+CD[[#This Row],[KH (nicht intensiv)]]+CD[[#This Row],[Infiziert (o. KH)]]+CD[[#This Row],[Genesen]]-CD[[#This Row],[Total]]</f>
        <v>0</v>
      </c>
      <c r="O213" s="12">
        <f>CD[[#This Row],[Total]]-J212</f>
        <v>109</v>
      </c>
      <c r="P213" s="12">
        <f>CD[[#This Row],[Genesen]]-I212</f>
        <v>82</v>
      </c>
      <c r="Q213" s="20">
        <f t="shared" si="3"/>
        <v>91.342156882476701</v>
      </c>
      <c r="R213" s="2">
        <v>44126</v>
      </c>
    </row>
    <row r="214" spans="2:19" x14ac:dyDescent="0.2">
      <c r="B214" s="7">
        <v>44126</v>
      </c>
      <c r="C214" s="8">
        <v>0.91666666666666663</v>
      </c>
      <c r="D214" s="17">
        <f>-CD[[#This Row],[Gestorben]]</f>
        <v>-55</v>
      </c>
      <c r="E214" s="9">
        <v>55</v>
      </c>
      <c r="F214" s="10">
        <v>13</v>
      </c>
      <c r="G214" s="11">
        <f>CD[[#This Row],[KH]]-CD[[#This Row],[KH (intensiv)]]</f>
        <v>61</v>
      </c>
      <c r="H214" s="11">
        <f>CD[[#This Row],[Infiziert]]-CD[[#This Row],[KH (nicht intensiv)]]-CD[[#This Row],[KH (intensiv)]]</f>
        <v>450</v>
      </c>
      <c r="I214" s="10">
        <v>3973</v>
      </c>
      <c r="J214" s="10">
        <v>4552</v>
      </c>
      <c r="K214" s="10">
        <v>524</v>
      </c>
      <c r="L214" s="10">
        <v>74</v>
      </c>
      <c r="M214" s="10">
        <v>2302</v>
      </c>
      <c r="N214" s="11">
        <f>CD[[#This Row],[Gestorben]]+CD[[#This Row],[KH (intensiv)]]+CD[[#This Row],[KH (nicht intensiv)]]+CD[[#This Row],[Infiziert (o. KH)]]+CD[[#This Row],[Genesen]]-CD[[#This Row],[Total]]</f>
        <v>0</v>
      </c>
      <c r="O214" s="12">
        <f>CD[[#This Row],[Total]]-J213</f>
        <v>167</v>
      </c>
      <c r="P214" s="12">
        <f>CD[[#This Row],[Genesen]]-I213</f>
        <v>128</v>
      </c>
      <c r="Q214" s="20">
        <f t="shared" si="3"/>
        <v>100.78600700083447</v>
      </c>
      <c r="R214" s="2">
        <v>44127</v>
      </c>
    </row>
    <row r="215" spans="2:19" x14ac:dyDescent="0.2">
      <c r="B215" s="7">
        <v>44127</v>
      </c>
      <c r="C215" s="8">
        <v>0.91666666666666663</v>
      </c>
      <c r="D215" s="17">
        <f>-CD[[#This Row],[Gestorben]]</f>
        <v>-55</v>
      </c>
      <c r="E215" s="9">
        <v>55</v>
      </c>
      <c r="F215" s="10">
        <v>16</v>
      </c>
      <c r="G215" s="11">
        <f>CD[[#This Row],[KH]]-CD[[#This Row],[KH (intensiv)]]</f>
        <v>63</v>
      </c>
      <c r="H215" s="11">
        <f>CD[[#This Row],[Infiziert]]-CD[[#This Row],[KH (nicht intensiv)]]-CD[[#This Row],[KH (intensiv)]]</f>
        <v>350</v>
      </c>
      <c r="I215" s="10">
        <v>4202</v>
      </c>
      <c r="J215" s="10">
        <v>4686</v>
      </c>
      <c r="K215" s="10">
        <v>429</v>
      </c>
      <c r="L215" s="10">
        <v>79</v>
      </c>
      <c r="M215" s="10">
        <v>2356</v>
      </c>
      <c r="N215" s="11">
        <f>CD[[#This Row],[Gestorben]]+CD[[#This Row],[KH (intensiv)]]+CD[[#This Row],[KH (nicht intensiv)]]+CD[[#This Row],[Infiziert (o. KH)]]+CD[[#This Row],[Genesen]]-CD[[#This Row],[Total]]</f>
        <v>0</v>
      </c>
      <c r="O215" s="12">
        <f>CD[[#This Row],[Total]]-J214</f>
        <v>134</v>
      </c>
      <c r="P215" s="12">
        <f>CD[[#This Row],[Genesen]]-I214</f>
        <v>229</v>
      </c>
      <c r="Q215" s="20">
        <f t="shared" ref="Q215:Q220" si="4">SUM(O209:O215)/$Q$1</f>
        <v>107.13351281809132</v>
      </c>
      <c r="R215" s="2">
        <v>44128</v>
      </c>
    </row>
    <row r="216" spans="2:19" x14ac:dyDescent="0.2">
      <c r="B216" s="7">
        <v>44128</v>
      </c>
      <c r="C216" s="8">
        <v>0.91666666666666663</v>
      </c>
      <c r="D216" s="17">
        <f>-CD[[#This Row],[Gestorben]]</f>
        <v>-55</v>
      </c>
      <c r="E216" s="9">
        <v>55</v>
      </c>
      <c r="F216" s="13">
        <v>16</v>
      </c>
      <c r="G216" s="11">
        <f>CD[[#This Row],[KH]]-CD[[#This Row],[KH (intensiv)]]</f>
        <v>63</v>
      </c>
      <c r="H216" s="11">
        <f>CD[[#This Row],[Infiziert]]-CD[[#This Row],[KH (nicht intensiv)]]-CD[[#This Row],[KH (intensiv)]]</f>
        <v>350</v>
      </c>
      <c r="I216" s="13">
        <v>4202</v>
      </c>
      <c r="J216" s="13">
        <v>4686</v>
      </c>
      <c r="K216" s="13">
        <v>429</v>
      </c>
      <c r="L216" s="13">
        <v>79</v>
      </c>
      <c r="M216" s="13">
        <v>2235</v>
      </c>
      <c r="N216" s="11">
        <f>CD[[#This Row],[Gestorben]]+CD[[#This Row],[KH (intensiv)]]+CD[[#This Row],[KH (nicht intensiv)]]+CD[[#This Row],[Infiziert (o. KH)]]+CD[[#This Row],[Genesen]]-CD[[#This Row],[Total]]</f>
        <v>0</v>
      </c>
      <c r="O216" s="12">
        <f>CD[[#This Row],[Total]]-J215</f>
        <v>0</v>
      </c>
      <c r="P216" s="12">
        <f>CD[[#This Row],[Genesen]]-I215</f>
        <v>0</v>
      </c>
      <c r="Q216" s="20">
        <f t="shared" si="4"/>
        <v>94.283683968522567</v>
      </c>
      <c r="R216" s="2">
        <v>44129</v>
      </c>
      <c r="S216" t="s">
        <v>24</v>
      </c>
    </row>
    <row r="217" spans="2:19" x14ac:dyDescent="0.2">
      <c r="B217" s="7">
        <v>44129</v>
      </c>
      <c r="C217" s="8">
        <v>0.625</v>
      </c>
      <c r="D217" s="17">
        <f>-CD[[#This Row],[Gestorben]]</f>
        <v>-55</v>
      </c>
      <c r="E217" s="9">
        <v>55</v>
      </c>
      <c r="F217" s="10">
        <v>17</v>
      </c>
      <c r="G217" s="11">
        <f>CD[[#This Row],[KH]]-CD[[#This Row],[KH (intensiv)]]</f>
        <v>62</v>
      </c>
      <c r="H217" s="11">
        <f>CD[[#This Row],[Infiziert]]-CD[[#This Row],[KH (nicht intensiv)]]-CD[[#This Row],[KH (intensiv)]]</f>
        <v>595</v>
      </c>
      <c r="I217" s="10">
        <v>4256</v>
      </c>
      <c r="J217" s="10">
        <v>4985</v>
      </c>
      <c r="K217" s="10">
        <v>674</v>
      </c>
      <c r="L217" s="10">
        <v>79</v>
      </c>
      <c r="M217" s="10">
        <v>2235</v>
      </c>
      <c r="N217" s="11">
        <f>CD[[#This Row],[Gestorben]]+CD[[#This Row],[KH (intensiv)]]+CD[[#This Row],[KH (nicht intensiv)]]+CD[[#This Row],[Infiziert (o. KH)]]+CD[[#This Row],[Genesen]]-CD[[#This Row],[Total]]</f>
        <v>0</v>
      </c>
      <c r="O217" s="12">
        <f>CD[[#This Row],[Total]]-J216</f>
        <v>299</v>
      </c>
      <c r="P217" s="12">
        <f>CD[[#This Row],[Genesen]]-I216</f>
        <v>54</v>
      </c>
      <c r="Q217" s="20">
        <f t="shared" si="4"/>
        <v>130.82054672151324</v>
      </c>
      <c r="R217" s="2">
        <v>44130</v>
      </c>
    </row>
    <row r="218" spans="2:19" x14ac:dyDescent="0.2">
      <c r="B218" s="7">
        <v>44130</v>
      </c>
      <c r="C218" s="8">
        <v>0.91666666666666663</v>
      </c>
      <c r="D218" s="17">
        <f>-CD[[#This Row],[Gestorben]]</f>
        <v>-55</v>
      </c>
      <c r="E218" s="9">
        <v>55</v>
      </c>
      <c r="F218" s="10">
        <v>16</v>
      </c>
      <c r="G218" s="11">
        <f>CD[[#This Row],[KH]]-CD[[#This Row],[KH (intensiv)]]</f>
        <v>70</v>
      </c>
      <c r="H218" s="11">
        <f>CD[[#This Row],[Infiziert]]-CD[[#This Row],[KH (nicht intensiv)]]-CD[[#This Row],[KH (intensiv)]]</f>
        <v>711</v>
      </c>
      <c r="I218" s="10">
        <v>4291</v>
      </c>
      <c r="J218" s="10">
        <v>5143</v>
      </c>
      <c r="K218" s="10">
        <v>797</v>
      </c>
      <c r="L218" s="10">
        <v>86</v>
      </c>
      <c r="M218" s="10">
        <v>2675</v>
      </c>
      <c r="N218" s="11">
        <f>CD[[#This Row],[Gestorben]]+CD[[#This Row],[KH (intensiv)]]+CD[[#This Row],[KH (nicht intensiv)]]+CD[[#This Row],[Infiziert (o. KH)]]+CD[[#This Row],[Genesen]]-CD[[#This Row],[Total]]</f>
        <v>0</v>
      </c>
      <c r="O218" s="12">
        <f>CD[[#This Row],[Total]]-J217</f>
        <v>158</v>
      </c>
      <c r="P218" s="12">
        <f>CD[[#This Row],[Genesen]]-I217</f>
        <v>35</v>
      </c>
      <c r="Q218" s="20">
        <f t="shared" si="4"/>
        <v>145.99263379690768</v>
      </c>
      <c r="R218" s="2">
        <v>44131</v>
      </c>
    </row>
    <row r="219" spans="2:19" x14ac:dyDescent="0.2">
      <c r="B219" s="7">
        <v>44131</v>
      </c>
      <c r="C219" s="8">
        <v>0.91666666666666663</v>
      </c>
      <c r="D219" s="17">
        <f>-CD[[#This Row],[Gestorben]]</f>
        <v>-55</v>
      </c>
      <c r="E219" s="9">
        <v>55</v>
      </c>
      <c r="F219" s="10">
        <v>19</v>
      </c>
      <c r="G219" s="11">
        <f>CD[[#This Row],[KH]]-CD[[#This Row],[KH (intensiv)]]</f>
        <v>74</v>
      </c>
      <c r="H219" s="11">
        <f>CD[[#This Row],[Infiziert]]-CD[[#This Row],[KH (nicht intensiv)]]-CD[[#This Row],[KH (intensiv)]]</f>
        <v>674</v>
      </c>
      <c r="I219" s="10">
        <v>4451</v>
      </c>
      <c r="J219" s="10">
        <v>5273</v>
      </c>
      <c r="K219" s="10">
        <v>767</v>
      </c>
      <c r="L219" s="10">
        <v>93</v>
      </c>
      <c r="M219" s="10">
        <v>2765</v>
      </c>
      <c r="N219" s="11">
        <f>CD[[#This Row],[Gestorben]]+CD[[#This Row],[KH (intensiv)]]+CD[[#This Row],[KH (nicht intensiv)]]+CD[[#This Row],[Infiziert (o. KH)]]+CD[[#This Row],[Genesen]]-CD[[#This Row],[Total]]</f>
        <v>0</v>
      </c>
      <c r="O219" s="12">
        <f>CD[[#This Row],[Total]]-J218</f>
        <v>130</v>
      </c>
      <c r="P219" s="12">
        <f>CD[[#This Row],[Genesen]]-I218</f>
        <v>160</v>
      </c>
      <c r="Q219" s="20">
        <f t="shared" si="4"/>
        <v>154.35276340988014</v>
      </c>
      <c r="R219" s="2">
        <v>44132</v>
      </c>
    </row>
    <row r="220" spans="2:19" x14ac:dyDescent="0.2">
      <c r="B220" s="7">
        <v>44132</v>
      </c>
      <c r="C220" s="8">
        <v>0.91666666666666663</v>
      </c>
      <c r="D220" s="17">
        <f>-CD[[#This Row],[Gestorben]]</f>
        <v>-55</v>
      </c>
      <c r="E220" s="9">
        <v>55</v>
      </c>
      <c r="F220" s="10">
        <v>20</v>
      </c>
      <c r="G220" s="11">
        <f>CD[[#This Row],[KH]]-CD[[#This Row],[KH (intensiv)]]</f>
        <v>90</v>
      </c>
      <c r="H220" s="11">
        <f>CD[[#This Row],[Infiziert]]-CD[[#This Row],[KH (nicht intensiv)]]-CD[[#This Row],[KH (intensiv)]]</f>
        <v>810</v>
      </c>
      <c r="I220" s="10">
        <v>4521</v>
      </c>
      <c r="J220" s="10">
        <v>5496</v>
      </c>
      <c r="K220" s="10">
        <v>920</v>
      </c>
      <c r="L220" s="10">
        <v>110</v>
      </c>
      <c r="M220" s="10">
        <v>3191</v>
      </c>
      <c r="N220" s="11">
        <f>CD[[#This Row],[Gestorben]]+CD[[#This Row],[KH (intensiv)]]+CD[[#This Row],[KH (nicht intensiv)]]+CD[[#This Row],[Infiziert (o. KH)]]+CD[[#This Row],[Genesen]]-CD[[#This Row],[Total]]</f>
        <v>0</v>
      </c>
      <c r="O220" s="12">
        <f>CD[[#This Row],[Total]]-J219</f>
        <v>223</v>
      </c>
      <c r="P220" s="12">
        <f>CD[[#This Row],[Genesen]]-I219</f>
        <v>70</v>
      </c>
      <c r="Q220" s="20">
        <f t="shared" si="4"/>
        <v>172.00192592615528</v>
      </c>
      <c r="R220" s="2">
        <v>44133</v>
      </c>
    </row>
    <row r="221" spans="2:19" x14ac:dyDescent="0.2">
      <c r="R221" s="2">
        <v>44134</v>
      </c>
    </row>
    <row r="222" spans="2:19" x14ac:dyDescent="0.2">
      <c r="R222" s="2">
        <v>44135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2020-10-29T14:27:11Z</dcterms:modified>
</cp:coreProperties>
</file>