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B9405917-9D4B-D243-A763-9F2AC469575E}" xr6:coauthVersionLast="47" xr6:coauthVersionMax="47" xr10:uidLastSave="{00000000-0000-0000-0000-000000000000}"/>
  <bookViews>
    <workbookView xWindow="11520" yWindow="3460" windowWidth="39680" windowHeight="253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2" i="1" l="1"/>
  <c r="E472" i="1"/>
  <c r="F472" i="1" s="1"/>
  <c r="L472" i="1" s="1"/>
  <c r="M472" i="1"/>
  <c r="N472" i="1"/>
  <c r="Q472" i="1"/>
  <c r="B471" i="1"/>
  <c r="E471" i="1"/>
  <c r="F471" i="1" s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72" i="1" l="1" a="1"/>
  <c r="P472" i="1" s="1"/>
  <c r="L471" i="1"/>
  <c r="P471" i="1" a="1"/>
  <c r="P471" i="1" s="1"/>
  <c r="L470" i="1"/>
  <c r="P469" i="1" a="1"/>
  <c r="P469" i="1" s="1"/>
  <c r="P468" i="1" a="1"/>
  <c r="P468" i="1" s="1"/>
  <c r="L468" i="1"/>
  <c r="P467" i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<sst xmlns="http://schemas.openxmlformats.org/spreadsheetml/2006/main" count="48" uniqueCount="43">
  <si>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</si>
  <si>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</si>
  <si>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</si>
  <si>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</si>
  <si>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</si>
  <si>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</si>
  <si>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</si>
  <si>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</si>
  <si>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</si>
  <si>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</si>
  <si>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</si>
  <si>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</si>
  <si>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</si>
  <si>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</si>
  <si>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</si>
  <si>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</si>
  <si>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</si>
  <si>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</si>
  <si>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</si>
  <si>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</si>
  <si>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</si>
  <si>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</si>
  <si>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</si>
  <si>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</si>
  <si>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</si>
  <si>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</si>
  <si>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</si>
  <si>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</si>
  <si>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</si>
  <si>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</si>
  <si>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</si>
  <si>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</si>
  <si>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</si>
  <si>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</si>
  <si>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</si>
  <si>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</si>
  <si>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</si>
  <si>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</si>
  <si>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</si>
  <si>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</si>
  <si>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</si>
  <si>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</si>
  <si>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05.07., insg. 25.264 (+7) mit Coronadiagnose, akt. infiz.: 100 (0), 9 (0) in Krankenhäusern i. Beh., davon 2 (0) auf Intensiv, 301 (+14) in Quaran., 24.700 (0) genesen. 427 (0) verstorben, 7-Tages-Inzidenz 13,2 (12,4)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</si>
</sst>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6534847463258233E-2"/>
          <c:y val="5.463791253075445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Tabelle1!$A$7:$A$472</c:f>
              <c:numCache>
                <c:formatCode>d\-mmm</c:formatCode>
                <c:ptCount val="46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</c:numCache>
            </c:numRef>
          </c:cat>
          <c:val>
            <c:numRef>
              <c:f>Tabelle1!$B$7:$B$472</c:f>
              <c:numCache>
                <c:formatCode>0</c:formatCode>
                <c:ptCount val="46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  <c:pt idx="465">
                  <c:v>-427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Tabelle1!$A$7:$A$472</c:f>
              <c:numCache>
                <c:formatCode>d\-mmm</c:formatCode>
                <c:ptCount val="46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</c:numCache>
            </c:numRef>
          </c:cat>
          <c:val>
            <c:numRef>
              <c:f>Tabelle1!$C$7:$C$472</c:f>
              <c:numCache>
                <c:formatCode>General</c:formatCode>
                <c:ptCount val="46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  <c:pt idx="465">
                  <c:v>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Tabelle1!$A$7:$A$472</c:f>
              <c:numCache>
                <c:formatCode>d\-mmm</c:formatCode>
                <c:ptCount val="46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</c:numCache>
            </c:numRef>
          </c:cat>
          <c:val>
            <c:numRef>
              <c:f>Tabelle1!$D$7:$D$472</c:f>
              <c:numCache>
                <c:formatCode>0</c:formatCode>
                <c:ptCount val="46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Tabelle1!$A$7:$A$472</c:f>
              <c:numCache>
                <c:formatCode>d\-mmm</c:formatCode>
                <c:ptCount val="46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</c:numCache>
            </c:numRef>
          </c:cat>
          <c:val>
            <c:numRef>
              <c:f>Tabelle1!$E$7:$E$472</c:f>
              <c:numCache>
                <c:formatCode>General</c:formatCode>
                <c:ptCount val="46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Tabelle1!$M$7:$M$472</c:f>
              <c:numCache>
                <c:formatCode>General</c:formatCode>
                <c:ptCount val="46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Tabelle1!$O$7:$O$472</c:f>
              <c:numCache>
                <c:formatCode>0.0</c:formatCode>
                <c:ptCount val="466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  <c:pt idx="465">
                  <c:v>13.2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8017736245197877E-2"/>
          <c:y val="0.1966119078256698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05.07.2021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0.61108</cdr:x>
      <cdr:y>0.05261</cdr:y>
    </cdr:from>
    <cdr:to>
      <cdr:x>0.75862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373087" y="458660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13,2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427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25.264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05.07., insg. 25.264 (+7) mit Coronadiagnose, akt. infiz.: 100 (0), 9 (0) in Krankenhäusern i. Beh., davon 2 (0) auf Intensiv, 301 (+14) in Quaran., 24.700 (0) genesen. 427 (0) verstorben, 7-Tages-Inzidenz 13,2 (12,4)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0.61353</cdr:x>
      <cdr:y>0.14274</cdr:y>
    </cdr:from>
    <cdr:to>
      <cdr:x>0.76107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9410666" y="1244472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⚪️̎⚪️⚪️⚪️⚪️🟢🟢🟢̎🟢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0.0878</cdr:x>
      <cdr:y>0.22361</cdr:y>
    </cdr:from>
    <cdr:to>
      <cdr:x>0.38339</cdr:x>
      <cdr:y>0.26101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346728" y="1949554"/>
          <a:ext cx="4533917" cy="326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72" totalsRowShown="0" headerRowDxfId="18" dataDxfId="17">
  <autoFilter ref="A6:Q472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72"/>
  <sheetViews>
    <sheetView tabSelected="1" topLeftCell="M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05.07.2021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466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05.07.</v>
      </c>
      <c r="U6" s="3" t="s">
        <v>27</v>
      </c>
      <c r="V6" s="3" t="str" cm="1">
        <f t="array" ref="V6">TEXT(INDEX(CD[KH],$S$5),"#.##0")</f>
        <v>9</v>
      </c>
      <c r="W6" s="3" t="str" cm="1">
        <f t="array" ref="W6">TEXT(INDEX(CD[KH],$S$5)-INDEX(CD[KH],$S$5-1),"+#.##0;-#.##0;0")</f>
        <v>0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13,2</v>
      </c>
      <c r="T7" s="3" t="str" cm="1">
        <f t="array" ref="T7">TEXT(INDEX(CD[Inzidenz],$S$5-1),"#.##0,0")</f>
        <v>12,4</v>
      </c>
      <c r="U7" s="3" t="s">
        <v>28</v>
      </c>
      <c r="V7" s="3" t="str" cm="1">
        <f t="array" ref="V7">TEXT(INDEX(CD[KH (intensiv)],$S$5),"#.##0")</f>
        <v>2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427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301</v>
      </c>
      <c r="W8" s="3" t="str" cm="1">
        <f t="array" ref="W8">TEXT(INDEX(CD[Quarant],$S$5)-INDEX(CD[Quarant],$S$5-1),"+#.##0;-#.##0;0")</f>
        <v>+14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100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24.700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25.264</v>
      </c>
      <c r="T10" s="16" t="str" cm="1">
        <f t="array" ref="T10">TEXT(INDEX(CD[Total],$S$5)-INDEX(CD[Total],$S$5-1),"+#.##0;-#.##0;0")</f>
        <v>+7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⚪️̎⚪️⚪️⚪️⚪️🟢🟢🟢̎🟢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05.07., insg. 25.264 (+7) mit Coronadiagnose, akt. infiz.: 100 (0), 9 (0) in Krankenhäusern i. Beh., davon 2 (0) auf Intensiv, 301 (+14) in Quaran., 24.700 (0) genesen. 427 (0) verstorben, 7-Tages-Inzidenz 13,2 (12,4)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05.07., insg. 25.264 (+7) mit Coronadiagnose, akt. infiz.: 100 (0), 24.700 (0) genesen. 427 (0) verstorben, 7-Tages-Inzidenz 13,2 (12,4)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05.07., insg. 25.264 (+7) mit Coronadiagnose, akt. infiz.: 100 (0), 9 (0) in Krankenhäusern i. Beh., davon 2 (0) auf Intensiv, 301 (+14) in Quaran., 24.700 (0) genesen. 427 (0) verstorben, 7-Tages-Inzidenz 13,2 (12,4)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296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2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91</v>
      </c>
      <c r="G471" s="20">
        <v>24700</v>
      </c>
      <c r="H471" s="20">
        <v>25257</v>
      </c>
      <c r="I471" s="20">
        <v>100</v>
      </c>
      <c r="J471" s="20">
        <v>9</v>
      </c>
      <c r="K471" s="20">
        <v>287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  <row r="472" spans="1:17" x14ac:dyDescent="0.2">
      <c r="A472" s="19">
        <v>44381</v>
      </c>
      <c r="B472" s="24">
        <f>-CD[[#This Row],[Verstorbene]]</f>
        <v>-427</v>
      </c>
      <c r="C472" s="2">
        <v>427</v>
      </c>
      <c r="D472" s="44">
        <v>2</v>
      </c>
      <c r="E472" s="21">
        <f>CD[[#This Row],[KH]]-CD[[#This Row],[KH (intensiv)]]</f>
        <v>7</v>
      </c>
      <c r="F472" s="21">
        <f>CD[[#This Row],[Infiziert]]-CD[[#This Row],[KH (nicht intensiv)]]-CD[[#This Row],[KH (intensiv)]]</f>
        <v>91</v>
      </c>
      <c r="G472" s="20">
        <v>24700</v>
      </c>
      <c r="H472" s="20">
        <v>25264</v>
      </c>
      <c r="I472" s="20">
        <v>100</v>
      </c>
      <c r="J472" s="20">
        <v>9</v>
      </c>
      <c r="K472" s="20">
        <v>301</v>
      </c>
      <c r="L472" s="21">
        <f>CD[[#This Row],[Verstorbene]]+CD[[#This Row],[KH (intensiv)]]+CD[[#This Row],[KH (nicht intensiv)]]+CD[[#This Row],[Infiziert (o. KH)]]+CD[[#This Row],[Genesen]]-CD[[#This Row],[Total]]</f>
        <v>-37</v>
      </c>
      <c r="M472" s="22">
        <f>CD[[#This Row],[Total]]-H471</f>
        <v>7</v>
      </c>
      <c r="N472" s="22">
        <f>CD[[#This Row],[Genesen]]-G471</f>
        <v>0</v>
      </c>
      <c r="O472" s="35">
        <v>13.2</v>
      </c>
      <c r="P472" s="55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9">
        <f>WEEKDAY(CD[[#This Row],[Datum]]+1,2)</f>
        <v>1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2021-07-05T13:44:27Z</dcterms:modified>
</cp:coreProperties>
</file>