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C0EAE3E-9E17-6F4C-B3DB-0A45B5C40D91}" xr6:coauthVersionLast="46" xr6:coauthVersionMax="46" xr10:uidLastSave="{00000000-0000-0000-0000-000000000000}"/>
  <bookViews>
    <workbookView xWindow="13860" yWindow="62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9" i="1" l="1"/>
  <c r="E399" i="1"/>
  <c r="F399" i="1" s="1"/>
  <c r="L399" i="1" s="1"/>
  <c r="M399" i="1"/>
  <c r="N399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P399" i="1" s="1" a="1"/>
  <c r="P399" i="1" s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5" i="1" l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<sst xmlns="http://schemas.openxmlformats.org/spreadsheetml/2006/main" count="48" uniqueCount="43">
  <si>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</si>
  <si>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</si>
  <si>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</si>
  <si>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</si>
  <si>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</si>
  <si>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</si>
  <si>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</si>
  <si>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</si>
  <si>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</si>
  <si>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</si>
  <si>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</si>
  <si>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</si>
  <si>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</si>
  <si>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</si>
  <si>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</si>
  <si>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</si>
  <si>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</si>
  <si>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</si>
  <si>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</si>
  <si>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</si>
  <si>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</si>
  <si>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</si>
  <si>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</si>
  <si>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</si>
  <si>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</si>
  <si>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</si>
  <si>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</si>
  <si>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</si>
  <si>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</si>
  <si>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</si>
  <si>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</si>
  <si>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</si>
  <si>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</si>
  <si>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</si>
  <si>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</si>
  <si>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</si>
  <si>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</si>
  <si>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</si>
  <si>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</si>
  <si>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</si>
  <si>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</si>
  <si>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⚪️-10-🟢-35-🟡-50-🟠-100-🔴-165-🟣-250-🔵-500-⚫️</t>
  </si>
  <si>
    <t>23.04., insg. 21.759 (+202) Düsseldorfer mit Coronadiagnose, akt. infiz.: 1.600 (+100), 151 (-4) in Krankenhäusern i. Beh., davon 51 (+3) auf Intensiv, 4.529 (+247) in Quaran., 19.800 (+100) genesen. 353 (0) verstorben, 7-Tages-Inzidenz 159,0 (151,2)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</si>
</sst>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Tabelle1!$A$7:$A$399</c:f>
              <c:numCache>
                <c:formatCode>d\-mmm</c:formatCode>
                <c:ptCount val="39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</c:numCache>
            </c:numRef>
          </c:cat>
          <c:val>
            <c:numRef>
              <c:f>Tabelle1!$B$7:$B$399</c:f>
              <c:numCache>
                <c:formatCode>0</c:formatCode>
                <c:ptCount val="39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Tabelle1!$A$7:$A$399</c:f>
              <c:numCache>
                <c:formatCode>d\-mmm</c:formatCode>
                <c:ptCount val="39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</c:numCache>
            </c:numRef>
          </c:cat>
          <c:val>
            <c:numRef>
              <c:f>Tabelle1!$C$7:$C$399</c:f>
              <c:numCache>
                <c:formatCode>General</c:formatCode>
                <c:ptCount val="39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Tabelle1!$A$7:$A$399</c:f>
              <c:numCache>
                <c:formatCode>d\-mmm</c:formatCode>
                <c:ptCount val="39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</c:numCache>
            </c:numRef>
          </c:cat>
          <c:val>
            <c:numRef>
              <c:f>Tabelle1!$D$7:$D$399</c:f>
              <c:numCache>
                <c:formatCode>0</c:formatCode>
                <c:ptCount val="39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Tabelle1!$A$7:$A$399</c:f>
              <c:numCache>
                <c:formatCode>d\-mmm</c:formatCode>
                <c:ptCount val="39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</c:numCache>
            </c:numRef>
          </c:cat>
          <c:val>
            <c:numRef>
              <c:f>Tabelle1!$E$7:$E$399</c:f>
              <c:numCache>
                <c:formatCode>General</c:formatCode>
                <c:ptCount val="39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Tabelle1!$M$7:$M$399</c:f>
              <c:numCache>
                <c:formatCode>General</c:formatCode>
                <c:ptCount val="39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Tabelle1!$O$7:$O$399</c:f>
              <c:numCache>
                <c:formatCode>0.0</c:formatCode>
                <c:ptCount val="39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23.04.2021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0.73859</cdr:x>
      <cdr:y>0.03805</cdr:y>
    </cdr:from>
    <cdr:to>
      <cdr:x>0.88613</cdr:x>
      <cdr:y>0.13574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328881" y="331746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159,0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353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21.759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23.04., insg. 21.759 (+202) Düsseldorfer mit Coronadiagnose, akt. infiz.: 1.600 (+100), 151 (-4) in Krankenhäusern i. Beh., davon 51 (+3) auf Intensiv, 4.529 (+247) in Quaran., 19.800 (+100) genesen. 353 (0) verstorben, 7-Tages-Inzidenz 159,0 (151,2) #Cor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0.74104</cdr:x>
      <cdr:y>0.12818</cdr:y>
    </cdr:from>
    <cdr:to>
      <cdr:x>0.88858</cdr:x>
      <cdr:y>0.16778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366461" y="1117558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9" totalsRowShown="0" headerRowDxfId="17" dataDxfId="16">
  <autoFilter ref="A6:P399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99"/>
  <sheetViews>
    <sheetView tabSelected="1" topLeftCell="L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23.04.2021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393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23.04.</v>
      </c>
      <c r="T6" s="3" t="s">
        <v>27</v>
      </c>
      <c r="U6" s="3" t="str" cm="1">
        <f t="array" ref="U6">TEXT(INDEX(CD[KH],$R$5),"#.##0")</f>
        <v>151</v>
      </c>
      <c r="V6" s="3" t="str" cm="1">
        <f t="array" ref="V6">TEXT(INDEX(CD[KH],$R$5)-INDEX(CD[KH],$R$5-1),"+#.##0;-#.##0;0")</f>
        <v>-4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  <c r="Q7" s="8" t="s">
        <v>22</v>
      </c>
      <c r="R7" s="10" t="str" cm="1">
        <f t="array" ref="R7">TEXT(INDEX(CD[Inzidenz],$R$5),"#.##0,0")</f>
        <v>159,0</v>
      </c>
      <c r="S7" s="3" t="str" cm="1">
        <f t="array" ref="S7">TEXT(INDEX(CD[Inzidenz],$R$5-1),"#.##0,0")</f>
        <v>151,2</v>
      </c>
      <c r="T7" s="3" t="s">
        <v>28</v>
      </c>
      <c r="U7" s="3" t="str" cm="1">
        <f t="array" ref="U7">TEXT(INDEX(CD[KH (intensiv)],$R$5),"#.##0")</f>
        <v>51</v>
      </c>
      <c r="V7" s="3" t="str" cm="1">
        <f t="array" ref="V7">TEXT(INDEX(CD[KH (intensiv)],$R$5)-INDEX(CD[KH (intensiv)],$R$5-1),"+#.##0;-#.##0;0")</f>
        <v>+3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  <c r="Q8" s="3" t="s">
        <v>23</v>
      </c>
      <c r="R8" s="14" t="str" cm="1">
        <f t="array" ref="R8">TEXT(INDEX(CD[Verstorbene],$R$5),"#.##0")</f>
        <v>353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4.529</v>
      </c>
      <c r="V8" s="3" t="str" cm="1">
        <f t="array" ref="V8">TEXT(INDEX(CD[Quarant],$R$5)-INDEX(CD[Quarant],$R$5-1),"+#.##0;-#.##0;0")</f>
        <v>+247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  <c r="Q9" s="3" t="s">
        <v>24</v>
      </c>
      <c r="R9" s="14" t="str" cm="1">
        <f t="array" ref="R9">TEXT(INDEX(CD[Infiziert],$R$5),"#.##0")</f>
        <v>1.600</v>
      </c>
      <c r="S9" s="3" t="str" cm="1">
        <f t="array" ref="S9">TEXT(INDEX(CD[Infiziert],$R$5)-INDEX(CD[Infiziert],$R$5-1),"+#.##0;-#.##0;0")</f>
        <v>+100</v>
      </c>
      <c r="T9" s="3" t="s">
        <v>30</v>
      </c>
      <c r="U9" s="3" t="str" cm="1">
        <f t="array" ref="U9">TEXT(INDEX(CD[Genesen],$R$5),"#.##0")</f>
        <v>19.800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10" s="3" t="s">
        <v>25</v>
      </c>
      <c r="R10" s="15" t="str" cm="1">
        <f t="array" ref="R10">TEXT(INDEX(CD[Total],$R$5),"#.##0")</f>
        <v>21.759</v>
      </c>
      <c r="S10" s="16" t="str" cm="1">
        <f t="array" ref="S10">TEXT(INDEX(CD[Total],$R$5)-INDEX(CD[Total],$R$5-1),"+#.##0;-#.##0;0")</f>
        <v>+202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  <c r="W10" s="25" t="s">
        <v>41</v>
      </c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23.04., insg. 21.759 (+202) Düsseldorfer mit Coronadiagnose, akt. infiz.: 1.600 (+100), 151 (-4) in Krankenhäusern i. Beh., davon 51 (+3) auf Intensiv, 4.529 (+247) in Quaran., 19.800 (+100) genesen. 353 (0) verstorben, 7-Tages-Inzidenz 159,0 (151,2)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🟣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Row],[Inzidenz]]&lt;10,"⚪️",CD[[#This Row],[Inzidenz]]&lt;35,"🟢",CD[[#This Row],[Inzidenz]]&lt;50,"🟡",CD[[#This Row],[Inzidenz]]&lt;100,"🟠",CD[[#This Row],[Inzidenz]]&lt;165,"🔴",CD[[#This Row],[Inzidenz]]&lt;250,"🟣",CD[[#This Row],[Inzidenz]]&lt;500,"🔵",CD[[#This Row],[Inzidenz]]&gt;=500,"⚫️")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2021-04-23T07:45:37Z</dcterms:modified>
</cp:coreProperties>
</file>