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419DFBB-2A16-894B-92B4-F7EE4F5CE193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 a="1"/>
  <c r="P7" i="1" s="1"/>
  <c r="P8" i="1" a="1"/>
  <c r="P8" i="1" s="1"/>
  <c r="P9" i="1" a="1"/>
  <c r="P9" i="1"/>
  <c r="P10" i="1" a="1"/>
  <c r="P10" i="1" s="1"/>
  <c r="P11" i="1" a="1"/>
  <c r="P11" i="1" s="1"/>
  <c r="P12" i="1" a="1"/>
  <c r="P12" i="1" s="1"/>
  <c r="P13" i="1" a="1"/>
  <c r="P13" i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/>
  <c r="P22" i="1" a="1"/>
  <c r="P22" i="1" s="1"/>
  <c r="P23" i="1" a="1"/>
  <c r="P23" i="1" s="1"/>
  <c r="P24" i="1" a="1"/>
  <c r="P24" i="1" s="1"/>
  <c r="P25" i="1" a="1"/>
  <c r="P25" i="1"/>
  <c r="P26" i="1" a="1"/>
  <c r="P26" i="1" s="1"/>
  <c r="P27" i="1" a="1"/>
  <c r="P27" i="1" s="1"/>
  <c r="P28" i="1" a="1"/>
  <c r="P28" i="1" s="1"/>
  <c r="P29" i="1" a="1"/>
  <c r="P29" i="1"/>
  <c r="P30" i="1" a="1"/>
  <c r="P30" i="1" s="1"/>
  <c r="P31" i="1" a="1"/>
  <c r="P31" i="1" s="1"/>
  <c r="P32" i="1" a="1"/>
  <c r="P32" i="1" s="1"/>
  <c r="P33" i="1" a="1"/>
  <c r="P33" i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L389" i="1"/>
  <c r="O385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U10" i="1" l="1" a="1"/>
  <c r="U10" i="1" s="1"/>
  <c r="O54" i="1"/>
  <c r="O57" i="1"/>
  <c r="O56" i="1"/>
  <c r="O52" i="1"/>
  <c r="O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<sst xmlns="http://schemas.openxmlformats.org/spreadsheetml/2006/main" count="47" uniqueCount="42">
  <si>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</si>
  <si>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</si>
  <si>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</si>
  <si>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</si>
  <si>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</si>
  <si>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</si>
  <si>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</si>
  <si>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</si>
  <si>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</si>
  <si>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</si>
  <si>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</si>
  <si>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</si>
  <si>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</si>
  <si>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</si>
  <si>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</si>
  <si>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</si>
  <si>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</si>
  <si>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</si>
  <si>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</si>
  <si>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</si>
  <si>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</si>
  <si>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</si>
  <si>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</si>
  <si>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</si>
  <si>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</si>
  <si>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</si>
  <si>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</si>
  <si>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</si>
  <si>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</si>
  <si>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</si>
  <si>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</si>
  <si>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</si>
  <si>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</si>
  <si>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</si>
  <si>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</si>
  <si>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</si>
  <si>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</si>
  <si>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</si>
  <si>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</si>
  <si>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</si>
  <si>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</si>
  <si>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21.04., insg. 21.430 (+275) Düsseldorfer mit Coronadiagnose, akt. infiz.: 1.500 (+200), 158 (+7) in Krankenhäusern i. Beh., davon 44 (-5) auf Intensiv, 4.043 (+248) in Quaran., 19.600 (+100) genesen. 352 (+10) verstorben, 7-Tages-Inzidenz 152,6 (141,5)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</si>
</sst>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Tabelle1!$A$7:$A$397</c:f>
              <c:numCache>
                <c:formatCode>d\-mmm</c:formatCode>
                <c:ptCount val="3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</c:numCache>
            </c:numRef>
          </c:cat>
          <c:val>
            <c:numRef>
              <c:f>Tabelle1!$B$7:$B$397</c:f>
              <c:numCache>
                <c:formatCode>0</c:formatCode>
                <c:ptCount val="39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Tabelle1!$A$7:$A$397</c:f>
              <c:numCache>
                <c:formatCode>d\-mmm</c:formatCode>
                <c:ptCount val="3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</c:numCache>
            </c:numRef>
          </c:cat>
          <c:val>
            <c:numRef>
              <c:f>Tabelle1!$C$7:$C$397</c:f>
              <c:numCache>
                <c:formatCode>General</c:formatCode>
                <c:ptCount val="39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Tabelle1!$A$7:$A$397</c:f>
              <c:numCache>
                <c:formatCode>d\-mmm</c:formatCode>
                <c:ptCount val="3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</c:numCache>
            </c:numRef>
          </c:cat>
          <c:val>
            <c:numRef>
              <c:f>Tabelle1!$D$7:$D$397</c:f>
              <c:numCache>
                <c:formatCode>0</c:formatCode>
                <c:ptCount val="39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Tabelle1!$A$7:$A$397</c:f>
              <c:numCache>
                <c:formatCode>d\-mmm</c:formatCode>
                <c:ptCount val="39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</c:numCache>
            </c:numRef>
          </c:cat>
          <c:val>
            <c:numRef>
              <c:f>Tabelle1!$E$7:$E$397</c:f>
              <c:numCache>
                <c:formatCode>General</c:formatCode>
                <c:ptCount val="39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Tabelle1!$M$7:$M$397</c:f>
              <c:numCache>
                <c:formatCode>General</c:formatCode>
                <c:ptCount val="39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Tabelle1!$O$7:$O$397</c:f>
              <c:numCache>
                <c:formatCode>0.0</c:formatCode>
                <c:ptCount val="39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0.73859</cdr:x>
      <cdr:y>0.03805</cdr:y>
    </cdr:from>
    <cdr:to>
      <cdr:x>0.88613</cdr:x>
      <cdr:y>0.13574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328881" y="331746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152,6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21.430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21.04., insg. 21.430 (+275) Düsseldorfer mit Coronadiagnose, akt. infiz.: 1.500 (+200), 158 (+7) in Krankenhäusern i. Beh., davon 44 (-5) auf Intensiv, 4.043 (+248) in Quaran., 19.600 (+100) genesen. 352 (+10) verstorben, 7-Tages-Inzidenz 152,6 (141,5) #C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0.74104</cdr:x>
      <cdr:y>0.12818</cdr:y>
    </cdr:from>
    <cdr:to>
      <cdr:x>0.88858</cdr:x>
      <cdr:y>0.16778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366461" y="1117558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7" totalsRowShown="0" headerRowDxfId="17" dataDxfId="16">
  <autoFilter ref="A6:P39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Row],[Inzidenz]]&lt;200,"🔴",CD[[#This Row],[Inzidenz]]&lt;500,"🟣",CD[[#This Row],[Inzidenz]]&gt;=500,"⚫️")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7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21.04.2021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391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21.04.</v>
      </c>
      <c r="T6" s="3" t="s">
        <v>27</v>
      </c>
      <c r="U6" s="3" t="str" cm="1">
        <f t="array" ref="U6">TEXT(INDEX(CD[KH],$R$5),"#.##0")</f>
        <v>158</v>
      </c>
      <c r="V6" s="3" t="str" cm="1">
        <f t="array" ref="V6">TEXT(INDEX(CD[KH],$R$5)-INDEX(CD[KH],$R$5-1),"+#.##0;-#.##0;0")</f>
        <v>+7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7" s="8" t="s">
        <v>22</v>
      </c>
      <c r="R7" s="10" t="str" cm="1">
        <f t="array" ref="R7">TEXT(INDEX(CD[Inzidenz],$R$5),"#.##0,0")</f>
        <v>152,6</v>
      </c>
      <c r="S7" s="3" t="str" cm="1">
        <f t="array" ref="S7">TEXT(INDEX(CD[Inzidenz],$R$5-1),"#.##0,0")</f>
        <v>141,5</v>
      </c>
      <c r="T7" s="3" t="s">
        <v>28</v>
      </c>
      <c r="U7" s="3" t="str" cm="1">
        <f t="array" ref="U7">TEXT(INDEX(CD[KH (intensiv)],$R$5),"#.##0")</f>
        <v>44</v>
      </c>
      <c r="V7" s="3" t="str" cm="1">
        <f t="array" ref="V7">TEXT(INDEX(CD[KH (intensiv)],$R$5)-INDEX(CD[KH (intensiv)],$R$5-1),"+#.##0;-#.##0;0")</f>
        <v>-5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8" s="3" t="s">
        <v>23</v>
      </c>
      <c r="R8" s="14" t="str" cm="1">
        <f t="array" ref="R8">TEXT(INDEX(CD[Verstorbene],$R$5),"#.##0")</f>
        <v>352</v>
      </c>
      <c r="S8" s="3" t="str" cm="1">
        <f t="array" ref="S8">TEXT(INDEX(CD[Verstorbene],$R$5)-INDEX(CD[Verstorbene],$R$5-1),"+#.##0;-#.##0;0")</f>
        <v>+10</v>
      </c>
      <c r="T8" s="3" t="s">
        <v>29</v>
      </c>
      <c r="U8" s="3" t="str" cm="1">
        <f t="array" ref="U8">TEXT(INDEX(CD[Quarant],$R$5),"#.##0")</f>
        <v>4.043</v>
      </c>
      <c r="V8" s="3" t="str" cm="1">
        <f t="array" ref="V8">TEXT(INDEX(CD[Quarant],$R$5)-INDEX(CD[Quarant],$R$5-1),"+#.##0;-#.##0;0")</f>
        <v>+248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+200</v>
      </c>
      <c r="T9" s="3" t="s">
        <v>30</v>
      </c>
      <c r="U9" s="3" t="str" cm="1">
        <f t="array" ref="U9">TEXT(INDEX(CD[Genesen],$R$5),"#.##0")</f>
        <v>19.600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0" s="3" t="s">
        <v>25</v>
      </c>
      <c r="R10" s="15" t="str" cm="1">
        <f t="array" ref="R10">TEXT(INDEX(CD[Total],$R$5),"#.##0")</f>
        <v>21.430</v>
      </c>
      <c r="S10" s="16" t="str" cm="1">
        <f t="array" ref="S10">TEXT(INDEX(CD[Total],$R$5)-INDEX(CD[Total],$R$5-1),"+#.##0;-#.##0;0")</f>
        <v>+275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21.04., insg. 21.430 (+275) Düsseldorfer mit Coronadiagnose, akt. infiz.: 1.500 (+200), 158 (+7) in Krankenhäusern i. Beh., davon 44 (-5) auf Intensiv, 4.043 (+248) in Quaran., 19.600 (+100) genesen. 352 (+10) verstorben, 7-Tages-Inzidenz 152,6 (141,5)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Row],[Inzidenz]]&lt;200,"🔴",CD[[#This Row],[Inzidenz]]&lt;500,"🟣",CD[[#This Row],[Inzidenz]]&gt;=500,"⚫️")</f>
        <v>🟣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Row],[Inzidenz]]&lt;200,"🔴",CD[[#This Row],[Inzidenz]]&lt;500,"🟣",CD[[#This Row],[Inzidenz]]&gt;=500,"⚫️")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Row],[Inzidenz]]&lt;200,"🔴",CD[[#This Row],[Inzidenz]]&lt;500,"🟣",CD[[#This Row],[Inzidenz]]&gt;=500,"⚫️")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Row],[Inzidenz]]&lt;200,"🔴",CD[[#This Row],[Inzidenz]]&lt;500,"🟣",CD[[#This Row],[Inzidenz]]&gt;=500,"⚫️")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Row],[Inzidenz]]&lt;35,"🟢",CD[[#This Row],[Inzidenz]]&lt;50,"🟡",CD[[#This Row],[Inzidenz]]&lt;100,"🟠",CD[[#This Row],[Inzidenz]]&lt;200,"🔴",CD[[#This Row],[Inzidenz]]&lt;500,"🟣",CD[[#This Row],[Inzidenz]]&gt;=500,"⚫️")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2021-04-21T12:39:01Z</dcterms:modified>
</cp:coreProperties>
</file>