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13D3E699-8FD5-C745-A492-AD263291F0B9}" xr6:coauthVersionLast="45" xr6:coauthVersionMax="45" xr10:uidLastSave="{00000000-0000-0000-0000-000000000000}"/>
  <bookViews>
    <workbookView xWindow="0" yWindow="460" windowWidth="2790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1" i="1" l="1"/>
  <c r="D221" i="1"/>
  <c r="G221" i="1"/>
  <c r="H221" i="1" s="1"/>
  <c r="O221" i="1"/>
  <c r="P221" i="1"/>
  <c r="N221" i="1" l="1"/>
  <c r="D220" i="1"/>
  <c r="G220" i="1"/>
  <c r="H220" i="1" s="1"/>
  <c r="O220" i="1"/>
  <c r="P220" i="1"/>
  <c r="N220" i="1" l="1"/>
  <c r="D219" i="1"/>
  <c r="G219" i="1"/>
  <c r="O219" i="1"/>
  <c r="P219" i="1"/>
  <c r="H219" i="1" l="1"/>
  <c r="N219" i="1" s="1"/>
  <c r="O218" i="1"/>
  <c r="D218" i="1"/>
  <c r="G218" i="1"/>
  <c r="H218" i="1" s="1"/>
  <c r="N218" i="1" s="1"/>
  <c r="P218" i="1"/>
  <c r="D217" i="1" l="1"/>
  <c r="G217" i="1"/>
  <c r="H217" i="1" s="1"/>
  <c r="N217" i="1" s="1"/>
  <c r="O217" i="1"/>
  <c r="P217" i="1"/>
  <c r="O210" i="1"/>
  <c r="D216" i="1"/>
  <c r="G216" i="1"/>
  <c r="H216" i="1" s="1"/>
  <c r="O216" i="1"/>
  <c r="P216" i="1"/>
  <c r="N216" i="1" l="1"/>
  <c r="D215" i="1"/>
  <c r="G215" i="1"/>
  <c r="H215" i="1" s="1"/>
  <c r="O215" i="1"/>
  <c r="P215" i="1"/>
  <c r="N215" i="1" l="1"/>
  <c r="D214" i="1"/>
  <c r="G214" i="1"/>
  <c r="O214" i="1"/>
  <c r="Q220" i="1" s="1"/>
  <c r="P214" i="1"/>
  <c r="H214" i="1" l="1"/>
  <c r="N214" i="1" s="1"/>
  <c r="D213" i="1"/>
  <c r="G213" i="1"/>
  <c r="H213" i="1" s="1"/>
  <c r="O213" i="1"/>
  <c r="Q219" i="1" s="1"/>
  <c r="P213" i="1"/>
  <c r="N213" i="1" l="1"/>
  <c r="D212" i="1"/>
  <c r="G212" i="1"/>
  <c r="H212" i="1" s="1"/>
  <c r="O212" i="1"/>
  <c r="Q218" i="1" s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P208" i="1"/>
  <c r="Q214" i="1" l="1"/>
  <c r="N209" i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<sst xmlns="http://schemas.openxmlformats.org/spreadsheetml/2006/main" count="26" uniqueCount="25">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</sst>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Tabelle1!$D$4:$D$221</c:f>
              <c:numCache>
                <c:formatCode>0</c:formatCode>
                <c:ptCount val="21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Tabelle1!$E$4:$E$221</c:f>
              <c:numCache>
                <c:formatCode>General</c:formatCode>
                <c:ptCount val="2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Tabelle1!$F$4:$F$221</c:f>
              <c:numCache>
                <c:formatCode>General</c:formatCode>
                <c:ptCount val="218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Tabelle1!$G$4:$G$221</c:f>
              <c:numCache>
                <c:formatCode>General</c:formatCode>
                <c:ptCount val="218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Tabelle1!$H$4:$H$221</c:f>
              <c:numCache>
                <c:formatCode>General</c:formatCode>
                <c:ptCount val="218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Tabelle1!$I$4:$I$221</c:f>
              <c:numCache>
                <c:formatCode>General</c:formatCode>
                <c:ptCount val="21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Tabelle1!$Q$4:$Q$221</c:f>
              <c:numCache>
                <c:formatCode>0.0</c:formatCode>
                <c:ptCount val="218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Tabelle1!$F$4:$F$221</c:f>
              <c:numCache>
                <c:formatCode>General</c:formatCode>
                <c:ptCount val="218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Tabelle1!$G$4:$G$221</c:f>
              <c:numCache>
                <c:formatCode>General</c:formatCode>
                <c:ptCount val="218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Tabelle1!$H$4:$H$221</c:f>
              <c:numCache>
                <c:formatCode>General</c:formatCode>
                <c:ptCount val="218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Tabelle1!$I$4:$I$221</c:f>
              <c:numCache>
                <c:formatCode>General</c:formatCode>
                <c:ptCount val="21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4521</c:v>
                </c:pt>
                <c:pt idx="217">
                  <c:v>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Tabelle1!$M$4:$M$221</c:f>
              <c:numCache>
                <c:formatCode>General</c:formatCode>
                <c:ptCount val="218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2235</c:v>
                </c:pt>
                <c:pt idx="213">
                  <c:v>2235</c:v>
                </c:pt>
                <c:pt idx="214">
                  <c:v>2675</c:v>
                </c:pt>
                <c:pt idx="215">
                  <c:v>2765</c:v>
                </c:pt>
                <c:pt idx="216">
                  <c:v>3191</c:v>
                </c:pt>
                <c:pt idx="217">
                  <c:v>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Tabelle1!$F$4:$F$221</c:f>
              <c:numCache>
                <c:formatCode>General</c:formatCode>
                <c:ptCount val="218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  <c:pt idx="2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Tabelle1!$G$4:$G$221</c:f>
              <c:numCache>
                <c:formatCode>General</c:formatCode>
                <c:ptCount val="218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  <c:pt idx="21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Tabelle1!$B$4:$B$221</c:f>
              <c:numCache>
                <c:formatCode>d\-mmm</c:formatCode>
                <c:ptCount val="21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  <c:pt idx="217">
                  <c:v>44133</c:v>
                </c:pt>
              </c:numCache>
            </c:numRef>
          </c:cat>
          <c:val>
            <c:numRef>
              <c:f>Tabelle1!$H$4:$H$221</c:f>
              <c:numCache>
                <c:formatCode>General</c:formatCode>
                <c:ptCount val="218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810</c:v>
                </c:pt>
                <c:pt idx="217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Tabelle1!$Q$4:$Q$221</c:f>
              <c:numCache>
                <c:formatCode>0.0</c:formatCode>
                <c:ptCount val="218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  <c:pt idx="217">
                  <c:v>173.0856464315406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21" totalsRowShown="0">
  <autoFilter ref="B3:Q221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22"/>
  <sheetViews>
    <sheetView tabSelected="1" topLeftCell="A166" zoomScale="108" zoomScaleNormal="100" workbookViewId="0">
      <selection activeCell="P221" sqref="P221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 t="shared" ref="Q215:Q221" si="4"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350</v>
      </c>
      <c r="I216" s="13">
        <v>4202</v>
      </c>
      <c r="J216" s="13">
        <v>4686</v>
      </c>
      <c r="K216" s="13">
        <v>429</v>
      </c>
      <c r="L216" s="13">
        <v>79</v>
      </c>
      <c r="M216" s="13">
        <v>2235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0</v>
      </c>
      <c r="P216" s="12">
        <f>CD[[#This Row],[Genesen]]-I215</f>
        <v>0</v>
      </c>
      <c r="Q216" s="20">
        <f t="shared" si="4"/>
        <v>94.283683968522567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299</v>
      </c>
      <c r="P217" s="12">
        <f>CD[[#This Row],[Genesen]]-I216</f>
        <v>54</v>
      </c>
      <c r="Q217" s="20">
        <f t="shared" si="4"/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 t="shared" si="4"/>
        <v>145.99263379690768</v>
      </c>
      <c r="R218" s="2">
        <v>44131</v>
      </c>
    </row>
    <row r="219" spans="2:19" x14ac:dyDescent="0.2">
      <c r="B219" s="7">
        <v>44131</v>
      </c>
      <c r="C219" s="8">
        <v>0.91666666666666663</v>
      </c>
      <c r="D219" s="17">
        <f>-CD[[#This Row],[Gestorben]]</f>
        <v>-55</v>
      </c>
      <c r="E219" s="9">
        <v>55</v>
      </c>
      <c r="F219" s="10">
        <v>19</v>
      </c>
      <c r="G219" s="11">
        <f>CD[[#This Row],[KH]]-CD[[#This Row],[KH (intensiv)]]</f>
        <v>74</v>
      </c>
      <c r="H219" s="11">
        <f>CD[[#This Row],[Infiziert]]-CD[[#This Row],[KH (nicht intensiv)]]-CD[[#This Row],[KH (intensiv)]]</f>
        <v>674</v>
      </c>
      <c r="I219" s="10">
        <v>4451</v>
      </c>
      <c r="J219" s="10">
        <v>5273</v>
      </c>
      <c r="K219" s="10">
        <v>767</v>
      </c>
      <c r="L219" s="10">
        <v>93</v>
      </c>
      <c r="M219" s="10">
        <v>2765</v>
      </c>
      <c r="N219" s="11">
        <f>CD[[#This Row],[Gestorben]]+CD[[#This Row],[KH (intensiv)]]+CD[[#This Row],[KH (nicht intensiv)]]+CD[[#This Row],[Infiziert (o. KH)]]+CD[[#This Row],[Genesen]]-CD[[#This Row],[Total]]</f>
        <v>0</v>
      </c>
      <c r="O219" s="12">
        <f>CD[[#This Row],[Total]]-J218</f>
        <v>130</v>
      </c>
      <c r="P219" s="12">
        <f>CD[[#This Row],[Genesen]]-I218</f>
        <v>160</v>
      </c>
      <c r="Q219" s="20">
        <f t="shared" si="4"/>
        <v>154.35276340988014</v>
      </c>
      <c r="R219" s="2">
        <v>44132</v>
      </c>
    </row>
    <row r="220" spans="2:19" x14ac:dyDescent="0.2">
      <c r="B220" s="7">
        <v>44132</v>
      </c>
      <c r="C220" s="8">
        <v>0.91666666666666663</v>
      </c>
      <c r="D220" s="17">
        <f>-CD[[#This Row],[Gestorben]]</f>
        <v>-55</v>
      </c>
      <c r="E220" s="9">
        <v>55</v>
      </c>
      <c r="F220" s="10">
        <v>20</v>
      </c>
      <c r="G220" s="11">
        <f>CD[[#This Row],[KH]]-CD[[#This Row],[KH (intensiv)]]</f>
        <v>90</v>
      </c>
      <c r="H220" s="11">
        <f>CD[[#This Row],[Infiziert]]-CD[[#This Row],[KH (nicht intensiv)]]-CD[[#This Row],[KH (intensiv)]]</f>
        <v>810</v>
      </c>
      <c r="I220" s="10">
        <v>4521</v>
      </c>
      <c r="J220" s="10">
        <v>5496</v>
      </c>
      <c r="K220" s="10">
        <v>920</v>
      </c>
      <c r="L220" s="10">
        <v>110</v>
      </c>
      <c r="M220" s="10">
        <v>3191</v>
      </c>
      <c r="N220" s="11">
        <f>CD[[#This Row],[Gestorben]]+CD[[#This Row],[KH (intensiv)]]+CD[[#This Row],[KH (nicht intensiv)]]+CD[[#This Row],[Infiziert (o. KH)]]+CD[[#This Row],[Genesen]]-CD[[#This Row],[Total]]</f>
        <v>0</v>
      </c>
      <c r="O220" s="12">
        <f>CD[[#This Row],[Total]]-J219</f>
        <v>223</v>
      </c>
      <c r="P220" s="12">
        <f>CD[[#This Row],[Genesen]]-I219</f>
        <v>70</v>
      </c>
      <c r="Q220" s="20">
        <f t="shared" si="4"/>
        <v>172.00192592615528</v>
      </c>
      <c r="R220" s="2">
        <v>44133</v>
      </c>
    </row>
    <row r="221" spans="2:19" x14ac:dyDescent="0.2">
      <c r="B221" s="7">
        <v>44133</v>
      </c>
      <c r="C221" s="8">
        <v>0.91666666666666663</v>
      </c>
      <c r="D221" s="17">
        <f>-CD[[#This Row],[Gestorben]]</f>
        <v>-55</v>
      </c>
      <c r="E221" s="9">
        <v>55</v>
      </c>
      <c r="F221" s="10">
        <v>20</v>
      </c>
      <c r="G221" s="11">
        <f>CD[[#This Row],[KH]]-CD[[#This Row],[KH (intensiv)]]</f>
        <v>97</v>
      </c>
      <c r="H221" s="11">
        <f>CD[[#This Row],[Infiziert]]-CD[[#This Row],[KH (nicht intensiv)]]-CD[[#This Row],[KH (intensiv)]]</f>
        <v>760</v>
      </c>
      <c r="I221" s="10">
        <v>4738</v>
      </c>
      <c r="J221" s="10">
        <v>5670</v>
      </c>
      <c r="K221" s="10">
        <v>877</v>
      </c>
      <c r="L221" s="10">
        <v>117</v>
      </c>
      <c r="M221" s="10">
        <v>3413</v>
      </c>
      <c r="N221" s="11">
        <f>CD[[#This Row],[Gestorben]]+CD[[#This Row],[KH (intensiv)]]+CD[[#This Row],[KH (nicht intensiv)]]+CD[[#This Row],[Infiziert (o. KH)]]+CD[[#This Row],[Genesen]]-CD[[#This Row],[Total]]</f>
        <v>0</v>
      </c>
      <c r="O221" s="12">
        <f>CD[[#This Row],[Total]]-J220</f>
        <v>174</v>
      </c>
      <c r="P221" s="12">
        <f>CD[[#This Row],[Genesen]]-I220</f>
        <v>217</v>
      </c>
      <c r="Q221" s="20">
        <f t="shared" si="4"/>
        <v>173.0856464315406</v>
      </c>
      <c r="R221" s="2">
        <v>44134</v>
      </c>
    </row>
    <row r="222" spans="2:19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2020-10-30T11:17:40Z</dcterms:modified>
</cp:coreProperties>
</file>