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38375DE-39E9-4C4A-9D4F-B5C179B9DBBD}" xr6:coauthVersionLast="46" xr6:coauthVersionMax="46" xr10:uidLastSave="{00000000-0000-0000-0000-000000000000}"/>
  <bookViews>
    <workbookView xWindow="13940" yWindow="50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0" i="1" l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59" i="1" l="1"/>
  <c r="O360" i="1"/>
  <c r="O358" i="1"/>
  <c r="O357" i="1"/>
  <c r="O355" i="1"/>
  <c r="O356" i="1"/>
  <c r="O354" i="1"/>
  <c r="L355" i="1"/>
  <c r="O352" i="1"/>
  <c r="L354" i="1"/>
  <c r="O353" i="1"/>
  <c r="L352" i="1"/>
  <c r="O351" i="1"/>
  <c r="O350" i="1"/>
  <c r="L350" i="1"/>
  <c r="O349" i="1"/>
  <c r="O348" i="1"/>
  <c r="O347" i="1"/>
  <c r="O346" i="1"/>
  <c r="L346" i="1"/>
  <c r="O345" i="1"/>
  <c r="L345" i="1"/>
  <c r="O344" i="1"/>
  <c r="L344" i="1"/>
  <c r="O343" i="1"/>
  <c r="O342" i="1"/>
  <c r="O339" i="1"/>
  <c r="O340" i="1"/>
  <c r="O341" i="1"/>
  <c r="O337" i="1"/>
  <c r="O338" i="1"/>
  <c r="L338" i="1"/>
  <c r="O335" i="1"/>
  <c r="O336" i="1"/>
  <c r="L335" i="1"/>
  <c r="O334" i="1"/>
  <c r="O332" i="1"/>
  <c r="O333" i="1"/>
  <c r="L332" i="1"/>
  <c r="O331" i="1"/>
  <c r="O330" i="1"/>
  <c r="L330" i="1"/>
  <c r="O328" i="1"/>
  <c r="O329" i="1"/>
  <c r="L329" i="1"/>
  <c r="L328" i="1"/>
  <c r="O326" i="1"/>
  <c r="O327" i="1"/>
  <c r="L326" i="1"/>
  <c r="O325" i="1"/>
  <c r="M52" i="1"/>
  <c r="O55" i="1" s="1"/>
  <c r="O324" i="1"/>
  <c r="O323" i="1"/>
  <c r="O320" i="1"/>
  <c r="O321" i="1"/>
  <c r="O322" i="1"/>
  <c r="L321" i="1"/>
  <c r="L320" i="1"/>
  <c r="O319" i="1"/>
  <c r="O317" i="1"/>
  <c r="L319" i="1"/>
  <c r="L317" i="1"/>
  <c r="O318" i="1"/>
  <c r="L318" i="1"/>
  <c r="O316" i="1"/>
  <c r="O315" i="1"/>
  <c r="O314" i="1"/>
  <c r="L314" i="1"/>
  <c r="O313" i="1"/>
  <c r="O312" i="1"/>
  <c r="O309" i="1"/>
  <c r="O311" i="1"/>
  <c r="L311" i="1"/>
  <c r="O306" i="1"/>
  <c r="O308" i="1"/>
  <c r="O310" i="1"/>
  <c r="L310" i="1"/>
  <c r="O307" i="1"/>
  <c r="L309" i="1"/>
  <c r="L307" i="1"/>
  <c r="O305" i="1"/>
  <c r="O303" i="1"/>
  <c r="O304" i="1"/>
  <c r="L304" i="1"/>
  <c r="O302" i="1"/>
  <c r="O300" i="1"/>
  <c r="O301" i="1"/>
  <c r="L301" i="1"/>
  <c r="L300" i="1"/>
  <c r="O299" i="1"/>
  <c r="L299" i="1"/>
  <c r="O298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<sst xmlns="http://schemas.openxmlformats.org/spreadsheetml/2006/main" count="46" uniqueCount="41">
  <si>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</si>
  <si>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</si>
  <si>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</si>
  <si>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</si>
  <si>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</si>
  <si>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</si>
  <si>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</si>
  <si>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</si>
  <si>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</si>
  <si>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</si>
  <si>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</si>
  <si>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</si>
  <si>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</si>
  <si>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</si>
  <si>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</si>
  <si>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</si>
  <si>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</si>
  <si>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</si>
  <si>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</si>
  <si>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</si>
  <si>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</si>
  <si>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</si>
  <si>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</si>
  <si>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</si>
  <si>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</si>
  <si>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</si>
  <si>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</si>
  <si>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</si>
  <si>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</si>
  <si>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</si>
  <si>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</si>
  <si>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</si>
  <si>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</si>
  <si>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</si>
  <si>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</si>
  <si>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</si>
  <si>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</si>
  <si>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</si>
  <si>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</si>
  <si>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</si>
  <si>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15.03., insg. 17.851 (+39) Düsseldorfer mit Coronadiagnose, akt. infiz.: 620 (-12), 84 (+6) in Krankenhäusern i. Beh., davon 23 (+2) auf Intensiv, 1.853 (+107) in Quaran., 16.933 (+51) genesen. 298 (0) verstorben, 7-Tages-Inzidenz 61,3 (58,7)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</si>
</sst>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Tabelle1!$A$7:$A$360</c:f>
              <c:numCache>
                <c:formatCode>d\-mmm</c:formatCode>
                <c:ptCount val="3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</c:numCache>
            </c:numRef>
          </c:cat>
          <c:val>
            <c:numRef>
              <c:f>Tabelle1!$B$7:$B$360</c:f>
              <c:numCache>
                <c:formatCode>0</c:formatCode>
                <c:ptCount val="35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Tabelle1!$A$7:$A$360</c:f>
              <c:numCache>
                <c:formatCode>d\-mmm</c:formatCode>
                <c:ptCount val="3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</c:numCache>
            </c:numRef>
          </c:cat>
          <c:val>
            <c:numRef>
              <c:f>Tabelle1!$C$7:$C$360</c:f>
              <c:numCache>
                <c:formatCode>General</c:formatCode>
                <c:ptCount val="35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Tabelle1!$A$7:$A$360</c:f>
              <c:numCache>
                <c:formatCode>d\-mmm</c:formatCode>
                <c:ptCount val="3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</c:numCache>
            </c:numRef>
          </c:cat>
          <c:val>
            <c:numRef>
              <c:f>Tabelle1!$D$7:$D$360</c:f>
              <c:numCache>
                <c:formatCode>0</c:formatCode>
                <c:ptCount val="35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Tabelle1!$A$7:$A$360</c:f>
              <c:numCache>
                <c:formatCode>d\-mmm</c:formatCode>
                <c:ptCount val="35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</c:numCache>
            </c:numRef>
          </c:cat>
          <c:val>
            <c:numRef>
              <c:f>Tabelle1!$E$7:$E$360</c:f>
              <c:numCache>
                <c:formatCode>General</c:formatCode>
                <c:ptCount val="35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Tabelle1!$M$7:$M$360</c:f>
              <c:numCache>
                <c:formatCode>General</c:formatCode>
                <c:ptCount val="35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15</c:v>
                </c:pt>
                <c:pt idx="341">
                  <c:v>72</c:v>
                </c:pt>
                <c:pt idx="342">
                  <c:v>63</c:v>
                </c:pt>
                <c:pt idx="343">
                  <c:v>66</c:v>
                </c:pt>
                <c:pt idx="344">
                  <c:v>35</c:v>
                </c:pt>
                <c:pt idx="345">
                  <c:v>48</c:v>
                </c:pt>
                <c:pt idx="346">
                  <c:v>23</c:v>
                </c:pt>
                <c:pt idx="347">
                  <c:v>15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Tabelle1!$O$7:$O$360</c:f>
              <c:numCache>
                <c:formatCode>0.0</c:formatCode>
                <c:ptCount val="35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45.346587830069289</c:v>
                </c:pt>
                <c:pt idx="341">
                  <c:v>48.241050883052438</c:v>
                </c:pt>
                <c:pt idx="342">
                  <c:v>50.331496421318043</c:v>
                </c:pt>
                <c:pt idx="343">
                  <c:v>50.974710433092071</c:v>
                </c:pt>
                <c:pt idx="344">
                  <c:v>47.919443877165421</c:v>
                </c:pt>
                <c:pt idx="345">
                  <c:v>52.26113845664014</c:v>
                </c:pt>
                <c:pt idx="346">
                  <c:v>51.778727947809614</c:v>
                </c:pt>
                <c:pt idx="347">
                  <c:v>51.778727947809614</c:v>
                </c:pt>
                <c:pt idx="348">
                  <c:v>50.813906930148562</c:v>
                </c:pt>
                <c:pt idx="349">
                  <c:v>52.26113845664014</c:v>
                </c:pt>
                <c:pt idx="350">
                  <c:v>54.029976989018728</c:v>
                </c:pt>
                <c:pt idx="351">
                  <c:v>54.673191000792762</c:v>
                </c:pt>
                <c:pt idx="352">
                  <c:v>58.693278574380464</c:v>
                </c:pt>
                <c:pt idx="353">
                  <c:v>61.266134621476596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61,3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298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620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17.851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15.03., insg. 17.851 (+39) Düsseldorfer mit Coronadiagnose, akt. infiz.: 620 (-12), 84 (+6) in Krankenhäusern i. Beh., davon 23 (+2) auf Intensiv, 1.853 (+107) in Quaran., 16.933 (+51) genesen. 298 (0) verstorben, 7-Tages-Inzidenz 61,3 (58,7)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0" totalsRowShown="0" headerRowDxfId="16" dataDxfId="15">
  <autoFilter ref="A6:O360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0"/>
  <sheetViews>
    <sheetView tabSelected="1" topLeftCell="L2" zoomScaleNormal="100" workbookViewId="0">
      <selection activeCell="Z6" sqref="Z6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36</v>
      </c>
      <c r="E1" s="25" t="s">
        <v>37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15.03.2021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354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15.03.</v>
      </c>
      <c r="S6" s="3" t="s">
        <v>27</v>
      </c>
      <c r="T6" s="3" t="str" cm="1">
        <f t="array" ref="T6">TEXT(INDEX(CD[KH],$Q$5),"#.##0")</f>
        <v>84</v>
      </c>
      <c r="U6" s="3" t="str" cm="1">
        <f t="array" ref="U6">TEXT(INDEX(CD[KH],$Q$5)-INDEX(CD[KH],$Q$5-1),"+#.##0;-#.##0;0")</f>
        <v>+6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61,3</v>
      </c>
      <c r="R7" s="3" t="str" cm="1">
        <f t="array" ref="R7">TEXT(INDEX(CD[Inzidenz],$Q$5-1),"#.##0,0")</f>
        <v>58,7</v>
      </c>
      <c r="S7" s="3" t="s">
        <v>28</v>
      </c>
      <c r="T7" s="3" t="str" cm="1">
        <f t="array" ref="T7">TEXT(INDEX(CD[KH (intensiv)],$Q$5),"#.##0")</f>
        <v>23</v>
      </c>
      <c r="U7" s="3" t="str" cm="1">
        <f t="array" ref="U7">TEXT(INDEX(CD[KH (intensiv)],$Q$5)-INDEX(CD[KH (intensiv)],$Q$5-1),"+#.##0;-#.##0;0")</f>
        <v>+2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298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1.853</v>
      </c>
      <c r="U8" s="3" t="str" cm="1">
        <f t="array" ref="U8">TEXT(INDEX(CD[Quarant],$Q$5)-INDEX(CD[Quarant],$Q$5-1),"+#.##0;-#.##0;0")</f>
        <v>+107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620</v>
      </c>
      <c r="R9" s="3" t="str" cm="1">
        <f t="array" ref="R9">TEXT(INDEX(CD[Infiziert],$Q$5)-INDEX(CD[Infiziert],$Q$5-1),"+#.##0;-#.##0;0")</f>
        <v>-12</v>
      </c>
      <c r="S9" s="3" t="s">
        <v>30</v>
      </c>
      <c r="T9" s="3" t="str" cm="1">
        <f t="array" ref="T9">TEXT(INDEX(CD[Genesen],$Q$5),"#.##0")</f>
        <v>16.933</v>
      </c>
      <c r="U9" s="3" t="str" cm="1">
        <f t="array" ref="U9">TEXT(INDEX(CD[Genesen],$Q$5)-INDEX(CD[Genesen],$Q$5-1),"+#.##0;-#.##0;0")</f>
        <v>+51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17.851</v>
      </c>
      <c r="R10" s="16" t="str" cm="1">
        <f t="array" ref="R10">TEXT(INDEX(CD[Total],$Q$5)-INDEX(CD[Total],$Q$5-1),"+#.##0;-#.##0;0")</f>
        <v>+39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5" t="s">
        <v>38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4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15.03., insg. 17.851 (+39) Düsseldorfer mit Coronadiagnose, akt. infiz.: 620 (-12), 84 (+6) in Krankenhäusern i. Beh., davon 23 (+2) auf Intensiv, 1.853 (+107) in Quaran., 16.933 (+51) genesen. 298 (0) verstorben, 7-Tages-Inzidenz 61,3 (58,7)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4" t="s">
        <v>40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6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6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6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6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6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6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6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6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6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6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6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6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6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6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6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6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6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6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6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6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6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6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6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6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6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6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6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6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6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7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7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6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6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6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6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6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6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6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6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6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6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6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6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6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6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6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6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6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6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6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6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6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6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6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6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6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6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6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6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6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6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6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6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6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6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6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6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6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6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6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6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6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6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6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6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6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6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6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6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6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6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6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6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6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6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6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6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6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6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6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6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6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6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6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6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6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6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6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6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6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6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6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6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6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6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6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6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6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6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6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6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6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6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6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6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6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6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6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6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6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6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6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6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6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6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6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6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6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6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6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6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6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6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6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6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6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6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6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6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6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6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6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6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6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6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6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6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7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6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6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6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6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6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6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6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6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6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6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6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6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6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6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6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6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6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6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6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8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6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6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6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6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6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6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6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6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6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6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6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6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6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8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8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6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6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6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6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6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6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6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8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8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8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8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8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8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8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8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8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8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6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6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6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6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6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6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6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6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6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6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6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6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6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6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6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6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6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6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6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6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6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6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6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6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6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6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:O303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6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 s="20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 s="35">
        <f t="shared" si="10"/>
        <v>112.8840590663427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8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 s="20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 s="35">
        <f t="shared" si="10"/>
        <v>122.53226924295319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8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 s="2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 s="35">
        <f t="shared" si="10"/>
        <v>116.58253963404339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6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 s="20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 s="35">
        <f t="shared" si="10"/>
        <v>114.17048708989077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6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 s="20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 s="35">
        <f t="shared" si="10"/>
        <v>95.356477245500315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6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 s="20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 s="35">
        <f t="shared" si="10"/>
        <v>101.78861736324063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6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 s="20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 s="35">
        <f t="shared" ref="O304:O311" si="11">SUM(M298:M304)/$O$1</f>
        <v>89.567551139534018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6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 s="20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 s="35">
        <f t="shared" si="11"/>
        <v>88.924337127759983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6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 s="20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 s="35">
        <f t="shared" si="11"/>
        <v>80.240947968810545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6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200</v>
      </c>
      <c r="G307" s="20">
        <v>14720</v>
      </c>
      <c r="H307" s="40">
        <v>15227</v>
      </c>
      <c r="I307" s="40">
        <v>338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107</v>
      </c>
      <c r="N307" s="22">
        <f>CD[[#This Row],[Genesen]]-G306</f>
        <v>118</v>
      </c>
      <c r="O307" s="35">
        <f t="shared" si="11"/>
        <v>83.617821530624227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6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135</v>
      </c>
      <c r="G308" s="20">
        <v>14831</v>
      </c>
      <c r="H308" s="40">
        <v>15276</v>
      </c>
      <c r="I308" s="40">
        <v>274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49</v>
      </c>
      <c r="N308" s="22">
        <f>CD[[#This Row],[Genesen]]-G307</f>
        <v>111</v>
      </c>
      <c r="O308" s="35">
        <f t="shared" si="11"/>
        <v>77.024877909940386</v>
      </c>
      <c r="P308" s="3" t="s">
        <v>35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204</v>
      </c>
      <c r="G309" s="38">
        <v>14831</v>
      </c>
      <c r="H309" s="39">
        <v>15353</v>
      </c>
      <c r="I309" s="40">
        <v>349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77</v>
      </c>
      <c r="N309" s="22">
        <f>CD[[#This Row],[Genesen]]-G308</f>
        <v>0</v>
      </c>
      <c r="O309" s="35">
        <f t="shared" si="11"/>
        <v>77.507288418770912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303</v>
      </c>
      <c r="G310" s="38">
        <v>14831</v>
      </c>
      <c r="H310" s="39">
        <v>15447</v>
      </c>
      <c r="I310" s="40">
        <v>442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94</v>
      </c>
      <c r="N310" s="22">
        <f>CD[[#This Row],[Genesen]]-G309</f>
        <v>0</v>
      </c>
      <c r="O310" s="35">
        <f t="shared" si="11"/>
        <v>79.436930454093016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337</v>
      </c>
      <c r="G311" s="38">
        <v>14831</v>
      </c>
      <c r="H311" s="39">
        <v>15482</v>
      </c>
      <c r="I311" s="40">
        <v>477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35</v>
      </c>
      <c r="N311" s="22">
        <f>CD[[#This Row],[Genesen]]-G310</f>
        <v>0</v>
      </c>
      <c r="O311" s="35">
        <f t="shared" si="11"/>
        <v>79.919340962923528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129</v>
      </c>
      <c r="G312" s="20">
        <v>15056</v>
      </c>
      <c r="H312" s="39">
        <v>15508</v>
      </c>
      <c r="I312" s="40">
        <v>272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26</v>
      </c>
      <c r="N312" s="22">
        <f>CD[[#This Row],[Genesen]]-G311</f>
        <v>225</v>
      </c>
      <c r="O312" s="35">
        <f t="shared" ref="O312:O318" si="12">SUM(M306:M312)/$O$1</f>
        <v>75.577646383448808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207</v>
      </c>
      <c r="G313" s="23">
        <v>15056</v>
      </c>
      <c r="H313" s="39">
        <v>15579</v>
      </c>
      <c r="I313" s="40">
        <v>341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71</v>
      </c>
      <c r="N313" s="22">
        <f>CD[[#This Row],[Genesen]]-G312</f>
        <v>0</v>
      </c>
      <c r="O313" s="35">
        <f t="shared" si="12"/>
        <v>73.808807851070227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353</v>
      </c>
      <c r="G314" s="3">
        <v>15039</v>
      </c>
      <c r="H314" s="39">
        <v>15719</v>
      </c>
      <c r="I314" s="39">
        <v>485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140</v>
      </c>
      <c r="N314" s="41">
        <f>CD[[#This Row],[Genesen]]-G313</f>
        <v>-17</v>
      </c>
      <c r="O314" s="35">
        <f t="shared" si="12"/>
        <v>79.115323448205999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295</v>
      </c>
      <c r="G315" s="3">
        <v>15114</v>
      </c>
      <c r="H315" s="39">
        <v>15744</v>
      </c>
      <c r="I315" s="39">
        <v>432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25</v>
      </c>
      <c r="N315" s="22">
        <f>CD[[#This Row],[Genesen]]-G314</f>
        <v>75</v>
      </c>
      <c r="O315" s="35">
        <f t="shared" si="12"/>
        <v>75.256039377561805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308</v>
      </c>
      <c r="G316" s="3">
        <v>15204</v>
      </c>
      <c r="H316" s="39">
        <v>15841</v>
      </c>
      <c r="I316" s="39">
        <v>433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97</v>
      </c>
      <c r="N316" s="22">
        <f>CD[[#This Row],[Genesen]]-G315</f>
        <v>90</v>
      </c>
      <c r="O316" s="35">
        <f t="shared" si="12"/>
        <v>78.472109436431964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251</v>
      </c>
      <c r="G317" s="3">
        <v>15331</v>
      </c>
      <c r="H317" s="39">
        <v>15907</v>
      </c>
      <c r="I317" s="39">
        <v>370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66</v>
      </c>
      <c r="N317" s="22">
        <f>CD[[#This Row],[Genesen]]-G316</f>
        <v>127</v>
      </c>
      <c r="O317" s="35">
        <f t="shared" si="12"/>
        <v>73.969611354013736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259</v>
      </c>
      <c r="G318" s="3">
        <v>15357</v>
      </c>
      <c r="H318" s="39">
        <v>15939</v>
      </c>
      <c r="I318" s="39">
        <v>376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32</v>
      </c>
      <c r="N318" s="22">
        <f>CD[[#This Row],[Genesen]]-G317</f>
        <v>26</v>
      </c>
      <c r="O318" s="35">
        <f t="shared" si="12"/>
        <v>73.48720084518321</v>
      </c>
      <c r="P318" s="3" t="s">
        <v>33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249</v>
      </c>
      <c r="G319" s="3">
        <v>15361</v>
      </c>
      <c r="H319" s="39">
        <v>15948</v>
      </c>
      <c r="I319" s="39">
        <v>381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9</v>
      </c>
      <c r="N319" s="22">
        <f>CD[[#This Row],[Genesen]]-G318</f>
        <v>4</v>
      </c>
      <c r="O319" s="35">
        <f t="shared" ref="O319:O324" si="13">SUM(M313:M319)/$O$1</f>
        <v>70.753541295143577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290</v>
      </c>
      <c r="G320" s="3">
        <v>15381</v>
      </c>
      <c r="H320" s="39">
        <v>16018</v>
      </c>
      <c r="I320" s="39">
        <v>419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70</v>
      </c>
      <c r="N320" s="22">
        <f>CD[[#This Row],[Genesen]]-G319</f>
        <v>20</v>
      </c>
      <c r="O320" s="35">
        <f t="shared" si="13"/>
        <v>70.592737792200069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338</v>
      </c>
      <c r="G321" s="3">
        <v>15391</v>
      </c>
      <c r="H321" s="39">
        <v>16080</v>
      </c>
      <c r="I321" s="39">
        <v>468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62</v>
      </c>
      <c r="N321" s="22">
        <f>CD[[#This Row],[Genesen]]-G320</f>
        <v>10</v>
      </c>
      <c r="O321" s="35">
        <f t="shared" si="13"/>
        <v>58.05006456260643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310</v>
      </c>
      <c r="G322" s="3">
        <v>15479</v>
      </c>
      <c r="H322" s="39">
        <v>16140</v>
      </c>
      <c r="I322" s="39">
        <v>434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60</v>
      </c>
      <c r="N322" s="22">
        <f>CD[[#This Row],[Genesen]]-G321</f>
        <v>88</v>
      </c>
      <c r="O322" s="35">
        <f t="shared" si="13"/>
        <v>63.678187165629218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1144</v>
      </c>
      <c r="G323" s="3">
        <v>14700</v>
      </c>
      <c r="H323" s="39">
        <v>16196</v>
      </c>
      <c r="I323" s="39">
        <v>1268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0</v>
      </c>
      <c r="M323" s="22">
        <f>CD[[#This Row],[Total]]-H322</f>
        <v>56</v>
      </c>
      <c r="N323" s="41">
        <f>CD[[#This Row],[Genesen]]-G322</f>
        <v>-779</v>
      </c>
      <c r="O323" s="35">
        <f t="shared" si="13"/>
        <v>57.085243544945385</v>
      </c>
      <c r="P323" s="3" t="s">
        <v>34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1047</v>
      </c>
      <c r="G324" s="17">
        <v>14820</v>
      </c>
      <c r="H324" s="39">
        <v>16224</v>
      </c>
      <c r="I324" s="39">
        <v>1171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0</v>
      </c>
      <c r="M324" s="22">
        <f>CD[[#This Row],[Total]]-H323</f>
        <v>28</v>
      </c>
      <c r="N324" s="22">
        <f>CD[[#This Row],[Genesen]]-G323</f>
        <v>120</v>
      </c>
      <c r="O324" s="35">
        <f t="shared" si="13"/>
        <v>50.974710433092071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999</v>
      </c>
      <c r="G325" s="17">
        <v>14912</v>
      </c>
      <c r="H325" s="39">
        <v>16268</v>
      </c>
      <c r="I325" s="39">
        <v>1123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0</v>
      </c>
      <c r="M325" s="22">
        <f>CD[[#This Row],[Total]]-H324</f>
        <v>44</v>
      </c>
      <c r="N325" s="22">
        <f>CD[[#This Row],[Genesen]]-G324</f>
        <v>92</v>
      </c>
      <c r="O325" s="35">
        <f t="shared" ref="O325:O330" si="14">SUM(M319:M325)/$O$1</f>
        <v>52.904352468414167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931</v>
      </c>
      <c r="G326" s="17">
        <v>15010</v>
      </c>
      <c r="H326" s="38">
        <v>16288</v>
      </c>
      <c r="I326" s="38">
        <v>1045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0</v>
      </c>
      <c r="M326" s="22">
        <f>CD[[#This Row],[Total]]-H325</f>
        <v>20</v>
      </c>
      <c r="N326" s="22">
        <f>CD[[#This Row],[Genesen]]-G325</f>
        <v>98</v>
      </c>
      <c r="O326" s="35">
        <f t="shared" si="14"/>
        <v>54.673191000792762</v>
      </c>
      <c r="P326" s="16" t="s">
        <v>39</v>
      </c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881</v>
      </c>
      <c r="G327" s="17">
        <v>15102</v>
      </c>
      <c r="H327" s="38">
        <v>16326</v>
      </c>
      <c r="I327" s="38">
        <v>978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0</v>
      </c>
      <c r="M327" s="22">
        <f>CD[[#This Row],[Total]]-H326</f>
        <v>38</v>
      </c>
      <c r="N327" s="22">
        <f>CD[[#This Row],[Genesen]]-G326</f>
        <v>92</v>
      </c>
      <c r="O327" s="35">
        <f t="shared" si="14"/>
        <v>49.5274789066005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859</v>
      </c>
      <c r="G328" s="17">
        <v>15171</v>
      </c>
      <c r="H328" s="38">
        <v>16365</v>
      </c>
      <c r="I328" s="38">
        <v>946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0</v>
      </c>
      <c r="M328" s="22">
        <f>CD[[#This Row],[Total]]-H327</f>
        <v>39</v>
      </c>
      <c r="N328" s="22">
        <f>CD[[#This Row],[Genesen]]-G327</f>
        <v>69</v>
      </c>
      <c r="O328" s="35">
        <f t="shared" si="14"/>
        <v>45.828998338899815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820</v>
      </c>
      <c r="G329" s="17">
        <v>15250</v>
      </c>
      <c r="H329" s="38">
        <v>16401</v>
      </c>
      <c r="I329" s="38">
        <v>903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0</v>
      </c>
      <c r="M329" s="22">
        <f>CD[[#This Row],[Total]]-H328</f>
        <v>36</v>
      </c>
      <c r="N329" s="22">
        <f>CD[[#This Row],[Genesen]]-G328</f>
        <v>79</v>
      </c>
      <c r="O329" s="35">
        <f t="shared" si="14"/>
        <v>41.969714268255622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50">
        <v>252</v>
      </c>
      <c r="D330" s="42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 s="26">
        <v>15338</v>
      </c>
      <c r="H330" s="23">
        <v>16430</v>
      </c>
      <c r="I330" s="23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0</v>
      </c>
      <c r="M330" s="22">
        <f>CD[[#This Row],[Total]]-H329</f>
        <v>29</v>
      </c>
      <c r="N330" s="22">
        <f>CD[[#This Row],[Genesen]]-G329</f>
        <v>88</v>
      </c>
      <c r="O330" s="35">
        <f t="shared" si="14"/>
        <v>37.628019688780903</v>
      </c>
    </row>
    <row r="331" spans="1:16" x14ac:dyDescent="0.2">
      <c r="A331" s="19">
        <v>44240</v>
      </c>
      <c r="B331" s="24">
        <f>-CD[[#This Row],[Verstorbene]]</f>
        <v>-252</v>
      </c>
      <c r="C331" s="50">
        <v>252</v>
      </c>
      <c r="D331" s="43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723</v>
      </c>
      <c r="G331" s="26">
        <v>15408</v>
      </c>
      <c r="H331" s="23">
        <v>16465</v>
      </c>
      <c r="I331" s="23">
        <v>805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0</v>
      </c>
      <c r="M331" s="22">
        <f>CD[[#This Row],[Total]]-H330</f>
        <v>35</v>
      </c>
      <c r="N331" s="22">
        <f>CD[[#This Row],[Genesen]]-G330</f>
        <v>70</v>
      </c>
      <c r="O331" s="35">
        <f t="shared" ref="O331:O336" si="15">SUM(M325:M331)/$O$1</f>
        <v>38.753644209385456</v>
      </c>
    </row>
    <row r="332" spans="1:16" x14ac:dyDescent="0.2">
      <c r="A332" s="19">
        <v>44241</v>
      </c>
      <c r="B332" s="24">
        <f>-CD[[#This Row],[Verstorbene]]</f>
        <v>-252</v>
      </c>
      <c r="C332" s="51">
        <v>252</v>
      </c>
      <c r="D332" s="46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 s="26">
        <v>15470</v>
      </c>
      <c r="H332" s="23">
        <v>16492</v>
      </c>
      <c r="I332" s="23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0</v>
      </c>
      <c r="M332" s="22">
        <f>CD[[#This Row],[Total]]-H331</f>
        <v>27</v>
      </c>
      <c r="N332" s="22">
        <f>CD[[#This Row],[Genesen]]-G331</f>
        <v>62</v>
      </c>
      <c r="O332" s="35">
        <f t="shared" si="15"/>
        <v>36.019984659345816</v>
      </c>
    </row>
    <row r="333" spans="1:16" x14ac:dyDescent="0.2">
      <c r="A333" s="19">
        <v>44242</v>
      </c>
      <c r="B333" s="24">
        <f>-CD[[#This Row],[Verstorbene]]</f>
        <v>-254</v>
      </c>
      <c r="C333" s="51">
        <v>254</v>
      </c>
      <c r="D333" s="46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639</v>
      </c>
      <c r="G333" s="26">
        <v>15520</v>
      </c>
      <c r="H333" s="23">
        <v>16496</v>
      </c>
      <c r="I333" s="23">
        <v>722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0</v>
      </c>
      <c r="M333" s="22">
        <f>CD[[#This Row],[Total]]-H332</f>
        <v>4</v>
      </c>
      <c r="N333" s="22">
        <f>CD[[#This Row],[Genesen]]-G332</f>
        <v>50</v>
      </c>
      <c r="O333" s="35">
        <f t="shared" si="15"/>
        <v>33.447128612249692</v>
      </c>
    </row>
    <row r="334" spans="1:16" x14ac:dyDescent="0.2">
      <c r="A334" s="19">
        <v>44243</v>
      </c>
      <c r="B334" s="24">
        <f>-CD[[#This Row],[Verstorbene]]</f>
        <v>-256</v>
      </c>
      <c r="C334" s="50">
        <v>256</v>
      </c>
      <c r="D334" s="46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648</v>
      </c>
      <c r="G334" s="26">
        <v>15591</v>
      </c>
      <c r="H334" s="23">
        <v>16581</v>
      </c>
      <c r="I334" s="23">
        <v>734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0</v>
      </c>
      <c r="M334" s="22">
        <f>CD[[#This Row],[Total]]-H333</f>
        <v>85</v>
      </c>
      <c r="N334" s="22">
        <f>CD[[#This Row],[Genesen]]-G333</f>
        <v>71</v>
      </c>
      <c r="O334" s="35">
        <f t="shared" si="15"/>
        <v>41.00489325059457</v>
      </c>
    </row>
    <row r="335" spans="1:16" x14ac:dyDescent="0.2">
      <c r="A335" s="19">
        <v>44244</v>
      </c>
      <c r="B335" s="24">
        <f>-CD[[#This Row],[Verstorbene]]</f>
        <v>-261</v>
      </c>
      <c r="C335" s="50">
        <v>261</v>
      </c>
      <c r="D335" s="46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643</v>
      </c>
      <c r="G335" s="26">
        <v>15640</v>
      </c>
      <c r="H335" s="23">
        <v>16636</v>
      </c>
      <c r="I335" s="23">
        <v>735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0</v>
      </c>
      <c r="M335" s="22">
        <f>CD[[#This Row],[Total]]-H334</f>
        <v>55</v>
      </c>
      <c r="N335" s="22">
        <f>CD[[#This Row],[Genesen]]-G334</f>
        <v>49</v>
      </c>
      <c r="O335" s="35">
        <f t="shared" si="15"/>
        <v>43.577749297690701</v>
      </c>
    </row>
    <row r="336" spans="1:16" x14ac:dyDescent="0.2">
      <c r="A336" s="19">
        <v>44245</v>
      </c>
      <c r="B336" s="24">
        <f>-CD[[#This Row],[Verstorbene]]</f>
        <v>-263</v>
      </c>
      <c r="C336" s="50">
        <v>263</v>
      </c>
      <c r="D336" s="46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620</v>
      </c>
      <c r="G336" s="26">
        <v>15703</v>
      </c>
      <c r="H336" s="23">
        <v>16678</v>
      </c>
      <c r="I336" s="23">
        <v>712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42</v>
      </c>
      <c r="N336" s="22">
        <f>CD[[#This Row],[Genesen]]-G335</f>
        <v>63</v>
      </c>
      <c r="O336" s="35">
        <f t="shared" si="15"/>
        <v>44.542570315351746</v>
      </c>
    </row>
    <row r="337" spans="1:15" x14ac:dyDescent="0.2">
      <c r="A337" s="19">
        <v>44246</v>
      </c>
      <c r="B337" s="24">
        <f>-CD[[#This Row],[Verstorbene]]</f>
        <v>-266</v>
      </c>
      <c r="C337" s="50">
        <v>266</v>
      </c>
      <c r="D337" s="43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600</v>
      </c>
      <c r="G337" s="26">
        <v>15804</v>
      </c>
      <c r="H337" s="23">
        <v>16762</v>
      </c>
      <c r="I337" s="23">
        <v>692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0</v>
      </c>
      <c r="M337" s="22">
        <f>CD[[#This Row],[Total]]-H336</f>
        <v>84</v>
      </c>
      <c r="N337" s="22">
        <f>CD[[#This Row],[Genesen]]-G336</f>
        <v>101</v>
      </c>
      <c r="O337" s="35">
        <f t="shared" ref="O337:O342" si="16">SUM(M331:M337)/$O$1</f>
        <v>53.386762977244693</v>
      </c>
    </row>
    <row r="338" spans="1:15" x14ac:dyDescent="0.2">
      <c r="A338" s="19">
        <v>44247</v>
      </c>
      <c r="B338" s="24">
        <f>-CD[[#This Row],[Verstorbene]]</f>
        <v>-266</v>
      </c>
      <c r="C338" s="52">
        <v>266</v>
      </c>
      <c r="D338" s="46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603</v>
      </c>
      <c r="G338" s="26">
        <v>15850</v>
      </c>
      <c r="H338" s="23">
        <v>16811</v>
      </c>
      <c r="I338" s="23">
        <v>695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0</v>
      </c>
      <c r="M338" s="22">
        <f>CD[[#This Row],[Total]]-H337</f>
        <v>49</v>
      </c>
      <c r="N338" s="22">
        <f>CD[[#This Row],[Genesen]]-G337</f>
        <v>46</v>
      </c>
      <c r="O338" s="35">
        <f t="shared" si="16"/>
        <v>55.638012018453807</v>
      </c>
    </row>
    <row r="339" spans="1:15" x14ac:dyDescent="0.2">
      <c r="A339" s="19">
        <v>44248</v>
      </c>
      <c r="B339" s="24">
        <f>-CD[[#This Row],[Verstorbene]]</f>
        <v>-266</v>
      </c>
      <c r="C339" s="50">
        <v>266</v>
      </c>
      <c r="D339" s="43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617</v>
      </c>
      <c r="G339" s="26">
        <v>15890</v>
      </c>
      <c r="H339" s="23">
        <v>16857</v>
      </c>
      <c r="I339" s="23">
        <v>701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0</v>
      </c>
      <c r="M339" s="22">
        <f>CD[[#This Row],[Total]]-H338</f>
        <v>46</v>
      </c>
      <c r="N339" s="22">
        <f>CD[[#This Row],[Genesen]]-G338</f>
        <v>40</v>
      </c>
      <c r="O339" s="35">
        <f t="shared" si="16"/>
        <v>58.693278574380464</v>
      </c>
    </row>
    <row r="340" spans="1:15" x14ac:dyDescent="0.2">
      <c r="A340" s="19">
        <v>44249</v>
      </c>
      <c r="B340" s="24">
        <f>-CD[[#This Row],[Verstorbene]]</f>
        <v>-269</v>
      </c>
      <c r="C340" s="50">
        <v>269</v>
      </c>
      <c r="D340" s="43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613</v>
      </c>
      <c r="G340" s="26">
        <v>15915</v>
      </c>
      <c r="H340" s="23">
        <v>16881</v>
      </c>
      <c r="I340" s="23">
        <v>697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0</v>
      </c>
      <c r="M340" s="22">
        <f>CD[[#This Row],[Total]]-H339</f>
        <v>24</v>
      </c>
      <c r="N340" s="22">
        <f>CD[[#This Row],[Genesen]]-G339</f>
        <v>25</v>
      </c>
      <c r="O340" s="35">
        <f t="shared" si="16"/>
        <v>61.909348633250623</v>
      </c>
    </row>
    <row r="341" spans="1:15" x14ac:dyDescent="0.2">
      <c r="A341" s="19">
        <v>44250</v>
      </c>
      <c r="B341" s="24">
        <f>-CD[[#This Row],[Verstorbene]]</f>
        <v>-270</v>
      </c>
      <c r="C341" s="50">
        <v>270</v>
      </c>
      <c r="D341" s="43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615</v>
      </c>
      <c r="G341" s="26">
        <v>15967</v>
      </c>
      <c r="H341" s="49">
        <v>16935</v>
      </c>
      <c r="I341" s="23">
        <v>698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0</v>
      </c>
      <c r="M341" s="22">
        <f>CD[[#This Row],[Total]]-H340</f>
        <v>54</v>
      </c>
      <c r="N341" s="22">
        <f>CD[[#This Row],[Genesen]]-G340</f>
        <v>52</v>
      </c>
      <c r="O341" s="35">
        <f t="shared" si="16"/>
        <v>56.924440042001876</v>
      </c>
    </row>
    <row r="342" spans="1:15" x14ac:dyDescent="0.2">
      <c r="A342" s="19">
        <v>44251</v>
      </c>
      <c r="B342" s="24">
        <f>-CD[[#This Row],[Verstorbene]]</f>
        <v>-273</v>
      </c>
      <c r="C342" s="50">
        <v>273</v>
      </c>
      <c r="D342" s="43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612</v>
      </c>
      <c r="G342" s="26">
        <v>16016</v>
      </c>
      <c r="H342" s="23">
        <v>16985</v>
      </c>
      <c r="I342" s="23">
        <v>696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0</v>
      </c>
      <c r="M342" s="22">
        <f>CD[[#This Row],[Total]]-H341</f>
        <v>50</v>
      </c>
      <c r="N342" s="22">
        <f>CD[[#This Row],[Genesen]]-G341</f>
        <v>49</v>
      </c>
      <c r="O342" s="35">
        <f t="shared" si="16"/>
        <v>56.120422527284333</v>
      </c>
    </row>
    <row r="343" spans="1:15" x14ac:dyDescent="0.2">
      <c r="A343" s="19">
        <v>44252</v>
      </c>
      <c r="B343" s="24">
        <f>-CD[[#This Row],[Verstorbene]]</f>
        <v>-275</v>
      </c>
      <c r="C343" s="51">
        <v>275</v>
      </c>
      <c r="D343" s="43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627</v>
      </c>
      <c r="G343" s="26">
        <v>16060</v>
      </c>
      <c r="H343" s="23">
        <v>17047</v>
      </c>
      <c r="I343" s="23">
        <v>712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0</v>
      </c>
      <c r="M343" s="22">
        <f>CD[[#This Row],[Total]]-H342</f>
        <v>62</v>
      </c>
      <c r="N343" s="22">
        <f>CD[[#This Row],[Genesen]]-G342</f>
        <v>44</v>
      </c>
      <c r="O343" s="35">
        <f t="shared" ref="O343:O348" si="17">SUM(M337:M343)/$O$1</f>
        <v>59.336492586154499</v>
      </c>
    </row>
    <row r="344" spans="1:15" x14ac:dyDescent="0.2">
      <c r="A344" s="19">
        <v>44253</v>
      </c>
      <c r="B344" s="24">
        <f>-CD[[#This Row],[Verstorbene]]</f>
        <v>-276</v>
      </c>
      <c r="C344" s="50">
        <v>276</v>
      </c>
      <c r="D344" s="43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571</v>
      </c>
      <c r="G344" s="26">
        <v>16166</v>
      </c>
      <c r="H344" s="23">
        <v>17101</v>
      </c>
      <c r="I344" s="23">
        <v>659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0</v>
      </c>
      <c r="M344" s="22">
        <f>CD[[#This Row],[Total]]-H343</f>
        <v>54</v>
      </c>
      <c r="N344" s="22">
        <f>CD[[#This Row],[Genesen]]-G343</f>
        <v>106</v>
      </c>
      <c r="O344" s="35">
        <f t="shared" si="17"/>
        <v>54.512387497849254</v>
      </c>
    </row>
    <row r="345" spans="1:15" x14ac:dyDescent="0.2">
      <c r="A345" s="19">
        <v>44254</v>
      </c>
      <c r="B345" s="24">
        <f>-CD[[#This Row],[Verstorbene]]</f>
        <v>-276</v>
      </c>
      <c r="C345" s="50">
        <v>276</v>
      </c>
      <c r="D345" s="42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523</v>
      </c>
      <c r="G345" s="26">
        <v>16240</v>
      </c>
      <c r="H345" s="23">
        <v>17122</v>
      </c>
      <c r="I345" s="23">
        <v>606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0</v>
      </c>
      <c r="M345" s="22">
        <f>CD[[#This Row],[Total]]-H344</f>
        <v>21</v>
      </c>
      <c r="N345" s="22">
        <f>CD[[#This Row],[Genesen]]-G344</f>
        <v>74</v>
      </c>
      <c r="O345" s="35">
        <f t="shared" si="17"/>
        <v>50.009889415431026</v>
      </c>
    </row>
    <row r="346" spans="1:15" x14ac:dyDescent="0.2">
      <c r="A346" s="19">
        <v>44255</v>
      </c>
      <c r="B346" s="24">
        <f>-CD[[#This Row],[Verstorbene]]</f>
        <v>-276</v>
      </c>
      <c r="C346" s="50">
        <v>276</v>
      </c>
      <c r="D346" s="43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520</v>
      </c>
      <c r="G346" s="26">
        <v>16273</v>
      </c>
      <c r="H346" s="23">
        <v>17148</v>
      </c>
      <c r="I346" s="23">
        <v>599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0</v>
      </c>
      <c r="M346" s="22">
        <f>CD[[#This Row],[Total]]-H345</f>
        <v>26</v>
      </c>
      <c r="N346" s="22">
        <f>CD[[#This Row],[Genesen]]-G345</f>
        <v>33</v>
      </c>
      <c r="O346" s="35">
        <f t="shared" si="17"/>
        <v>46.79381935656086</v>
      </c>
    </row>
    <row r="347" spans="1:15" x14ac:dyDescent="0.2">
      <c r="A347" s="19">
        <v>44256</v>
      </c>
      <c r="B347" s="24">
        <f>-CD[[#This Row],[Verstorbene]]</f>
        <v>-280</v>
      </c>
      <c r="C347" s="50">
        <v>280</v>
      </c>
      <c r="D347" s="43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467</v>
      </c>
      <c r="G347" s="26">
        <v>16340</v>
      </c>
      <c r="H347" s="23">
        <v>17163</v>
      </c>
      <c r="I347" s="23">
        <v>543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0</v>
      </c>
      <c r="M347" s="22">
        <f>CD[[#This Row],[Total]]-H346</f>
        <v>15</v>
      </c>
      <c r="N347" s="22">
        <f>CD[[#This Row],[Genesen]]-G346</f>
        <v>67</v>
      </c>
      <c r="O347" s="35">
        <f t="shared" si="17"/>
        <v>45.346587830069289</v>
      </c>
    </row>
    <row r="348" spans="1:15" x14ac:dyDescent="0.2">
      <c r="A348" s="19">
        <v>44257</v>
      </c>
      <c r="B348" s="24">
        <f>-CD[[#This Row],[Verstorbene]]</f>
        <v>-282</v>
      </c>
      <c r="C348" s="50">
        <v>282</v>
      </c>
      <c r="D348" s="43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471</v>
      </c>
      <c r="G348" s="26">
        <v>16396</v>
      </c>
      <c r="H348" s="23">
        <v>17235</v>
      </c>
      <c r="I348" s="23">
        <v>557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0</v>
      </c>
      <c r="M348" s="22">
        <f>CD[[#This Row],[Total]]-H347</f>
        <v>72</v>
      </c>
      <c r="N348" s="22">
        <f>CD[[#This Row],[Genesen]]-G347</f>
        <v>56</v>
      </c>
      <c r="O348" s="35">
        <f t="shared" si="17"/>
        <v>48.241050883052438</v>
      </c>
    </row>
    <row r="349" spans="1:15" x14ac:dyDescent="0.2">
      <c r="A349" s="19">
        <v>44258</v>
      </c>
      <c r="B349" s="24">
        <f>-CD[[#This Row],[Verstorbene]]</f>
        <v>-282</v>
      </c>
      <c r="C349" s="50">
        <v>282</v>
      </c>
      <c r="D349" s="43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483</v>
      </c>
      <c r="G349" s="26">
        <v>16459</v>
      </c>
      <c r="H349" s="23">
        <v>17298</v>
      </c>
      <c r="I349" s="23">
        <v>557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0</v>
      </c>
      <c r="M349" s="22">
        <f>CD[[#This Row],[Total]]-H348</f>
        <v>63</v>
      </c>
      <c r="N349" s="22">
        <f>CD[[#This Row],[Genesen]]-G348</f>
        <v>63</v>
      </c>
      <c r="O349" s="35">
        <f t="shared" ref="O349:O354" si="18">SUM(M343:M349)/$O$1</f>
        <v>50.331496421318043</v>
      </c>
    </row>
    <row r="350" spans="1:15" x14ac:dyDescent="0.2">
      <c r="A350" s="19">
        <v>44259</v>
      </c>
      <c r="B350" s="24">
        <f>-CD[[#This Row],[Verstorbene]]</f>
        <v>-286</v>
      </c>
      <c r="C350" s="51">
        <v>286</v>
      </c>
      <c r="D350" s="46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474</v>
      </c>
      <c r="G350" s="26">
        <v>16521</v>
      </c>
      <c r="H350" s="23">
        <v>17364</v>
      </c>
      <c r="I350" s="23">
        <v>557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0</v>
      </c>
      <c r="M350" s="22">
        <f>CD[[#This Row],[Total]]-H349</f>
        <v>66</v>
      </c>
      <c r="N350" s="22">
        <f>CD[[#This Row],[Genesen]]-G349</f>
        <v>62</v>
      </c>
      <c r="O350" s="35">
        <f t="shared" si="18"/>
        <v>50.974710433092071</v>
      </c>
    </row>
    <row r="351" spans="1:15" x14ac:dyDescent="0.2">
      <c r="A351" s="19">
        <v>44260</v>
      </c>
      <c r="B351" s="24">
        <f>-CD[[#This Row],[Verstorbene]]</f>
        <v>-286</v>
      </c>
      <c r="C351" s="51">
        <v>286</v>
      </c>
      <c r="D351" s="46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468</v>
      </c>
      <c r="G351" s="26">
        <v>16559</v>
      </c>
      <c r="H351" s="23">
        <v>17399</v>
      </c>
      <c r="I351" s="23">
        <v>554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0</v>
      </c>
      <c r="M351" s="22">
        <f>CD[[#This Row],[Total]]-H350</f>
        <v>35</v>
      </c>
      <c r="N351" s="22">
        <f>CD[[#This Row],[Genesen]]-G350</f>
        <v>38</v>
      </c>
      <c r="O351" s="35">
        <f t="shared" si="18"/>
        <v>47.919443877165421</v>
      </c>
    </row>
    <row r="352" spans="1:15" x14ac:dyDescent="0.2">
      <c r="A352" s="19">
        <v>44261</v>
      </c>
      <c r="B352" s="24">
        <f>-CD[[#This Row],[Verstorbene]]</f>
        <v>-287</v>
      </c>
      <c r="C352" s="51">
        <v>287</v>
      </c>
      <c r="D352" s="46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498</v>
      </c>
      <c r="G352" s="26">
        <v>16576</v>
      </c>
      <c r="H352" s="23">
        <v>17447</v>
      </c>
      <c r="I352" s="23">
        <v>584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0</v>
      </c>
      <c r="M352" s="22">
        <f>CD[[#This Row],[Total]]-H351</f>
        <v>48</v>
      </c>
      <c r="N352" s="22">
        <f>CD[[#This Row],[Genesen]]-G351</f>
        <v>17</v>
      </c>
      <c r="O352" s="35">
        <f t="shared" si="18"/>
        <v>52.26113845664014</v>
      </c>
    </row>
    <row r="353" spans="1:15" x14ac:dyDescent="0.2">
      <c r="A353" s="19">
        <v>44262</v>
      </c>
      <c r="B353" s="24">
        <f>-CD[[#This Row],[Verstorbene]]</f>
        <v>-287</v>
      </c>
      <c r="C353" s="51">
        <v>287</v>
      </c>
      <c r="D353" s="46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 s="26">
        <v>16623</v>
      </c>
      <c r="H353" s="23">
        <v>17470</v>
      </c>
      <c r="I353" s="2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0</v>
      </c>
      <c r="M353" s="22">
        <f>CD[[#This Row],[Total]]-H352</f>
        <v>23</v>
      </c>
      <c r="N353" s="22">
        <f>CD[[#This Row],[Genesen]]-G352</f>
        <v>47</v>
      </c>
      <c r="O353" s="35">
        <f t="shared" si="18"/>
        <v>51.778727947809614</v>
      </c>
    </row>
    <row r="354" spans="1:15" x14ac:dyDescent="0.2">
      <c r="A354" s="19">
        <v>44263</v>
      </c>
      <c r="B354" s="24">
        <f>-CD[[#This Row],[Verstorbene]]</f>
        <v>-289</v>
      </c>
      <c r="C354" s="51">
        <v>289</v>
      </c>
      <c r="D354" s="46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436</v>
      </c>
      <c r="G354" s="26">
        <v>16674</v>
      </c>
      <c r="H354" s="26">
        <v>17485</v>
      </c>
      <c r="I354" s="26">
        <v>522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0</v>
      </c>
      <c r="M354" s="22">
        <f>CD[[#This Row],[Total]]-H353</f>
        <v>15</v>
      </c>
      <c r="N354" s="22">
        <f>CD[[#This Row],[Genesen]]-G353</f>
        <v>51</v>
      </c>
      <c r="O354" s="35">
        <f t="shared" si="18"/>
        <v>51.778727947809614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6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431</v>
      </c>
      <c r="G355" s="20">
        <v>16733</v>
      </c>
      <c r="H355" s="20">
        <v>17551</v>
      </c>
      <c r="I355" s="20">
        <v>528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0</v>
      </c>
      <c r="M355" s="22">
        <f>CD[[#This Row],[Total]]-H354</f>
        <v>66</v>
      </c>
      <c r="N355" s="22">
        <f>CD[[#This Row],[Genesen]]-G354</f>
        <v>59</v>
      </c>
      <c r="O355" s="35">
        <f>SUM(M349:M355)/$O$1</f>
        <v>50.813906930148562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6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455</v>
      </c>
      <c r="G356" s="20">
        <v>16785</v>
      </c>
      <c r="H356" s="20">
        <v>17623</v>
      </c>
      <c r="I356" s="20">
        <v>544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0</v>
      </c>
      <c r="M356" s="22">
        <f>CD[[#This Row],[Total]]-H355</f>
        <v>72</v>
      </c>
      <c r="N356" s="22">
        <f>CD[[#This Row],[Genesen]]-G355</f>
        <v>52</v>
      </c>
      <c r="O356" s="35">
        <f>SUM(M350:M356)/$O$1</f>
        <v>52.26113845664014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6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487</v>
      </c>
      <c r="G357" s="20">
        <v>16831</v>
      </c>
      <c r="H357" s="20">
        <v>17700</v>
      </c>
      <c r="I357" s="20">
        <v>572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0</v>
      </c>
      <c r="M357" s="22">
        <f>CD[[#This Row],[Total]]-H356</f>
        <v>77</v>
      </c>
      <c r="N357" s="22">
        <f>CD[[#This Row],[Genesen]]-G356</f>
        <v>46</v>
      </c>
      <c r="O357" s="35">
        <f>SUM(M351:M357)/$O$1</f>
        <v>54.029976989018728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6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499</v>
      </c>
      <c r="G358" s="20">
        <v>16863</v>
      </c>
      <c r="H358" s="20">
        <v>17739</v>
      </c>
      <c r="I358" s="20">
        <v>579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0</v>
      </c>
      <c r="M358" s="22">
        <f>CD[[#This Row],[Total]]-H357</f>
        <v>39</v>
      </c>
      <c r="N358" s="22">
        <f>CD[[#This Row],[Genesen]]-G357</f>
        <v>32</v>
      </c>
      <c r="O358" s="35">
        <f>SUM(M352:M358)/$O$1</f>
        <v>54.673191000792762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6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554</v>
      </c>
      <c r="G359" s="20">
        <v>16882</v>
      </c>
      <c r="H359" s="20">
        <v>17812</v>
      </c>
      <c r="I359" s="20">
        <v>632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0</v>
      </c>
      <c r="M359" s="22">
        <f>CD[[#This Row],[Total]]-H358</f>
        <v>73</v>
      </c>
      <c r="N359" s="22">
        <f>CD[[#This Row],[Genesen]]-G358</f>
        <v>19</v>
      </c>
      <c r="O359" s="35">
        <f>SUM(M353:M359)/$O$1</f>
        <v>58.693278574380464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6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 s="20">
        <v>16933</v>
      </c>
      <c r="H360" s="20">
        <v>17851</v>
      </c>
      <c r="I360" s="2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0</v>
      </c>
      <c r="M360" s="22">
        <f>CD[[#This Row],[Total]]-H359</f>
        <v>39</v>
      </c>
      <c r="N360" s="22">
        <f>CD[[#This Row],[Genesen]]-G359</f>
        <v>51</v>
      </c>
      <c r="O360" s="35">
        <f>SUM(M354:M360)/$O$1</f>
        <v>61.266134621476596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2021-03-15T09:28:05Z</dcterms:modified>
</cp:coreProperties>
</file>