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ocuments\GSOM\Дисциплины\Мои\Corporate Finance I\2022-2023\Weekly tests\Test 2\"/>
    </mc:Choice>
  </mc:AlternateContent>
  <xr:revisionPtr revIDLastSave="0" documentId="13_ncr:1_{3857AC30-A480-4302-A04F-3510208747F9}" xr6:coauthVersionLast="47" xr6:coauthVersionMax="47" xr10:uidLastSave="{00000000-0000-0000-0000-000000000000}"/>
  <bookViews>
    <workbookView xWindow="3864" yWindow="3360" windowWidth="17280" windowHeight="8880" activeTab="1" xr2:uid="{EDA4C0CC-9B1D-4B40-85A6-1B2D4F62D005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13" i="1"/>
  <c r="B4" i="2"/>
  <c r="C4" i="2" s="1"/>
  <c r="C3" i="2"/>
  <c r="C2" i="2"/>
  <c r="B8" i="2" l="1"/>
  <c r="B13" i="2"/>
  <c r="C11" i="2"/>
  <c r="C13" i="2"/>
  <c r="C12" i="2"/>
  <c r="C14" i="2" s="1"/>
  <c r="B12" i="2"/>
  <c r="B11" i="2"/>
  <c r="B10" i="1"/>
  <c r="B14" i="2" l="1"/>
  <c r="B15" i="2" s="1"/>
  <c r="B7" i="1" l="1"/>
  <c r="B15" i="1" l="1"/>
  <c r="B17" i="1" s="1"/>
  <c r="B23" i="1" s="1"/>
  <c r="D23" i="1" s="1"/>
  <c r="B19" i="1" l="1"/>
  <c r="B22" i="1" s="1"/>
  <c r="D22" i="1" s="1"/>
  <c r="D24" i="1" s="1"/>
</calcChain>
</file>

<file path=xl/sharedStrings.xml><?xml version="1.0" encoding="utf-8"?>
<sst xmlns="http://schemas.openxmlformats.org/spreadsheetml/2006/main" count="35" uniqueCount="34">
  <si>
    <t>Cost of sales, $m</t>
  </si>
  <si>
    <t>Average inventory, $m</t>
  </si>
  <si>
    <t>Average AR, $m</t>
  </si>
  <si>
    <t>Average AP, $m</t>
  </si>
  <si>
    <t>Sales</t>
  </si>
  <si>
    <t>Total current assets</t>
  </si>
  <si>
    <t>Current ratio</t>
  </si>
  <si>
    <t>Current liabilities</t>
  </si>
  <si>
    <t>Bank overdraft</t>
  </si>
  <si>
    <t>Net working capital</t>
  </si>
  <si>
    <t>Total financing cost</t>
  </si>
  <si>
    <t>Overdraft</t>
  </si>
  <si>
    <t>Amount</t>
  </si>
  <si>
    <t>%</t>
  </si>
  <si>
    <t>Cost</t>
  </si>
  <si>
    <t>"0" discount</t>
  </si>
  <si>
    <t>1,5% discount</t>
  </si>
  <si>
    <t>Purchase price</t>
  </si>
  <si>
    <t>Cost per order</t>
  </si>
  <si>
    <t>Demand</t>
  </si>
  <si>
    <t>Holding cost</t>
  </si>
  <si>
    <t>Discount</t>
  </si>
  <si>
    <t>EOQ</t>
  </si>
  <si>
    <t>Inventory costs:</t>
  </si>
  <si>
    <t>Ordering costs</t>
  </si>
  <si>
    <t>Holding costs</t>
  </si>
  <si>
    <t>Purchase cost</t>
  </si>
  <si>
    <t>Total cost</t>
  </si>
  <si>
    <t>Total saving</t>
  </si>
  <si>
    <t>=&gt; to accept</t>
  </si>
  <si>
    <t>AR turnover, months</t>
  </si>
  <si>
    <t>AP turnover, months</t>
  </si>
  <si>
    <t>Cash cycle, months</t>
  </si>
  <si>
    <t xml:space="preserve">Inventory turnover, months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</si>
</sst>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7B05-DF21-4DEE-B653-FDB2F8564353}">
  <dimension ref="A1:F24"/>
  <sheetViews>
    <sheetView workbookViewId="0">
      <selection activeCell="B9" sqref="B9"/>
    </sheetView>
  </sheetViews>
  <sheetFormatPr defaultRowHeight="14.4" x14ac:dyDescent="0.3"/>
  <cols>
    <col min="1" max="1" width="26.77734375" bestFit="1" customWidth="1"/>
  </cols>
  <sheetData>
    <row r="1" spans="1:6" x14ac:dyDescent="0.3">
      <c r="A1" t="s">
        <v>4</v>
      </c>
      <c r="B1">
        <v>6.8</v>
      </c>
    </row>
    <row r="2" spans="1:6" x14ac:dyDescent="0.3">
      <c r="A2" t="s">
        <v>0</v>
      </c>
      <c r="B2">
        <v>4.34</v>
      </c>
    </row>
    <row r="4" spans="1:6" x14ac:dyDescent="0.3">
      <c r="A4" t="s">
        <v>30</v>
      </c>
      <c r="B4">
        <v>2</v>
      </c>
    </row>
    <row r="5" spans="1:6" x14ac:dyDescent="0.3">
      <c r="A5" t="s">
        <v>31</v>
      </c>
      <c r="B5">
        <v>1</v>
      </c>
    </row>
    <row r="6" spans="1:6" x14ac:dyDescent="0.3">
      <c r="A6" t="s">
        <v>32</v>
      </c>
      <c r="B6">
        <v>3</v>
      </c>
    </row>
    <row r="7" spans="1:6" s="1" customFormat="1" x14ac:dyDescent="0.3">
      <c r="A7" s="1" t="s">
        <v>33</v>
      </c>
      <c r="B7" s="1">
        <f>B6-B4+B5</f>
        <v>2</v>
      </c>
      <c r="F7" s="1">
        <v>0.5</v>
      </c>
    </row>
    <row r="9" spans="1:6" s="1" customFormat="1" x14ac:dyDescent="0.3">
      <c r="A9" s="1" t="s">
        <v>1</v>
      </c>
      <c r="B9" s="1">
        <f>B2*B7/12</f>
        <v>0.72333333333333327</v>
      </c>
    </row>
    <row r="10" spans="1:6" s="1" customFormat="1" x14ac:dyDescent="0.3">
      <c r="A10" s="1" t="s">
        <v>2</v>
      </c>
      <c r="B10" s="1">
        <f>B1/12*B4</f>
        <v>1.1333333333333333</v>
      </c>
    </row>
    <row r="11" spans="1:6" x14ac:dyDescent="0.3">
      <c r="A11" t="s">
        <v>3</v>
      </c>
      <c r="B11">
        <v>0.22</v>
      </c>
    </row>
    <row r="13" spans="1:6" s="1" customFormat="1" x14ac:dyDescent="0.3">
      <c r="A13" s="1" t="s">
        <v>5</v>
      </c>
      <c r="B13" s="1">
        <f>B9+B10</f>
        <v>1.8566666666666665</v>
      </c>
      <c r="F13" s="1">
        <v>0.5</v>
      </c>
    </row>
    <row r="14" spans="1:6" x14ac:dyDescent="0.3">
      <c r="A14" t="s">
        <v>6</v>
      </c>
      <c r="B14">
        <v>1.4</v>
      </c>
    </row>
    <row r="15" spans="1:6" x14ac:dyDescent="0.3">
      <c r="A15" s="1" t="s">
        <v>7</v>
      </c>
      <c r="B15" s="1">
        <f>B13/B14</f>
        <v>1.3261904761904761</v>
      </c>
      <c r="F15" s="1">
        <v>0.5</v>
      </c>
    </row>
    <row r="17" spans="1:6" x14ac:dyDescent="0.3">
      <c r="A17" s="1" t="s">
        <v>8</v>
      </c>
      <c r="B17" s="1">
        <f>B15-B11</f>
        <v>1.1061904761904762</v>
      </c>
      <c r="F17" s="1">
        <v>0.5</v>
      </c>
    </row>
    <row r="19" spans="1:6" x14ac:dyDescent="0.3">
      <c r="A19" s="1" t="s">
        <v>9</v>
      </c>
      <c r="B19" s="1">
        <f>B13-B15</f>
        <v>0.53047619047619032</v>
      </c>
      <c r="F19" s="1">
        <v>0.5</v>
      </c>
    </row>
    <row r="21" spans="1:6" x14ac:dyDescent="0.3">
      <c r="B21" t="s">
        <v>12</v>
      </c>
      <c r="C21" t="s">
        <v>13</v>
      </c>
      <c r="D21" t="s">
        <v>14</v>
      </c>
    </row>
    <row r="22" spans="1:6" x14ac:dyDescent="0.3">
      <c r="A22" t="s">
        <v>9</v>
      </c>
      <c r="B22">
        <f>B19</f>
        <v>0.53047619047619032</v>
      </c>
      <c r="C22" s="2">
        <v>0.08</v>
      </c>
      <c r="D22">
        <f>B22*C22</f>
        <v>4.2438095238095226E-2</v>
      </c>
    </row>
    <row r="23" spans="1:6" x14ac:dyDescent="0.3">
      <c r="A23" t="s">
        <v>11</v>
      </c>
      <c r="B23">
        <f>B17</f>
        <v>1.1061904761904762</v>
      </c>
      <c r="C23" s="2">
        <v>7.0000000000000007E-2</v>
      </c>
      <c r="D23">
        <f>B23*C23</f>
        <v>7.743333333333334E-2</v>
      </c>
    </row>
    <row r="24" spans="1:6" s="1" customFormat="1" x14ac:dyDescent="0.3">
      <c r="A24" s="1" t="s">
        <v>10</v>
      </c>
      <c r="D24" s="1">
        <f>D22+D23</f>
        <v>0.11987142857142857</v>
      </c>
      <c r="F24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FD58-61D7-4B87-AC56-B4DD2DF882F4}">
  <dimension ref="A1:C15"/>
  <sheetViews>
    <sheetView tabSelected="1" workbookViewId="0">
      <selection activeCell="B4" sqref="B4"/>
    </sheetView>
  </sheetViews>
  <sheetFormatPr defaultRowHeight="14.4" x14ac:dyDescent="0.3"/>
  <cols>
    <col min="1" max="1" width="18.6640625" customWidth="1"/>
    <col min="2" max="2" width="13.88671875" customWidth="1"/>
    <col min="3" max="3" width="13.33203125" customWidth="1"/>
  </cols>
  <sheetData>
    <row r="1" spans="1:3" x14ac:dyDescent="0.3">
      <c r="A1" s="1"/>
      <c r="B1" s="1" t="s">
        <v>15</v>
      </c>
      <c r="C1" s="1" t="s">
        <v>16</v>
      </c>
    </row>
    <row r="2" spans="1:3" x14ac:dyDescent="0.3">
      <c r="A2" t="s">
        <v>17</v>
      </c>
      <c r="B2" s="3">
        <v>4.5</v>
      </c>
      <c r="C2" s="3">
        <f>B2*(100%-C6)</f>
        <v>4.4325000000000001</v>
      </c>
    </row>
    <row r="3" spans="1:3" x14ac:dyDescent="0.3">
      <c r="A3" t="s">
        <v>18</v>
      </c>
      <c r="B3" s="4">
        <v>70</v>
      </c>
      <c r="C3" s="4">
        <f>B3</f>
        <v>70</v>
      </c>
    </row>
    <row r="4" spans="1:3" x14ac:dyDescent="0.3">
      <c r="A4" t="s">
        <v>19</v>
      </c>
      <c r="B4" s="4">
        <f>74000*12</f>
        <v>888000</v>
      </c>
      <c r="C4" s="4">
        <f t="shared" ref="C4" si="0">B4</f>
        <v>888000</v>
      </c>
    </row>
    <row r="5" spans="1:3" x14ac:dyDescent="0.3">
      <c r="A5" t="s">
        <v>20</v>
      </c>
      <c r="B5" s="3">
        <v>0.4</v>
      </c>
      <c r="C5" s="3">
        <v>1</v>
      </c>
    </row>
    <row r="6" spans="1:3" x14ac:dyDescent="0.3">
      <c r="A6" t="s">
        <v>21</v>
      </c>
      <c r="B6" s="3"/>
      <c r="C6" s="3">
        <v>1.4999999999999999E-2</v>
      </c>
    </row>
    <row r="7" spans="1:3" x14ac:dyDescent="0.3">
      <c r="B7" s="3"/>
      <c r="C7" s="3"/>
    </row>
    <row r="8" spans="1:3" x14ac:dyDescent="0.3">
      <c r="A8" s="1" t="s">
        <v>22</v>
      </c>
      <c r="B8" s="5">
        <f>SQRT((2*B3*B4)/B5)</f>
        <v>17629.520696831209</v>
      </c>
      <c r="C8" s="5">
        <v>67000</v>
      </c>
    </row>
    <row r="9" spans="1:3" x14ac:dyDescent="0.3">
      <c r="B9" s="4"/>
      <c r="C9" s="4"/>
    </row>
    <row r="10" spans="1:3" x14ac:dyDescent="0.3">
      <c r="A10" t="s">
        <v>23</v>
      </c>
      <c r="B10" s="4"/>
      <c r="C10" s="4"/>
    </row>
    <row r="11" spans="1:3" x14ac:dyDescent="0.3">
      <c r="A11" s="6" t="s">
        <v>24</v>
      </c>
      <c r="B11" s="4">
        <f>B4/B8*B3</f>
        <v>3525.9041393662428</v>
      </c>
      <c r="C11" s="4">
        <f t="shared" ref="C11" si="1">C4/C8*C3</f>
        <v>927.76119402985069</v>
      </c>
    </row>
    <row r="12" spans="1:3" x14ac:dyDescent="0.3">
      <c r="A12" s="6" t="s">
        <v>25</v>
      </c>
      <c r="B12" s="4">
        <f>B8/2*B5</f>
        <v>3525.9041393662419</v>
      </c>
      <c r="C12" s="4">
        <f>C8/2*C5</f>
        <v>33500</v>
      </c>
    </row>
    <row r="13" spans="1:3" x14ac:dyDescent="0.3">
      <c r="A13" t="s">
        <v>26</v>
      </c>
      <c r="B13" s="4">
        <f>B2*B4</f>
        <v>3996000</v>
      </c>
      <c r="C13" s="4">
        <f>C2*C4</f>
        <v>3936060</v>
      </c>
    </row>
    <row r="14" spans="1:3" x14ac:dyDescent="0.3">
      <c r="A14" s="1" t="s">
        <v>27</v>
      </c>
      <c r="B14" s="5">
        <f>SUM(B11:B13)</f>
        <v>4003051.8082787325</v>
      </c>
      <c r="C14" s="5">
        <f>SUM(C11:C13)</f>
        <v>3970487.7611940298</v>
      </c>
    </row>
    <row r="15" spans="1:3" s="1" customFormat="1" x14ac:dyDescent="0.3">
      <c r="A15" s="1" t="s">
        <v>28</v>
      </c>
      <c r="B15" s="5">
        <f>B14-C14</f>
        <v>32564.047084702644</v>
      </c>
      <c r="C15" s="7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7ECA890E00CDE43A80048227272DEC7" ma:contentTypeVersion="3" ma:contentTypeDescription="Создание документа." ma:contentTypeScope="" ma:versionID="e5fc6fb2fbbd816baee153392c17bcea">
  <xsd:schema xmlns:xsd="http://www.w3.org/2001/XMLSchema" xmlns:xs="http://www.w3.org/2001/XMLSchema" xmlns:p="http://schemas.microsoft.com/office/2006/metadata/properties" xmlns:ns2="02c9ef79-c414-455e-8b8f-0c91b69265d0" targetNamespace="http://schemas.microsoft.com/office/2006/metadata/properties" ma:root="true" ma:fieldsID="8ee14f33f74841b7b6773d68d7cfaf8a" ns2:_="">
    <xsd:import namespace="02c9ef79-c414-455e-8b8f-0c91b69265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9ef79-c414-455e-8b8f-0c91b6926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CE0CAF-3457-4732-8509-A365E526E35F}"/>
</file>

<file path=customXml/itemProps2.xml><?xml version="1.0" encoding="utf-8"?>
<ds:datastoreItem xmlns:ds="http://schemas.openxmlformats.org/officeDocument/2006/customXml" ds:itemID="{8EEC3F2C-D3B6-491C-B8C6-20E330702E16}"/>
</file>

<file path=customXml/itemProps3.xml><?xml version="1.0" encoding="utf-8"?>
<ds:datastoreItem xmlns:ds="http://schemas.openxmlformats.org/officeDocument/2006/customXml" ds:itemID="{5A6D7DA5-E086-4B10-9FF2-3C8548C9D0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2022-11-15T12:12:23Z</dcterms:created>
  <dcterms:modified xsi:type="dcterms:W3CDTF">2022-11-29T20:12:58Z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0x010100F7ECA890E00CDE43A80048227272DEC7</vt:lpwstr>
  </property>
</Properties>
</file>