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l\New folder\"/>
    </mc:Choice>
  </mc:AlternateContent>
  <xr:revisionPtr revIDLastSave="0" documentId="8_{28C57585-9092-4116-A4AC-1306BB65E6FB}" xr6:coauthVersionLast="47" xr6:coauthVersionMax="47" xr10:uidLastSave="{00000000-0000-0000-0000-000000000000}"/>
  <bookViews>
    <workbookView xWindow="-108" yWindow="-108" windowWidth="23256" windowHeight="12456" xr2:uid="{E5787E66-F894-402A-BB3B-D4421B244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5" i="1" l="1"/>
  <c r="AD6" i="1"/>
  <c r="AD7" i="1"/>
  <c r="AD8" i="1"/>
  <c r="AD12" i="1"/>
  <c r="AD13" i="1"/>
  <c r="AD16" i="1"/>
  <c r="AD17" i="1"/>
  <c r="AD18" i="1"/>
  <c r="AD19" i="1"/>
  <c r="AD20" i="1"/>
  <c r="AD21" i="1"/>
  <c r="AD4" i="1"/>
  <c r="AU4" i="1"/>
  <c r="AU12" i="1"/>
  <c r="AU13" i="1"/>
  <c r="AU16" i="1"/>
  <c r="AU17" i="1"/>
  <c r="AU18" i="1"/>
  <c r="AU19" i="1"/>
  <c r="AU20" i="1"/>
  <c r="AU21" i="1"/>
  <c r="AU5" i="1"/>
  <c r="AU6" i="1"/>
  <c r="AU7" i="1"/>
  <c r="AU8" i="1"/>
  <c r="AT29" i="1"/>
  <c r="AT30" i="1"/>
  <c r="AT31" i="1"/>
  <c r="AT32" i="1"/>
  <c r="AT33" i="1"/>
  <c r="AT34" i="1"/>
  <c r="AT35" i="1"/>
  <c r="AT28" i="1"/>
  <c r="AS29" i="1"/>
  <c r="AS30" i="1"/>
  <c r="AS31" i="1"/>
  <c r="AS32" i="1"/>
  <c r="AS33" i="1"/>
  <c r="AS34" i="1"/>
  <c r="AS35" i="1"/>
  <c r="AS28" i="1"/>
  <c r="AE5" i="1" l="1"/>
  <c r="AE6" i="1"/>
  <c r="AV6" i="1" s="1"/>
  <c r="AE7" i="1"/>
  <c r="AV7" i="1" s="1"/>
  <c r="AE8" i="1"/>
  <c r="AV9" i="1"/>
  <c r="AE12" i="1"/>
  <c r="AV12" i="1" s="1"/>
  <c r="AE13" i="1"/>
  <c r="AV13" i="1" s="1"/>
  <c r="AV15" i="1"/>
  <c r="AE16" i="1"/>
  <c r="AV16" i="1" s="1"/>
  <c r="AE17" i="1"/>
  <c r="AV17" i="1" s="1"/>
  <c r="AE18" i="1"/>
  <c r="AV18" i="1" s="1"/>
  <c r="AE19" i="1"/>
  <c r="AV19" i="1" s="1"/>
  <c r="AE20" i="1"/>
  <c r="AV20" i="1" s="1"/>
  <c r="AE21" i="1"/>
  <c r="AE4" i="1"/>
  <c r="AV4" i="1" s="1"/>
  <c r="AV37" i="1"/>
  <c r="Z54" i="1"/>
  <c r="Y54" i="1"/>
  <c r="X54" i="1"/>
  <c r="AT53" i="1"/>
  <c r="Z53" i="1"/>
  <c r="Y53" i="1"/>
  <c r="X53" i="1"/>
  <c r="AT52" i="1"/>
  <c r="Z52" i="1"/>
  <c r="Y52" i="1"/>
  <c r="X52" i="1"/>
  <c r="Z51" i="1"/>
  <c r="Y51" i="1"/>
  <c r="X51" i="1"/>
  <c r="AT50" i="1"/>
  <c r="Z50" i="1"/>
  <c r="Y50" i="1"/>
  <c r="X50" i="1"/>
  <c r="AT49" i="1"/>
  <c r="Z49" i="1"/>
  <c r="Y49" i="1"/>
  <c r="X49" i="1"/>
  <c r="Z48" i="1"/>
  <c r="Y48" i="1"/>
  <c r="X48" i="1"/>
  <c r="Z47" i="1"/>
  <c r="Y47" i="1"/>
  <c r="X47" i="1"/>
  <c r="Z46" i="1"/>
  <c r="Y46" i="1"/>
  <c r="X46" i="1"/>
  <c r="Z45" i="1"/>
  <c r="Y45" i="1"/>
  <c r="X45" i="1"/>
  <c r="AV44" i="1"/>
  <c r="Z44" i="1"/>
  <c r="Y44" i="1"/>
  <c r="X44" i="1"/>
  <c r="AU43" i="1"/>
  <c r="AE43" i="1"/>
  <c r="AV43" i="1" s="1"/>
  <c r="Z43" i="1"/>
  <c r="Y43" i="1"/>
  <c r="X43" i="1"/>
  <c r="AU42" i="1"/>
  <c r="AE42" i="1"/>
  <c r="AV42" i="1" s="1"/>
  <c r="Z42" i="1"/>
  <c r="Y42" i="1"/>
  <c r="X42" i="1"/>
  <c r="AU41" i="1"/>
  <c r="AE41" i="1"/>
  <c r="AV41" i="1" s="1"/>
  <c r="Z41" i="1"/>
  <c r="Y41" i="1"/>
  <c r="X41" i="1"/>
  <c r="AV40" i="1"/>
  <c r="Z40" i="1"/>
  <c r="Y40" i="1"/>
  <c r="X40" i="1"/>
  <c r="AU39" i="1"/>
  <c r="AE39" i="1"/>
  <c r="AV39" i="1" s="1"/>
  <c r="Z39" i="1"/>
  <c r="Y39" i="1"/>
  <c r="X39" i="1"/>
  <c r="AV38" i="1"/>
  <c r="Z38" i="1"/>
  <c r="Y38" i="1"/>
  <c r="X38" i="1"/>
  <c r="Z37" i="1"/>
  <c r="Y37" i="1"/>
  <c r="X37" i="1"/>
  <c r="AV25" i="1"/>
  <c r="Z25" i="1"/>
  <c r="Y25" i="1"/>
  <c r="X25" i="1"/>
  <c r="AV24" i="1"/>
  <c r="Z24" i="1"/>
  <c r="Y24" i="1"/>
  <c r="X24" i="1"/>
  <c r="AV23" i="1"/>
  <c r="Z23" i="1"/>
  <c r="Y23" i="1"/>
  <c r="X23" i="1"/>
  <c r="AV22" i="1"/>
  <c r="Z22" i="1"/>
  <c r="Y22" i="1"/>
  <c r="X22" i="1"/>
  <c r="AV21" i="1"/>
  <c r="Z21" i="1"/>
  <c r="Y21" i="1"/>
  <c r="X21" i="1"/>
  <c r="Z20" i="1"/>
  <c r="Y20" i="1"/>
  <c r="X20" i="1"/>
  <c r="Z19" i="1"/>
  <c r="Y19" i="1"/>
  <c r="X19" i="1"/>
  <c r="Z18" i="1"/>
  <c r="Y18" i="1"/>
  <c r="X18" i="1"/>
  <c r="Z17" i="1"/>
  <c r="Y17" i="1"/>
  <c r="X17" i="1"/>
  <c r="Z16" i="1"/>
  <c r="Y16" i="1"/>
  <c r="X16" i="1"/>
  <c r="Z15" i="1"/>
  <c r="Y15" i="1"/>
  <c r="X15" i="1"/>
  <c r="AV14" i="1"/>
  <c r="Z14" i="1"/>
  <c r="Y14" i="1"/>
  <c r="X14" i="1"/>
  <c r="Z13" i="1"/>
  <c r="Y13" i="1"/>
  <c r="X13" i="1"/>
  <c r="Z12" i="1"/>
  <c r="Y12" i="1"/>
  <c r="X12" i="1"/>
  <c r="AV11" i="1"/>
  <c r="Z11" i="1"/>
  <c r="Y11" i="1"/>
  <c r="X11" i="1"/>
  <c r="AV10" i="1"/>
  <c r="Z10" i="1"/>
  <c r="Y10" i="1"/>
  <c r="X10" i="1"/>
  <c r="Z9" i="1"/>
  <c r="Y9" i="1"/>
  <c r="X9" i="1"/>
  <c r="AV8" i="1"/>
  <c r="Z8" i="1"/>
  <c r="Y8" i="1"/>
  <c r="X8" i="1"/>
  <c r="Z7" i="1"/>
  <c r="Y7" i="1"/>
  <c r="X7" i="1"/>
  <c r="Z6" i="1"/>
  <c r="Y6" i="1"/>
  <c r="X6" i="1"/>
  <c r="AV5" i="1"/>
  <c r="Z5" i="1"/>
  <c r="Y5" i="1"/>
  <c r="X5" i="1"/>
  <c r="Z4" i="1"/>
  <c r="Y4" i="1"/>
  <c r="X4" i="1"/>
</calcChain>
</file>

<file path=xl/sharedStrings.xml><?xml version="1.0" encoding="utf-8"?>
<sst xmlns="http://schemas.openxmlformats.org/spreadsheetml/2006/main" count="326" uniqueCount="151">
  <si>
    <t xml:space="preserve">Erosion rates - constant production rate model </t>
  </si>
  <si>
    <t>Scaling scheme for spallation: Lal (1991) / Stone (2000)</t>
  </si>
  <si>
    <t>Time-dependent( Lal(1991) / Stone (2000)</t>
  </si>
  <si>
    <t>Sample name</t>
  </si>
  <si>
    <t xml:space="preserve">Field area </t>
  </si>
  <si>
    <t xml:space="preserve">Specific location </t>
  </si>
  <si>
    <t>Sample type</t>
  </si>
  <si>
    <t xml:space="preserve">Density </t>
  </si>
  <si>
    <t>Latitude</t>
  </si>
  <si>
    <t>Longitude</t>
  </si>
  <si>
    <t>Elevation (m)</t>
  </si>
  <si>
    <t>Pressure (hPa)</t>
  </si>
  <si>
    <t>Concentration in sample (N10)</t>
  </si>
  <si>
    <t>Uncertainty 10Be conc (σN10)</t>
  </si>
  <si>
    <t>Corresponding N0 - conc of surrounding soil</t>
  </si>
  <si>
    <t>Corresponding N0sig</t>
  </si>
  <si>
    <t xml:space="preserve">Corresponding soil ER </t>
  </si>
  <si>
    <t>Internal uncertainty (m/Myr) (1σ)</t>
  </si>
  <si>
    <t xml:space="preserve">Production rate FAST muons (atoms/g/yr) </t>
  </si>
  <si>
    <t xml:space="preserve">Production rate NEG muons (atoms/g/yr) </t>
  </si>
  <si>
    <t xml:space="preserve">Production rate (ALL muons from CRONUS) (atoms/g/yr) </t>
  </si>
  <si>
    <t>Erosion rate (g/cm2/yr)</t>
  </si>
  <si>
    <t>Erosion rate (m/Myr)</t>
  </si>
  <si>
    <t>External uncertainty (m/Myr)</t>
  </si>
  <si>
    <t>Production rate (spallation) (atoms/g/yr)</t>
  </si>
  <si>
    <t>Topo Shielding</t>
  </si>
  <si>
    <t>Production rate (spall) w/ Topo Shielding</t>
  </si>
  <si>
    <t>Prod rate (FAST muons) w/ Topo Shielding</t>
  </si>
  <si>
    <t>Prod rate (NEG muons) w/ Topo Shielding</t>
  </si>
  <si>
    <t xml:space="preserve">Average Protrusion (cm) </t>
  </si>
  <si>
    <t>Standard deviation protrusion (cm)</t>
  </si>
  <si>
    <t>Protrusion boulder 1</t>
  </si>
  <si>
    <t>Protrusion boulder 2</t>
  </si>
  <si>
    <t>Protrusion boulder 3</t>
  </si>
  <si>
    <t>Protrusion boulder 4</t>
  </si>
  <si>
    <t>Protrusion boulder 5</t>
  </si>
  <si>
    <t>Protrusion boulder 6</t>
  </si>
  <si>
    <t>Protrusion boulder 7</t>
  </si>
  <si>
    <t>Protrusion boulder 8</t>
  </si>
  <si>
    <t>Protrusion boulder 9</t>
  </si>
  <si>
    <t>Protrusion boulder 10</t>
  </si>
  <si>
    <t>Protrusion boulder 11</t>
  </si>
  <si>
    <t>Protrusion boulder 12</t>
  </si>
  <si>
    <t xml:space="preserve">conver to cm </t>
  </si>
  <si>
    <t xml:space="preserve">Average Protrusion (m) </t>
  </si>
  <si>
    <t>Standard deviation protrusion (m)</t>
  </si>
  <si>
    <t>recalc avg protrusion in cm</t>
  </si>
  <si>
    <t>standard dev in m</t>
  </si>
  <si>
    <t>EL19-NA9</t>
  </si>
  <si>
    <t>Nahuelbuta</t>
  </si>
  <si>
    <t>Cerro Anay - ridge</t>
  </si>
  <si>
    <t>Corestones</t>
  </si>
  <si>
    <t>EL19-NA4</t>
  </si>
  <si>
    <t xml:space="preserve">Casa de Piedras </t>
  </si>
  <si>
    <t>EL19-NA7</t>
  </si>
  <si>
    <t>EL19-NA11</t>
  </si>
  <si>
    <t>Cerro Anay - mid-slope</t>
  </si>
  <si>
    <t>EL19-NA8</t>
  </si>
  <si>
    <t>EL19-NA5</t>
  </si>
  <si>
    <t>Soil</t>
  </si>
  <si>
    <t>EL19-NA10</t>
  </si>
  <si>
    <t>EL19-NA12</t>
  </si>
  <si>
    <t>EL19-LC13</t>
  </si>
  <si>
    <t>La Campana</t>
  </si>
  <si>
    <t>Cerro Guanaco - upper-slope</t>
  </si>
  <si>
    <t>EL19-LC11</t>
  </si>
  <si>
    <t>Cerro Guanaco - ridge</t>
  </si>
  <si>
    <t>EL19-LC14</t>
  </si>
  <si>
    <t>EL19-LC12</t>
  </si>
  <si>
    <t>EL19-SG9</t>
  </si>
  <si>
    <t>Santa Gracia</t>
  </si>
  <si>
    <t>Soil Pit Hill - ridge</t>
  </si>
  <si>
    <t>EL19-SG22</t>
  </si>
  <si>
    <t xml:space="preserve">Soil Pit Hill - mid-slope    </t>
  </si>
  <si>
    <t>EL19-SG8</t>
  </si>
  <si>
    <t>EL19-SG11</t>
  </si>
  <si>
    <t>Soil Pit Hill - mid-slope - boulder pile</t>
  </si>
  <si>
    <t>EL20-SG37</t>
  </si>
  <si>
    <t>Zebra Hill - top</t>
  </si>
  <si>
    <t>EL20-SG38</t>
  </si>
  <si>
    <t>EL19-SG23</t>
  </si>
  <si>
    <t>Soil Pit Hill - mid-slope</t>
  </si>
  <si>
    <t>EL19-SG10</t>
  </si>
  <si>
    <t>EL19-SG12</t>
  </si>
  <si>
    <t>EL20-SG36</t>
  </si>
  <si>
    <t xml:space="preserve"> </t>
  </si>
  <si>
    <t>Removed because CS conc &lt; soil conc</t>
  </si>
  <si>
    <t>EL19-NA15</t>
  </si>
  <si>
    <t>Soil Pit Hill</t>
  </si>
  <si>
    <t>NAPED20</t>
  </si>
  <si>
    <t xml:space="preserve">Soil Pits </t>
  </si>
  <si>
    <t>EL19-LC18</t>
  </si>
  <si>
    <t>Cerro Guanaco - lower-slope</t>
  </si>
  <si>
    <t>EL20-LC2</t>
  </si>
  <si>
    <t>Cerro Cabra - ridge</t>
  </si>
  <si>
    <t>EL20-LC4</t>
  </si>
  <si>
    <t>Cerro Cabra - mid-slope</t>
  </si>
  <si>
    <t>EL19-LC19</t>
  </si>
  <si>
    <t>EL20-LC1</t>
  </si>
  <si>
    <t>EL20-LC3</t>
  </si>
  <si>
    <t xml:space="preserve">Cerro Cabra - mid-slope </t>
  </si>
  <si>
    <t>Bedrock</t>
  </si>
  <si>
    <t>frac spacing 1</t>
  </si>
  <si>
    <t>fs2</t>
  </si>
  <si>
    <t>fs3</t>
  </si>
  <si>
    <t>fs4</t>
  </si>
  <si>
    <t>fs5</t>
  </si>
  <si>
    <t>fs6</t>
  </si>
  <si>
    <t>fs7</t>
  </si>
  <si>
    <t>fs8</t>
  </si>
  <si>
    <t>fs9</t>
  </si>
  <si>
    <t>fs10</t>
  </si>
  <si>
    <t>fs11</t>
  </si>
  <si>
    <t>fs12</t>
  </si>
  <si>
    <t>fs13</t>
  </si>
  <si>
    <t>fs14</t>
  </si>
  <si>
    <t>fs15</t>
  </si>
  <si>
    <t>fs16</t>
  </si>
  <si>
    <t>sd</t>
  </si>
  <si>
    <t>NB-BR1</t>
  </si>
  <si>
    <t>Piedra de Aguila top- just flat bedrock surface</t>
  </si>
  <si>
    <t>BR</t>
  </si>
  <si>
    <t>NB-BR2</t>
  </si>
  <si>
    <t>Fractured bedrock next to road to PdA</t>
  </si>
  <si>
    <t>NB-BR3</t>
  </si>
  <si>
    <t>Big  boulders upslope of Casa de Piedras</t>
  </si>
  <si>
    <t>1.5-2.5</t>
  </si>
  <si>
    <t>NA3</t>
  </si>
  <si>
    <t>Downslope of Piedra de Aguila</t>
  </si>
  <si>
    <t>NB-BR4</t>
  </si>
  <si>
    <t>PdA top - prob from flat BR AND easter eggs</t>
  </si>
  <si>
    <t>BR &amp; boulder mixed</t>
  </si>
  <si>
    <t>LC-BR2</t>
  </si>
  <si>
    <t xml:space="preserve">BR patch on Cerro Cabra </t>
  </si>
  <si>
    <t>For SG paper</t>
  </si>
  <si>
    <t>EL20-SG42</t>
  </si>
  <si>
    <t>EL19-SG15</t>
  </si>
  <si>
    <t>Soil pit hill ridge</t>
  </si>
  <si>
    <t xml:space="preserve">Soil pit hill mid slope </t>
  </si>
  <si>
    <t>Soil pit hill mid slope (non boulderpile)</t>
  </si>
  <si>
    <t>Zebra Hill - ridge</t>
  </si>
  <si>
    <t>Zebra Hill - slope</t>
  </si>
  <si>
    <t>Flag hill -Slope</t>
  </si>
  <si>
    <t>OD</t>
  </si>
  <si>
    <t>ID</t>
  </si>
  <si>
    <t>M</t>
  </si>
  <si>
    <t>Boulders, amalgamated</t>
  </si>
  <si>
    <t>Boulder 1m</t>
  </si>
  <si>
    <t>Boulder 5-20cm</t>
  </si>
  <si>
    <t>Boulder</t>
  </si>
  <si>
    <t>Boulders, amalgamated,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</si>
</sst>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ptos Narrow"/>
      <family val="2"/>
      <scheme val="minor"/>
    </font>
    <font>
      <b/>
      <sz val="10"/>
      <color theme="1"/>
      <name val="Arial"/>
      <family val="2"/>
    </font>
    <font>
      <sz val="1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164" fontId="2" fillId="0" borderId="0" xfId="0" applyNumberFormat="1" applyFont="1"/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2" fontId="2" fillId="0" borderId="0" xfId="0" applyNumberFormat="1" applyFont="1"/>
    <xf numFmtId="0" fontId="0" fillId="2" borderId="0" xfId="0" applyFill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D351-7326-489C-9F37-5CB0CC4BD352}">
  <dimension ref="A1:BG195"/>
  <sheetViews>
    <sheetView tabSelected="1" zoomScale="60" zoomScaleNormal="60" workbookViewId="0">
      <pane xSplit="1" topLeftCell="B1" activePane="topRight" state="frozen"/>
      <selection activeCell="A33" sqref="A33"/>
      <selection pane="topRight" activeCell="A3" sqref="A3"/>
    </sheetView>
  </sheetViews>
  <sheetFormatPr defaultRowHeight="14.4" x14ac:dyDescent="0.3"/>
  <cols>
    <col min="1" max="1" width="25.44140625" customWidth="1"/>
    <col min="2" max="2" width="12.88671875" customWidth="1"/>
    <col min="3" max="3" width="40.77734375" customWidth="1"/>
    <col min="4" max="4" width="11.88671875" customWidth="1"/>
    <col min="5" max="5" width="10.5546875" customWidth="1"/>
    <col min="6" max="6" width="11.6640625" customWidth="1"/>
    <col min="7" max="7" width="11.44140625" customWidth="1"/>
    <col min="8" max="9" width="11.5546875" customWidth="1"/>
    <col min="10" max="10" width="15.88671875" customWidth="1"/>
    <col min="11" max="13" width="16" customWidth="1"/>
    <col min="14" max="14" width="16" style="10" customWidth="1"/>
    <col min="15" max="15" width="11.33203125" customWidth="1"/>
    <col min="16" max="16" width="15" customWidth="1"/>
    <col min="17" max="17" width="15.5546875" customWidth="1"/>
    <col min="18" max="18" width="22" customWidth="1"/>
    <col min="19" max="19" width="12" customWidth="1"/>
    <col min="20" max="20" width="11.44140625" customWidth="1"/>
    <col min="21" max="21" width="11.109375" customWidth="1"/>
    <col min="22" max="22" width="14.88671875" customWidth="1"/>
    <col min="23" max="23" width="9.33203125" customWidth="1"/>
    <col min="24" max="26" width="14.88671875" customWidth="1"/>
    <col min="27" max="27" width="11.44140625" style="21" customWidth="1"/>
    <col min="28" max="28" width="11.33203125" style="21" customWidth="1"/>
    <col min="29" max="29" width="14.6640625" style="21" customWidth="1"/>
    <col min="30" max="30" width="10.6640625" style="11" customWidth="1"/>
    <col min="31" max="31" width="14.88671875" style="11" customWidth="1"/>
    <col min="32" max="43" width="10.6640625" style="4" customWidth="1"/>
    <col min="44" max="44" width="8.6640625" customWidth="1"/>
    <col min="45" max="45" width="15.6640625" style="11" customWidth="1"/>
    <col min="46" max="46" width="17.5546875" style="11" customWidth="1"/>
    <col min="47" max="48" width="11.109375" style="11" customWidth="1"/>
    <col min="49" max="49" width="4.6640625" customWidth="1"/>
    <col min="50" max="50" width="5.44140625" customWidth="1"/>
    <col min="51" max="51" width="4.5546875" customWidth="1"/>
    <col min="52" max="52" width="4.109375" customWidth="1"/>
    <col min="53" max="53" width="4.88671875" customWidth="1"/>
    <col min="54" max="54" width="4" customWidth="1"/>
    <col min="55" max="55" width="4.88671875" customWidth="1"/>
    <col min="56" max="56" width="4.44140625" customWidth="1"/>
    <col min="57" max="57" width="4.109375" customWidth="1"/>
    <col min="58" max="58" width="5.109375" customWidth="1"/>
    <col min="59" max="59" width="4.6640625" customWidth="1"/>
  </cols>
  <sheetData>
    <row r="1" spans="1:5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1"/>
      <c r="Q1" s="1"/>
      <c r="R1" s="1"/>
      <c r="S1" s="1" t="s">
        <v>0</v>
      </c>
      <c r="T1" s="1"/>
      <c r="U1" s="1"/>
      <c r="V1" s="1"/>
      <c r="W1" s="1"/>
      <c r="X1" s="1"/>
      <c r="Y1" s="1"/>
      <c r="Z1" s="1"/>
      <c r="AA1" s="1"/>
      <c r="AB1" s="1"/>
      <c r="AC1" s="1"/>
      <c r="AD1" s="3"/>
      <c r="AE1" s="3"/>
      <c r="AR1" s="1"/>
      <c r="AS1" s="3"/>
      <c r="AT1" s="3"/>
      <c r="AU1" s="3"/>
      <c r="AV1" s="3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x14ac:dyDescent="0.3">
      <c r="A2" s="1"/>
      <c r="B2" s="1"/>
      <c r="C2" s="1"/>
      <c r="D2" s="1"/>
      <c r="E2" s="1"/>
      <c r="F2" s="1"/>
      <c r="G2" s="1"/>
      <c r="H2" s="1"/>
      <c r="I2" s="1"/>
      <c r="K2" s="1"/>
      <c r="L2" s="1"/>
      <c r="M2" s="1"/>
      <c r="N2" s="2"/>
      <c r="O2" s="1"/>
      <c r="P2" s="1"/>
      <c r="Q2" s="1"/>
      <c r="R2" s="1"/>
      <c r="S2" s="1" t="s">
        <v>1</v>
      </c>
      <c r="T2" s="1"/>
      <c r="U2" s="1"/>
      <c r="V2" s="1"/>
      <c r="W2" s="1"/>
      <c r="X2" s="1"/>
      <c r="Y2" s="1"/>
      <c r="Z2" s="1"/>
      <c r="AA2" s="1" t="s">
        <v>2</v>
      </c>
      <c r="AB2" s="1"/>
      <c r="AC2" s="1"/>
      <c r="AD2" s="3"/>
      <c r="AE2" s="3"/>
      <c r="AR2" s="1"/>
      <c r="AS2" s="3"/>
      <c r="AT2" s="3"/>
      <c r="AU2" s="3"/>
      <c r="AV2" s="3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57.6" x14ac:dyDescent="0.3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6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21</v>
      </c>
      <c r="AB3" s="5" t="s">
        <v>22</v>
      </c>
      <c r="AC3" s="5" t="s">
        <v>23</v>
      </c>
      <c r="AD3" s="7" t="s">
        <v>29</v>
      </c>
      <c r="AE3" s="7" t="s">
        <v>30</v>
      </c>
      <c r="AF3" s="5" t="s">
        <v>31</v>
      </c>
      <c r="AG3" s="5" t="s">
        <v>32</v>
      </c>
      <c r="AH3" s="5" t="s">
        <v>33</v>
      </c>
      <c r="AI3" s="5" t="s">
        <v>34</v>
      </c>
      <c r="AJ3" s="5" t="s">
        <v>35</v>
      </c>
      <c r="AK3" s="5" t="s">
        <v>36</v>
      </c>
      <c r="AL3" s="5" t="s">
        <v>37</v>
      </c>
      <c r="AM3" s="5" t="s">
        <v>38</v>
      </c>
      <c r="AN3" s="5" t="s">
        <v>39</v>
      </c>
      <c r="AO3" s="5" t="s">
        <v>40</v>
      </c>
      <c r="AP3" s="5" t="s">
        <v>41</v>
      </c>
      <c r="AQ3" s="5" t="s">
        <v>42</v>
      </c>
      <c r="AR3" s="5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spans="1:59" x14ac:dyDescent="0.3">
      <c r="A4" s="8" t="s">
        <v>48</v>
      </c>
      <c r="B4" s="9" t="s">
        <v>49</v>
      </c>
      <c r="C4" s="8" t="s">
        <v>50</v>
      </c>
      <c r="D4" t="s">
        <v>51</v>
      </c>
      <c r="E4">
        <v>2.7</v>
      </c>
      <c r="F4">
        <v>-37.789360000000002</v>
      </c>
      <c r="G4">
        <v>-72.997730000000004</v>
      </c>
      <c r="H4">
        <v>1383</v>
      </c>
      <c r="I4">
        <v>860.19190000000003</v>
      </c>
      <c r="J4">
        <v>756779.48357175488</v>
      </c>
      <c r="K4">
        <v>26617.826430383953</v>
      </c>
      <c r="L4">
        <v>504148.74826021324</v>
      </c>
      <c r="M4">
        <v>17611.634282519877</v>
      </c>
      <c r="N4" s="10">
        <v>1.4729999999999999E-3</v>
      </c>
      <c r="O4">
        <v>0.34</v>
      </c>
      <c r="P4">
        <v>5.0099999999999999E-2</v>
      </c>
      <c r="Q4">
        <v>6.9199999999999998E-2</v>
      </c>
      <c r="R4">
        <v>0.11899999999999999</v>
      </c>
      <c r="S4">
        <v>2.4599999999999999E-3</v>
      </c>
      <c r="T4">
        <v>9.11</v>
      </c>
      <c r="U4">
        <v>0.83</v>
      </c>
      <c r="V4">
        <v>11.3</v>
      </c>
      <c r="W4">
        <v>0.99839999999999995</v>
      </c>
      <c r="X4">
        <f>V4*W4</f>
        <v>11.28192</v>
      </c>
      <c r="Y4">
        <f>P4*W4</f>
        <v>5.0019839999999996E-2</v>
      </c>
      <c r="Z4">
        <f>Q4*W4</f>
        <v>6.9089279999999989E-2</v>
      </c>
      <c r="AA4">
        <v>2.6199999999999999E-3</v>
      </c>
      <c r="AB4">
        <v>9.7100000000000009</v>
      </c>
      <c r="AC4">
        <v>0.95</v>
      </c>
      <c r="AD4" s="11">
        <f>AVERAGE(AF4:AQ4)</f>
        <v>18.5</v>
      </c>
      <c r="AE4" s="11">
        <f>_xlfn.STDEV.S(AF4:AQ4)</f>
        <v>7.0906824620608822</v>
      </c>
      <c r="AF4" s="4">
        <v>25</v>
      </c>
      <c r="AG4" s="4">
        <v>25</v>
      </c>
      <c r="AH4" s="4">
        <v>30</v>
      </c>
      <c r="AI4" s="4">
        <v>20</v>
      </c>
      <c r="AJ4" s="4">
        <v>20</v>
      </c>
      <c r="AK4" s="4">
        <v>15</v>
      </c>
      <c r="AL4" s="4">
        <v>20</v>
      </c>
      <c r="AM4" s="4">
        <v>10</v>
      </c>
      <c r="AN4" s="4">
        <v>10</v>
      </c>
      <c r="AO4" s="4">
        <v>10</v>
      </c>
      <c r="AR4" s="4">
        <v>100</v>
      </c>
      <c r="AS4" s="4">
        <v>0.185</v>
      </c>
      <c r="AT4" s="12">
        <v>7.0906824620608822E-2</v>
      </c>
      <c r="AU4" s="11">
        <f>AVERAGE(AF4:AQ4)</f>
        <v>18.5</v>
      </c>
      <c r="AV4" s="11">
        <f>AE4/100</f>
        <v>7.0906824620608822E-2</v>
      </c>
    </row>
    <row r="5" spans="1:59" x14ac:dyDescent="0.3">
      <c r="A5" s="4" t="s">
        <v>52</v>
      </c>
      <c r="B5" s="13" t="s">
        <v>49</v>
      </c>
      <c r="C5" s="4" t="s">
        <v>53</v>
      </c>
      <c r="D5" t="s">
        <v>51</v>
      </c>
      <c r="E5">
        <v>2.7</v>
      </c>
      <c r="F5">
        <v>-37.817450000000001</v>
      </c>
      <c r="G5">
        <v>-73.030919999999995</v>
      </c>
      <c r="H5">
        <v>1275</v>
      </c>
      <c r="I5">
        <v>871.64729999999997</v>
      </c>
      <c r="J5">
        <v>907605.76241580304</v>
      </c>
      <c r="K5">
        <v>31912.038320913151</v>
      </c>
      <c r="L5">
        <v>231689.23787769373</v>
      </c>
      <c r="M5">
        <v>9546.0963652453484</v>
      </c>
      <c r="N5" s="14">
        <v>2.9810000000000001E-3</v>
      </c>
      <c r="O5">
        <v>0.26</v>
      </c>
      <c r="P5">
        <v>4.9000000000000002E-2</v>
      </c>
      <c r="Q5">
        <v>6.6199999999999995E-2</v>
      </c>
      <c r="R5">
        <v>0.115</v>
      </c>
      <c r="S5">
        <v>1.8699999999999999E-3</v>
      </c>
      <c r="T5">
        <v>6.93</v>
      </c>
      <c r="U5">
        <v>0.64</v>
      </c>
      <c r="V5">
        <v>10.43</v>
      </c>
      <c r="W5">
        <v>0.99890000000000001</v>
      </c>
      <c r="X5">
        <f t="shared" ref="X5:X54" si="0">V5*W5</f>
        <v>10.418526999999999</v>
      </c>
      <c r="Y5">
        <f t="shared" ref="Y5:Y54" si="1">P5*W5</f>
        <v>4.8946099999999999E-2</v>
      </c>
      <c r="Z5">
        <f t="shared" ref="Z5:Z54" si="2">Q5*W5</f>
        <v>6.6127179999999994E-2</v>
      </c>
      <c r="AA5">
        <v>2E-3</v>
      </c>
      <c r="AB5">
        <v>7.4</v>
      </c>
      <c r="AC5">
        <v>0.73</v>
      </c>
      <c r="AD5" s="11">
        <f t="shared" ref="AD5:AD21" si="3">AVERAGE(AF5:AQ5)</f>
        <v>75.833333333333329</v>
      </c>
      <c r="AE5" s="11">
        <f t="shared" ref="AE5:AE21" si="4">_xlfn.STDEV.S(AF5:AQ5)</f>
        <v>27.784342658585562</v>
      </c>
      <c r="AF5" s="4">
        <v>70</v>
      </c>
      <c r="AG5" s="4">
        <v>100</v>
      </c>
      <c r="AH5" s="4">
        <v>80</v>
      </c>
      <c r="AI5" s="4">
        <v>80</v>
      </c>
      <c r="AJ5" s="4">
        <v>80</v>
      </c>
      <c r="AK5" s="4">
        <v>40</v>
      </c>
      <c r="AL5" s="4">
        <v>100</v>
      </c>
      <c r="AM5" s="4">
        <v>100</v>
      </c>
      <c r="AN5" s="4">
        <v>40</v>
      </c>
      <c r="AO5" s="4">
        <v>70</v>
      </c>
      <c r="AP5" s="4">
        <v>30</v>
      </c>
      <c r="AQ5" s="4">
        <v>120</v>
      </c>
      <c r="AR5" s="15"/>
      <c r="AS5" s="4">
        <v>0.67584269662921304</v>
      </c>
      <c r="AT5" s="12">
        <v>0.27784342658585559</v>
      </c>
      <c r="AU5" s="11">
        <f t="shared" ref="AU5:AU21" si="5">AVERAGE(AF5:AQ5)</f>
        <v>75.833333333333329</v>
      </c>
      <c r="AV5" s="11">
        <f t="shared" ref="AV5:AV44" si="6">AE5/100</f>
        <v>0.27784342658585559</v>
      </c>
    </row>
    <row r="6" spans="1:59" x14ac:dyDescent="0.3">
      <c r="A6" s="8" t="s">
        <v>54</v>
      </c>
      <c r="B6" s="9" t="s">
        <v>49</v>
      </c>
      <c r="C6" s="8" t="s">
        <v>50</v>
      </c>
      <c r="D6" t="s">
        <v>51</v>
      </c>
      <c r="E6">
        <v>2.7</v>
      </c>
      <c r="F6">
        <v>-37.789360000000002</v>
      </c>
      <c r="G6">
        <v>-72.997730000000004</v>
      </c>
      <c r="H6">
        <v>1383</v>
      </c>
      <c r="I6">
        <v>860.19190000000003</v>
      </c>
      <c r="J6">
        <v>1027847.8807368482</v>
      </c>
      <c r="K6">
        <v>35646.026290560978</v>
      </c>
      <c r="L6">
        <v>504148.74826021324</v>
      </c>
      <c r="M6">
        <v>17611.634282519877</v>
      </c>
      <c r="N6" s="10">
        <v>1.4729999999999999E-3</v>
      </c>
      <c r="O6">
        <v>0.24</v>
      </c>
      <c r="P6">
        <v>5.0099999999999999E-2</v>
      </c>
      <c r="Q6">
        <v>6.9199999999999998E-2</v>
      </c>
      <c r="R6">
        <v>0.11899999999999999</v>
      </c>
      <c r="S6">
        <v>1.7799999999999999E-3</v>
      </c>
      <c r="T6">
        <v>6.58</v>
      </c>
      <c r="U6">
        <v>0.61</v>
      </c>
      <c r="V6">
        <v>11.3</v>
      </c>
      <c r="W6">
        <v>0.99839999999999995</v>
      </c>
      <c r="X6">
        <f t="shared" si="0"/>
        <v>11.28192</v>
      </c>
      <c r="Y6">
        <f t="shared" si="1"/>
        <v>5.0019839999999996E-2</v>
      </c>
      <c r="Z6">
        <f t="shared" si="2"/>
        <v>6.9089279999999989E-2</v>
      </c>
      <c r="AA6">
        <v>1.9E-3</v>
      </c>
      <c r="AB6">
        <v>7.05</v>
      </c>
      <c r="AC6">
        <v>0.7</v>
      </c>
      <c r="AD6" s="11">
        <f t="shared" si="3"/>
        <v>99.7</v>
      </c>
      <c r="AE6" s="11">
        <f t="shared" si="4"/>
        <v>12.596736790843034</v>
      </c>
      <c r="AF6" s="4">
        <v>100</v>
      </c>
      <c r="AG6" s="4">
        <v>100</v>
      </c>
      <c r="AH6" s="4">
        <v>100</v>
      </c>
      <c r="AI6" s="4">
        <v>100</v>
      </c>
      <c r="AJ6" s="4">
        <v>110.00000000000001</v>
      </c>
      <c r="AK6" s="4">
        <v>127</v>
      </c>
      <c r="AL6" s="4">
        <v>100</v>
      </c>
      <c r="AM6" s="4">
        <v>90</v>
      </c>
      <c r="AN6" s="4">
        <v>90</v>
      </c>
      <c r="AO6" s="4">
        <v>80</v>
      </c>
      <c r="AR6" s="15"/>
      <c r="AS6" s="4">
        <v>0.997</v>
      </c>
      <c r="AT6" s="12">
        <v>0.12596736790843033</v>
      </c>
      <c r="AU6" s="11">
        <f t="shared" si="5"/>
        <v>99.7</v>
      </c>
      <c r="AV6" s="11">
        <f t="shared" si="6"/>
        <v>0.12596736790843033</v>
      </c>
    </row>
    <row r="7" spans="1:59" x14ac:dyDescent="0.3">
      <c r="A7" s="8" t="s">
        <v>55</v>
      </c>
      <c r="B7" s="9" t="s">
        <v>49</v>
      </c>
      <c r="C7" s="8" t="s">
        <v>56</v>
      </c>
      <c r="D7" t="s">
        <v>51</v>
      </c>
      <c r="E7">
        <v>2.7</v>
      </c>
      <c r="F7">
        <v>-37.790309999999998</v>
      </c>
      <c r="G7">
        <v>-72.998819999999995</v>
      </c>
      <c r="H7">
        <v>1368</v>
      </c>
      <c r="I7">
        <v>861.77689999999996</v>
      </c>
      <c r="J7">
        <v>767355.95107401675</v>
      </c>
      <c r="K7">
        <v>26285.8728964783</v>
      </c>
      <c r="L7">
        <v>426586.05384695029</v>
      </c>
      <c r="M7">
        <v>16019.680714285392</v>
      </c>
      <c r="N7" s="14">
        <v>1.7260000000000001E-3</v>
      </c>
      <c r="O7">
        <v>0.32</v>
      </c>
      <c r="P7">
        <v>0.05</v>
      </c>
      <c r="Q7">
        <v>6.8699999999999997E-2</v>
      </c>
      <c r="R7">
        <v>0.11799999999999999</v>
      </c>
      <c r="S7">
        <v>2.3999999999999998E-3</v>
      </c>
      <c r="T7">
        <v>8.8800000000000008</v>
      </c>
      <c r="U7">
        <v>0.8</v>
      </c>
      <c r="V7">
        <v>11.18</v>
      </c>
      <c r="W7">
        <v>0.99650000000000005</v>
      </c>
      <c r="X7">
        <f t="shared" si="0"/>
        <v>11.14087</v>
      </c>
      <c r="Y7">
        <f t="shared" si="1"/>
        <v>4.9825000000000008E-2</v>
      </c>
      <c r="Z7">
        <f t="shared" si="2"/>
        <v>6.8459549999999994E-2</v>
      </c>
      <c r="AA7">
        <v>2.5500000000000002E-3</v>
      </c>
      <c r="AB7">
        <v>9.4600000000000009</v>
      </c>
      <c r="AC7">
        <v>0.92</v>
      </c>
      <c r="AD7" s="11">
        <f t="shared" si="3"/>
        <v>160</v>
      </c>
      <c r="AE7" s="11">
        <f t="shared" si="4"/>
        <v>84.063468086123279</v>
      </c>
      <c r="AF7" s="4">
        <v>200</v>
      </c>
      <c r="AG7" s="4">
        <v>150</v>
      </c>
      <c r="AH7" s="4">
        <v>150</v>
      </c>
      <c r="AI7" s="4">
        <v>150</v>
      </c>
      <c r="AJ7" s="4">
        <v>80</v>
      </c>
      <c r="AK7" s="4">
        <v>120</v>
      </c>
      <c r="AL7" s="4">
        <v>120</v>
      </c>
      <c r="AM7" s="4">
        <v>150</v>
      </c>
      <c r="AN7" s="4">
        <v>380</v>
      </c>
      <c r="AO7" s="4">
        <v>100</v>
      </c>
      <c r="AR7" s="4"/>
      <c r="AS7" s="4">
        <v>1.6</v>
      </c>
      <c r="AT7" s="12">
        <v>0.84063468086123283</v>
      </c>
      <c r="AU7" s="11">
        <f t="shared" si="5"/>
        <v>160</v>
      </c>
      <c r="AV7" s="11">
        <f t="shared" si="6"/>
        <v>0.84063468086123283</v>
      </c>
    </row>
    <row r="8" spans="1:59" x14ac:dyDescent="0.3">
      <c r="A8" s="8" t="s">
        <v>57</v>
      </c>
      <c r="B8" s="9" t="s">
        <v>49</v>
      </c>
      <c r="C8" s="8" t="s">
        <v>50</v>
      </c>
      <c r="D8" t="s">
        <v>51</v>
      </c>
      <c r="E8">
        <v>2.7</v>
      </c>
      <c r="F8">
        <v>-37.789360000000002</v>
      </c>
      <c r="G8">
        <v>-72.997730000000004</v>
      </c>
      <c r="H8">
        <v>1383</v>
      </c>
      <c r="I8">
        <v>860.19190000000003</v>
      </c>
      <c r="J8">
        <v>893898.41513740772</v>
      </c>
      <c r="K8">
        <v>30516.506679354359</v>
      </c>
      <c r="L8">
        <v>504148.74826021324</v>
      </c>
      <c r="M8">
        <v>17611.634282519877</v>
      </c>
      <c r="N8" s="10">
        <v>1.4729999999999999E-3</v>
      </c>
      <c r="O8">
        <v>0.28000000000000003</v>
      </c>
      <c r="P8">
        <v>5.0099999999999999E-2</v>
      </c>
      <c r="Q8">
        <v>6.9199999999999998E-2</v>
      </c>
      <c r="R8">
        <v>0.11899999999999999</v>
      </c>
      <c r="S8">
        <v>2.0600000000000002E-3</v>
      </c>
      <c r="T8">
        <v>7.63</v>
      </c>
      <c r="U8">
        <v>0.7</v>
      </c>
      <c r="V8">
        <v>11.3</v>
      </c>
      <c r="W8">
        <v>0.99839999999999995</v>
      </c>
      <c r="X8">
        <f t="shared" si="0"/>
        <v>11.28192</v>
      </c>
      <c r="Y8">
        <f t="shared" si="1"/>
        <v>5.0019839999999996E-2</v>
      </c>
      <c r="Z8">
        <f t="shared" si="2"/>
        <v>6.9089279999999989E-2</v>
      </c>
      <c r="AA8">
        <v>2.2000000000000001E-3</v>
      </c>
      <c r="AB8">
        <v>8.16</v>
      </c>
      <c r="AC8">
        <v>0.8</v>
      </c>
      <c r="AD8" s="11">
        <f t="shared" si="3"/>
        <v>243</v>
      </c>
      <c r="AE8" s="11">
        <f t="shared" si="4"/>
        <v>68.96859188548558</v>
      </c>
      <c r="AF8" s="4">
        <v>300</v>
      </c>
      <c r="AG8" s="4">
        <v>260</v>
      </c>
      <c r="AH8" s="4">
        <v>200</v>
      </c>
      <c r="AI8" s="4">
        <v>370</v>
      </c>
      <c r="AJ8" s="4">
        <v>300</v>
      </c>
      <c r="AK8" s="4">
        <v>250</v>
      </c>
      <c r="AL8" s="4">
        <v>250</v>
      </c>
      <c r="AM8" s="4">
        <v>170</v>
      </c>
      <c r="AN8" s="4">
        <v>180</v>
      </c>
      <c r="AO8" s="4">
        <v>150</v>
      </c>
      <c r="AR8" s="15"/>
      <c r="AS8" s="4">
        <v>2.4300000000000002</v>
      </c>
      <c r="AT8" s="12">
        <v>0.68968591885485575</v>
      </c>
      <c r="AU8" s="11">
        <f t="shared" si="5"/>
        <v>243</v>
      </c>
      <c r="AV8" s="11">
        <f t="shared" si="6"/>
        <v>0.68968591885485575</v>
      </c>
    </row>
    <row r="9" spans="1:59" x14ac:dyDescent="0.3">
      <c r="A9" s="4" t="s">
        <v>58</v>
      </c>
      <c r="B9" s="13" t="s">
        <v>49</v>
      </c>
      <c r="C9" s="4" t="s">
        <v>53</v>
      </c>
      <c r="D9" t="s">
        <v>59</v>
      </c>
      <c r="E9">
        <v>2.7</v>
      </c>
      <c r="F9">
        <v>-37.817450000000001</v>
      </c>
      <c r="G9">
        <v>-73.030919999999995</v>
      </c>
      <c r="H9">
        <v>1275</v>
      </c>
      <c r="I9">
        <v>871.64729999999997</v>
      </c>
      <c r="J9">
        <v>231689.23787769373</v>
      </c>
      <c r="K9">
        <v>9546.0963652453484</v>
      </c>
      <c r="O9">
        <v>1.22</v>
      </c>
      <c r="P9">
        <v>4.9000000000000002E-2</v>
      </c>
      <c r="Q9">
        <v>6.6199999999999995E-2</v>
      </c>
      <c r="R9">
        <v>0.115</v>
      </c>
      <c r="S9">
        <v>7.8200000000000006E-3</v>
      </c>
      <c r="T9">
        <v>28.95</v>
      </c>
      <c r="U9">
        <v>2.58</v>
      </c>
      <c r="V9">
        <v>10.43</v>
      </c>
      <c r="W9">
        <v>0.99890000000000001</v>
      </c>
      <c r="X9">
        <f t="shared" si="0"/>
        <v>10.418526999999999</v>
      </c>
      <c r="Y9">
        <f t="shared" si="1"/>
        <v>4.8946099999999999E-2</v>
      </c>
      <c r="Z9">
        <f t="shared" si="2"/>
        <v>6.6127179999999994E-2</v>
      </c>
      <c r="AA9">
        <v>8.0499999999999999E-3</v>
      </c>
      <c r="AB9">
        <v>29.81</v>
      </c>
      <c r="AC9">
        <v>2.84</v>
      </c>
      <c r="AR9" s="15"/>
      <c r="AS9" s="4"/>
      <c r="AT9" s="12">
        <v>0</v>
      </c>
      <c r="AV9" s="11">
        <f t="shared" si="6"/>
        <v>0</v>
      </c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</row>
    <row r="10" spans="1:59" x14ac:dyDescent="0.3">
      <c r="A10" s="8" t="s">
        <v>60</v>
      </c>
      <c r="B10" s="9" t="s">
        <v>49</v>
      </c>
      <c r="C10" s="8" t="s">
        <v>50</v>
      </c>
      <c r="D10" t="s">
        <v>59</v>
      </c>
      <c r="E10">
        <v>2.7</v>
      </c>
      <c r="F10">
        <v>-37.789360000000002</v>
      </c>
      <c r="G10">
        <v>-72.997730000000004</v>
      </c>
      <c r="H10">
        <v>1383</v>
      </c>
      <c r="I10">
        <v>860.19190000000003</v>
      </c>
      <c r="J10">
        <v>504148.74826021324</v>
      </c>
      <c r="K10">
        <v>17611.634282519877</v>
      </c>
      <c r="O10">
        <v>0.51</v>
      </c>
      <c r="P10">
        <v>5.0099999999999999E-2</v>
      </c>
      <c r="Q10">
        <v>6.9199999999999998E-2</v>
      </c>
      <c r="R10">
        <v>0.11899999999999999</v>
      </c>
      <c r="S10">
        <v>3.7699999999999999E-3</v>
      </c>
      <c r="T10">
        <v>13.96</v>
      </c>
      <c r="U10">
        <v>1.24</v>
      </c>
      <c r="V10">
        <v>11.3</v>
      </c>
      <c r="W10">
        <v>0.99839999999999995</v>
      </c>
      <c r="X10">
        <f t="shared" si="0"/>
        <v>11.28192</v>
      </c>
      <c r="Y10">
        <f t="shared" si="1"/>
        <v>5.0019839999999996E-2</v>
      </c>
      <c r="Z10">
        <f t="shared" si="2"/>
        <v>6.9089279999999989E-2</v>
      </c>
      <c r="AA10">
        <v>3.98E-3</v>
      </c>
      <c r="AB10">
        <v>14.73</v>
      </c>
      <c r="AC10">
        <v>1.4</v>
      </c>
      <c r="AR10" s="4"/>
      <c r="AS10" s="4"/>
      <c r="AT10" s="12">
        <v>0</v>
      </c>
      <c r="AV10" s="11">
        <f t="shared" si="6"/>
        <v>0</v>
      </c>
    </row>
    <row r="11" spans="1:59" x14ac:dyDescent="0.3">
      <c r="A11" s="8" t="s">
        <v>61</v>
      </c>
      <c r="B11" s="9" t="s">
        <v>49</v>
      </c>
      <c r="C11" s="8" t="s">
        <v>56</v>
      </c>
      <c r="D11" t="s">
        <v>59</v>
      </c>
      <c r="E11">
        <v>2.7</v>
      </c>
      <c r="F11">
        <v>-37.790309999999998</v>
      </c>
      <c r="G11">
        <v>-72.998819999999995</v>
      </c>
      <c r="H11">
        <v>1368</v>
      </c>
      <c r="I11">
        <v>861.77689999999996</v>
      </c>
      <c r="J11">
        <v>426586.05384695029</v>
      </c>
      <c r="K11">
        <v>16019.680714285392</v>
      </c>
      <c r="O11">
        <v>0.64</v>
      </c>
      <c r="P11">
        <v>0.05</v>
      </c>
      <c r="Q11">
        <v>6.8699999999999997E-2</v>
      </c>
      <c r="R11">
        <v>0.11799999999999999</v>
      </c>
      <c r="S11">
        <v>4.4400000000000004E-3</v>
      </c>
      <c r="T11">
        <v>16.440000000000001</v>
      </c>
      <c r="U11">
        <v>1.47</v>
      </c>
      <c r="V11">
        <v>11.18</v>
      </c>
      <c r="W11">
        <v>0.99650000000000005</v>
      </c>
      <c r="X11">
        <f t="shared" si="0"/>
        <v>11.14087</v>
      </c>
      <c r="Y11">
        <f t="shared" si="1"/>
        <v>4.9825000000000008E-2</v>
      </c>
      <c r="Z11">
        <f t="shared" si="2"/>
        <v>6.8459549999999994E-2</v>
      </c>
      <c r="AA11">
        <v>4.6600000000000001E-3</v>
      </c>
      <c r="AB11">
        <v>17.260000000000002</v>
      </c>
      <c r="AC11">
        <v>1.65</v>
      </c>
      <c r="AR11" s="15"/>
      <c r="AS11" s="4"/>
      <c r="AT11" s="12">
        <v>0</v>
      </c>
      <c r="AV11" s="11">
        <f t="shared" si="6"/>
        <v>0</v>
      </c>
    </row>
    <row r="12" spans="1:59" x14ac:dyDescent="0.3">
      <c r="A12" s="8" t="s">
        <v>62</v>
      </c>
      <c r="B12" s="9" t="s">
        <v>63</v>
      </c>
      <c r="C12" s="8" t="s">
        <v>64</v>
      </c>
      <c r="D12" t="s">
        <v>51</v>
      </c>
      <c r="E12">
        <v>2.7</v>
      </c>
      <c r="F12">
        <v>-32.939729999999997</v>
      </c>
      <c r="G12">
        <v>-71.073480000000004</v>
      </c>
      <c r="H12">
        <v>706</v>
      </c>
      <c r="I12">
        <v>934.38670000000002</v>
      </c>
      <c r="J12">
        <v>52456.20414937954</v>
      </c>
      <c r="K12">
        <v>5743.0492350541372</v>
      </c>
      <c r="L12">
        <v>63090.875866337512</v>
      </c>
      <c r="M12">
        <v>3738.4876012208238</v>
      </c>
      <c r="O12">
        <v>9.2200000000000006</v>
      </c>
      <c r="P12">
        <v>4.3400000000000001E-2</v>
      </c>
      <c r="Q12">
        <v>5.1999999999999998E-2</v>
      </c>
      <c r="R12">
        <v>9.5000000000000001E-2</v>
      </c>
      <c r="S12">
        <v>2.2210000000000001E-2</v>
      </c>
      <c r="T12">
        <v>82.25</v>
      </c>
      <c r="U12">
        <v>10.97</v>
      </c>
      <c r="V12">
        <v>6.13</v>
      </c>
      <c r="W12">
        <v>0.93810000000000004</v>
      </c>
      <c r="X12">
        <f t="shared" si="0"/>
        <v>5.750553</v>
      </c>
      <c r="Y12">
        <f t="shared" si="1"/>
        <v>4.0713540000000006E-2</v>
      </c>
      <c r="Z12">
        <f t="shared" si="2"/>
        <v>4.8781199999999997E-2</v>
      </c>
      <c r="AA12">
        <v>2.213E-2</v>
      </c>
      <c r="AB12">
        <v>81.95</v>
      </c>
      <c r="AC12">
        <v>11.21</v>
      </c>
      <c r="AD12" s="11">
        <f t="shared" si="3"/>
        <v>20.416666666666668</v>
      </c>
      <c r="AE12" s="11">
        <f t="shared" si="4"/>
        <v>7.8213964497551487</v>
      </c>
      <c r="AF12" s="4">
        <v>15</v>
      </c>
      <c r="AG12" s="4">
        <v>20</v>
      </c>
      <c r="AH12" s="4">
        <v>20</v>
      </c>
      <c r="AI12" s="4">
        <v>40</v>
      </c>
      <c r="AJ12" s="4">
        <v>30</v>
      </c>
      <c r="AK12" s="4">
        <v>10</v>
      </c>
      <c r="AL12" s="4">
        <v>20</v>
      </c>
      <c r="AM12" s="4">
        <v>15</v>
      </c>
      <c r="AN12" s="4">
        <v>20</v>
      </c>
      <c r="AO12" s="4">
        <v>20</v>
      </c>
      <c r="AP12" s="4">
        <v>15</v>
      </c>
      <c r="AQ12" s="4">
        <v>20</v>
      </c>
      <c r="AR12" s="4"/>
      <c r="AS12" s="4">
        <v>0.20416670000000001</v>
      </c>
      <c r="AT12" s="12">
        <v>7.8213964497551483E-2</v>
      </c>
      <c r="AU12" s="11">
        <f t="shared" si="5"/>
        <v>20.416666666666668</v>
      </c>
      <c r="AV12" s="11">
        <f t="shared" si="6"/>
        <v>7.8213964497551483E-2</v>
      </c>
    </row>
    <row r="13" spans="1:59" x14ac:dyDescent="0.3">
      <c r="A13" s="8" t="s">
        <v>65</v>
      </c>
      <c r="B13" s="9" t="s">
        <v>63</v>
      </c>
      <c r="C13" s="8" t="s">
        <v>66</v>
      </c>
      <c r="D13" t="s">
        <v>51</v>
      </c>
      <c r="E13">
        <v>2.7</v>
      </c>
      <c r="F13">
        <v>-32.94097</v>
      </c>
      <c r="G13">
        <v>-71.074420000000003</v>
      </c>
      <c r="H13">
        <v>768</v>
      </c>
      <c r="I13">
        <v>927.52279999999996</v>
      </c>
      <c r="J13">
        <v>121059.34145000906</v>
      </c>
      <c r="K13">
        <v>7012.0562742702969</v>
      </c>
      <c r="L13">
        <v>87817.026147619632</v>
      </c>
      <c r="M13">
        <v>4449.4144664064861</v>
      </c>
      <c r="O13">
        <v>2.15</v>
      </c>
      <c r="P13">
        <v>4.3999999999999997E-2</v>
      </c>
      <c r="Q13">
        <v>5.3400000000000003E-2</v>
      </c>
      <c r="R13">
        <v>9.7000000000000003E-2</v>
      </c>
      <c r="S13">
        <v>9.7800000000000005E-3</v>
      </c>
      <c r="T13">
        <v>36.22</v>
      </c>
      <c r="U13">
        <v>3.46</v>
      </c>
      <c r="V13">
        <v>6.42</v>
      </c>
      <c r="W13">
        <v>0.99490000000000001</v>
      </c>
      <c r="X13">
        <f t="shared" si="0"/>
        <v>6.3872580000000001</v>
      </c>
      <c r="Y13">
        <f t="shared" si="1"/>
        <v>4.3775599999999998E-2</v>
      </c>
      <c r="Z13">
        <f t="shared" si="2"/>
        <v>5.312766E-2</v>
      </c>
      <c r="AA13">
        <v>1.008E-2</v>
      </c>
      <c r="AB13">
        <v>37.340000000000003</v>
      </c>
      <c r="AC13">
        <v>3.76</v>
      </c>
      <c r="AD13" s="11">
        <f t="shared" si="3"/>
        <v>70</v>
      </c>
      <c r="AE13" s="11">
        <f t="shared" si="4"/>
        <v>35.901098714230024</v>
      </c>
      <c r="AF13" s="4">
        <v>50</v>
      </c>
      <c r="AG13" s="4">
        <v>40</v>
      </c>
      <c r="AH13" s="4">
        <v>40</v>
      </c>
      <c r="AI13" s="4">
        <v>100</v>
      </c>
      <c r="AJ13" s="4">
        <v>100</v>
      </c>
      <c r="AK13" s="4">
        <v>50</v>
      </c>
      <c r="AL13" s="4">
        <v>50</v>
      </c>
      <c r="AM13" s="4">
        <v>70</v>
      </c>
      <c r="AN13" s="4">
        <v>150</v>
      </c>
      <c r="AO13" s="4">
        <v>50</v>
      </c>
      <c r="AR13" s="4"/>
      <c r="AS13" s="4">
        <v>0.7</v>
      </c>
      <c r="AT13" s="12">
        <v>0.35901098714230023</v>
      </c>
      <c r="AU13" s="11">
        <f t="shared" si="5"/>
        <v>70</v>
      </c>
      <c r="AV13" s="11">
        <f t="shared" si="6"/>
        <v>0.35901098714230023</v>
      </c>
    </row>
    <row r="14" spans="1:59" x14ac:dyDescent="0.3">
      <c r="A14" s="8" t="s">
        <v>67</v>
      </c>
      <c r="B14" s="9" t="s">
        <v>63</v>
      </c>
      <c r="C14" s="8" t="s">
        <v>64</v>
      </c>
      <c r="D14" t="s">
        <v>59</v>
      </c>
      <c r="E14">
        <v>2.7</v>
      </c>
      <c r="F14">
        <v>-32.939729999999997</v>
      </c>
      <c r="G14">
        <v>-71.073480000000004</v>
      </c>
      <c r="H14">
        <v>706</v>
      </c>
      <c r="I14">
        <v>934.38670000000002</v>
      </c>
      <c r="J14">
        <v>63090.875866337512</v>
      </c>
      <c r="K14">
        <v>3738.4876012208238</v>
      </c>
      <c r="O14">
        <v>4.0999999999999996</v>
      </c>
      <c r="P14">
        <v>4.3400000000000001E-2</v>
      </c>
      <c r="Q14">
        <v>5.1999999999999998E-2</v>
      </c>
      <c r="R14">
        <v>9.5000000000000001E-2</v>
      </c>
      <c r="S14">
        <v>1.8380000000000001E-2</v>
      </c>
      <c r="T14">
        <v>68.069999999999993</v>
      </c>
      <c r="U14">
        <v>6.43</v>
      </c>
      <c r="V14">
        <v>6.13</v>
      </c>
      <c r="W14">
        <v>0.93810000000000004</v>
      </c>
      <c r="X14">
        <f t="shared" si="0"/>
        <v>5.750553</v>
      </c>
      <c r="Y14">
        <f t="shared" si="1"/>
        <v>4.0713540000000006E-2</v>
      </c>
      <c r="Z14">
        <f t="shared" si="2"/>
        <v>4.8781199999999997E-2</v>
      </c>
      <c r="AA14">
        <v>1.8440000000000002E-2</v>
      </c>
      <c r="AB14">
        <v>68.3</v>
      </c>
      <c r="AC14">
        <v>6.78</v>
      </c>
      <c r="AR14" s="15"/>
      <c r="AS14" s="4"/>
      <c r="AT14" s="12">
        <v>0</v>
      </c>
      <c r="AV14" s="11">
        <f t="shared" si="6"/>
        <v>0</v>
      </c>
    </row>
    <row r="15" spans="1:59" x14ac:dyDescent="0.3">
      <c r="A15" s="8" t="s">
        <v>68</v>
      </c>
      <c r="B15" s="9" t="s">
        <v>63</v>
      </c>
      <c r="C15" s="8" t="s">
        <v>66</v>
      </c>
      <c r="D15" t="s">
        <v>59</v>
      </c>
      <c r="E15">
        <v>2.7</v>
      </c>
      <c r="F15">
        <v>-32.94097</v>
      </c>
      <c r="G15">
        <v>-71.074420000000003</v>
      </c>
      <c r="H15">
        <v>768</v>
      </c>
      <c r="I15">
        <v>927.52279999999996</v>
      </c>
      <c r="J15">
        <v>87817.026147619632</v>
      </c>
      <c r="K15">
        <v>4449.4144664064861</v>
      </c>
      <c r="O15">
        <v>2.61</v>
      </c>
      <c r="P15">
        <v>4.3999999999999997E-2</v>
      </c>
      <c r="Q15">
        <v>5.3400000000000003E-2</v>
      </c>
      <c r="R15">
        <v>9.7000000000000003E-2</v>
      </c>
      <c r="S15">
        <v>1.363E-2</v>
      </c>
      <c r="T15">
        <v>50.48</v>
      </c>
      <c r="U15">
        <v>4.55</v>
      </c>
      <c r="V15">
        <v>6.42</v>
      </c>
      <c r="W15">
        <v>0.99490000000000001</v>
      </c>
      <c r="X15">
        <f t="shared" si="0"/>
        <v>6.3872580000000001</v>
      </c>
      <c r="Y15">
        <f t="shared" si="1"/>
        <v>4.3775599999999998E-2</v>
      </c>
      <c r="Z15">
        <f t="shared" si="2"/>
        <v>5.312766E-2</v>
      </c>
      <c r="AA15">
        <v>1.3849999999999999E-2</v>
      </c>
      <c r="AB15">
        <v>51.31</v>
      </c>
      <c r="AC15">
        <v>4.8899999999999997</v>
      </c>
      <c r="AR15" s="4"/>
      <c r="AS15" s="4"/>
      <c r="AT15" s="12">
        <v>0</v>
      </c>
      <c r="AV15" s="11">
        <f t="shared" si="6"/>
        <v>0</v>
      </c>
    </row>
    <row r="16" spans="1:59" x14ac:dyDescent="0.3">
      <c r="A16" s="8" t="s">
        <v>69</v>
      </c>
      <c r="B16" s="9" t="s">
        <v>70</v>
      </c>
      <c r="C16" s="8" t="s">
        <v>71</v>
      </c>
      <c r="D16" t="s">
        <v>51</v>
      </c>
      <c r="E16">
        <v>2.7</v>
      </c>
      <c r="F16">
        <v>-29.756229999999999</v>
      </c>
      <c r="G16">
        <v>-71.166219999999996</v>
      </c>
      <c r="H16">
        <v>705</v>
      </c>
      <c r="I16">
        <v>935.29020000000003</v>
      </c>
      <c r="J16">
        <v>469891.24685110664</v>
      </c>
      <c r="K16">
        <v>16988.186359980093</v>
      </c>
      <c r="O16">
        <v>0.3</v>
      </c>
      <c r="P16">
        <v>4.3299999999999998E-2</v>
      </c>
      <c r="Q16">
        <v>5.1799999999999999E-2</v>
      </c>
      <c r="R16">
        <v>9.5000000000000001E-2</v>
      </c>
      <c r="S16">
        <v>2.0899999999999998E-3</v>
      </c>
      <c r="T16">
        <v>7.76</v>
      </c>
      <c r="U16">
        <v>0.7</v>
      </c>
      <c r="V16">
        <v>5.72</v>
      </c>
      <c r="W16">
        <v>0.99839999999999995</v>
      </c>
      <c r="X16">
        <f t="shared" si="0"/>
        <v>5.7108479999999995</v>
      </c>
      <c r="Y16">
        <f t="shared" si="1"/>
        <v>4.3230719999999993E-2</v>
      </c>
      <c r="Z16">
        <f t="shared" si="2"/>
        <v>5.1717119999999998E-2</v>
      </c>
      <c r="AA16">
        <v>2.31E-3</v>
      </c>
      <c r="AB16">
        <v>8.5500000000000007</v>
      </c>
      <c r="AC16">
        <v>0.82</v>
      </c>
      <c r="AD16" s="11">
        <f t="shared" si="3"/>
        <v>11.8</v>
      </c>
      <c r="AE16" s="11">
        <f t="shared" si="4"/>
        <v>3.0110906108363222</v>
      </c>
      <c r="AF16" s="4">
        <v>12</v>
      </c>
      <c r="AG16" s="4">
        <v>13</v>
      </c>
      <c r="AH16" s="4">
        <v>15</v>
      </c>
      <c r="AI16" s="4">
        <v>15</v>
      </c>
      <c r="AJ16" s="4">
        <v>15</v>
      </c>
      <c r="AK16" s="4">
        <v>7.0000000000000009</v>
      </c>
      <c r="AL16" s="4">
        <v>12</v>
      </c>
      <c r="AM16" s="4">
        <v>10</v>
      </c>
      <c r="AN16" s="4">
        <v>12</v>
      </c>
      <c r="AO16" s="4">
        <v>7.0000000000000009</v>
      </c>
      <c r="AR16" s="4"/>
      <c r="AS16" s="4">
        <v>0.11799999999999999</v>
      </c>
      <c r="AT16" s="12">
        <v>3.0110906108363221E-2</v>
      </c>
      <c r="AU16" s="11">
        <f t="shared" si="5"/>
        <v>11.8</v>
      </c>
      <c r="AV16" s="11">
        <f t="shared" si="6"/>
        <v>3.0110906108363221E-2</v>
      </c>
    </row>
    <row r="17" spans="1:48" x14ac:dyDescent="0.3">
      <c r="A17" s="8" t="s">
        <v>72</v>
      </c>
      <c r="B17" s="9" t="s">
        <v>70</v>
      </c>
      <c r="C17" s="8" t="s">
        <v>73</v>
      </c>
      <c r="D17" t="s">
        <v>51</v>
      </c>
      <c r="E17">
        <v>2.7</v>
      </c>
      <c r="F17">
        <v>-29.757719999999999</v>
      </c>
      <c r="G17">
        <v>-71.166309999999996</v>
      </c>
      <c r="H17">
        <v>665</v>
      </c>
      <c r="I17">
        <v>939.71870000000001</v>
      </c>
      <c r="J17">
        <v>385380.63683810696</v>
      </c>
      <c r="K17">
        <v>14534.554701855708</v>
      </c>
      <c r="O17">
        <v>0.38</v>
      </c>
      <c r="P17">
        <v>4.2900000000000001E-2</v>
      </c>
      <c r="Q17">
        <v>5.0999999999999997E-2</v>
      </c>
      <c r="R17">
        <v>9.4E-2</v>
      </c>
      <c r="S17">
        <v>2.5200000000000001E-3</v>
      </c>
      <c r="T17">
        <v>9.34</v>
      </c>
      <c r="U17">
        <v>0.84</v>
      </c>
      <c r="V17">
        <v>5.56</v>
      </c>
      <c r="W17">
        <v>0.98360000000000003</v>
      </c>
      <c r="X17">
        <f t="shared" si="0"/>
        <v>5.4688159999999995</v>
      </c>
      <c r="Y17">
        <f t="shared" si="1"/>
        <v>4.2196440000000002E-2</v>
      </c>
      <c r="Z17">
        <f t="shared" si="2"/>
        <v>5.0163599999999996E-2</v>
      </c>
      <c r="AA17">
        <v>2.7599999999999999E-3</v>
      </c>
      <c r="AB17">
        <v>10.220000000000001</v>
      </c>
      <c r="AC17">
        <v>0.98</v>
      </c>
      <c r="AD17" s="11">
        <f t="shared" si="3"/>
        <v>23.636363636363637</v>
      </c>
      <c r="AE17" s="11">
        <f t="shared" si="4"/>
        <v>9.2441627773717556</v>
      </c>
      <c r="AF17" s="4">
        <v>40</v>
      </c>
      <c r="AG17" s="4">
        <v>40</v>
      </c>
      <c r="AH17" s="4">
        <v>15</v>
      </c>
      <c r="AI17" s="4">
        <v>20</v>
      </c>
      <c r="AJ17" s="4">
        <v>20</v>
      </c>
      <c r="AK17" s="4">
        <v>20</v>
      </c>
      <c r="AL17" s="4">
        <v>25</v>
      </c>
      <c r="AM17" s="4">
        <v>30</v>
      </c>
      <c r="AN17" s="4">
        <v>15</v>
      </c>
      <c r="AO17" s="4">
        <v>20</v>
      </c>
      <c r="AP17" s="4">
        <v>15</v>
      </c>
      <c r="AR17" s="15"/>
      <c r="AS17" s="4">
        <v>0.236363636363636</v>
      </c>
      <c r="AT17" s="12">
        <v>9.2441627773717561E-2</v>
      </c>
      <c r="AU17" s="11">
        <f t="shared" si="5"/>
        <v>23.636363636363637</v>
      </c>
      <c r="AV17" s="11">
        <f t="shared" si="6"/>
        <v>9.2441627773717561E-2</v>
      </c>
    </row>
    <row r="18" spans="1:48" x14ac:dyDescent="0.3">
      <c r="A18" s="8" t="s">
        <v>74</v>
      </c>
      <c r="B18" s="9" t="s">
        <v>70</v>
      </c>
      <c r="C18" s="8" t="s">
        <v>71</v>
      </c>
      <c r="D18" t="s">
        <v>51</v>
      </c>
      <c r="E18">
        <v>2.7</v>
      </c>
      <c r="F18">
        <v>-29.756229999999999</v>
      </c>
      <c r="G18">
        <v>-71.166219999999996</v>
      </c>
      <c r="H18">
        <v>705</v>
      </c>
      <c r="I18">
        <v>935.29020000000003</v>
      </c>
      <c r="J18">
        <v>593635.04390236572</v>
      </c>
      <c r="K18">
        <v>21173.053751066811</v>
      </c>
      <c r="O18">
        <v>0.23</v>
      </c>
      <c r="P18">
        <v>4.3299999999999998E-2</v>
      </c>
      <c r="Q18">
        <v>5.1799999999999999E-2</v>
      </c>
      <c r="R18">
        <v>9.5000000000000001E-2</v>
      </c>
      <c r="S18">
        <v>1.6199999999999999E-3</v>
      </c>
      <c r="T18">
        <v>6.01</v>
      </c>
      <c r="U18">
        <v>0.55000000000000004</v>
      </c>
      <c r="V18">
        <v>5.72</v>
      </c>
      <c r="W18">
        <v>0.99839999999999995</v>
      </c>
      <c r="X18">
        <f t="shared" si="0"/>
        <v>5.7108479999999995</v>
      </c>
      <c r="Y18">
        <f t="shared" si="1"/>
        <v>4.3230719999999993E-2</v>
      </c>
      <c r="Z18">
        <f t="shared" si="2"/>
        <v>5.1717119999999998E-2</v>
      </c>
      <c r="AA18">
        <v>1.8E-3</v>
      </c>
      <c r="AB18">
        <v>6.67</v>
      </c>
      <c r="AC18">
        <v>0.65</v>
      </c>
      <c r="AD18" s="11">
        <f t="shared" si="3"/>
        <v>80.400000000000006</v>
      </c>
      <c r="AE18" s="11">
        <f t="shared" si="4"/>
        <v>31.077680451124767</v>
      </c>
      <c r="AF18" s="4">
        <v>40</v>
      </c>
      <c r="AG18" s="4">
        <v>80</v>
      </c>
      <c r="AH18" s="4">
        <v>76</v>
      </c>
      <c r="AI18" s="4">
        <v>100</v>
      </c>
      <c r="AJ18" s="4">
        <v>48</v>
      </c>
      <c r="AK18" s="4">
        <v>73</v>
      </c>
      <c r="AL18" s="4">
        <v>150</v>
      </c>
      <c r="AM18" s="4">
        <v>100</v>
      </c>
      <c r="AN18" s="4">
        <v>64</v>
      </c>
      <c r="AO18" s="4">
        <v>73</v>
      </c>
      <c r="AR18" s="4"/>
      <c r="AS18" s="4">
        <v>0.80400000000000005</v>
      </c>
      <c r="AT18" s="12">
        <v>0.31077680451124767</v>
      </c>
      <c r="AU18" s="11">
        <f t="shared" si="5"/>
        <v>80.400000000000006</v>
      </c>
      <c r="AV18" s="11">
        <f t="shared" si="6"/>
        <v>0.31077680451124767</v>
      </c>
    </row>
    <row r="19" spans="1:48" x14ac:dyDescent="0.3">
      <c r="A19" s="8" t="s">
        <v>75</v>
      </c>
      <c r="B19" s="9" t="s">
        <v>70</v>
      </c>
      <c r="C19" s="8" t="s">
        <v>76</v>
      </c>
      <c r="D19" t="s">
        <v>51</v>
      </c>
      <c r="E19">
        <v>2.7</v>
      </c>
      <c r="F19">
        <v>-29.757629999999999</v>
      </c>
      <c r="G19">
        <v>-71.165989999999994</v>
      </c>
      <c r="H19">
        <v>665</v>
      </c>
      <c r="I19">
        <v>939.71900000000005</v>
      </c>
      <c r="J19">
        <v>355934.69818055857</v>
      </c>
      <c r="K19">
        <v>13001.041024458764</v>
      </c>
      <c r="O19">
        <v>0.39</v>
      </c>
      <c r="P19">
        <v>4.2900000000000001E-2</v>
      </c>
      <c r="Q19">
        <v>5.0999999999999997E-2</v>
      </c>
      <c r="R19">
        <v>9.4E-2</v>
      </c>
      <c r="S19">
        <v>2.7499999999999998E-3</v>
      </c>
      <c r="T19">
        <v>10.18</v>
      </c>
      <c r="U19">
        <v>0.9</v>
      </c>
      <c r="V19">
        <v>5.56</v>
      </c>
      <c r="W19">
        <v>0.98280000000000001</v>
      </c>
      <c r="X19">
        <f t="shared" si="0"/>
        <v>5.4643679999999994</v>
      </c>
      <c r="Y19">
        <f t="shared" si="1"/>
        <v>4.2162120000000004E-2</v>
      </c>
      <c r="Z19">
        <f t="shared" si="2"/>
        <v>5.0122799999999995E-2</v>
      </c>
      <c r="AA19">
        <v>3.0000000000000001E-3</v>
      </c>
      <c r="AB19">
        <v>11.11</v>
      </c>
      <c r="AC19">
        <v>1.05</v>
      </c>
      <c r="AD19" s="11">
        <f t="shared" si="3"/>
        <v>86.666666666666671</v>
      </c>
      <c r="AE19" s="11">
        <f t="shared" si="4"/>
        <v>56.568542494923804</v>
      </c>
      <c r="AF19" s="4">
        <v>40</v>
      </c>
      <c r="AG19" s="4">
        <v>100</v>
      </c>
      <c r="AH19" s="4">
        <v>50</v>
      </c>
      <c r="AI19" s="4">
        <v>200</v>
      </c>
      <c r="AJ19" s="4">
        <v>50</v>
      </c>
      <c r="AK19" s="4">
        <v>50</v>
      </c>
      <c r="AL19" s="4">
        <v>150</v>
      </c>
      <c r="AM19" s="4">
        <v>100</v>
      </c>
      <c r="AN19" s="4">
        <v>40</v>
      </c>
      <c r="AR19" s="15"/>
      <c r="AS19" s="4">
        <v>0.86666666666666703</v>
      </c>
      <c r="AT19" s="12">
        <v>0.56568542494923801</v>
      </c>
      <c r="AU19" s="11">
        <f t="shared" si="5"/>
        <v>86.666666666666671</v>
      </c>
      <c r="AV19" s="11">
        <f t="shared" si="6"/>
        <v>0.56568542494923801</v>
      </c>
    </row>
    <row r="20" spans="1:48" x14ac:dyDescent="0.3">
      <c r="A20" s="8" t="s">
        <v>77</v>
      </c>
      <c r="B20" s="9" t="s">
        <v>70</v>
      </c>
      <c r="C20" s="8" t="s">
        <v>78</v>
      </c>
      <c r="D20" t="s">
        <v>51</v>
      </c>
      <c r="E20">
        <v>2.7</v>
      </c>
      <c r="F20">
        <v>-29.740159999999999</v>
      </c>
      <c r="G20">
        <v>-71.156130000000005</v>
      </c>
      <c r="H20">
        <v>684</v>
      </c>
      <c r="I20">
        <v>937.61950000000002</v>
      </c>
      <c r="J20">
        <v>1145538.1823382895</v>
      </c>
      <c r="K20">
        <v>43967.800900363523</v>
      </c>
      <c r="O20">
        <v>0.12</v>
      </c>
      <c r="P20">
        <v>4.3099999999999999E-2</v>
      </c>
      <c r="Q20">
        <v>5.1400000000000001E-2</v>
      </c>
      <c r="V20">
        <v>5.64</v>
      </c>
      <c r="W20">
        <v>0.99250000000000005</v>
      </c>
      <c r="X20">
        <f t="shared" si="0"/>
        <v>5.5976999999999997</v>
      </c>
      <c r="Y20">
        <f t="shared" si="1"/>
        <v>4.2776750000000002E-2</v>
      </c>
      <c r="Z20">
        <f t="shared" si="2"/>
        <v>5.1014500000000004E-2</v>
      </c>
      <c r="AA20"/>
      <c r="AB20"/>
      <c r="AC20"/>
      <c r="AD20" s="11">
        <f t="shared" si="3"/>
        <v>89.5</v>
      </c>
      <c r="AE20" s="11">
        <f t="shared" si="4"/>
        <v>45.54911878645099</v>
      </c>
      <c r="AF20" s="4">
        <v>50</v>
      </c>
      <c r="AG20" s="4">
        <v>200</v>
      </c>
      <c r="AH20" s="4">
        <v>75</v>
      </c>
      <c r="AI20" s="4">
        <v>50</v>
      </c>
      <c r="AJ20" s="4">
        <v>100</v>
      </c>
      <c r="AK20" s="4">
        <v>75</v>
      </c>
      <c r="AL20" s="4">
        <v>120</v>
      </c>
      <c r="AM20" s="4">
        <v>50</v>
      </c>
      <c r="AN20" s="4">
        <v>75</v>
      </c>
      <c r="AO20" s="4">
        <v>100</v>
      </c>
      <c r="AR20" s="15"/>
      <c r="AS20" s="4"/>
      <c r="AT20" s="12"/>
      <c r="AU20" s="11">
        <f t="shared" si="5"/>
        <v>89.5</v>
      </c>
      <c r="AV20" s="11">
        <f t="shared" si="6"/>
        <v>0.45549118786450987</v>
      </c>
    </row>
    <row r="21" spans="1:48" x14ac:dyDescent="0.3">
      <c r="A21" s="8" t="s">
        <v>79</v>
      </c>
      <c r="B21" s="9" t="s">
        <v>70</v>
      </c>
      <c r="C21" s="8" t="s">
        <v>78</v>
      </c>
      <c r="D21" t="s">
        <v>51</v>
      </c>
      <c r="E21">
        <v>2.7</v>
      </c>
      <c r="F21">
        <v>-29.740159999999999</v>
      </c>
      <c r="G21">
        <v>-71.156130000000005</v>
      </c>
      <c r="H21">
        <v>684</v>
      </c>
      <c r="I21">
        <v>937.61950000000002</v>
      </c>
      <c r="J21">
        <v>784377.86453970708</v>
      </c>
      <c r="K21">
        <v>28167.415230953848</v>
      </c>
      <c r="O21">
        <v>0.17</v>
      </c>
      <c r="P21">
        <v>4.3099999999999999E-2</v>
      </c>
      <c r="Q21">
        <v>5.1400000000000001E-2</v>
      </c>
      <c r="V21">
        <v>5.64</v>
      </c>
      <c r="W21">
        <v>0.99250000000000005</v>
      </c>
      <c r="X21">
        <f t="shared" si="0"/>
        <v>5.5976999999999997</v>
      </c>
      <c r="Y21">
        <f t="shared" si="1"/>
        <v>4.2776750000000002E-2</v>
      </c>
      <c r="Z21">
        <f t="shared" si="2"/>
        <v>5.1014500000000004E-2</v>
      </c>
      <c r="AA21"/>
      <c r="AB21"/>
      <c r="AC21"/>
      <c r="AD21" s="11">
        <f t="shared" si="3"/>
        <v>12</v>
      </c>
      <c r="AE21" s="11">
        <f t="shared" si="4"/>
        <v>8.1240384046359608</v>
      </c>
      <c r="AF21" s="4">
        <v>18</v>
      </c>
      <c r="AG21" s="4">
        <v>5</v>
      </c>
      <c r="AH21" s="4">
        <v>5</v>
      </c>
      <c r="AI21" s="4">
        <v>20</v>
      </c>
      <c r="AR21" s="15"/>
      <c r="AS21" s="4"/>
      <c r="AT21" s="12"/>
      <c r="AU21" s="11">
        <f t="shared" si="5"/>
        <v>12</v>
      </c>
      <c r="AV21" s="11">
        <f t="shared" si="6"/>
        <v>8.1240384046359609E-2</v>
      </c>
    </row>
    <row r="22" spans="1:48" x14ac:dyDescent="0.3">
      <c r="A22" s="8" t="s">
        <v>80</v>
      </c>
      <c r="B22" s="9" t="s">
        <v>70</v>
      </c>
      <c r="C22" s="8" t="s">
        <v>81</v>
      </c>
      <c r="D22" t="s">
        <v>59</v>
      </c>
      <c r="E22">
        <v>2.7</v>
      </c>
      <c r="F22">
        <v>-29.757719999999999</v>
      </c>
      <c r="G22">
        <v>-71.166309999999996</v>
      </c>
      <c r="H22">
        <v>665</v>
      </c>
      <c r="I22">
        <v>939.71870000000001</v>
      </c>
      <c r="J22">
        <v>209688.85422648603</v>
      </c>
      <c r="K22">
        <v>8306.9605592370099</v>
      </c>
      <c r="O22">
        <v>0.74</v>
      </c>
      <c r="P22">
        <v>4.2900000000000001E-2</v>
      </c>
      <c r="Q22">
        <v>5.0999999999999997E-2</v>
      </c>
      <c r="R22">
        <v>9.4E-2</v>
      </c>
      <c r="S22">
        <v>4.8300000000000001E-3</v>
      </c>
      <c r="T22">
        <v>17.89</v>
      </c>
      <c r="U22">
        <v>1.55</v>
      </c>
      <c r="V22">
        <v>5.56</v>
      </c>
      <c r="W22">
        <v>0.98360000000000003</v>
      </c>
      <c r="X22">
        <f t="shared" si="0"/>
        <v>5.4688159999999995</v>
      </c>
      <c r="Y22">
        <f t="shared" si="1"/>
        <v>4.2196440000000002E-2</v>
      </c>
      <c r="Z22">
        <f t="shared" si="2"/>
        <v>5.0163599999999996E-2</v>
      </c>
      <c r="AA22">
        <v>5.1700000000000001E-3</v>
      </c>
      <c r="AB22">
        <v>19.14</v>
      </c>
      <c r="AC22">
        <v>1.77</v>
      </c>
      <c r="AS22" s="4"/>
      <c r="AV22" s="11">
        <f t="shared" si="6"/>
        <v>0</v>
      </c>
    </row>
    <row r="23" spans="1:48" x14ac:dyDescent="0.3">
      <c r="A23" s="8" t="s">
        <v>82</v>
      </c>
      <c r="B23" s="9" t="s">
        <v>70</v>
      </c>
      <c r="C23" s="8" t="s">
        <v>71</v>
      </c>
      <c r="D23" t="s">
        <v>59</v>
      </c>
      <c r="E23">
        <v>2.7</v>
      </c>
      <c r="F23">
        <v>-29.756229999999999</v>
      </c>
      <c r="G23">
        <v>-71.166219999999996</v>
      </c>
      <c r="H23">
        <v>705</v>
      </c>
      <c r="I23">
        <v>935.29020000000003</v>
      </c>
      <c r="J23">
        <v>257796.81088476052</v>
      </c>
      <c r="K23">
        <v>11192.215048138769</v>
      </c>
      <c r="O23">
        <v>0.67</v>
      </c>
      <c r="P23">
        <v>4.3299999999999998E-2</v>
      </c>
      <c r="Q23">
        <v>5.1799999999999999E-2</v>
      </c>
      <c r="R23">
        <v>9.5000000000000001E-2</v>
      </c>
      <c r="S23">
        <v>3.9899999999999996E-3</v>
      </c>
      <c r="T23">
        <v>14.77</v>
      </c>
      <c r="U23">
        <v>1.33</v>
      </c>
      <c r="V23">
        <v>5.72</v>
      </c>
      <c r="W23">
        <v>0.99839999999999995</v>
      </c>
      <c r="X23">
        <f t="shared" si="0"/>
        <v>5.7108479999999995</v>
      </c>
      <c r="Y23">
        <f t="shared" si="1"/>
        <v>4.3230719999999993E-2</v>
      </c>
      <c r="Z23">
        <f t="shared" si="2"/>
        <v>5.1717119999999998E-2</v>
      </c>
      <c r="AA23">
        <v>4.3099999999999996E-3</v>
      </c>
      <c r="AB23">
        <v>15.95</v>
      </c>
      <c r="AC23">
        <v>1.53</v>
      </c>
      <c r="AS23" s="4"/>
      <c r="AV23" s="11">
        <f t="shared" si="6"/>
        <v>0</v>
      </c>
    </row>
    <row r="24" spans="1:48" x14ac:dyDescent="0.3">
      <c r="A24" s="8" t="s">
        <v>83</v>
      </c>
      <c r="B24" s="9" t="s">
        <v>70</v>
      </c>
      <c r="C24" s="8" t="s">
        <v>76</v>
      </c>
      <c r="D24" t="s">
        <v>59</v>
      </c>
      <c r="E24">
        <v>2.7</v>
      </c>
      <c r="F24">
        <v>-29.757629999999999</v>
      </c>
      <c r="G24">
        <v>-71.165989999999994</v>
      </c>
      <c r="H24">
        <v>665</v>
      </c>
      <c r="I24">
        <v>939.71900000000005</v>
      </c>
      <c r="J24">
        <v>238683.06889811411</v>
      </c>
      <c r="K24">
        <v>8870.0450681499078</v>
      </c>
      <c r="O24">
        <v>0.61</v>
      </c>
      <c r="P24">
        <v>4.2900000000000001E-2</v>
      </c>
      <c r="Q24">
        <v>5.0999999999999997E-2</v>
      </c>
      <c r="R24">
        <v>9.4E-2</v>
      </c>
      <c r="S24">
        <v>4.2100000000000002E-3</v>
      </c>
      <c r="T24">
        <v>15.6</v>
      </c>
      <c r="U24">
        <v>1.35</v>
      </c>
      <c r="V24">
        <v>5.56</v>
      </c>
      <c r="W24">
        <v>0.98280000000000001</v>
      </c>
      <c r="X24">
        <f t="shared" si="0"/>
        <v>5.4643679999999994</v>
      </c>
      <c r="Y24">
        <f t="shared" si="1"/>
        <v>4.2162120000000004E-2</v>
      </c>
      <c r="Z24">
        <f t="shared" si="2"/>
        <v>5.0122799999999995E-2</v>
      </c>
      <c r="AA24">
        <v>4.5300000000000002E-3</v>
      </c>
      <c r="AB24">
        <v>16.77</v>
      </c>
      <c r="AC24">
        <v>1.55</v>
      </c>
      <c r="AS24" s="4"/>
      <c r="AV24" s="11">
        <f t="shared" si="6"/>
        <v>0</v>
      </c>
    </row>
    <row r="25" spans="1:48" x14ac:dyDescent="0.3">
      <c r="A25" s="8" t="s">
        <v>84</v>
      </c>
      <c r="B25" s="9" t="s">
        <v>70</v>
      </c>
      <c r="C25" s="8" t="s">
        <v>78</v>
      </c>
      <c r="D25" t="s">
        <v>59</v>
      </c>
      <c r="E25">
        <v>2.7</v>
      </c>
      <c r="F25">
        <v>-29.740159999999999</v>
      </c>
      <c r="G25">
        <v>-71.156130000000005</v>
      </c>
      <c r="H25">
        <v>684</v>
      </c>
      <c r="I25">
        <v>937.61950000000002</v>
      </c>
      <c r="J25">
        <v>539932.51851638325</v>
      </c>
      <c r="K25">
        <v>25452.608968477616</v>
      </c>
      <c r="O25">
        <v>0.34</v>
      </c>
      <c r="P25">
        <v>4.3099999999999999E-2</v>
      </c>
      <c r="Q25">
        <v>5.1400000000000001E-2</v>
      </c>
      <c r="V25">
        <v>5.64</v>
      </c>
      <c r="W25">
        <v>0.99250000000000005</v>
      </c>
      <c r="X25">
        <f t="shared" si="0"/>
        <v>5.5976999999999997</v>
      </c>
      <c r="Y25">
        <f t="shared" si="1"/>
        <v>4.2776750000000002E-2</v>
      </c>
      <c r="Z25">
        <f t="shared" si="2"/>
        <v>5.1014500000000004E-2</v>
      </c>
      <c r="AA25"/>
      <c r="AB25"/>
      <c r="AC25"/>
      <c r="AS25" s="4"/>
      <c r="AV25" s="11">
        <f t="shared" si="6"/>
        <v>0</v>
      </c>
    </row>
    <row r="26" spans="1:48" x14ac:dyDescent="0.3">
      <c r="A26" s="22"/>
      <c r="B26" s="9"/>
      <c r="C26" s="8"/>
      <c r="AA26"/>
      <c r="AB26"/>
      <c r="AC26"/>
      <c r="AS26" s="4"/>
    </row>
    <row r="27" spans="1:48" x14ac:dyDescent="0.3">
      <c r="A27" s="23" t="s">
        <v>134</v>
      </c>
      <c r="B27" s="9"/>
      <c r="C27" s="8"/>
      <c r="AA27"/>
      <c r="AB27"/>
      <c r="AC27"/>
      <c r="AS27" s="4"/>
    </row>
    <row r="28" spans="1:48" x14ac:dyDescent="0.3">
      <c r="A28" s="22" t="s">
        <v>74</v>
      </c>
      <c r="B28" s="9" t="s">
        <v>143</v>
      </c>
      <c r="C28" s="8" t="s">
        <v>137</v>
      </c>
      <c r="D28" t="s">
        <v>146</v>
      </c>
      <c r="E28">
        <v>2.7</v>
      </c>
      <c r="F28">
        <v>-29.756229999999999</v>
      </c>
      <c r="G28">
        <v>-71.166219999999996</v>
      </c>
      <c r="H28">
        <v>705</v>
      </c>
      <c r="I28">
        <v>935.29020000000003</v>
      </c>
      <c r="J28">
        <v>593635.04390236596</v>
      </c>
      <c r="K28">
        <v>21173.0537510668</v>
      </c>
      <c r="P28">
        <v>4.3299999999999998E-2</v>
      </c>
      <c r="Q28">
        <v>5.1799999999999999E-2</v>
      </c>
      <c r="V28">
        <v>5.72</v>
      </c>
      <c r="W28">
        <v>0.99839999999999995</v>
      </c>
      <c r="X28">
        <v>5.7108479999999995</v>
      </c>
      <c r="Y28">
        <v>4.3230719999999993E-2</v>
      </c>
      <c r="Z28">
        <v>5.1717119999999998E-2</v>
      </c>
      <c r="AA28"/>
      <c r="AB28"/>
      <c r="AC28"/>
      <c r="AD28" s="11">
        <v>80.400000000000006</v>
      </c>
      <c r="AE28" s="11">
        <v>31.077680451124767</v>
      </c>
      <c r="AS28" s="4">
        <f>AD28/100</f>
        <v>0.80400000000000005</v>
      </c>
      <c r="AT28" s="11">
        <f>AE28/100</f>
        <v>0.31077680451124767</v>
      </c>
    </row>
    <row r="29" spans="1:48" x14ac:dyDescent="0.3">
      <c r="A29" s="22" t="s">
        <v>69</v>
      </c>
      <c r="B29" s="9" t="s">
        <v>143</v>
      </c>
      <c r="C29" s="8" t="s">
        <v>137</v>
      </c>
      <c r="D29" t="s">
        <v>146</v>
      </c>
      <c r="E29">
        <v>2.7</v>
      </c>
      <c r="F29">
        <v>-29.756229999999999</v>
      </c>
      <c r="G29">
        <v>-71.166219999999996</v>
      </c>
      <c r="H29">
        <v>705</v>
      </c>
      <c r="I29">
        <v>935.29020000000003</v>
      </c>
      <c r="J29">
        <v>469891.24685110699</v>
      </c>
      <c r="K29">
        <v>16988.1863599801</v>
      </c>
      <c r="P29">
        <v>4.3299999999999998E-2</v>
      </c>
      <c r="Q29">
        <v>5.1799999999999999E-2</v>
      </c>
      <c r="V29">
        <v>5.72</v>
      </c>
      <c r="W29">
        <v>0.99839999999999995</v>
      </c>
      <c r="X29">
        <v>5.7108479999999995</v>
      </c>
      <c r="Y29">
        <v>4.3230719999999993E-2</v>
      </c>
      <c r="Z29">
        <v>5.1717119999999998E-2</v>
      </c>
      <c r="AA29"/>
      <c r="AB29"/>
      <c r="AC29"/>
      <c r="AD29" s="11">
        <v>11.8</v>
      </c>
      <c r="AE29" s="11">
        <v>3.0110906108363222</v>
      </c>
      <c r="AS29" s="4">
        <f t="shared" ref="AS29:AS35" si="7">AD29/100</f>
        <v>0.11800000000000001</v>
      </c>
      <c r="AT29" s="11">
        <f t="shared" ref="AT29:AT35" si="8">AE29/100</f>
        <v>3.0110906108363221E-2</v>
      </c>
    </row>
    <row r="30" spans="1:48" x14ac:dyDescent="0.3">
      <c r="A30" s="22" t="s">
        <v>75</v>
      </c>
      <c r="B30" s="9" t="s">
        <v>143</v>
      </c>
      <c r="C30" s="8" t="s">
        <v>138</v>
      </c>
      <c r="D30" t="s">
        <v>146</v>
      </c>
      <c r="E30">
        <v>2.7</v>
      </c>
      <c r="F30">
        <v>-29.757629999999999</v>
      </c>
      <c r="G30">
        <v>-71.165989999999994</v>
      </c>
      <c r="H30">
        <v>665</v>
      </c>
      <c r="I30">
        <v>939.71900000000005</v>
      </c>
      <c r="J30">
        <v>355934.69818055897</v>
      </c>
      <c r="K30">
        <v>13001.0410244588</v>
      </c>
      <c r="P30">
        <v>4.2900000000000001E-2</v>
      </c>
      <c r="Q30">
        <v>5.0999999999999997E-2</v>
      </c>
      <c r="V30">
        <v>5.56</v>
      </c>
      <c r="W30">
        <v>0.98280000000000001</v>
      </c>
      <c r="X30">
        <v>5.4643679999999994</v>
      </c>
      <c r="Y30">
        <v>4.2162120000000004E-2</v>
      </c>
      <c r="Z30">
        <v>5.0122799999999995E-2</v>
      </c>
      <c r="AA30"/>
      <c r="AB30"/>
      <c r="AC30"/>
      <c r="AD30" s="11">
        <v>86.666666666666671</v>
      </c>
      <c r="AE30" s="11">
        <v>56.568542494923804</v>
      </c>
      <c r="AS30" s="4">
        <f t="shared" si="7"/>
        <v>0.8666666666666667</v>
      </c>
      <c r="AT30" s="11">
        <f t="shared" si="8"/>
        <v>0.56568542494923801</v>
      </c>
    </row>
    <row r="31" spans="1:48" ht="15" customHeight="1" x14ac:dyDescent="0.3">
      <c r="A31" s="22" t="s">
        <v>72</v>
      </c>
      <c r="B31" s="9" t="s">
        <v>143</v>
      </c>
      <c r="C31" s="8" t="s">
        <v>139</v>
      </c>
      <c r="D31" t="s">
        <v>146</v>
      </c>
      <c r="E31">
        <v>2.7</v>
      </c>
      <c r="F31">
        <v>-29.757719999999999</v>
      </c>
      <c r="G31">
        <v>-71.166309999999996</v>
      </c>
      <c r="H31">
        <v>665</v>
      </c>
      <c r="I31">
        <v>939.71870000000001</v>
      </c>
      <c r="J31">
        <v>385380.63683810702</v>
      </c>
      <c r="K31">
        <v>14534.554701855701</v>
      </c>
      <c r="P31">
        <v>4.2900000000000001E-2</v>
      </c>
      <c r="Q31">
        <v>5.0999999999999997E-2</v>
      </c>
      <c r="V31">
        <v>5.56</v>
      </c>
      <c r="W31">
        <v>0.98360000000000003</v>
      </c>
      <c r="X31">
        <v>5.4688159999999995</v>
      </c>
      <c r="Y31">
        <v>4.2196440000000002E-2</v>
      </c>
      <c r="Z31">
        <v>5.0163599999999996E-2</v>
      </c>
      <c r="AA31"/>
      <c r="AB31"/>
      <c r="AC31"/>
      <c r="AD31" s="11">
        <v>23.636363636363637</v>
      </c>
      <c r="AE31" s="11">
        <v>9.2441627773717556</v>
      </c>
      <c r="AS31" s="4">
        <f t="shared" si="7"/>
        <v>0.23636363636363636</v>
      </c>
      <c r="AT31" s="11">
        <f t="shared" si="8"/>
        <v>9.2441627773717561E-2</v>
      </c>
    </row>
    <row r="32" spans="1:48" x14ac:dyDescent="0.3">
      <c r="A32" s="22" t="s">
        <v>77</v>
      </c>
      <c r="B32" s="9" t="s">
        <v>144</v>
      </c>
      <c r="C32" s="8" t="s">
        <v>140</v>
      </c>
      <c r="D32" t="s">
        <v>147</v>
      </c>
      <c r="E32">
        <v>2.7</v>
      </c>
      <c r="F32">
        <v>-29.740159999999999</v>
      </c>
      <c r="G32">
        <v>-71.156130000000005</v>
      </c>
      <c r="H32">
        <v>684</v>
      </c>
      <c r="I32">
        <v>937.61950000000002</v>
      </c>
      <c r="J32">
        <v>1145538.1823382899</v>
      </c>
      <c r="K32">
        <v>43967.800900363502</v>
      </c>
      <c r="P32">
        <v>4.3099999999999999E-2</v>
      </c>
      <c r="Q32">
        <v>5.1400000000000001E-2</v>
      </c>
      <c r="V32">
        <v>5.64</v>
      </c>
      <c r="W32">
        <v>0.99250000000000005</v>
      </c>
      <c r="X32">
        <v>5.5976999999999997</v>
      </c>
      <c r="Y32">
        <v>4.2776750000000002E-2</v>
      </c>
      <c r="Z32">
        <v>5.1014500000000004E-2</v>
      </c>
      <c r="AA32"/>
      <c r="AB32"/>
      <c r="AC32"/>
      <c r="AD32" s="11">
        <v>89.5</v>
      </c>
      <c r="AE32" s="11">
        <v>45.54911878645099</v>
      </c>
      <c r="AS32" s="4">
        <f t="shared" si="7"/>
        <v>0.89500000000000002</v>
      </c>
      <c r="AT32" s="11">
        <f t="shared" si="8"/>
        <v>0.45549118786450987</v>
      </c>
    </row>
    <row r="33" spans="1:59" x14ac:dyDescent="0.3">
      <c r="A33" s="22" t="s">
        <v>79</v>
      </c>
      <c r="B33" s="9" t="s">
        <v>144</v>
      </c>
      <c r="C33" s="8" t="s">
        <v>140</v>
      </c>
      <c r="D33" t="s">
        <v>148</v>
      </c>
      <c r="E33">
        <v>2.7</v>
      </c>
      <c r="F33">
        <v>-29.740159999999999</v>
      </c>
      <c r="G33">
        <v>-71.156130000000005</v>
      </c>
      <c r="H33">
        <v>684</v>
      </c>
      <c r="I33">
        <v>937.61950000000002</v>
      </c>
      <c r="J33">
        <v>784377.86453970696</v>
      </c>
      <c r="K33">
        <v>28167.4152309538</v>
      </c>
      <c r="P33">
        <v>4.3099999999999999E-2</v>
      </c>
      <c r="Q33">
        <v>5.1400000000000001E-2</v>
      </c>
      <c r="V33">
        <v>5.64</v>
      </c>
      <c r="W33">
        <v>0.99250000000000005</v>
      </c>
      <c r="X33">
        <v>5.5976999999999997</v>
      </c>
      <c r="Y33">
        <v>4.2776750000000002E-2</v>
      </c>
      <c r="Z33">
        <v>5.1014500000000004E-2</v>
      </c>
      <c r="AA33"/>
      <c r="AB33"/>
      <c r="AC33"/>
      <c r="AD33" s="11">
        <v>12</v>
      </c>
      <c r="AE33" s="11">
        <v>8.1240384046359608</v>
      </c>
      <c r="AS33" s="4">
        <f t="shared" si="7"/>
        <v>0.12</v>
      </c>
      <c r="AT33" s="11">
        <f t="shared" si="8"/>
        <v>8.1240384046359609E-2</v>
      </c>
    </row>
    <row r="34" spans="1:59" x14ac:dyDescent="0.3">
      <c r="A34" s="22" t="s">
        <v>135</v>
      </c>
      <c r="B34" s="9" t="s">
        <v>144</v>
      </c>
      <c r="C34" s="8" t="s">
        <v>141</v>
      </c>
      <c r="D34" t="s">
        <v>149</v>
      </c>
      <c r="E34">
        <v>2.7</v>
      </c>
      <c r="F34">
        <v>-29.741320000000002</v>
      </c>
      <c r="G34">
        <v>-71.157330000000002</v>
      </c>
      <c r="H34">
        <v>680</v>
      </c>
      <c r="J34">
        <v>712561.23112699797</v>
      </c>
      <c r="K34">
        <v>30403.361026365401</v>
      </c>
      <c r="P34">
        <v>4.3099999999999999E-2</v>
      </c>
      <c r="Q34">
        <v>5.1299999999999998E-2</v>
      </c>
      <c r="V34">
        <v>5.62</v>
      </c>
      <c r="W34">
        <v>0.98580000000000001</v>
      </c>
      <c r="X34">
        <v>5.5401959999999999</v>
      </c>
      <c r="Y34">
        <v>4.2487980000000002E-2</v>
      </c>
      <c r="Z34">
        <v>5.0571539999999998E-2</v>
      </c>
      <c r="AA34"/>
      <c r="AB34"/>
      <c r="AC34"/>
      <c r="AD34" s="11">
        <v>15</v>
      </c>
      <c r="AE34" s="11">
        <v>7.0710678118654755</v>
      </c>
      <c r="AS34" s="4">
        <f t="shared" si="7"/>
        <v>0.15</v>
      </c>
      <c r="AT34" s="11">
        <f t="shared" si="8"/>
        <v>7.0710678118654752E-2</v>
      </c>
    </row>
    <row r="35" spans="1:59" x14ac:dyDescent="0.3">
      <c r="A35" s="22" t="s">
        <v>136</v>
      </c>
      <c r="B35" s="9" t="s">
        <v>145</v>
      </c>
      <c r="C35" s="8" t="s">
        <v>142</v>
      </c>
      <c r="D35" t="s">
        <v>150</v>
      </c>
      <c r="E35">
        <v>2.7</v>
      </c>
      <c r="F35">
        <v>-29.75282</v>
      </c>
      <c r="G35">
        <v>-71.122339999999994</v>
      </c>
      <c r="H35">
        <v>491</v>
      </c>
      <c r="J35">
        <v>893752.13131866604</v>
      </c>
      <c r="K35">
        <v>33964.575955844099</v>
      </c>
      <c r="P35">
        <v>4.1399999999999999E-2</v>
      </c>
      <c r="Q35">
        <v>4.7300000000000002E-2</v>
      </c>
      <c r="V35">
        <v>4.8899999999999997</v>
      </c>
      <c r="W35">
        <v>0.98919999999999997</v>
      </c>
      <c r="X35">
        <v>4.8371879999999994</v>
      </c>
      <c r="Y35">
        <v>4.0952879999999997E-2</v>
      </c>
      <c r="Z35">
        <v>4.6789160000000003E-2</v>
      </c>
      <c r="AA35"/>
      <c r="AB35"/>
      <c r="AC35"/>
      <c r="AD35" s="11">
        <v>98</v>
      </c>
      <c r="AE35" s="11">
        <v>49.844201713383313</v>
      </c>
      <c r="AS35" s="4">
        <f t="shared" si="7"/>
        <v>0.98</v>
      </c>
      <c r="AT35" s="11">
        <f t="shared" si="8"/>
        <v>0.49844201713383313</v>
      </c>
    </row>
    <row r="36" spans="1:59" x14ac:dyDescent="0.3">
      <c r="A36" s="24"/>
      <c r="B36" s="9"/>
      <c r="C36" s="8"/>
      <c r="AA36"/>
      <c r="AB36"/>
      <c r="AC36"/>
      <c r="AS36" s="4"/>
    </row>
    <row r="37" spans="1:59" x14ac:dyDescent="0.3">
      <c r="X37">
        <f t="shared" si="0"/>
        <v>0</v>
      </c>
      <c r="Y37">
        <f t="shared" si="1"/>
        <v>0</v>
      </c>
      <c r="Z37">
        <f t="shared" si="2"/>
        <v>0</v>
      </c>
      <c r="AA37"/>
      <c r="AB37"/>
      <c r="AC37"/>
      <c r="AT37" s="11" t="s">
        <v>85</v>
      </c>
      <c r="AV37" s="11">
        <f>AE37/100</f>
        <v>0</v>
      </c>
    </row>
    <row r="38" spans="1:59" x14ac:dyDescent="0.3">
      <c r="A38" s="16" t="s">
        <v>86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/>
      <c r="O38" s="1"/>
      <c r="P38" s="1"/>
      <c r="Q38" s="1"/>
      <c r="R38" s="1"/>
      <c r="S38" s="1"/>
      <c r="T38" s="1"/>
      <c r="U38" s="1"/>
      <c r="V38" s="1"/>
      <c r="W38" s="1"/>
      <c r="X38">
        <f t="shared" si="0"/>
        <v>0</v>
      </c>
      <c r="Y38">
        <f t="shared" si="1"/>
        <v>0</v>
      </c>
      <c r="Z38">
        <f t="shared" si="2"/>
        <v>0</v>
      </c>
      <c r="AA38" s="1"/>
      <c r="AB38" s="1"/>
      <c r="AC38" s="1"/>
      <c r="AD38" s="7"/>
      <c r="AE38" s="7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1"/>
      <c r="AS38" s="7"/>
      <c r="AT38" s="3"/>
      <c r="AV38" s="11">
        <f t="shared" si="6"/>
        <v>0</v>
      </c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x14ac:dyDescent="0.3">
      <c r="A39" s="4" t="s">
        <v>87</v>
      </c>
      <c r="B39" s="13" t="s">
        <v>49</v>
      </c>
      <c r="C39" s="4" t="s">
        <v>88</v>
      </c>
      <c r="D39" t="s">
        <v>51</v>
      </c>
      <c r="E39">
        <v>2.7</v>
      </c>
      <c r="F39">
        <v>-37.807470000000002</v>
      </c>
      <c r="G39">
        <v>-73.013019999999997</v>
      </c>
      <c r="H39">
        <v>1250</v>
      </c>
      <c r="I39">
        <v>874.32389999999998</v>
      </c>
      <c r="J39">
        <v>284258.81737194955</v>
      </c>
      <c r="K39">
        <v>6910.4708018137098</v>
      </c>
      <c r="L39">
        <v>318000</v>
      </c>
      <c r="M39">
        <v>14000</v>
      </c>
      <c r="N39" s="10">
        <v>3.2200000000000002E-3</v>
      </c>
      <c r="O39">
        <v>0.56999999999999995</v>
      </c>
      <c r="P39">
        <v>4.87E-2</v>
      </c>
      <c r="Q39">
        <v>6.5500000000000003E-2</v>
      </c>
      <c r="R39">
        <v>0.114</v>
      </c>
      <c r="S39">
        <v>6.2100000000000002E-3</v>
      </c>
      <c r="T39">
        <v>23.02</v>
      </c>
      <c r="U39">
        <v>1.91</v>
      </c>
      <c r="V39">
        <v>10.24</v>
      </c>
      <c r="W39">
        <v>0.99139999999999995</v>
      </c>
      <c r="X39">
        <f t="shared" si="0"/>
        <v>10.151935999999999</v>
      </c>
      <c r="Y39">
        <f t="shared" si="1"/>
        <v>4.828118E-2</v>
      </c>
      <c r="Z39">
        <f t="shared" si="2"/>
        <v>6.49367E-2</v>
      </c>
      <c r="AA39">
        <v>6.45E-3</v>
      </c>
      <c r="AB39">
        <v>23.87</v>
      </c>
      <c r="AC39">
        <v>2.14</v>
      </c>
      <c r="AD39" s="11">
        <v>76</v>
      </c>
      <c r="AE39" s="11">
        <f>_xlfn.STDEV.S(AF39:AQ39)</f>
        <v>50.037864450712519</v>
      </c>
      <c r="AF39" s="4">
        <v>75</v>
      </c>
      <c r="AG39" s="4">
        <v>80</v>
      </c>
      <c r="AH39" s="4">
        <v>70</v>
      </c>
      <c r="AI39" s="4">
        <v>20</v>
      </c>
      <c r="AJ39" s="4">
        <v>25</v>
      </c>
      <c r="AK39" s="4">
        <v>180</v>
      </c>
      <c r="AL39" s="4">
        <v>60</v>
      </c>
      <c r="AM39" s="4">
        <v>150</v>
      </c>
      <c r="AN39" s="4">
        <v>120</v>
      </c>
      <c r="AO39" s="4">
        <v>50</v>
      </c>
      <c r="AP39" s="4">
        <v>40</v>
      </c>
      <c r="AQ39" s="4">
        <v>40</v>
      </c>
      <c r="AR39" s="4"/>
      <c r="AS39" s="4">
        <v>0.76</v>
      </c>
      <c r="AT39" s="12">
        <v>0.50037864450712521</v>
      </c>
      <c r="AU39" s="11">
        <f>AVERAGE(AF39:AP39)</f>
        <v>79.090909090909093</v>
      </c>
      <c r="AV39" s="11">
        <f t="shared" si="6"/>
        <v>0.50037864450712521</v>
      </c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</row>
    <row r="40" spans="1:59" x14ac:dyDescent="0.3">
      <c r="A40" s="4" t="s">
        <v>89</v>
      </c>
      <c r="B40" s="13" t="s">
        <v>49</v>
      </c>
      <c r="C40" s="4" t="s">
        <v>90</v>
      </c>
      <c r="D40" t="s">
        <v>59</v>
      </c>
      <c r="E40">
        <v>2.7</v>
      </c>
      <c r="F40">
        <v>-37.807699999999997</v>
      </c>
      <c r="G40">
        <v>-73.012569999999997</v>
      </c>
      <c r="H40">
        <v>1239</v>
      </c>
      <c r="I40">
        <v>875.50170000000003</v>
      </c>
      <c r="J40">
        <v>318000</v>
      </c>
      <c r="K40">
        <v>14000</v>
      </c>
      <c r="P40">
        <v>4.8599999999999997E-2</v>
      </c>
      <c r="Q40">
        <v>6.5199999999999994E-2</v>
      </c>
      <c r="T40">
        <v>32.200000000000003</v>
      </c>
      <c r="W40">
        <v>0.99139999999999995</v>
      </c>
      <c r="X40">
        <f t="shared" si="0"/>
        <v>0</v>
      </c>
      <c r="Y40">
        <f t="shared" si="1"/>
        <v>4.8182039999999995E-2</v>
      </c>
      <c r="Z40">
        <f t="shared" si="2"/>
        <v>6.4639279999999993E-2</v>
      </c>
      <c r="AA40"/>
      <c r="AB40"/>
      <c r="AC40"/>
      <c r="AD40" s="11">
        <v>0</v>
      </c>
      <c r="AR40" s="4"/>
      <c r="AS40" s="4"/>
      <c r="AT40" s="12">
        <v>0</v>
      </c>
      <c r="AV40" s="11">
        <f t="shared" si="6"/>
        <v>0</v>
      </c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</row>
    <row r="41" spans="1:59" x14ac:dyDescent="0.3">
      <c r="A41" s="8" t="s">
        <v>91</v>
      </c>
      <c r="B41" s="9" t="s">
        <v>63</v>
      </c>
      <c r="C41" s="8" t="s">
        <v>92</v>
      </c>
      <c r="D41" t="s">
        <v>51</v>
      </c>
      <c r="E41">
        <v>2.7</v>
      </c>
      <c r="F41">
        <v>-32.936729999999997</v>
      </c>
      <c r="G41">
        <v>-71.074039999999997</v>
      </c>
      <c r="H41">
        <v>548</v>
      </c>
      <c r="I41">
        <v>952.0634</v>
      </c>
      <c r="J41">
        <v>155313.94114211394</v>
      </c>
      <c r="K41">
        <v>7967.6441449480189</v>
      </c>
      <c r="L41">
        <v>183835.58408457827</v>
      </c>
      <c r="M41">
        <v>7067.0161474209362</v>
      </c>
      <c r="O41">
        <v>1.28</v>
      </c>
      <c r="P41">
        <v>4.2000000000000003E-2</v>
      </c>
      <c r="Q41">
        <v>4.8599999999999997E-2</v>
      </c>
      <c r="R41">
        <v>0.09</v>
      </c>
      <c r="S41">
        <v>6.4799999999999996E-3</v>
      </c>
      <c r="T41">
        <v>23.98</v>
      </c>
      <c r="U41">
        <v>2.2000000000000002</v>
      </c>
      <c r="V41">
        <v>5.43</v>
      </c>
      <c r="W41" s="17">
        <v>0.97640000000000005</v>
      </c>
      <c r="X41">
        <f t="shared" si="0"/>
        <v>5.3018520000000002</v>
      </c>
      <c r="Y41">
        <f t="shared" si="1"/>
        <v>4.1008800000000005E-2</v>
      </c>
      <c r="Z41">
        <f t="shared" si="2"/>
        <v>4.7453040000000002E-2</v>
      </c>
      <c r="AA41">
        <v>6.7400000000000003E-3</v>
      </c>
      <c r="AB41">
        <v>24.96</v>
      </c>
      <c r="AC41">
        <v>2.4300000000000002</v>
      </c>
      <c r="AD41" s="12">
        <v>32.5</v>
      </c>
      <c r="AE41" s="11">
        <f>_xlfn.STDEV.S(AF41:AQ41)</f>
        <v>12.154310870109944</v>
      </c>
      <c r="AF41" s="4">
        <v>40</v>
      </c>
      <c r="AG41" s="4">
        <v>40</v>
      </c>
      <c r="AH41" s="4">
        <v>20</v>
      </c>
      <c r="AI41" s="4">
        <v>30</v>
      </c>
      <c r="AJ41" s="4">
        <v>40</v>
      </c>
      <c r="AK41" s="4">
        <v>40</v>
      </c>
      <c r="AL41" s="4">
        <v>40</v>
      </c>
      <c r="AM41" s="4">
        <v>40</v>
      </c>
      <c r="AN41" s="4">
        <v>20</v>
      </c>
      <c r="AO41" s="4">
        <v>20</v>
      </c>
      <c r="AP41" s="4">
        <v>10</v>
      </c>
      <c r="AQ41" s="4">
        <v>50</v>
      </c>
      <c r="AR41" s="15"/>
      <c r="AS41" s="4">
        <v>0.32500000000000001</v>
      </c>
      <c r="AT41" s="12">
        <v>0.12154310870109944</v>
      </c>
      <c r="AU41" s="11">
        <f>AVERAGE(AF41:AQ41)</f>
        <v>32.5</v>
      </c>
      <c r="AV41" s="11">
        <f t="shared" si="6"/>
        <v>0.12154310870109944</v>
      </c>
    </row>
    <row r="42" spans="1:59" x14ac:dyDescent="0.3">
      <c r="A42" s="8" t="s">
        <v>93</v>
      </c>
      <c r="B42" s="9" t="s">
        <v>63</v>
      </c>
      <c r="C42" s="8" t="s">
        <v>94</v>
      </c>
      <c r="D42" t="s">
        <v>51</v>
      </c>
      <c r="E42">
        <v>2.7</v>
      </c>
      <c r="F42">
        <v>-32.939169999999997</v>
      </c>
      <c r="G42">
        <v>-71.080569999999994</v>
      </c>
      <c r="H42">
        <v>732</v>
      </c>
      <c r="I42">
        <v>931.50070000000005</v>
      </c>
      <c r="J42">
        <v>91995.769132474903</v>
      </c>
      <c r="K42">
        <v>8881.2665830088499</v>
      </c>
      <c r="L42">
        <v>153840.36957596219</v>
      </c>
      <c r="M42">
        <v>9162.8088374652998</v>
      </c>
      <c r="N42" s="10">
        <v>2.8670000000000002E-3</v>
      </c>
      <c r="P42">
        <v>4.36E-2</v>
      </c>
      <c r="Q42">
        <v>5.2600000000000001E-2</v>
      </c>
      <c r="S42">
        <v>1.268E-2</v>
      </c>
      <c r="T42">
        <v>46.96</v>
      </c>
      <c r="U42">
        <v>5.81</v>
      </c>
      <c r="V42">
        <v>6.25</v>
      </c>
      <c r="W42">
        <v>0.99299999999999999</v>
      </c>
      <c r="X42">
        <f t="shared" si="0"/>
        <v>6.2062499999999998</v>
      </c>
      <c r="Y42">
        <f t="shared" si="1"/>
        <v>4.3294800000000001E-2</v>
      </c>
      <c r="Z42">
        <f t="shared" si="2"/>
        <v>5.2231800000000002E-2</v>
      </c>
      <c r="AA42">
        <v>1.2919999999999999E-2</v>
      </c>
      <c r="AB42">
        <v>47.85</v>
      </c>
      <c r="AC42">
        <v>6.1</v>
      </c>
      <c r="AD42" s="12">
        <v>54</v>
      </c>
      <c r="AE42" s="11">
        <f>_xlfn.STDEV.S(AF42:AO42)</f>
        <v>34.167392559071786</v>
      </c>
      <c r="AF42">
        <v>50</v>
      </c>
      <c r="AG42">
        <v>50</v>
      </c>
      <c r="AH42">
        <v>100</v>
      </c>
      <c r="AI42">
        <v>20</v>
      </c>
      <c r="AJ42">
        <v>20</v>
      </c>
      <c r="AK42">
        <v>100</v>
      </c>
      <c r="AL42">
        <v>20</v>
      </c>
      <c r="AM42">
        <v>75</v>
      </c>
      <c r="AR42" s="4"/>
      <c r="AS42" s="4">
        <v>0.54</v>
      </c>
      <c r="AT42" s="12">
        <v>0.34167392559071802</v>
      </c>
      <c r="AU42" s="11">
        <f t="shared" ref="AU42:AU43" si="9">AVERAGE(AF42:AO42)</f>
        <v>54.375</v>
      </c>
      <c r="AV42" s="11">
        <f t="shared" si="6"/>
        <v>0.34167392559071785</v>
      </c>
    </row>
    <row r="43" spans="1:59" x14ac:dyDescent="0.3">
      <c r="A43" s="8" t="s">
        <v>95</v>
      </c>
      <c r="B43" s="9" t="s">
        <v>63</v>
      </c>
      <c r="C43" s="8" t="s">
        <v>96</v>
      </c>
      <c r="D43" t="s">
        <v>51</v>
      </c>
      <c r="E43">
        <v>2.7</v>
      </c>
      <c r="F43">
        <v>-32.937519999999999</v>
      </c>
      <c r="G43">
        <v>-71.0792</v>
      </c>
      <c r="H43">
        <v>626</v>
      </c>
      <c r="I43">
        <v>943.30139999999994</v>
      </c>
      <c r="J43">
        <v>92497.751756313766</v>
      </c>
      <c r="K43">
        <v>8318.1820740959502</v>
      </c>
      <c r="L43">
        <v>103325.69171234524</v>
      </c>
      <c r="M43">
        <v>8599.7243285524</v>
      </c>
      <c r="N43" s="10">
        <v>3.9709999999999997E-3</v>
      </c>
      <c r="P43">
        <v>4.2700000000000002E-2</v>
      </c>
      <c r="Q43">
        <v>5.0299999999999997E-2</v>
      </c>
      <c r="S43">
        <v>1.174E-2</v>
      </c>
      <c r="T43">
        <v>43.47</v>
      </c>
      <c r="U43">
        <v>5.13</v>
      </c>
      <c r="V43">
        <v>5.77</v>
      </c>
      <c r="W43">
        <v>0.97430000000000005</v>
      </c>
      <c r="X43">
        <f t="shared" si="0"/>
        <v>5.6217109999999995</v>
      </c>
      <c r="Y43">
        <f t="shared" si="1"/>
        <v>4.1602610000000005E-2</v>
      </c>
      <c r="Z43">
        <f t="shared" si="2"/>
        <v>4.9007290000000002E-2</v>
      </c>
      <c r="AA43">
        <v>1.197E-2</v>
      </c>
      <c r="AB43">
        <v>44.34</v>
      </c>
      <c r="AC43">
        <v>5.41</v>
      </c>
      <c r="AD43" s="12">
        <v>15</v>
      </c>
      <c r="AE43" s="11">
        <f>_xlfn.STDEV.S(AF43:AI43)</f>
        <v>5.7735026918962582</v>
      </c>
      <c r="AF43">
        <v>10</v>
      </c>
      <c r="AG43">
        <v>20</v>
      </c>
      <c r="AH43">
        <v>20</v>
      </c>
      <c r="AI43">
        <v>10</v>
      </c>
      <c r="AR43" s="4"/>
      <c r="AS43" s="4">
        <v>0.15</v>
      </c>
      <c r="AT43" s="12">
        <v>5.7735026918962602E-2</v>
      </c>
      <c r="AU43" s="11">
        <f t="shared" si="9"/>
        <v>15</v>
      </c>
      <c r="AV43" s="11">
        <f t="shared" si="6"/>
        <v>5.7735026918962581E-2</v>
      </c>
    </row>
    <row r="44" spans="1:59" x14ac:dyDescent="0.3">
      <c r="A44" s="8" t="s">
        <v>97</v>
      </c>
      <c r="B44" s="9" t="s">
        <v>63</v>
      </c>
      <c r="C44" s="8" t="s">
        <v>92</v>
      </c>
      <c r="D44" t="s">
        <v>59</v>
      </c>
      <c r="E44">
        <v>2.7</v>
      </c>
      <c r="F44">
        <v>-32.936729999999997</v>
      </c>
      <c r="G44">
        <v>-71.074039999999997</v>
      </c>
      <c r="H44">
        <v>548</v>
      </c>
      <c r="I44">
        <v>952.0634</v>
      </c>
      <c r="J44">
        <v>183835.58408457827</v>
      </c>
      <c r="K44">
        <v>7067.0161474209362</v>
      </c>
      <c r="O44">
        <v>0.8</v>
      </c>
      <c r="P44">
        <v>4.2000000000000003E-2</v>
      </c>
      <c r="Q44">
        <v>4.8599999999999997E-2</v>
      </c>
      <c r="R44">
        <v>0.09</v>
      </c>
      <c r="S44">
        <v>5.4200000000000003E-3</v>
      </c>
      <c r="T44">
        <v>20.079999999999998</v>
      </c>
      <c r="U44">
        <v>1.72</v>
      </c>
      <c r="V44">
        <v>5.43</v>
      </c>
      <c r="W44">
        <v>0.97640000000000005</v>
      </c>
      <c r="X44">
        <f t="shared" si="0"/>
        <v>5.3018520000000002</v>
      </c>
      <c r="Y44">
        <f t="shared" si="1"/>
        <v>4.1008800000000005E-2</v>
      </c>
      <c r="Z44">
        <f t="shared" si="2"/>
        <v>4.7453040000000002E-2</v>
      </c>
      <c r="AA44">
        <v>5.6800000000000002E-3</v>
      </c>
      <c r="AB44">
        <v>21.02</v>
      </c>
      <c r="AC44">
        <v>1.92</v>
      </c>
      <c r="AD44" s="12">
        <v>0</v>
      </c>
      <c r="AR44" s="15"/>
      <c r="AS44" s="4"/>
      <c r="AT44" s="12">
        <v>0</v>
      </c>
      <c r="AV44" s="11">
        <f t="shared" si="6"/>
        <v>0</v>
      </c>
    </row>
    <row r="45" spans="1:59" x14ac:dyDescent="0.3">
      <c r="A45" s="8" t="s">
        <v>98</v>
      </c>
      <c r="B45" s="9" t="s">
        <v>63</v>
      </c>
      <c r="C45" s="8" t="s">
        <v>94</v>
      </c>
      <c r="D45" t="s">
        <v>59</v>
      </c>
      <c r="E45">
        <v>2.7</v>
      </c>
      <c r="F45">
        <v>-32.939169999999997</v>
      </c>
      <c r="G45">
        <v>-71.080569999999994</v>
      </c>
      <c r="H45">
        <v>732</v>
      </c>
      <c r="I45">
        <v>931.50070000000005</v>
      </c>
      <c r="J45">
        <v>153840.36957596219</v>
      </c>
      <c r="K45">
        <v>9162.8088374652998</v>
      </c>
      <c r="P45">
        <v>4.36E-2</v>
      </c>
      <c r="Q45">
        <v>5.2600000000000001E-2</v>
      </c>
      <c r="S45">
        <v>7.4400000000000004E-3</v>
      </c>
      <c r="T45">
        <v>27.54</v>
      </c>
      <c r="U45">
        <v>2.68</v>
      </c>
      <c r="V45">
        <v>6.25</v>
      </c>
      <c r="W45">
        <v>0.99299999999999999</v>
      </c>
      <c r="X45">
        <f t="shared" si="0"/>
        <v>6.2062499999999998</v>
      </c>
      <c r="Y45">
        <f t="shared" si="1"/>
        <v>4.3294800000000001E-2</v>
      </c>
      <c r="Z45">
        <f t="shared" si="2"/>
        <v>5.2231800000000002E-2</v>
      </c>
      <c r="AA45">
        <v>7.7400000000000004E-3</v>
      </c>
      <c r="AB45">
        <v>28.67</v>
      </c>
      <c r="AC45">
        <v>2.94</v>
      </c>
      <c r="AD45" s="12"/>
      <c r="AR45" s="15"/>
      <c r="AS45" s="4"/>
      <c r="AT45" s="12"/>
    </row>
    <row r="46" spans="1:59" x14ac:dyDescent="0.3">
      <c r="A46" s="8" t="s">
        <v>99</v>
      </c>
      <c r="B46" s="9" t="s">
        <v>63</v>
      </c>
      <c r="C46" s="8" t="s">
        <v>100</v>
      </c>
      <c r="D46" t="s">
        <v>59</v>
      </c>
      <c r="E46">
        <v>2.7</v>
      </c>
      <c r="F46">
        <v>-32.937519999999999</v>
      </c>
      <c r="G46">
        <v>-71.0792</v>
      </c>
      <c r="H46">
        <v>626</v>
      </c>
      <c r="I46">
        <v>943.30139999999994</v>
      </c>
      <c r="J46">
        <v>103325.69171234524</v>
      </c>
      <c r="K46">
        <v>8599.7243285524</v>
      </c>
      <c r="P46">
        <v>4.2700000000000002E-2</v>
      </c>
      <c r="Q46">
        <v>5.0299999999999997E-2</v>
      </c>
      <c r="S46">
        <v>1.0460000000000001E-2</v>
      </c>
      <c r="T46">
        <v>38.75</v>
      </c>
      <c r="U46">
        <v>4.38</v>
      </c>
      <c r="V46">
        <v>5.77</v>
      </c>
      <c r="W46">
        <v>0.99299999999999999</v>
      </c>
      <c r="X46">
        <f t="shared" si="0"/>
        <v>5.7296099999999992</v>
      </c>
      <c r="Y46">
        <f t="shared" si="1"/>
        <v>4.2401100000000004E-2</v>
      </c>
      <c r="Z46">
        <f t="shared" si="2"/>
        <v>4.9947899999999996E-2</v>
      </c>
      <c r="AA46">
        <v>1.072E-2</v>
      </c>
      <c r="AB46">
        <v>39.71</v>
      </c>
      <c r="AC46">
        <v>4.66</v>
      </c>
      <c r="AD46" s="12"/>
      <c r="AR46" s="15"/>
      <c r="AS46" s="4"/>
      <c r="AT46" s="12"/>
    </row>
    <row r="47" spans="1:59" x14ac:dyDescent="0.3">
      <c r="X47">
        <f t="shared" si="0"/>
        <v>0</v>
      </c>
      <c r="Y47">
        <f t="shared" si="1"/>
        <v>0</v>
      </c>
      <c r="Z47">
        <f t="shared" si="2"/>
        <v>0</v>
      </c>
      <c r="AA47"/>
      <c r="AB47"/>
      <c r="AC47"/>
      <c r="AD47" s="12"/>
      <c r="AE47" s="12"/>
      <c r="AS47" s="12"/>
    </row>
    <row r="48" spans="1:59" x14ac:dyDescent="0.3">
      <c r="A48" s="18" t="s">
        <v>101</v>
      </c>
      <c r="B48" s="9"/>
      <c r="X48">
        <f t="shared" si="0"/>
        <v>0</v>
      </c>
      <c r="Y48">
        <f t="shared" si="1"/>
        <v>0</v>
      </c>
      <c r="Z48">
        <f t="shared" si="2"/>
        <v>0</v>
      </c>
      <c r="AA48"/>
      <c r="AB48"/>
      <c r="AC48"/>
      <c r="AD48" s="3" t="s">
        <v>102</v>
      </c>
      <c r="AE48" s="3" t="s">
        <v>103</v>
      </c>
      <c r="AF48" s="5" t="s">
        <v>104</v>
      </c>
      <c r="AG48" s="5" t="s">
        <v>105</v>
      </c>
      <c r="AH48" s="5" t="s">
        <v>106</v>
      </c>
      <c r="AI48" s="5" t="s">
        <v>107</v>
      </c>
      <c r="AJ48" s="5" t="s">
        <v>108</v>
      </c>
      <c r="AK48" s="5" t="s">
        <v>109</v>
      </c>
      <c r="AL48" s="5" t="s">
        <v>110</v>
      </c>
      <c r="AM48" s="5" t="s">
        <v>111</v>
      </c>
      <c r="AN48" s="5" t="s">
        <v>112</v>
      </c>
      <c r="AO48" s="5" t="s">
        <v>113</v>
      </c>
      <c r="AP48" s="5" t="s">
        <v>114</v>
      </c>
      <c r="AQ48" s="5" t="s">
        <v>115</v>
      </c>
      <c r="AR48" s="5" t="s">
        <v>116</v>
      </c>
      <c r="AS48" s="3" t="s">
        <v>117</v>
      </c>
      <c r="AT48" s="3" t="s">
        <v>118</v>
      </c>
    </row>
    <row r="49" spans="1:59" x14ac:dyDescent="0.3">
      <c r="A49" s="19" t="s">
        <v>119</v>
      </c>
      <c r="B49" s="9" t="s">
        <v>49</v>
      </c>
      <c r="C49" t="s">
        <v>120</v>
      </c>
      <c r="D49" t="s">
        <v>121</v>
      </c>
      <c r="E49">
        <v>2.7</v>
      </c>
      <c r="F49">
        <v>-37.825679999999998</v>
      </c>
      <c r="G49">
        <v>-73.035439999999994</v>
      </c>
      <c r="H49">
        <v>1394</v>
      </c>
      <c r="I49">
        <v>859.01329999999996</v>
      </c>
      <c r="J49">
        <v>825080.08302576549</v>
      </c>
      <c r="K49">
        <v>28469.397366807414</v>
      </c>
      <c r="N49"/>
      <c r="P49">
        <v>5.0200000000000002E-2</v>
      </c>
      <c r="Q49">
        <v>6.9500000000000006E-2</v>
      </c>
      <c r="R49">
        <v>0.11899999999999999</v>
      </c>
      <c r="V49">
        <v>11.41</v>
      </c>
      <c r="W49">
        <v>0.99270000000000003</v>
      </c>
      <c r="X49">
        <f t="shared" si="0"/>
        <v>11.326707000000001</v>
      </c>
      <c r="Y49">
        <f t="shared" si="1"/>
        <v>4.9833540000000003E-2</v>
      </c>
      <c r="Z49">
        <f t="shared" si="2"/>
        <v>6.8992650000000003E-2</v>
      </c>
      <c r="AA49"/>
      <c r="AB49" s="20">
        <v>8.5299999999999994</v>
      </c>
      <c r="AC49"/>
      <c r="AD49" s="4">
        <v>22</v>
      </c>
      <c r="AE49" s="4">
        <v>21</v>
      </c>
      <c r="AF49" s="4">
        <v>12</v>
      </c>
      <c r="AG49" s="4">
        <v>12</v>
      </c>
      <c r="AH49" s="4">
        <v>13</v>
      </c>
      <c r="AI49" s="4">
        <v>3</v>
      </c>
      <c r="AJ49" s="4">
        <v>3</v>
      </c>
      <c r="AK49" s="4">
        <v>9</v>
      </c>
      <c r="AL49" s="4">
        <v>5</v>
      </c>
      <c r="AM49" s="4">
        <v>3</v>
      </c>
      <c r="AN49" s="4">
        <v>5</v>
      </c>
      <c r="AO49" s="4">
        <v>4</v>
      </c>
      <c r="AP49" s="4">
        <v>2</v>
      </c>
      <c r="AQ49" s="11">
        <v>0.5</v>
      </c>
      <c r="AR49" s="11">
        <v>3</v>
      </c>
      <c r="AT49">
        <f>_xlfn.STDEV.S(AD49:AR49)</f>
        <v>6.8077336974383842</v>
      </c>
      <c r="AU49"/>
    </row>
    <row r="50" spans="1:59" x14ac:dyDescent="0.3">
      <c r="A50" s="19" t="s">
        <v>122</v>
      </c>
      <c r="B50" s="9" t="s">
        <v>49</v>
      </c>
      <c r="C50" t="s">
        <v>123</v>
      </c>
      <c r="D50" t="s">
        <v>121</v>
      </c>
      <c r="E50">
        <v>2.7</v>
      </c>
      <c r="F50">
        <v>-37.820839999999997</v>
      </c>
      <c r="G50">
        <v>-73.034189999999995</v>
      </c>
      <c r="H50">
        <v>1398</v>
      </c>
      <c r="I50">
        <v>858.59360000000004</v>
      </c>
      <c r="J50">
        <v>692176.56426255056</v>
      </c>
      <c r="K50">
        <v>24437.407052604311</v>
      </c>
      <c r="N50"/>
      <c r="P50">
        <v>5.0299999999999997E-2</v>
      </c>
      <c r="Q50">
        <v>6.9599999999999995E-2</v>
      </c>
      <c r="R50">
        <v>0.11899999999999999</v>
      </c>
      <c r="V50">
        <v>11.41</v>
      </c>
      <c r="W50">
        <v>0.99980000000000002</v>
      </c>
      <c r="X50">
        <f t="shared" si="0"/>
        <v>11.407718000000001</v>
      </c>
      <c r="Y50">
        <f t="shared" si="1"/>
        <v>5.0289939999999998E-2</v>
      </c>
      <c r="Z50">
        <f t="shared" si="2"/>
        <v>6.9586079999999995E-2</v>
      </c>
      <c r="AA50"/>
      <c r="AB50" s="20">
        <v>10.26</v>
      </c>
      <c r="AC50"/>
      <c r="AD50" s="4">
        <v>7</v>
      </c>
      <c r="AE50" s="4">
        <v>3.5</v>
      </c>
      <c r="AF50" s="4">
        <v>3</v>
      </c>
      <c r="AG50" s="4">
        <v>3</v>
      </c>
      <c r="AH50" s="4">
        <v>2</v>
      </c>
      <c r="AI50" s="4">
        <v>4.5</v>
      </c>
      <c r="AJ50" s="4">
        <v>8</v>
      </c>
      <c r="AK50" s="4">
        <v>3</v>
      </c>
      <c r="AL50" s="4">
        <v>7</v>
      </c>
      <c r="AM50" s="4">
        <v>2.5</v>
      </c>
      <c r="AN50" s="4">
        <v>2</v>
      </c>
      <c r="AO50" s="4">
        <v>5</v>
      </c>
      <c r="AP50" s="4">
        <v>1.5</v>
      </c>
      <c r="AQ50" s="11">
        <v>5</v>
      </c>
      <c r="AR50" s="11">
        <v>6</v>
      </c>
      <c r="AS50" s="11">
        <v>13</v>
      </c>
      <c r="AT50">
        <f>_xlfn.STDEV.S(AD50:AS50)</f>
        <v>2.9664793948382653</v>
      </c>
      <c r="AU50"/>
    </row>
    <row r="51" spans="1:59" x14ac:dyDescent="0.3">
      <c r="A51" s="17" t="s">
        <v>124</v>
      </c>
      <c r="B51" s="9" t="s">
        <v>49</v>
      </c>
      <c r="C51" t="s">
        <v>125</v>
      </c>
      <c r="D51" t="s">
        <v>121</v>
      </c>
      <c r="E51">
        <v>2.7</v>
      </c>
      <c r="F51">
        <v>-37.81935</v>
      </c>
      <c r="G51">
        <v>-73.032179999999997</v>
      </c>
      <c r="H51">
        <v>1364</v>
      </c>
      <c r="I51">
        <v>862.18629999999996</v>
      </c>
      <c r="J51">
        <v>517518.97611856711</v>
      </c>
      <c r="K51">
        <v>19902.809964003722</v>
      </c>
      <c r="N51"/>
      <c r="P51">
        <v>4.99E-2</v>
      </c>
      <c r="Q51">
        <v>6.8599999999999994E-2</v>
      </c>
      <c r="R51">
        <v>0.11799999999999999</v>
      </c>
      <c r="V51">
        <v>11.41</v>
      </c>
      <c r="W51">
        <v>0.99950000000000006</v>
      </c>
      <c r="X51">
        <f t="shared" si="0"/>
        <v>11.404295000000001</v>
      </c>
      <c r="Y51">
        <f t="shared" si="1"/>
        <v>4.9875050000000004E-2</v>
      </c>
      <c r="Z51">
        <f t="shared" si="2"/>
        <v>6.8565699999999993E-2</v>
      </c>
      <c r="AA51"/>
      <c r="AB51" s="20">
        <v>14.15</v>
      </c>
      <c r="AC51"/>
      <c r="AD51" s="4" t="s">
        <v>126</v>
      </c>
      <c r="AE51" s="4"/>
      <c r="AP51"/>
      <c r="AQ51" s="11"/>
      <c r="AR51" s="11"/>
      <c r="AT51">
        <v>2</v>
      </c>
      <c r="AU51"/>
    </row>
    <row r="52" spans="1:59" x14ac:dyDescent="0.3">
      <c r="A52" s="17" t="s">
        <v>127</v>
      </c>
      <c r="B52" s="9" t="s">
        <v>49</v>
      </c>
      <c r="C52" t="s">
        <v>128</v>
      </c>
      <c r="D52" t="s">
        <v>121</v>
      </c>
      <c r="E52">
        <v>2.7</v>
      </c>
      <c r="F52">
        <v>-37.825830000000003</v>
      </c>
      <c r="G52">
        <v>-73.033879999999996</v>
      </c>
      <c r="H52">
        <v>1375</v>
      </c>
      <c r="I52">
        <v>861.01990000000001</v>
      </c>
      <c r="J52">
        <v>654942.87909722619</v>
      </c>
      <c r="K52">
        <v>22935.872298585797</v>
      </c>
      <c r="N52"/>
      <c r="P52">
        <v>0.05</v>
      </c>
      <c r="Q52">
        <v>6.8900000000000003E-2</v>
      </c>
      <c r="R52" s="17">
        <v>0.11799999999999999</v>
      </c>
      <c r="V52">
        <v>11.41</v>
      </c>
      <c r="W52">
        <v>0.99950000000000006</v>
      </c>
      <c r="X52">
        <f t="shared" si="0"/>
        <v>11.404295000000001</v>
      </c>
      <c r="Y52">
        <f t="shared" si="1"/>
        <v>4.9975000000000006E-2</v>
      </c>
      <c r="Z52">
        <f t="shared" si="2"/>
        <v>6.8865550000000011E-2</v>
      </c>
      <c r="AA52"/>
      <c r="AB52" s="20">
        <v>10.67</v>
      </c>
      <c r="AC52"/>
      <c r="AD52" s="4">
        <v>4.5</v>
      </c>
      <c r="AE52" s="4">
        <v>1.5</v>
      </c>
      <c r="AF52" s="4">
        <v>3</v>
      </c>
      <c r="AG52" s="4">
        <v>8</v>
      </c>
      <c r="AH52" s="4">
        <v>4</v>
      </c>
      <c r="AI52" s="4">
        <v>5</v>
      </c>
      <c r="AJ52" s="4">
        <v>5</v>
      </c>
      <c r="AP52"/>
      <c r="AQ52" s="11"/>
      <c r="AR52" s="11"/>
      <c r="AT52">
        <f t="shared" ref="AT52:AT53" si="10">_xlfn.STDEV.S(AD52:AS52)</f>
        <v>2.0089087300607482</v>
      </c>
      <c r="AU52"/>
    </row>
    <row r="53" spans="1:59" x14ac:dyDescent="0.3">
      <c r="A53" s="17" t="s">
        <v>129</v>
      </c>
      <c r="B53" s="9" t="s">
        <v>49</v>
      </c>
      <c r="C53" t="s">
        <v>130</v>
      </c>
      <c r="D53" t="s">
        <v>131</v>
      </c>
      <c r="E53">
        <v>2.7</v>
      </c>
      <c r="F53">
        <v>-37.825000000000003</v>
      </c>
      <c r="G53">
        <v>-73.033879999999996</v>
      </c>
      <c r="H53">
        <v>1400</v>
      </c>
      <c r="I53">
        <v>858.38080000000002</v>
      </c>
      <c r="J53">
        <v>385096.07317937823</v>
      </c>
      <c r="K53">
        <v>13995.540243167463</v>
      </c>
      <c r="N53"/>
      <c r="P53">
        <v>5.0299999999999997E-2</v>
      </c>
      <c r="Q53">
        <v>6.9599999999999995E-2</v>
      </c>
      <c r="R53">
        <v>0.11899999999999999</v>
      </c>
      <c r="V53">
        <v>11.41</v>
      </c>
      <c r="W53">
        <v>0.99419999999999997</v>
      </c>
      <c r="X53">
        <f t="shared" si="0"/>
        <v>11.343821999999999</v>
      </c>
      <c r="Y53">
        <f t="shared" si="1"/>
        <v>5.0008259999999999E-2</v>
      </c>
      <c r="Z53">
        <f t="shared" si="2"/>
        <v>6.9196319999999992E-2</v>
      </c>
      <c r="AA53"/>
      <c r="AB53" s="20">
        <v>18.64</v>
      </c>
      <c r="AC53"/>
      <c r="AD53" s="4">
        <v>5</v>
      </c>
      <c r="AE53" s="4">
        <v>3</v>
      </c>
      <c r="AF53" s="4">
        <v>8</v>
      </c>
      <c r="AG53" s="4">
        <v>6.5</v>
      </c>
      <c r="AH53" s="4">
        <v>7</v>
      </c>
      <c r="AI53" s="4">
        <v>5</v>
      </c>
      <c r="AJ53" s="4">
        <v>2</v>
      </c>
      <c r="AK53" s="4">
        <v>2.5</v>
      </c>
      <c r="AL53" s="4">
        <v>4</v>
      </c>
      <c r="AP53"/>
      <c r="AQ53" s="11"/>
      <c r="AR53" s="11"/>
      <c r="AT53">
        <f t="shared" si="10"/>
        <v>2.0933094478467447</v>
      </c>
      <c r="AU53"/>
    </row>
    <row r="54" spans="1:59" x14ac:dyDescent="0.3">
      <c r="A54" s="17" t="s">
        <v>132</v>
      </c>
      <c r="B54" s="9" t="s">
        <v>63</v>
      </c>
      <c r="C54" t="s">
        <v>133</v>
      </c>
      <c r="D54" t="s">
        <v>121</v>
      </c>
      <c r="E54">
        <v>2.7</v>
      </c>
      <c r="F54">
        <v>-32.937730000000002</v>
      </c>
      <c r="G54">
        <v>-71.081440000000001</v>
      </c>
      <c r="H54">
        <v>622</v>
      </c>
      <c r="I54">
        <v>943.74829999999997</v>
      </c>
      <c r="J54">
        <v>182975.04966658942</v>
      </c>
      <c r="K54">
        <v>10835.060370668363</v>
      </c>
      <c r="N54"/>
      <c r="P54">
        <v>4.2599999999999999E-2</v>
      </c>
      <c r="Q54">
        <v>5.0200000000000002E-2</v>
      </c>
      <c r="R54">
        <v>9.1999999999999998E-2</v>
      </c>
      <c r="V54">
        <v>11.41</v>
      </c>
      <c r="W54">
        <v>0.92589999999999995</v>
      </c>
      <c r="X54">
        <f t="shared" si="0"/>
        <v>10.564518999999999</v>
      </c>
      <c r="Y54">
        <f t="shared" si="1"/>
        <v>3.9443339999999993E-2</v>
      </c>
      <c r="Z54">
        <f t="shared" si="2"/>
        <v>4.6480179999999996E-2</v>
      </c>
      <c r="AA54"/>
      <c r="AB54" s="20">
        <v>22.28</v>
      </c>
      <c r="AC54"/>
      <c r="AT54"/>
    </row>
    <row r="55" spans="1:59" x14ac:dyDescent="0.3">
      <c r="AA55"/>
      <c r="AB55"/>
      <c r="AC55"/>
    </row>
    <row r="56" spans="1:59" ht="28.8" x14ac:dyDescent="0.3">
      <c r="A56" s="1" t="s">
        <v>3</v>
      </c>
      <c r="B56" s="1" t="s">
        <v>4</v>
      </c>
      <c r="C56" s="1" t="s">
        <v>5</v>
      </c>
      <c r="D56" s="1" t="s">
        <v>6</v>
      </c>
      <c r="E56" s="1" t="s">
        <v>7</v>
      </c>
      <c r="F56" s="1" t="s">
        <v>8</v>
      </c>
      <c r="G56" s="1" t="s">
        <v>9</v>
      </c>
      <c r="H56" s="1" t="s">
        <v>10</v>
      </c>
      <c r="I56" s="1" t="s">
        <v>11</v>
      </c>
      <c r="J56" s="1" t="s">
        <v>12</v>
      </c>
      <c r="K56" s="1" t="s">
        <v>13</v>
      </c>
      <c r="L56" s="1" t="s">
        <v>14</v>
      </c>
      <c r="M56" s="1" t="s">
        <v>15</v>
      </c>
      <c r="N56" s="2" t="s">
        <v>16</v>
      </c>
      <c r="O56" s="1" t="s">
        <v>17</v>
      </c>
      <c r="P56" s="1" t="s">
        <v>18</v>
      </c>
      <c r="Q56" s="1" t="s">
        <v>19</v>
      </c>
      <c r="R56" s="1" t="s">
        <v>20</v>
      </c>
      <c r="S56" s="1" t="s">
        <v>21</v>
      </c>
      <c r="T56" s="1" t="s">
        <v>22</v>
      </c>
      <c r="U56" s="1" t="s">
        <v>23</v>
      </c>
      <c r="V56" s="1" t="s">
        <v>24</v>
      </c>
      <c r="W56" s="1" t="s">
        <v>25</v>
      </c>
      <c r="X56" s="1" t="s">
        <v>26</v>
      </c>
      <c r="Y56" s="1" t="s">
        <v>27</v>
      </c>
      <c r="Z56" s="1" t="s">
        <v>28</v>
      </c>
      <c r="AA56" s="1" t="s">
        <v>21</v>
      </c>
      <c r="AB56" s="1" t="s">
        <v>22</v>
      </c>
      <c r="AC56" s="1" t="s">
        <v>23</v>
      </c>
      <c r="AD56" s="3"/>
      <c r="AE56" s="3" t="s">
        <v>30</v>
      </c>
      <c r="AF56" s="5" t="s">
        <v>31</v>
      </c>
      <c r="AG56" s="5" t="s">
        <v>32</v>
      </c>
      <c r="AH56" s="5" t="s">
        <v>33</v>
      </c>
      <c r="AI56" s="5" t="s">
        <v>34</v>
      </c>
      <c r="AJ56" s="5" t="s">
        <v>35</v>
      </c>
      <c r="AK56" s="5" t="s">
        <v>36</v>
      </c>
      <c r="AL56" s="5" t="s">
        <v>37</v>
      </c>
      <c r="AM56" s="5" t="s">
        <v>38</v>
      </c>
      <c r="AN56" s="5" t="s">
        <v>39</v>
      </c>
      <c r="AO56" s="5" t="s">
        <v>40</v>
      </c>
      <c r="AP56" s="5" t="s">
        <v>41</v>
      </c>
      <c r="AQ56" s="5" t="s">
        <v>42</v>
      </c>
      <c r="AR56" s="1" t="s">
        <v>43</v>
      </c>
      <c r="AS56" s="3" t="s">
        <v>44</v>
      </c>
      <c r="AT56" s="3" t="s">
        <v>45</v>
      </c>
      <c r="AU56" s="3"/>
      <c r="AV56" s="3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x14ac:dyDescent="0.3">
      <c r="A57" t="s">
        <v>58</v>
      </c>
      <c r="B57" t="s">
        <v>49</v>
      </c>
      <c r="C57" t="s">
        <v>53</v>
      </c>
      <c r="D57" t="s">
        <v>59</v>
      </c>
      <c r="E57">
        <v>2.7</v>
      </c>
      <c r="F57">
        <v>-37.817450000000001</v>
      </c>
      <c r="G57">
        <v>-73.030919999999995</v>
      </c>
      <c r="H57">
        <v>1275</v>
      </c>
      <c r="I57">
        <v>871.64729999999997</v>
      </c>
      <c r="J57">
        <v>231689.23787769373</v>
      </c>
      <c r="K57">
        <v>9546.0963652453484</v>
      </c>
      <c r="O57">
        <v>1.22</v>
      </c>
      <c r="P57">
        <v>4.9000000000000002E-2</v>
      </c>
      <c r="Q57">
        <v>6.6199999999999995E-2</v>
      </c>
      <c r="R57">
        <v>0.115</v>
      </c>
      <c r="S57">
        <v>7.8200000000000006E-3</v>
      </c>
      <c r="T57">
        <v>28.95</v>
      </c>
      <c r="U57">
        <v>2.58</v>
      </c>
      <c r="V57">
        <v>10.43</v>
      </c>
      <c r="W57">
        <v>0.99890000000000001</v>
      </c>
      <c r="X57">
        <v>10.418526999999999</v>
      </c>
      <c r="Y57">
        <v>4.8946099999999999E-2</v>
      </c>
      <c r="Z57">
        <v>6.6127179999999994E-2</v>
      </c>
      <c r="AA57">
        <v>8.0499999999999999E-3</v>
      </c>
      <c r="AB57">
        <v>29.81</v>
      </c>
      <c r="AC57">
        <v>2.84</v>
      </c>
      <c r="AT57" s="11">
        <v>0</v>
      </c>
    </row>
    <row r="58" spans="1:59" x14ac:dyDescent="0.3">
      <c r="A58" t="s">
        <v>60</v>
      </c>
      <c r="B58" t="s">
        <v>49</v>
      </c>
      <c r="C58" t="s">
        <v>50</v>
      </c>
      <c r="D58" t="s">
        <v>59</v>
      </c>
      <c r="E58">
        <v>2.7</v>
      </c>
      <c r="F58">
        <v>-37.789360000000002</v>
      </c>
      <c r="G58">
        <v>-72.997730000000004</v>
      </c>
      <c r="H58">
        <v>1383</v>
      </c>
      <c r="I58">
        <v>860.19190000000003</v>
      </c>
      <c r="J58">
        <v>504148.74826021324</v>
      </c>
      <c r="K58">
        <v>17611.634282519877</v>
      </c>
      <c r="O58">
        <v>0.51</v>
      </c>
      <c r="P58">
        <v>5.0099999999999999E-2</v>
      </c>
      <c r="Q58">
        <v>6.9199999999999998E-2</v>
      </c>
      <c r="R58">
        <v>0.11899999999999999</v>
      </c>
      <c r="S58">
        <v>3.7699999999999999E-3</v>
      </c>
      <c r="T58">
        <v>13.96</v>
      </c>
      <c r="U58">
        <v>1.24</v>
      </c>
      <c r="V58">
        <v>11.3</v>
      </c>
      <c r="W58">
        <v>0.99839999999999995</v>
      </c>
      <c r="X58">
        <v>11.28192</v>
      </c>
      <c r="Y58">
        <v>5.0019839999999996E-2</v>
      </c>
      <c r="Z58">
        <v>6.9089279999999989E-2</v>
      </c>
      <c r="AA58">
        <v>3.98E-3</v>
      </c>
      <c r="AB58">
        <v>14.73</v>
      </c>
      <c r="AC58">
        <v>1.4</v>
      </c>
      <c r="AT58" s="11">
        <v>0</v>
      </c>
    </row>
    <row r="59" spans="1:59" x14ac:dyDescent="0.3">
      <c r="A59" t="s">
        <v>61</v>
      </c>
      <c r="B59" t="s">
        <v>49</v>
      </c>
      <c r="C59" t="s">
        <v>56</v>
      </c>
      <c r="D59" t="s">
        <v>59</v>
      </c>
      <c r="E59">
        <v>2.7</v>
      </c>
      <c r="F59">
        <v>-37.790309999999998</v>
      </c>
      <c r="G59">
        <v>-72.998819999999995</v>
      </c>
      <c r="H59">
        <v>1368</v>
      </c>
      <c r="I59">
        <v>861.77689999999996</v>
      </c>
      <c r="J59">
        <v>426586.05384695029</v>
      </c>
      <c r="K59">
        <v>16019.680714285392</v>
      </c>
      <c r="O59">
        <v>0.64</v>
      </c>
      <c r="P59">
        <v>0.05</v>
      </c>
      <c r="Q59">
        <v>6.8699999999999997E-2</v>
      </c>
      <c r="R59">
        <v>0.11799999999999999</v>
      </c>
      <c r="S59">
        <v>4.4400000000000004E-3</v>
      </c>
      <c r="T59">
        <v>16.440000000000001</v>
      </c>
      <c r="U59">
        <v>1.47</v>
      </c>
      <c r="V59">
        <v>11.18</v>
      </c>
      <c r="W59">
        <v>0.99650000000000005</v>
      </c>
      <c r="X59">
        <v>11.14087</v>
      </c>
      <c r="Y59">
        <v>4.9825000000000008E-2</v>
      </c>
      <c r="Z59">
        <v>6.8459549999999994E-2</v>
      </c>
      <c r="AA59">
        <v>4.6600000000000001E-3</v>
      </c>
      <c r="AB59">
        <v>17.260000000000002</v>
      </c>
      <c r="AC59">
        <v>1.65</v>
      </c>
      <c r="AT59" s="11">
        <v>0</v>
      </c>
    </row>
    <row r="60" spans="1:59" x14ac:dyDescent="0.3">
      <c r="A60" t="s">
        <v>67</v>
      </c>
      <c r="B60" t="s">
        <v>63</v>
      </c>
      <c r="C60" t="s">
        <v>64</v>
      </c>
      <c r="D60" t="s">
        <v>59</v>
      </c>
      <c r="E60">
        <v>2.7</v>
      </c>
      <c r="F60">
        <v>-32.939729999999997</v>
      </c>
      <c r="G60">
        <v>-71.073480000000004</v>
      </c>
      <c r="H60">
        <v>706</v>
      </c>
      <c r="I60">
        <v>934.38670000000002</v>
      </c>
      <c r="J60">
        <v>63090.875866337512</v>
      </c>
      <c r="K60">
        <v>3738.4876012208238</v>
      </c>
      <c r="O60">
        <v>4.0999999999999996</v>
      </c>
      <c r="P60">
        <v>4.3400000000000001E-2</v>
      </c>
      <c r="Q60">
        <v>5.1999999999999998E-2</v>
      </c>
      <c r="R60">
        <v>9.5000000000000001E-2</v>
      </c>
      <c r="S60">
        <v>1.8380000000000001E-2</v>
      </c>
      <c r="T60">
        <v>68.069999999999993</v>
      </c>
      <c r="U60">
        <v>6.43</v>
      </c>
      <c r="V60">
        <v>6.13</v>
      </c>
      <c r="W60">
        <v>0.93810000000000004</v>
      </c>
      <c r="X60">
        <v>5.750553</v>
      </c>
      <c r="Y60">
        <v>4.0713540000000006E-2</v>
      </c>
      <c r="Z60">
        <v>4.8781199999999997E-2</v>
      </c>
      <c r="AA60">
        <v>1.8440000000000002E-2</v>
      </c>
      <c r="AB60">
        <v>68.3</v>
      </c>
      <c r="AC60">
        <v>6.78</v>
      </c>
      <c r="AT60" s="11">
        <v>0</v>
      </c>
    </row>
    <row r="61" spans="1:59" x14ac:dyDescent="0.3">
      <c r="A61" t="s">
        <v>68</v>
      </c>
      <c r="B61" t="s">
        <v>63</v>
      </c>
      <c r="C61" t="s">
        <v>66</v>
      </c>
      <c r="D61" t="s">
        <v>59</v>
      </c>
      <c r="E61">
        <v>2.7</v>
      </c>
      <c r="F61">
        <v>-32.94097</v>
      </c>
      <c r="G61">
        <v>-71.074420000000003</v>
      </c>
      <c r="H61">
        <v>768</v>
      </c>
      <c r="I61">
        <v>927.52279999999996</v>
      </c>
      <c r="J61">
        <v>87817.026147619632</v>
      </c>
      <c r="K61">
        <v>4449.4144664064861</v>
      </c>
      <c r="O61">
        <v>2.61</v>
      </c>
      <c r="P61">
        <v>4.3999999999999997E-2</v>
      </c>
      <c r="Q61">
        <v>5.3400000000000003E-2</v>
      </c>
      <c r="R61">
        <v>9.7000000000000003E-2</v>
      </c>
      <c r="S61">
        <v>1.363E-2</v>
      </c>
      <c r="T61">
        <v>50.48</v>
      </c>
      <c r="U61">
        <v>4.55</v>
      </c>
      <c r="V61">
        <v>6.42</v>
      </c>
      <c r="W61">
        <v>0.99490000000000001</v>
      </c>
      <c r="X61">
        <v>6.3872580000000001</v>
      </c>
      <c r="Y61">
        <v>4.3775599999999998E-2</v>
      </c>
      <c r="Z61">
        <v>5.312766E-2</v>
      </c>
      <c r="AA61">
        <v>1.3849999999999999E-2</v>
      </c>
      <c r="AB61">
        <v>51.31</v>
      </c>
      <c r="AC61">
        <v>4.8899999999999997</v>
      </c>
      <c r="AT61" s="11">
        <v>0</v>
      </c>
    </row>
    <row r="62" spans="1:59" x14ac:dyDescent="0.3">
      <c r="A62" t="s">
        <v>80</v>
      </c>
      <c r="B62" t="s">
        <v>70</v>
      </c>
      <c r="C62" t="s">
        <v>81</v>
      </c>
      <c r="D62" t="s">
        <v>59</v>
      </c>
      <c r="E62">
        <v>2.7</v>
      </c>
      <c r="F62">
        <v>-29.757719999999999</v>
      </c>
      <c r="G62">
        <v>-71.166309999999996</v>
      </c>
      <c r="H62">
        <v>665</v>
      </c>
      <c r="I62">
        <v>939.71870000000001</v>
      </c>
      <c r="J62">
        <v>209688.85422648603</v>
      </c>
      <c r="K62">
        <v>8306.9605592370099</v>
      </c>
      <c r="O62">
        <v>0.74</v>
      </c>
      <c r="P62">
        <v>4.2900000000000001E-2</v>
      </c>
      <c r="Q62">
        <v>5.0999999999999997E-2</v>
      </c>
      <c r="R62">
        <v>9.4E-2</v>
      </c>
      <c r="S62">
        <v>4.8300000000000001E-3</v>
      </c>
      <c r="T62">
        <v>17.89</v>
      </c>
      <c r="U62">
        <v>1.55</v>
      </c>
      <c r="V62">
        <v>5.56</v>
      </c>
      <c r="W62">
        <v>0.98360000000000003</v>
      </c>
      <c r="X62">
        <v>5.4688159999999995</v>
      </c>
      <c r="Y62">
        <v>4.2196440000000002E-2</v>
      </c>
      <c r="Z62">
        <v>5.0163599999999996E-2</v>
      </c>
      <c r="AA62">
        <v>5.1700000000000001E-3</v>
      </c>
      <c r="AB62">
        <v>19.14</v>
      </c>
      <c r="AC62">
        <v>1.77</v>
      </c>
    </row>
    <row r="63" spans="1:59" x14ac:dyDescent="0.3">
      <c r="A63" t="s">
        <v>82</v>
      </c>
      <c r="B63" t="s">
        <v>70</v>
      </c>
      <c r="C63" t="s">
        <v>71</v>
      </c>
      <c r="D63" t="s">
        <v>59</v>
      </c>
      <c r="E63">
        <v>2.7</v>
      </c>
      <c r="F63">
        <v>-29.756229999999999</v>
      </c>
      <c r="G63">
        <v>-71.166219999999996</v>
      </c>
      <c r="H63">
        <v>705</v>
      </c>
      <c r="I63">
        <v>935.29020000000003</v>
      </c>
      <c r="J63">
        <v>257796.81088476052</v>
      </c>
      <c r="K63">
        <v>11192.215048138769</v>
      </c>
      <c r="O63">
        <v>0.67</v>
      </c>
      <c r="P63">
        <v>4.3299999999999998E-2</v>
      </c>
      <c r="Q63">
        <v>5.1799999999999999E-2</v>
      </c>
      <c r="R63">
        <v>9.5000000000000001E-2</v>
      </c>
      <c r="S63">
        <v>3.9899999999999996E-3</v>
      </c>
      <c r="T63">
        <v>14.77</v>
      </c>
      <c r="U63">
        <v>1.33</v>
      </c>
      <c r="V63">
        <v>5.72</v>
      </c>
      <c r="W63">
        <v>0.99839999999999995</v>
      </c>
      <c r="X63">
        <v>5.7108479999999995</v>
      </c>
      <c r="Y63">
        <v>4.3230719999999993E-2</v>
      </c>
      <c r="Z63">
        <v>5.1717119999999998E-2</v>
      </c>
      <c r="AA63">
        <v>4.3099999999999996E-3</v>
      </c>
      <c r="AB63">
        <v>15.95</v>
      </c>
      <c r="AC63">
        <v>1.53</v>
      </c>
    </row>
    <row r="64" spans="1:59" x14ac:dyDescent="0.3">
      <c r="A64" t="s">
        <v>83</v>
      </c>
      <c r="B64" t="s">
        <v>70</v>
      </c>
      <c r="C64" t="s">
        <v>76</v>
      </c>
      <c r="D64" t="s">
        <v>59</v>
      </c>
      <c r="E64">
        <v>2.7</v>
      </c>
      <c r="F64">
        <v>-29.757629999999999</v>
      </c>
      <c r="G64">
        <v>-71.165989999999994</v>
      </c>
      <c r="H64">
        <v>665</v>
      </c>
      <c r="I64">
        <v>939.71900000000005</v>
      </c>
      <c r="J64">
        <v>238683.06889811411</v>
      </c>
      <c r="K64">
        <v>8870.0450681499078</v>
      </c>
      <c r="O64">
        <v>0.61</v>
      </c>
      <c r="P64">
        <v>4.2900000000000001E-2</v>
      </c>
      <c r="Q64">
        <v>5.0999999999999997E-2</v>
      </c>
      <c r="R64">
        <v>9.4E-2</v>
      </c>
      <c r="S64">
        <v>4.2100000000000002E-3</v>
      </c>
      <c r="T64">
        <v>15.6</v>
      </c>
      <c r="U64">
        <v>1.35</v>
      </c>
      <c r="V64">
        <v>5.56</v>
      </c>
      <c r="W64">
        <v>0.98280000000000001</v>
      </c>
      <c r="X64">
        <v>5.4643679999999994</v>
      </c>
      <c r="Y64">
        <v>4.2162120000000004E-2</v>
      </c>
      <c r="Z64">
        <v>5.0122799999999995E-2</v>
      </c>
      <c r="AA64">
        <v>4.5300000000000002E-3</v>
      </c>
      <c r="AB64">
        <v>16.77</v>
      </c>
      <c r="AC64">
        <v>1.55</v>
      </c>
    </row>
    <row r="65" spans="27:29" x14ac:dyDescent="0.3">
      <c r="AA65"/>
      <c r="AB65"/>
      <c r="AC65"/>
    </row>
    <row r="66" spans="27:29" x14ac:dyDescent="0.3">
      <c r="AA66"/>
      <c r="AB66"/>
      <c r="AC66"/>
    </row>
    <row r="67" spans="27:29" x14ac:dyDescent="0.3">
      <c r="AA67"/>
      <c r="AB67"/>
      <c r="AC67"/>
    </row>
    <row r="68" spans="27:29" x14ac:dyDescent="0.3">
      <c r="AA68"/>
      <c r="AB68"/>
      <c r="AC68"/>
    </row>
    <row r="69" spans="27:29" x14ac:dyDescent="0.3">
      <c r="AA69"/>
      <c r="AB69"/>
      <c r="AC69"/>
    </row>
    <row r="70" spans="27:29" x14ac:dyDescent="0.3">
      <c r="AA70"/>
      <c r="AB70"/>
      <c r="AC70"/>
    </row>
    <row r="71" spans="27:29" x14ac:dyDescent="0.3">
      <c r="AA71"/>
      <c r="AB71"/>
      <c r="AC71"/>
    </row>
    <row r="72" spans="27:29" x14ac:dyDescent="0.3">
      <c r="AA72"/>
      <c r="AB72"/>
      <c r="AC72"/>
    </row>
    <row r="73" spans="27:29" x14ac:dyDescent="0.3">
      <c r="AA73"/>
      <c r="AB73"/>
      <c r="AC73"/>
    </row>
    <row r="74" spans="27:29" x14ac:dyDescent="0.3">
      <c r="AA74"/>
      <c r="AB74"/>
      <c r="AC74"/>
    </row>
    <row r="75" spans="27:29" x14ac:dyDescent="0.3">
      <c r="AA75"/>
      <c r="AB75"/>
      <c r="AC75"/>
    </row>
    <row r="76" spans="27:29" x14ac:dyDescent="0.3">
      <c r="AA76"/>
      <c r="AB76"/>
      <c r="AC76"/>
    </row>
    <row r="77" spans="27:29" x14ac:dyDescent="0.3">
      <c r="AA77"/>
      <c r="AB77"/>
      <c r="AC77"/>
    </row>
    <row r="78" spans="27:29" x14ac:dyDescent="0.3">
      <c r="AA78"/>
      <c r="AB78"/>
      <c r="AC78"/>
    </row>
    <row r="79" spans="27:29" x14ac:dyDescent="0.3">
      <c r="AA79"/>
      <c r="AB79"/>
      <c r="AC79"/>
    </row>
    <row r="80" spans="27:29" x14ac:dyDescent="0.3">
      <c r="AA80"/>
      <c r="AB80"/>
      <c r="AC80"/>
    </row>
    <row r="81" spans="27:29" x14ac:dyDescent="0.3">
      <c r="AA81"/>
      <c r="AB81"/>
      <c r="AC81"/>
    </row>
    <row r="82" spans="27:29" x14ac:dyDescent="0.3">
      <c r="AA82"/>
      <c r="AB82"/>
      <c r="AC82"/>
    </row>
    <row r="83" spans="27:29" x14ac:dyDescent="0.3">
      <c r="AA83"/>
      <c r="AB83"/>
      <c r="AC83"/>
    </row>
    <row r="84" spans="27:29" x14ac:dyDescent="0.3">
      <c r="AA84"/>
      <c r="AB84"/>
      <c r="AC84"/>
    </row>
    <row r="85" spans="27:29" x14ac:dyDescent="0.3">
      <c r="AA85"/>
      <c r="AB85"/>
      <c r="AC85"/>
    </row>
    <row r="86" spans="27:29" x14ac:dyDescent="0.3">
      <c r="AA86"/>
      <c r="AB86"/>
      <c r="AC86"/>
    </row>
    <row r="87" spans="27:29" x14ac:dyDescent="0.3">
      <c r="AA87"/>
      <c r="AB87"/>
      <c r="AC87"/>
    </row>
    <row r="88" spans="27:29" x14ac:dyDescent="0.3">
      <c r="AA88"/>
      <c r="AB88"/>
      <c r="AC88"/>
    </row>
    <row r="89" spans="27:29" x14ac:dyDescent="0.3">
      <c r="AA89"/>
      <c r="AB89"/>
      <c r="AC89"/>
    </row>
    <row r="90" spans="27:29" x14ac:dyDescent="0.3">
      <c r="AA90"/>
      <c r="AB90"/>
      <c r="AC90"/>
    </row>
    <row r="91" spans="27:29" x14ac:dyDescent="0.3">
      <c r="AA91"/>
      <c r="AB91"/>
      <c r="AC91"/>
    </row>
    <row r="92" spans="27:29" x14ac:dyDescent="0.3">
      <c r="AA92"/>
      <c r="AB92"/>
      <c r="AC92"/>
    </row>
    <row r="93" spans="27:29" x14ac:dyDescent="0.3">
      <c r="AA93"/>
      <c r="AB93"/>
      <c r="AC93"/>
    </row>
    <row r="94" spans="27:29" x14ac:dyDescent="0.3">
      <c r="AA94"/>
      <c r="AB94"/>
      <c r="AC94"/>
    </row>
    <row r="95" spans="27:29" x14ac:dyDescent="0.3">
      <c r="AA95"/>
      <c r="AB95"/>
      <c r="AC95"/>
    </row>
    <row r="96" spans="27:29" x14ac:dyDescent="0.3">
      <c r="AA96"/>
      <c r="AB96"/>
      <c r="AC96"/>
    </row>
    <row r="97" spans="27:29" x14ac:dyDescent="0.3">
      <c r="AA97"/>
      <c r="AB97"/>
      <c r="AC97"/>
    </row>
    <row r="98" spans="27:29" x14ac:dyDescent="0.3">
      <c r="AA98"/>
      <c r="AB98"/>
      <c r="AC98"/>
    </row>
    <row r="99" spans="27:29" x14ac:dyDescent="0.3">
      <c r="AA99"/>
      <c r="AB99"/>
      <c r="AC99"/>
    </row>
    <row r="100" spans="27:29" x14ac:dyDescent="0.3">
      <c r="AA100"/>
      <c r="AB100"/>
      <c r="AC100"/>
    </row>
    <row r="101" spans="27:29" x14ac:dyDescent="0.3">
      <c r="AA101"/>
      <c r="AB101"/>
      <c r="AC101"/>
    </row>
    <row r="102" spans="27:29" x14ac:dyDescent="0.3">
      <c r="AA102"/>
      <c r="AB102"/>
      <c r="AC102"/>
    </row>
    <row r="103" spans="27:29" x14ac:dyDescent="0.3">
      <c r="AA103"/>
      <c r="AB103"/>
      <c r="AC103"/>
    </row>
    <row r="104" spans="27:29" x14ac:dyDescent="0.3">
      <c r="AA104"/>
      <c r="AB104"/>
      <c r="AC104"/>
    </row>
    <row r="105" spans="27:29" x14ac:dyDescent="0.3">
      <c r="AA105"/>
      <c r="AB105"/>
      <c r="AC105"/>
    </row>
    <row r="106" spans="27:29" x14ac:dyDescent="0.3">
      <c r="AA106"/>
      <c r="AB106"/>
      <c r="AC106"/>
    </row>
    <row r="107" spans="27:29" x14ac:dyDescent="0.3">
      <c r="AA107"/>
      <c r="AB107"/>
      <c r="AC107"/>
    </row>
    <row r="108" spans="27:29" x14ac:dyDescent="0.3">
      <c r="AA108"/>
      <c r="AB108"/>
      <c r="AC108"/>
    </row>
    <row r="109" spans="27:29" x14ac:dyDescent="0.3">
      <c r="AA109"/>
      <c r="AB109"/>
      <c r="AC109"/>
    </row>
    <row r="110" spans="27:29" x14ac:dyDescent="0.3">
      <c r="AA110"/>
      <c r="AB110"/>
      <c r="AC110"/>
    </row>
    <row r="111" spans="27:29" x14ac:dyDescent="0.3">
      <c r="AA111"/>
      <c r="AB111"/>
      <c r="AC111"/>
    </row>
    <row r="112" spans="27:29" x14ac:dyDescent="0.3">
      <c r="AA112"/>
      <c r="AB112"/>
      <c r="AC112"/>
    </row>
    <row r="113" spans="27:29" x14ac:dyDescent="0.3">
      <c r="AA113"/>
      <c r="AB113"/>
      <c r="AC113"/>
    </row>
    <row r="114" spans="27:29" x14ac:dyDescent="0.3">
      <c r="AA114"/>
      <c r="AB114"/>
      <c r="AC114"/>
    </row>
    <row r="115" spans="27:29" x14ac:dyDescent="0.3">
      <c r="AA115"/>
      <c r="AB115"/>
      <c r="AC115"/>
    </row>
    <row r="116" spans="27:29" x14ac:dyDescent="0.3">
      <c r="AA116"/>
      <c r="AB116"/>
      <c r="AC116"/>
    </row>
    <row r="117" spans="27:29" x14ac:dyDescent="0.3">
      <c r="AA117"/>
      <c r="AB117"/>
      <c r="AC117"/>
    </row>
    <row r="118" spans="27:29" x14ac:dyDescent="0.3">
      <c r="AA118"/>
      <c r="AB118"/>
      <c r="AC118"/>
    </row>
    <row r="119" spans="27:29" x14ac:dyDescent="0.3">
      <c r="AA119"/>
      <c r="AB119"/>
      <c r="AC119"/>
    </row>
    <row r="120" spans="27:29" x14ac:dyDescent="0.3">
      <c r="AA120"/>
      <c r="AB120"/>
      <c r="AC120"/>
    </row>
    <row r="121" spans="27:29" x14ac:dyDescent="0.3">
      <c r="AA121"/>
      <c r="AB121"/>
      <c r="AC121"/>
    </row>
    <row r="122" spans="27:29" x14ac:dyDescent="0.3">
      <c r="AA122"/>
      <c r="AB122"/>
      <c r="AC122"/>
    </row>
    <row r="123" spans="27:29" x14ac:dyDescent="0.3">
      <c r="AA123"/>
      <c r="AB123"/>
      <c r="AC123"/>
    </row>
    <row r="124" spans="27:29" x14ac:dyDescent="0.3">
      <c r="AA124"/>
      <c r="AB124"/>
      <c r="AC124"/>
    </row>
    <row r="125" spans="27:29" x14ac:dyDescent="0.3">
      <c r="AA125"/>
      <c r="AB125"/>
      <c r="AC125"/>
    </row>
    <row r="126" spans="27:29" x14ac:dyDescent="0.3">
      <c r="AA126"/>
      <c r="AB126"/>
      <c r="AC126"/>
    </row>
    <row r="127" spans="27:29" x14ac:dyDescent="0.3">
      <c r="AA127"/>
      <c r="AB127"/>
      <c r="AC127"/>
    </row>
    <row r="128" spans="27:29" x14ac:dyDescent="0.3">
      <c r="AA128"/>
      <c r="AB128"/>
      <c r="AC128"/>
    </row>
    <row r="129" spans="27:29" x14ac:dyDescent="0.3">
      <c r="AA129"/>
      <c r="AB129"/>
      <c r="AC129"/>
    </row>
    <row r="130" spans="27:29" x14ac:dyDescent="0.3">
      <c r="AA130"/>
      <c r="AB130"/>
      <c r="AC130"/>
    </row>
    <row r="131" spans="27:29" x14ac:dyDescent="0.3">
      <c r="AA131"/>
      <c r="AB131"/>
      <c r="AC131"/>
    </row>
    <row r="132" spans="27:29" x14ac:dyDescent="0.3">
      <c r="AA132"/>
      <c r="AB132"/>
      <c r="AC132"/>
    </row>
    <row r="133" spans="27:29" x14ac:dyDescent="0.3">
      <c r="AA133"/>
      <c r="AB133"/>
      <c r="AC133"/>
    </row>
    <row r="134" spans="27:29" x14ac:dyDescent="0.3">
      <c r="AA134"/>
      <c r="AB134"/>
      <c r="AC134"/>
    </row>
    <row r="135" spans="27:29" x14ac:dyDescent="0.3">
      <c r="AA135"/>
      <c r="AB135"/>
      <c r="AC135"/>
    </row>
    <row r="136" spans="27:29" x14ac:dyDescent="0.3">
      <c r="AA136"/>
      <c r="AB136"/>
      <c r="AC136"/>
    </row>
    <row r="137" spans="27:29" x14ac:dyDescent="0.3">
      <c r="AA137"/>
      <c r="AB137"/>
      <c r="AC137"/>
    </row>
    <row r="138" spans="27:29" x14ac:dyDescent="0.3">
      <c r="AA138"/>
      <c r="AB138"/>
      <c r="AC138"/>
    </row>
    <row r="139" spans="27:29" x14ac:dyDescent="0.3">
      <c r="AA139"/>
      <c r="AB139"/>
      <c r="AC139"/>
    </row>
    <row r="140" spans="27:29" x14ac:dyDescent="0.3">
      <c r="AA140"/>
      <c r="AB140"/>
      <c r="AC140"/>
    </row>
    <row r="141" spans="27:29" x14ac:dyDescent="0.3">
      <c r="AA141"/>
      <c r="AB141"/>
      <c r="AC141"/>
    </row>
    <row r="142" spans="27:29" x14ac:dyDescent="0.3">
      <c r="AA142"/>
      <c r="AB142"/>
      <c r="AC142"/>
    </row>
    <row r="143" spans="27:29" x14ac:dyDescent="0.3">
      <c r="AA143"/>
      <c r="AB143"/>
      <c r="AC143"/>
    </row>
    <row r="144" spans="27:29" x14ac:dyDescent="0.3">
      <c r="AA144"/>
      <c r="AB144"/>
      <c r="AC144"/>
    </row>
    <row r="145" spans="27:29" x14ac:dyDescent="0.3">
      <c r="AA145"/>
      <c r="AB145"/>
      <c r="AC145"/>
    </row>
    <row r="146" spans="27:29" x14ac:dyDescent="0.3">
      <c r="AA146"/>
      <c r="AB146"/>
      <c r="AC146"/>
    </row>
    <row r="147" spans="27:29" x14ac:dyDescent="0.3">
      <c r="AA147"/>
      <c r="AB147"/>
      <c r="AC147"/>
    </row>
    <row r="148" spans="27:29" x14ac:dyDescent="0.3">
      <c r="AA148"/>
      <c r="AB148"/>
      <c r="AC148"/>
    </row>
    <row r="149" spans="27:29" x14ac:dyDescent="0.3">
      <c r="AA149"/>
      <c r="AB149"/>
      <c r="AC149"/>
    </row>
    <row r="150" spans="27:29" x14ac:dyDescent="0.3">
      <c r="AA150"/>
      <c r="AB150"/>
      <c r="AC150"/>
    </row>
    <row r="151" spans="27:29" x14ac:dyDescent="0.3">
      <c r="AA151"/>
      <c r="AB151"/>
      <c r="AC151"/>
    </row>
    <row r="152" spans="27:29" x14ac:dyDescent="0.3">
      <c r="AA152"/>
      <c r="AB152"/>
      <c r="AC152"/>
    </row>
    <row r="153" spans="27:29" x14ac:dyDescent="0.3">
      <c r="AA153"/>
      <c r="AB153"/>
      <c r="AC153"/>
    </row>
    <row r="154" spans="27:29" x14ac:dyDescent="0.3">
      <c r="AA154"/>
      <c r="AB154"/>
      <c r="AC154"/>
    </row>
    <row r="155" spans="27:29" x14ac:dyDescent="0.3">
      <c r="AA155"/>
      <c r="AB155"/>
      <c r="AC155"/>
    </row>
    <row r="156" spans="27:29" x14ac:dyDescent="0.3">
      <c r="AA156"/>
      <c r="AB156"/>
      <c r="AC156"/>
    </row>
    <row r="157" spans="27:29" x14ac:dyDescent="0.3">
      <c r="AA157"/>
      <c r="AB157"/>
      <c r="AC157"/>
    </row>
    <row r="158" spans="27:29" x14ac:dyDescent="0.3">
      <c r="AA158"/>
      <c r="AB158"/>
      <c r="AC158"/>
    </row>
    <row r="159" spans="27:29" x14ac:dyDescent="0.3">
      <c r="AA159"/>
      <c r="AB159"/>
      <c r="AC159"/>
    </row>
    <row r="160" spans="27:29" x14ac:dyDescent="0.3">
      <c r="AA160"/>
      <c r="AB160"/>
      <c r="AC160"/>
    </row>
    <row r="161" spans="27:29" x14ac:dyDescent="0.3">
      <c r="AA161"/>
      <c r="AB161"/>
      <c r="AC161"/>
    </row>
    <row r="162" spans="27:29" x14ac:dyDescent="0.3">
      <c r="AA162"/>
      <c r="AB162"/>
      <c r="AC162"/>
    </row>
    <row r="163" spans="27:29" x14ac:dyDescent="0.3">
      <c r="AA163"/>
      <c r="AB163"/>
      <c r="AC163"/>
    </row>
    <row r="164" spans="27:29" x14ac:dyDescent="0.3">
      <c r="AA164"/>
      <c r="AB164"/>
      <c r="AC164"/>
    </row>
    <row r="165" spans="27:29" x14ac:dyDescent="0.3">
      <c r="AA165"/>
      <c r="AB165"/>
      <c r="AC165"/>
    </row>
    <row r="166" spans="27:29" x14ac:dyDescent="0.3">
      <c r="AA166"/>
      <c r="AB166"/>
      <c r="AC166"/>
    </row>
    <row r="167" spans="27:29" x14ac:dyDescent="0.3">
      <c r="AA167"/>
      <c r="AB167"/>
      <c r="AC167"/>
    </row>
    <row r="168" spans="27:29" x14ac:dyDescent="0.3">
      <c r="AA168"/>
      <c r="AB168"/>
      <c r="AC168"/>
    </row>
    <row r="169" spans="27:29" x14ac:dyDescent="0.3">
      <c r="AA169"/>
      <c r="AB169"/>
      <c r="AC169"/>
    </row>
    <row r="170" spans="27:29" x14ac:dyDescent="0.3">
      <c r="AA170"/>
      <c r="AB170"/>
      <c r="AC170"/>
    </row>
    <row r="171" spans="27:29" x14ac:dyDescent="0.3">
      <c r="AA171"/>
      <c r="AB171"/>
      <c r="AC171"/>
    </row>
    <row r="172" spans="27:29" x14ac:dyDescent="0.3">
      <c r="AA172"/>
      <c r="AB172"/>
      <c r="AC172"/>
    </row>
    <row r="173" spans="27:29" x14ac:dyDescent="0.3">
      <c r="AA173"/>
      <c r="AB173"/>
      <c r="AC173"/>
    </row>
    <row r="174" spans="27:29" x14ac:dyDescent="0.3">
      <c r="AA174"/>
      <c r="AB174"/>
      <c r="AC174"/>
    </row>
    <row r="175" spans="27:29" x14ac:dyDescent="0.3">
      <c r="AA175"/>
      <c r="AB175"/>
      <c r="AC175"/>
    </row>
    <row r="176" spans="27:29" x14ac:dyDescent="0.3">
      <c r="AA176"/>
      <c r="AB176"/>
      <c r="AC176"/>
    </row>
    <row r="177" spans="27:29" x14ac:dyDescent="0.3">
      <c r="AA177"/>
      <c r="AB177"/>
      <c r="AC177"/>
    </row>
    <row r="178" spans="27:29" x14ac:dyDescent="0.3">
      <c r="AA178"/>
      <c r="AB178"/>
      <c r="AC178"/>
    </row>
    <row r="179" spans="27:29" x14ac:dyDescent="0.3">
      <c r="AA179"/>
      <c r="AB179"/>
      <c r="AC179"/>
    </row>
    <row r="180" spans="27:29" x14ac:dyDescent="0.3">
      <c r="AA180"/>
      <c r="AB180"/>
      <c r="AC180"/>
    </row>
    <row r="181" spans="27:29" x14ac:dyDescent="0.3">
      <c r="AA181"/>
      <c r="AB181"/>
      <c r="AC181"/>
    </row>
    <row r="182" spans="27:29" x14ac:dyDescent="0.3">
      <c r="AA182"/>
      <c r="AB182"/>
      <c r="AC182"/>
    </row>
    <row r="183" spans="27:29" x14ac:dyDescent="0.3">
      <c r="AA183"/>
      <c r="AB183"/>
      <c r="AC183"/>
    </row>
    <row r="184" spans="27:29" x14ac:dyDescent="0.3">
      <c r="AA184"/>
      <c r="AB184"/>
      <c r="AC184"/>
    </row>
    <row r="185" spans="27:29" x14ac:dyDescent="0.3">
      <c r="AA185"/>
      <c r="AB185"/>
      <c r="AC185"/>
    </row>
    <row r="186" spans="27:29" x14ac:dyDescent="0.3">
      <c r="AA186"/>
      <c r="AB186"/>
      <c r="AC186"/>
    </row>
    <row r="187" spans="27:29" x14ac:dyDescent="0.3">
      <c r="AA187"/>
      <c r="AB187"/>
      <c r="AC187"/>
    </row>
    <row r="188" spans="27:29" x14ac:dyDescent="0.3">
      <c r="AA188"/>
      <c r="AB188"/>
      <c r="AC188"/>
    </row>
    <row r="189" spans="27:29" x14ac:dyDescent="0.3">
      <c r="AA189"/>
      <c r="AB189"/>
      <c r="AC189"/>
    </row>
    <row r="190" spans="27:29" x14ac:dyDescent="0.3">
      <c r="AA190"/>
      <c r="AB190"/>
      <c r="AC190"/>
    </row>
    <row r="191" spans="27:29" x14ac:dyDescent="0.3">
      <c r="AA191"/>
      <c r="AB191"/>
      <c r="AC191"/>
    </row>
    <row r="192" spans="27:29" x14ac:dyDescent="0.3">
      <c r="AA192"/>
      <c r="AB192"/>
      <c r="AC192"/>
    </row>
    <row r="193" spans="27:29" x14ac:dyDescent="0.3">
      <c r="AA193"/>
      <c r="AB193"/>
      <c r="AC193"/>
    </row>
    <row r="194" spans="27:29" x14ac:dyDescent="0.3">
      <c r="AA194"/>
      <c r="AB194"/>
      <c r="AC194"/>
    </row>
    <row r="195" spans="27:29" x14ac:dyDescent="0.3">
      <c r="AA195"/>
      <c r="AB195"/>
      <c r="AC19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Lodes</dc:creator>
  <cp:lastModifiedBy>Emma Lodes</cp:lastModifiedBy>
  <dcterms:created xsi:type="dcterms:W3CDTF">2024-09-03T22:23:42Z</dcterms:created>
  <dcterms:modified xsi:type="dcterms:W3CDTF">2024-10-21T17:52:24Z</dcterms:modified>
</cp:coreProperties>
</file>