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Tutorials" sheetId="1" r:id="rId1"/>
    <sheet name="Network" sheetId="4" r:id="rId2"/>
    <sheet name="Software " sheetId="6" r:id="rId3"/>
    <sheet name="Hardware" sheetId="7" r:id="rId4"/>
  </sheets>
  <definedNames>
    <definedName name="_xlnm._FilterDatabase" localSheetId="1" hidden="1">Network!$A$1:$L$372</definedName>
    <definedName name="_xlnm._FilterDatabase" localSheetId="2" hidden="1">'Software '!$C$1:$F$379</definedName>
    <definedName name="_xlnm._FilterDatabase" localSheetId="0" hidden="1">Tutorials!$B$1:$E$326</definedName>
  </definedNames>
  <calcPr calcId="144525"/>
  <fileRecoveryPr repairLoad="1"/>
</workbook>
</file>

<file path=xl/calcChain.xml><?xml version="1.0" encoding="utf-8"?>
<calcChain xmlns="http://schemas.openxmlformats.org/spreadsheetml/2006/main">
  <c r="D377" i="6" l="1"/>
  <c r="E377" i="6"/>
  <c r="F377" i="6"/>
  <c r="G377" i="6"/>
  <c r="C377" i="6"/>
  <c r="D368" i="7"/>
  <c r="E368" i="7"/>
  <c r="F368" i="7"/>
  <c r="G368" i="7"/>
  <c r="C368" i="7"/>
  <c r="C375" i="4"/>
  <c r="D375" i="4"/>
  <c r="E375" i="4"/>
  <c r="F375" i="4"/>
  <c r="B375" i="4"/>
  <c r="A374" i="4"/>
  <c r="A373" i="4"/>
  <c r="A376" i="6"/>
  <c r="A367" i="7"/>
  <c r="G367" i="7"/>
  <c r="B327" i="1" l="1"/>
  <c r="C327" i="1"/>
  <c r="D327" i="1"/>
  <c r="E327" i="1"/>
  <c r="F327" i="1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92" i="7" l="1"/>
  <c r="A126" i="7"/>
  <c r="A197" i="7"/>
  <c r="A263" i="7"/>
  <c r="A288" i="7"/>
  <c r="A287" i="7"/>
  <c r="A329" i="7"/>
  <c r="A328" i="7"/>
  <c r="A321" i="7"/>
  <c r="A320" i="7"/>
  <c r="A332" i="7"/>
  <c r="A331" i="7"/>
  <c r="A330" i="7"/>
  <c r="A348" i="7"/>
  <c r="A350" i="7"/>
  <c r="A74" i="7"/>
  <c r="A375" i="6"/>
  <c r="A249" i="6"/>
  <c r="A250" i="6"/>
  <c r="A242" i="6"/>
  <c r="A189" i="6"/>
  <c r="A181" i="6"/>
  <c r="A118" i="6"/>
  <c r="A29" i="6"/>
  <c r="A245" i="4"/>
  <c r="A243" i="4"/>
  <c r="A201" i="4"/>
  <c r="A120" i="4"/>
  <c r="A275" i="4"/>
  <c r="A363" i="4"/>
  <c r="A300" i="4"/>
  <c r="A290" i="4"/>
  <c r="A282" i="4"/>
  <c r="A252" i="4"/>
  <c r="A250" i="4"/>
  <c r="A249" i="4"/>
  <c r="A248" i="4"/>
  <c r="A94" i="4"/>
  <c r="A243" i="1"/>
  <c r="A257" i="1"/>
  <c r="A72" i="1"/>
  <c r="A6" i="1" l="1"/>
  <c r="A349" i="7" l="1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27" i="7"/>
  <c r="A326" i="7"/>
  <c r="A325" i="7"/>
  <c r="A324" i="7"/>
  <c r="A323" i="7"/>
  <c r="A322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74" i="6" l="1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48" i="6"/>
  <c r="A247" i="6"/>
  <c r="A246" i="6"/>
  <c r="A245" i="6"/>
  <c r="A244" i="6"/>
  <c r="A243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8" i="6"/>
  <c r="A187" i="6"/>
  <c r="A186" i="6"/>
  <c r="A185" i="6"/>
  <c r="A184" i="6"/>
  <c r="A183" i="6"/>
  <c r="A182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72" i="4" l="1"/>
  <c r="A371" i="4"/>
  <c r="A370" i="4"/>
  <c r="A369" i="4"/>
  <c r="A368" i="4"/>
  <c r="A367" i="4"/>
  <c r="A366" i="4"/>
  <c r="A365" i="4"/>
  <c r="A364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299" i="4"/>
  <c r="A298" i="4"/>
  <c r="A297" i="4"/>
  <c r="A296" i="4"/>
  <c r="A295" i="4"/>
  <c r="A294" i="4"/>
  <c r="A293" i="4"/>
  <c r="A292" i="4"/>
  <c r="A291" i="4"/>
  <c r="A289" i="4"/>
  <c r="A288" i="4"/>
  <c r="A287" i="4"/>
  <c r="A286" i="4"/>
  <c r="A285" i="4"/>
  <c r="A284" i="4"/>
  <c r="A283" i="4"/>
  <c r="A281" i="4"/>
  <c r="A280" i="4"/>
  <c r="A279" i="4"/>
  <c r="A278" i="4"/>
  <c r="A277" i="4"/>
  <c r="A276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1" i="4"/>
  <c r="A247" i="4"/>
  <c r="A246" i="4"/>
  <c r="A244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26" i="1" l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 l="1"/>
  <c r="A259" i="1"/>
  <c r="A258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4" i="1" l="1"/>
  <c r="A17" i="1"/>
  <c r="A8" i="1"/>
  <c r="A15" i="1"/>
  <c r="A2" i="1"/>
  <c r="A3" i="1"/>
  <c r="A4" i="1"/>
  <c r="A19" i="1"/>
  <c r="A13" i="1"/>
  <c r="A12" i="1"/>
  <c r="A9" i="1"/>
  <c r="A5" i="1"/>
  <c r="A10" i="1"/>
  <c r="A20" i="1"/>
  <c r="A11" i="1"/>
  <c r="A7" i="1"/>
  <c r="A16" i="1"/>
  <c r="A18" i="1"/>
</calcChain>
</file>

<file path=xl/sharedStrings.xml><?xml version="1.0" encoding="utf-8"?>
<sst xmlns="http://schemas.openxmlformats.org/spreadsheetml/2006/main" count="1666" uniqueCount="15">
  <si>
    <t>ID</t>
  </si>
  <si>
    <t>WHY</t>
  </si>
  <si>
    <t>WHAT</t>
  </si>
  <si>
    <t>OTHER</t>
  </si>
  <si>
    <t>HOW</t>
  </si>
  <si>
    <t>x</t>
  </si>
  <si>
    <t>X</t>
  </si>
  <si>
    <t xml:space="preserve"> How can I solve this issue, fix this bug?</t>
  </si>
  <si>
    <t>How should I use this or that to do X or Y?</t>
  </si>
  <si>
    <t>What is this error?</t>
  </si>
  <si>
    <t>What framework/library should I use to do X or Y?</t>
  </si>
  <si>
    <t xml:space="preserve"> What to do to do X or Y?</t>
  </si>
  <si>
    <t>- Why is my code crashing? &lt;- This is different from the first "How can I solve this issue"</t>
  </si>
  <si>
    <t xml:space="preserve"> Why is my memory leaking, runtime errors...?</t>
  </si>
  <si>
    <t>Why is the device, framework, or library doing this or that?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</si>
</sst>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0" fillId="6" borderId="0" xfId="0" applyFill="1" applyAlignment="1">
      <alignment horizontal="justify" vertical="justify"/>
    </xf>
    <xf numFmtId="0" fontId="0" fillId="7" borderId="0" xfId="0" applyFill="1"/>
    <xf numFmtId="0" fontId="1" fillId="0" borderId="0" xfId="1" applyFill="1"/>
    <xf numFmtId="0" fontId="1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327"/>
  <sheetViews>
    <sheetView tabSelected="1" workbookViewId="0">
      <pane ySplit="4" topLeftCell="A311" activePane="bottomLeft" state="frozen"/>
      <selection pane="bottomLeft" activeCell="A8" sqref="A8"/>
    </sheetView>
  </sheetViews>
  <sheetFormatPr defaultRowHeight="15" x14ac:dyDescent="0.25"/>
  <cols>
    <col min="6" max="6" width="17.85546875" bestFit="1" customWidth="1"/>
    <col min="7" max="7" width="19.7109375" customWidth="1"/>
    <col min="8" max="8" width="15.7109375" customWidth="1"/>
    <col min="9" max="9" width="16.7109375" customWidth="1"/>
    <col min="10" max="10" width="17.7109375" customWidth="1"/>
    <col min="11" max="11" width="17" customWidth="1"/>
    <col min="12" max="12" width="8.71093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</row>
    <row r="2" spans="1:15" x14ac:dyDescent="0.25">
      <c r="A2" t="str">
        <f>HYPERLINK("https://stackoverflow.com/q/4982641","4982641")</f>
        <v>4982641</v>
      </c>
      <c r="E2" t="s">
        <v>5</v>
      </c>
    </row>
    <row r="3" spans="1:15" x14ac:dyDescent="0.25">
      <c r="A3" t="str">
        <f>HYPERLINK("https://stackoverflow.com/q/5489378","5489378")</f>
        <v>5489378</v>
      </c>
      <c r="C3" t="s">
        <v>6</v>
      </c>
      <c r="E3" t="s">
        <v>6</v>
      </c>
    </row>
    <row r="4" spans="1:15" x14ac:dyDescent="0.25">
      <c r="A4" t="str">
        <f>HYPERLINK("https://stackoverflow.com/q/5931572","5931572")</f>
        <v>5931572</v>
      </c>
      <c r="E4" t="s">
        <v>6</v>
      </c>
    </row>
    <row r="5" spans="1:15" x14ac:dyDescent="0.25">
      <c r="A5" t="str">
        <f>HYPERLINK("https://stackoverflow.com/q/6301673","6301673")</f>
        <v>6301673</v>
      </c>
      <c r="B5" t="s">
        <v>6</v>
      </c>
      <c r="C5" t="s">
        <v>6</v>
      </c>
      <c r="G5" s="12" t="s">
        <v>4</v>
      </c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4" t="str">
        <f>HYPERLINK("https://stackoverflow.com/q/8234614","8234614")</f>
        <v>8234614</v>
      </c>
      <c r="D6" t="s">
        <v>6</v>
      </c>
      <c r="G6" s="12" t="s">
        <v>7</v>
      </c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t="str">
        <f>HYPERLINK("https://stackoverflow.com/q/8364177","8364177")</f>
        <v>8364177</v>
      </c>
      <c r="D7" t="s">
        <v>6</v>
      </c>
      <c r="G7" s="12" t="s">
        <v>8</v>
      </c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t="str">
        <f>HYPERLINK("https://stackoverflow.com/q/12433537","12433537")</f>
        <v>12433537</v>
      </c>
      <c r="C8" t="s">
        <v>6</v>
      </c>
      <c r="E8" t="s">
        <v>6</v>
      </c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5">
      <c r="A9" t="str">
        <f>HYPERLINK("https://stackoverflow.com/q/12561417","12561417")</f>
        <v>12561417</v>
      </c>
      <c r="C9" t="s">
        <v>6</v>
      </c>
      <c r="E9" t="s">
        <v>6</v>
      </c>
      <c r="G9" s="12" t="s">
        <v>2</v>
      </c>
      <c r="H9" s="12"/>
      <c r="I9" s="12"/>
      <c r="J9" s="12"/>
      <c r="K9" s="12"/>
      <c r="L9" s="12"/>
      <c r="M9" s="12"/>
      <c r="N9" s="12"/>
      <c r="O9" s="12"/>
    </row>
    <row r="10" spans="1:15" x14ac:dyDescent="0.25">
      <c r="A10" t="str">
        <f>HYPERLINK("https://stackoverflow.com/q/13254432","13254432")</f>
        <v>13254432</v>
      </c>
      <c r="C10" t="s">
        <v>6</v>
      </c>
      <c r="E10" t="s">
        <v>6</v>
      </c>
      <c r="G10" s="12" t="s">
        <v>9</v>
      </c>
      <c r="H10" s="12"/>
      <c r="I10" s="12"/>
      <c r="J10" s="12"/>
      <c r="K10" s="12"/>
      <c r="L10" s="12"/>
      <c r="M10" s="12"/>
      <c r="N10" s="12"/>
      <c r="O10" s="12"/>
    </row>
    <row r="11" spans="1:15" x14ac:dyDescent="0.25">
      <c r="A11" t="str">
        <f>HYPERLINK("https://stackoverflow.com/q/13387707","13387707")</f>
        <v>13387707</v>
      </c>
      <c r="D11" t="s">
        <v>6</v>
      </c>
      <c r="G11" s="12" t="s">
        <v>10</v>
      </c>
      <c r="H11" s="12"/>
      <c r="I11" s="12"/>
      <c r="J11" s="12"/>
      <c r="K11" s="12"/>
      <c r="L11" s="12"/>
      <c r="M11" s="12"/>
      <c r="N11" s="12"/>
      <c r="O11" s="12"/>
    </row>
    <row r="12" spans="1:15" x14ac:dyDescent="0.25">
      <c r="A12" t="str">
        <f>HYPERLINK("https://stackoverflow.com/q/13672672","13672672")</f>
        <v>13672672</v>
      </c>
      <c r="D12" t="s">
        <v>6</v>
      </c>
      <c r="G12" s="12" t="s">
        <v>11</v>
      </c>
      <c r="H12" s="12"/>
      <c r="I12" s="12"/>
      <c r="J12" s="12"/>
      <c r="K12" s="12"/>
      <c r="L12" s="12"/>
      <c r="M12" s="12"/>
      <c r="N12" s="12"/>
      <c r="O12" s="12"/>
    </row>
    <row r="13" spans="1:15" x14ac:dyDescent="0.25">
      <c r="A13" t="str">
        <f>HYPERLINK("https://stackoverflow.com/q/13952519","13952519")</f>
        <v>13952519</v>
      </c>
      <c r="D13" t="s">
        <v>6</v>
      </c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5">
      <c r="A14" t="str">
        <f>HYPERLINK("https://stackoverflow.com/q/14786942","14786942")</f>
        <v>14786942</v>
      </c>
      <c r="C14" t="s">
        <v>6</v>
      </c>
      <c r="E14" t="s">
        <v>6</v>
      </c>
      <c r="G14" s="12" t="s">
        <v>1</v>
      </c>
      <c r="H14" s="12"/>
      <c r="I14" s="12"/>
      <c r="J14" s="12"/>
      <c r="K14" s="12"/>
      <c r="L14" s="12"/>
      <c r="M14" s="12"/>
      <c r="N14" s="12"/>
      <c r="O14" s="12"/>
    </row>
    <row r="15" spans="1:15" x14ac:dyDescent="0.25">
      <c r="A15" t="str">
        <f>HYPERLINK("https://stackoverflow.com/q/14806396","14806396")</f>
        <v>14806396</v>
      </c>
      <c r="C15" t="s">
        <v>6</v>
      </c>
      <c r="E15" t="s">
        <v>6</v>
      </c>
      <c r="G15" s="12" t="s">
        <v>12</v>
      </c>
      <c r="H15" s="12"/>
      <c r="I15" s="12"/>
      <c r="J15" s="12"/>
      <c r="K15" s="12"/>
      <c r="L15" s="12"/>
      <c r="M15" s="12"/>
      <c r="N15" s="12"/>
      <c r="O15" s="12"/>
    </row>
    <row r="16" spans="1:15" x14ac:dyDescent="0.25">
      <c r="A16" t="str">
        <f>HYPERLINK("https://stackoverflow.com/q/19476813","19476813")</f>
        <v>19476813</v>
      </c>
      <c r="C16" t="s">
        <v>6</v>
      </c>
      <c r="E16" t="s">
        <v>6</v>
      </c>
      <c r="G16" s="12" t="s">
        <v>13</v>
      </c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t="str">
        <f>HYPERLINK("https://stackoverflow.com/q/20618845","20618845")</f>
        <v>20618845</v>
      </c>
      <c r="C17" t="s">
        <v>6</v>
      </c>
      <c r="G17" s="12" t="s">
        <v>14</v>
      </c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t="str">
        <f>HYPERLINK("https://stackoverflow.com/q/20740012","20740012")</f>
        <v>20740012</v>
      </c>
      <c r="C18" t="s">
        <v>6</v>
      </c>
      <c r="E18" t="s">
        <v>6</v>
      </c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t="str">
        <f>HYPERLINK("https://stackoverflow.com/q/20780018","20780018")</f>
        <v>20780018</v>
      </c>
      <c r="C19" t="s">
        <v>6</v>
      </c>
    </row>
    <row r="20" spans="1:15" x14ac:dyDescent="0.25">
      <c r="A20" t="str">
        <f>HYPERLINK("https://stackoverflow.com/q/20934400","20934400")</f>
        <v>20934400</v>
      </c>
      <c r="D20" t="s">
        <v>6</v>
      </c>
    </row>
    <row r="21" spans="1:15" x14ac:dyDescent="0.25">
      <c r="A21" t="str">
        <f>HYPERLINK("https://stackoverflow.com/q/25708907","25708907")</f>
        <v>25708907</v>
      </c>
      <c r="E21" t="s">
        <v>6</v>
      </c>
    </row>
    <row r="22" spans="1:15" x14ac:dyDescent="0.25">
      <c r="A22" t="str">
        <f>HYPERLINK("https://stackoverflow.com/q/49031194","49031194")</f>
        <v>49031194</v>
      </c>
      <c r="B22" t="s">
        <v>6</v>
      </c>
    </row>
    <row r="23" spans="1:15" x14ac:dyDescent="0.25">
      <c r="A23" t="str">
        <f>HYPERLINK("https://stackoverflow.com/q/38426038","38426038")</f>
        <v>38426038</v>
      </c>
      <c r="D23" t="s">
        <v>6</v>
      </c>
    </row>
    <row r="24" spans="1:15" x14ac:dyDescent="0.25">
      <c r="A24" t="str">
        <f>HYPERLINK("https://stackoverflow.com/q/35509601","35509601")</f>
        <v>35509601</v>
      </c>
      <c r="C24" t="s">
        <v>6</v>
      </c>
      <c r="E24" t="s">
        <v>6</v>
      </c>
    </row>
    <row r="25" spans="1:15" x14ac:dyDescent="0.25">
      <c r="A25" t="str">
        <f>HYPERLINK("https://stackoverflow.com/q/42810820","42810820")</f>
        <v>42810820</v>
      </c>
      <c r="D25" t="s">
        <v>6</v>
      </c>
    </row>
    <row r="26" spans="1:15" x14ac:dyDescent="0.25">
      <c r="A26" t="str">
        <f>HYPERLINK("https://stackoverflow.com/q/22501835","22501835")</f>
        <v>22501835</v>
      </c>
      <c r="C26" t="s">
        <v>6</v>
      </c>
      <c r="E26" t="s">
        <v>6</v>
      </c>
    </row>
    <row r="27" spans="1:15" x14ac:dyDescent="0.25">
      <c r="A27" t="str">
        <f>HYPERLINK("https://stackoverflow.com/q/18608454","18608454")</f>
        <v>18608454</v>
      </c>
      <c r="B27" t="s">
        <v>6</v>
      </c>
    </row>
    <row r="28" spans="1:15" x14ac:dyDescent="0.25">
      <c r="A28" t="str">
        <f>HYPERLINK("https://stackoverflow.com/q/25644499","25644499")</f>
        <v>25644499</v>
      </c>
      <c r="C28" t="s">
        <v>6</v>
      </c>
    </row>
    <row r="29" spans="1:15" x14ac:dyDescent="0.25">
      <c r="A29" t="str">
        <f>HYPERLINK("https://stackoverflow.com/q/51751017","51751017")</f>
        <v>51751017</v>
      </c>
      <c r="C29" t="s">
        <v>6</v>
      </c>
    </row>
    <row r="30" spans="1:15" x14ac:dyDescent="0.25">
      <c r="A30" t="str">
        <f>HYPERLINK("https://stackoverflow.com/q/50927618","50927618")</f>
        <v>50927618</v>
      </c>
      <c r="B30" t="s">
        <v>6</v>
      </c>
    </row>
    <row r="31" spans="1:15" x14ac:dyDescent="0.25">
      <c r="A31" t="str">
        <f>HYPERLINK("https://stackoverflow.com/q/31832454","31832454")</f>
        <v>31832454</v>
      </c>
      <c r="C31" t="s">
        <v>6</v>
      </c>
      <c r="E31" t="s">
        <v>6</v>
      </c>
    </row>
    <row r="32" spans="1:15" x14ac:dyDescent="0.25">
      <c r="A32" t="str">
        <f>HYPERLINK("https://stackoverflow.com/q/39006884","39006884")</f>
        <v>39006884</v>
      </c>
      <c r="C32" t="s">
        <v>6</v>
      </c>
      <c r="E32" t="s">
        <v>6</v>
      </c>
    </row>
    <row r="33" spans="1:5" x14ac:dyDescent="0.25">
      <c r="A33" t="str">
        <f>HYPERLINK("https://stackoverflow.com/q/45168551","45168551")</f>
        <v>45168551</v>
      </c>
      <c r="C33" t="s">
        <v>6</v>
      </c>
    </row>
    <row r="34" spans="1:5" x14ac:dyDescent="0.25">
      <c r="A34" t="str">
        <f>HYPERLINK("https://stackoverflow.com/q/43858438","43858438")</f>
        <v>43858438</v>
      </c>
      <c r="C34" t="s">
        <v>6</v>
      </c>
      <c r="E34" t="s">
        <v>6</v>
      </c>
    </row>
    <row r="35" spans="1:5" x14ac:dyDescent="0.25">
      <c r="A35" t="str">
        <f>HYPERLINK("https://stackoverflow.com/q/54786883","54786883")</f>
        <v>54786883</v>
      </c>
      <c r="B35" t="s">
        <v>6</v>
      </c>
    </row>
    <row r="36" spans="1:5" x14ac:dyDescent="0.25">
      <c r="A36" t="str">
        <f>HYPERLINK("https://stackoverflow.com/q/37772890","37772890")</f>
        <v>37772890</v>
      </c>
      <c r="B36" t="s">
        <v>6</v>
      </c>
    </row>
    <row r="37" spans="1:5" x14ac:dyDescent="0.25">
      <c r="A37" t="str">
        <f>HYPERLINK("https://stackoverflow.com/q/34594757","34594757")</f>
        <v>34594757</v>
      </c>
      <c r="B37" t="s">
        <v>6</v>
      </c>
    </row>
    <row r="38" spans="1:5" x14ac:dyDescent="0.25">
      <c r="A38" t="str">
        <f>HYPERLINK("https://stackoverflow.com/q/40283266","40283266")</f>
        <v>40283266</v>
      </c>
      <c r="B38" t="s">
        <v>6</v>
      </c>
    </row>
    <row r="39" spans="1:5" s="3" customFormat="1" x14ac:dyDescent="0.25">
      <c r="A39" s="3" t="str">
        <f>HYPERLINK("https://stackoverflow.com/q/52900384","52900384")</f>
        <v>52900384</v>
      </c>
    </row>
    <row r="40" spans="1:5" x14ac:dyDescent="0.25">
      <c r="A40" t="str">
        <f>HYPERLINK("https://stackoverflow.com/q/34151124","34151124")</f>
        <v>34151124</v>
      </c>
      <c r="B40" t="s">
        <v>6</v>
      </c>
    </row>
    <row r="41" spans="1:5" x14ac:dyDescent="0.25">
      <c r="A41" t="str">
        <f>HYPERLINK("https://stackoverflow.com/q/51375375","51375375")</f>
        <v>51375375</v>
      </c>
      <c r="B41" t="s">
        <v>6</v>
      </c>
    </row>
    <row r="42" spans="1:5" s="3" customFormat="1" x14ac:dyDescent="0.25">
      <c r="A42" s="3" t="str">
        <f>HYPERLINK("https://stackoverflow.com/q/54729494","54729494")</f>
        <v>54729494</v>
      </c>
    </row>
    <row r="43" spans="1:5" x14ac:dyDescent="0.25">
      <c r="A43" t="str">
        <f>HYPERLINK("https://stackoverflow.com/q/47300110","47300110")</f>
        <v>47300110</v>
      </c>
      <c r="B43" t="s">
        <v>6</v>
      </c>
    </row>
    <row r="44" spans="1:5" x14ac:dyDescent="0.25">
      <c r="A44" t="str">
        <f>HYPERLINK("https://stackoverflow.com/q/52077109","52077109")</f>
        <v>52077109</v>
      </c>
      <c r="C44" t="s">
        <v>6</v>
      </c>
      <c r="E44" t="s">
        <v>6</v>
      </c>
    </row>
    <row r="45" spans="1:5" x14ac:dyDescent="0.25">
      <c r="A45" t="str">
        <f>HYPERLINK("https://stackoverflow.com/q/27352990","27352990")</f>
        <v>27352990</v>
      </c>
      <c r="D45" t="s">
        <v>6</v>
      </c>
    </row>
    <row r="46" spans="1:5" x14ac:dyDescent="0.25">
      <c r="A46" t="str">
        <f>HYPERLINK("https://stackoverflow.com/q/41227655","41227655")</f>
        <v>41227655</v>
      </c>
      <c r="D46" t="s">
        <v>6</v>
      </c>
    </row>
    <row r="47" spans="1:5" x14ac:dyDescent="0.25">
      <c r="A47" t="str">
        <f>HYPERLINK("https://stackoverflow.com/q/36162646","36162646")</f>
        <v>36162646</v>
      </c>
      <c r="D47" t="s">
        <v>6</v>
      </c>
    </row>
    <row r="48" spans="1:5" x14ac:dyDescent="0.25">
      <c r="A48" t="str">
        <f>HYPERLINK("https://stackoverflow.com/q/20740012","20740012")</f>
        <v>20740012</v>
      </c>
      <c r="C48" t="s">
        <v>6</v>
      </c>
      <c r="E48" t="s">
        <v>6</v>
      </c>
    </row>
    <row r="49" spans="1:5" x14ac:dyDescent="0.25">
      <c r="A49" t="str">
        <f>HYPERLINK("https://stackoverflow.com/q/44314757","44314757")</f>
        <v>44314757</v>
      </c>
      <c r="C49" t="s">
        <v>6</v>
      </c>
      <c r="E49" t="s">
        <v>6</v>
      </c>
    </row>
    <row r="50" spans="1:5" x14ac:dyDescent="0.25">
      <c r="A50" t="str">
        <f>HYPERLINK("https://stackoverflow.com/q/44446479","44446479")</f>
        <v>44446479</v>
      </c>
      <c r="D50" t="s">
        <v>6</v>
      </c>
    </row>
    <row r="51" spans="1:5" x14ac:dyDescent="0.25">
      <c r="A51" t="str">
        <f>HYPERLINK("https://stackoverflow.com/q/49362257","49362257")</f>
        <v>49362257</v>
      </c>
      <c r="D51" t="s">
        <v>6</v>
      </c>
    </row>
    <row r="52" spans="1:5" x14ac:dyDescent="0.25">
      <c r="A52" t="str">
        <f>HYPERLINK("https://stackoverflow.com/q/42147251","42147251")</f>
        <v>42147251</v>
      </c>
      <c r="E52" t="s">
        <v>6</v>
      </c>
    </row>
    <row r="53" spans="1:5" x14ac:dyDescent="0.25">
      <c r="A53" t="str">
        <f>HYPERLINK("https://stackoverflow.com/q/55111572","55111572")</f>
        <v>55111572</v>
      </c>
      <c r="D53" t="s">
        <v>6</v>
      </c>
    </row>
    <row r="54" spans="1:5" s="3" customFormat="1" x14ac:dyDescent="0.25">
      <c r="A54" s="3" t="str">
        <f>HYPERLINK("https://stackoverflow.com/q/55386926","55386926")</f>
        <v>55386926</v>
      </c>
    </row>
    <row r="55" spans="1:5" x14ac:dyDescent="0.25">
      <c r="A55" t="str">
        <f>HYPERLINK("https://stackoverflow.com/q/32563173","32563173")</f>
        <v>32563173</v>
      </c>
      <c r="E55" t="s">
        <v>6</v>
      </c>
    </row>
    <row r="56" spans="1:5" x14ac:dyDescent="0.25">
      <c r="A56" t="str">
        <f>HYPERLINK("https://stackoverflow.com/q/34333200","34333200")</f>
        <v>34333200</v>
      </c>
      <c r="D56" t="s">
        <v>6</v>
      </c>
    </row>
    <row r="57" spans="1:5" x14ac:dyDescent="0.25">
      <c r="A57" t="str">
        <f>HYPERLINK("https://stackoverflow.com/q/38393156","38393156")</f>
        <v>38393156</v>
      </c>
      <c r="D57" t="s">
        <v>6</v>
      </c>
    </row>
    <row r="58" spans="1:5" x14ac:dyDescent="0.25">
      <c r="A58" t="str">
        <f>HYPERLINK("https://stackoverflow.com/q/34956823","34956823")</f>
        <v>34956823</v>
      </c>
      <c r="D58" t="s">
        <v>6</v>
      </c>
    </row>
    <row r="59" spans="1:5" x14ac:dyDescent="0.25">
      <c r="A59" t="str">
        <f>HYPERLINK("https://stackoverflow.com/q/28520956","28520956")</f>
        <v>28520956</v>
      </c>
      <c r="C59" t="s">
        <v>6</v>
      </c>
      <c r="E59" t="s">
        <v>6</v>
      </c>
    </row>
    <row r="60" spans="1:5" x14ac:dyDescent="0.25">
      <c r="A60" t="str">
        <f>HYPERLINK("https://stackoverflow.com/q/49373884","49373884")</f>
        <v>49373884</v>
      </c>
      <c r="C60" t="s">
        <v>6</v>
      </c>
      <c r="E60" t="s">
        <v>6</v>
      </c>
    </row>
    <row r="61" spans="1:5" x14ac:dyDescent="0.25">
      <c r="A61" t="str">
        <f>HYPERLINK("https://stackoverflow.com/q/46622328","46622328")</f>
        <v>46622328</v>
      </c>
      <c r="C61" t="s">
        <v>6</v>
      </c>
      <c r="E61" t="s">
        <v>6</v>
      </c>
    </row>
    <row r="62" spans="1:5" x14ac:dyDescent="0.25">
      <c r="A62" t="str">
        <f>HYPERLINK("https://stackoverflow.com/q/47375369","47375369")</f>
        <v>47375369</v>
      </c>
      <c r="D62" t="s">
        <v>6</v>
      </c>
    </row>
    <row r="63" spans="1:5" x14ac:dyDescent="0.25">
      <c r="A63" t="str">
        <f>HYPERLINK("https://stackoverflow.com/q/19476813","19476813")</f>
        <v>19476813</v>
      </c>
      <c r="C63" t="s">
        <v>6</v>
      </c>
      <c r="E63" t="s">
        <v>6</v>
      </c>
    </row>
    <row r="64" spans="1:5" x14ac:dyDescent="0.25">
      <c r="A64" t="str">
        <f>HYPERLINK("https://stackoverflow.com/q/15734956","15734956")</f>
        <v>15734956</v>
      </c>
    </row>
    <row r="65" spans="1:5" x14ac:dyDescent="0.25">
      <c r="A65" t="str">
        <f>HYPERLINK("https://stackoverflow.com/q/37201690","37201690")</f>
        <v>37201690</v>
      </c>
      <c r="C65" t="s">
        <v>6</v>
      </c>
      <c r="E65" t="s">
        <v>6</v>
      </c>
    </row>
    <row r="66" spans="1:5" x14ac:dyDescent="0.25">
      <c r="A66" t="str">
        <f>HYPERLINK("https://stackoverflow.com/q/50461048","50461048")</f>
        <v>50461048</v>
      </c>
      <c r="C66" t="s">
        <v>6</v>
      </c>
    </row>
    <row r="67" spans="1:5" x14ac:dyDescent="0.25">
      <c r="A67" t="str">
        <f>HYPERLINK("https://stackoverflow.com/q/45262815","45262815")</f>
        <v>45262815</v>
      </c>
      <c r="C67" t="s">
        <v>6</v>
      </c>
    </row>
    <row r="68" spans="1:5" x14ac:dyDescent="0.25">
      <c r="A68" t="str">
        <f>HYPERLINK("https://stackoverflow.com/q/56378428","56378428")</f>
        <v>56378428</v>
      </c>
      <c r="C68" t="s">
        <v>6</v>
      </c>
      <c r="E68" t="s">
        <v>6</v>
      </c>
    </row>
    <row r="69" spans="1:5" x14ac:dyDescent="0.25">
      <c r="A69" t="str">
        <f>HYPERLINK("https://stackoverflow.com/q/35918711","35918711")</f>
        <v>35918711</v>
      </c>
      <c r="D69" t="s">
        <v>6</v>
      </c>
    </row>
    <row r="70" spans="1:5" x14ac:dyDescent="0.25">
      <c r="A70" t="str">
        <f>HYPERLINK("https://stackoverflow.com/q/23294573","23294573")</f>
        <v>23294573</v>
      </c>
      <c r="D70" t="s">
        <v>6</v>
      </c>
    </row>
    <row r="71" spans="1:5" x14ac:dyDescent="0.25">
      <c r="A71" t="str">
        <f>HYPERLINK("https://stackoverflow.com/q/30413724","30413724")</f>
        <v>30413724</v>
      </c>
      <c r="D71" t="s">
        <v>6</v>
      </c>
    </row>
    <row r="72" spans="1:5" x14ac:dyDescent="0.25">
      <c r="A72" s="4" t="str">
        <f>HYPERLINK("https://stackoverflow.com/q/54332619","54332619")</f>
        <v>54332619</v>
      </c>
      <c r="C72" t="s">
        <v>6</v>
      </c>
      <c r="E72" t="s">
        <v>6</v>
      </c>
    </row>
    <row r="73" spans="1:5" x14ac:dyDescent="0.25">
      <c r="A73" t="str">
        <f>HYPERLINK("https://stackoverflow.com/q/16376957","16376957")</f>
        <v>16376957</v>
      </c>
      <c r="C73" t="s">
        <v>6</v>
      </c>
      <c r="E73" t="s">
        <v>6</v>
      </c>
    </row>
    <row r="74" spans="1:5" x14ac:dyDescent="0.25">
      <c r="A74" t="str">
        <f>HYPERLINK("https://stackoverflow.com/q/48149903","48149903")</f>
        <v>48149903</v>
      </c>
      <c r="D74" t="s">
        <v>6</v>
      </c>
    </row>
    <row r="75" spans="1:5" x14ac:dyDescent="0.25">
      <c r="A75" t="str">
        <f>HYPERLINK("https://stackoverflow.com/q/40444595","40444595")</f>
        <v>40444595</v>
      </c>
      <c r="C75" t="s">
        <v>6</v>
      </c>
      <c r="E75" t="s">
        <v>6</v>
      </c>
    </row>
    <row r="76" spans="1:5" x14ac:dyDescent="0.25">
      <c r="A76" t="str">
        <f>HYPERLINK("https://stackoverflow.com/q/25213212","25213212")</f>
        <v>25213212</v>
      </c>
      <c r="E76" t="s">
        <v>6</v>
      </c>
    </row>
    <row r="77" spans="1:5" x14ac:dyDescent="0.25">
      <c r="A77" t="str">
        <f>HYPERLINK("https://stackoverflow.com/q/40325521","40325521")</f>
        <v>40325521</v>
      </c>
      <c r="C77" t="s">
        <v>6</v>
      </c>
      <c r="E77" t="s">
        <v>6</v>
      </c>
    </row>
    <row r="78" spans="1:5" x14ac:dyDescent="0.25">
      <c r="A78" t="str">
        <f>HYPERLINK("https://stackoverflow.com/q/50605244","50605244")</f>
        <v>50605244</v>
      </c>
      <c r="D78" t="s">
        <v>6</v>
      </c>
    </row>
    <row r="79" spans="1:5" x14ac:dyDescent="0.25">
      <c r="A79" t="str">
        <f>HYPERLINK("https://stackoverflow.com/q/34596180","34596180")</f>
        <v>34596180</v>
      </c>
      <c r="C79" t="s">
        <v>6</v>
      </c>
      <c r="E79" t="s">
        <v>6</v>
      </c>
    </row>
    <row r="80" spans="1:5" x14ac:dyDescent="0.25">
      <c r="A80" t="str">
        <f>HYPERLINK("https://stackoverflow.com/q/50369857","50369857")</f>
        <v>50369857</v>
      </c>
      <c r="D80" t="s">
        <v>6</v>
      </c>
    </row>
    <row r="81" spans="1:5" x14ac:dyDescent="0.25">
      <c r="A81" t="str">
        <f>HYPERLINK("https://stackoverflow.com/q/56320486","56320486")</f>
        <v>56320486</v>
      </c>
      <c r="C81" t="s">
        <v>6</v>
      </c>
      <c r="E81" t="s">
        <v>6</v>
      </c>
    </row>
    <row r="82" spans="1:5" x14ac:dyDescent="0.25">
      <c r="A82" t="str">
        <f>HYPERLINK("https://stackoverflow.com/q/34107679","34107679")</f>
        <v>34107679</v>
      </c>
      <c r="C82" t="s">
        <v>6</v>
      </c>
      <c r="E82" t="s">
        <v>6</v>
      </c>
    </row>
    <row r="83" spans="1:5" x14ac:dyDescent="0.25">
      <c r="A83" t="str">
        <f>HYPERLINK("https://stackoverflow.com/q/34082298","34082298")</f>
        <v>34082298</v>
      </c>
      <c r="C83" t="s">
        <v>6</v>
      </c>
    </row>
    <row r="84" spans="1:5" x14ac:dyDescent="0.25">
      <c r="A84" t="str">
        <f>HYPERLINK("https://stackoverflow.com/q/46684716","46684716")</f>
        <v>46684716</v>
      </c>
      <c r="C84" t="s">
        <v>6</v>
      </c>
      <c r="E84" t="s">
        <v>6</v>
      </c>
    </row>
    <row r="85" spans="1:5" x14ac:dyDescent="0.25">
      <c r="A85" t="str">
        <f>HYPERLINK("https://stackoverflow.com/q/8364177","8364177")</f>
        <v>8364177</v>
      </c>
      <c r="D85" t="s">
        <v>6</v>
      </c>
    </row>
    <row r="86" spans="1:5" x14ac:dyDescent="0.25">
      <c r="A86" t="str">
        <f>HYPERLINK("https://stackoverflow.com/q/39102270","39102270")</f>
        <v>39102270</v>
      </c>
      <c r="C86" t="s">
        <v>6</v>
      </c>
      <c r="E86" t="s">
        <v>6</v>
      </c>
    </row>
    <row r="87" spans="1:5" x14ac:dyDescent="0.25">
      <c r="A87" t="str">
        <f>HYPERLINK("https://stackoverflow.com/q/26595707","26595707")</f>
        <v>26595707</v>
      </c>
      <c r="D87" t="s">
        <v>6</v>
      </c>
    </row>
    <row r="88" spans="1:5" x14ac:dyDescent="0.25">
      <c r="A88" t="str">
        <f>HYPERLINK("https://stackoverflow.com/q/21311287","21311287")</f>
        <v>21311287</v>
      </c>
      <c r="B88" t="s">
        <v>6</v>
      </c>
    </row>
    <row r="89" spans="1:5" x14ac:dyDescent="0.25">
      <c r="A89" t="str">
        <f>HYPERLINK("https://stackoverflow.com/q/22431036","22431036")</f>
        <v>22431036</v>
      </c>
      <c r="C89" t="s">
        <v>6</v>
      </c>
      <c r="E89" t="s">
        <v>6</v>
      </c>
    </row>
    <row r="90" spans="1:5" x14ac:dyDescent="0.25">
      <c r="A90" t="str">
        <f>HYPERLINK("https://stackoverflow.com/q/48651902","48651902")</f>
        <v>48651902</v>
      </c>
      <c r="D90" t="s">
        <v>6</v>
      </c>
    </row>
    <row r="91" spans="1:5" x14ac:dyDescent="0.25">
      <c r="A91" t="str">
        <f>HYPERLINK("https://stackoverflow.com/q/47214182","47214182")</f>
        <v>47214182</v>
      </c>
      <c r="D91" t="s">
        <v>6</v>
      </c>
    </row>
    <row r="92" spans="1:5" x14ac:dyDescent="0.25">
      <c r="A92" t="str">
        <f>HYPERLINK("https://stackoverflow.com/q/47076672","47076672")</f>
        <v>47076672</v>
      </c>
      <c r="C92" t="s">
        <v>6</v>
      </c>
      <c r="E92" t="s">
        <v>6</v>
      </c>
    </row>
    <row r="93" spans="1:5" x14ac:dyDescent="0.25">
      <c r="A93" t="str">
        <f>HYPERLINK("https://stackoverflow.com/q/38866977","38866977")</f>
        <v>38866977</v>
      </c>
      <c r="C93" t="s">
        <v>6</v>
      </c>
      <c r="E93" t="s">
        <v>6</v>
      </c>
    </row>
    <row r="94" spans="1:5" x14ac:dyDescent="0.25">
      <c r="A94" t="str">
        <f>HYPERLINK("https://stackoverflow.com/q/25836665","25836665")</f>
        <v>25836665</v>
      </c>
      <c r="E94" t="s">
        <v>6</v>
      </c>
    </row>
    <row r="95" spans="1:5" x14ac:dyDescent="0.25">
      <c r="A95" t="str">
        <f>HYPERLINK("https://stackoverflow.com/q/56002315","56002315")</f>
        <v>56002315</v>
      </c>
      <c r="D95" t="s">
        <v>6</v>
      </c>
    </row>
    <row r="96" spans="1:5" x14ac:dyDescent="0.25">
      <c r="A96" t="str">
        <f>HYPERLINK("https://stackoverflow.com/q/34736000","34736000")</f>
        <v>34736000</v>
      </c>
      <c r="C96" t="s">
        <v>6</v>
      </c>
      <c r="E96" t="s">
        <v>6</v>
      </c>
    </row>
    <row r="97" spans="1:5" x14ac:dyDescent="0.25">
      <c r="A97" t="str">
        <f>HYPERLINK("https://stackoverflow.com/q/53220885","53220885")</f>
        <v>53220885</v>
      </c>
      <c r="E97" t="s">
        <v>6</v>
      </c>
    </row>
    <row r="98" spans="1:5" x14ac:dyDescent="0.25">
      <c r="A98" t="str">
        <f>HYPERLINK("https://stackoverflow.com/q/51845439","51845439")</f>
        <v>51845439</v>
      </c>
      <c r="D98" t="s">
        <v>6</v>
      </c>
    </row>
    <row r="99" spans="1:5" x14ac:dyDescent="0.25">
      <c r="A99" t="str">
        <f>HYPERLINK("https://stackoverflow.com/q/54378702","54378702")</f>
        <v>54378702</v>
      </c>
      <c r="C99" t="s">
        <v>6</v>
      </c>
    </row>
    <row r="100" spans="1:5" x14ac:dyDescent="0.25">
      <c r="A100" t="str">
        <f>HYPERLINK("https://stackoverflow.com/q/10161758","10161758")</f>
        <v>10161758</v>
      </c>
      <c r="C100" t="s">
        <v>6</v>
      </c>
    </row>
    <row r="101" spans="1:5" x14ac:dyDescent="0.25">
      <c r="A101" t="str">
        <f>HYPERLINK("https://stackoverflow.com/q/45053077","45053077")</f>
        <v>45053077</v>
      </c>
      <c r="D101" t="s">
        <v>6</v>
      </c>
    </row>
    <row r="102" spans="1:5" x14ac:dyDescent="0.25">
      <c r="A102" t="str">
        <f>HYPERLINK("https://stackoverflow.com/q/47955653","47955653")</f>
        <v>47955653</v>
      </c>
      <c r="C102" t="s">
        <v>6</v>
      </c>
    </row>
    <row r="103" spans="1:5" x14ac:dyDescent="0.25">
      <c r="A103" t="str">
        <f>HYPERLINK("https://stackoverflow.com/q/34786558","34786558")</f>
        <v>34786558</v>
      </c>
      <c r="D103" t="s">
        <v>6</v>
      </c>
    </row>
    <row r="104" spans="1:5" x14ac:dyDescent="0.25">
      <c r="A104" t="str">
        <f>HYPERLINK("https://stackoverflow.com/q/32536270","32536270")</f>
        <v>32536270</v>
      </c>
      <c r="D104" t="s">
        <v>6</v>
      </c>
    </row>
    <row r="105" spans="1:5" x14ac:dyDescent="0.25">
      <c r="A105" t="str">
        <f>HYPERLINK("https://stackoverflow.com/q/31280912","31280912")</f>
        <v>31280912</v>
      </c>
      <c r="C105" t="s">
        <v>6</v>
      </c>
      <c r="E105" t="s">
        <v>6</v>
      </c>
    </row>
    <row r="106" spans="1:5" s="3" customFormat="1" x14ac:dyDescent="0.25">
      <c r="A106" s="3" t="str">
        <f>HYPERLINK("https://stackoverflow.com/q/52126525","52126525")</f>
        <v>52126525</v>
      </c>
    </row>
    <row r="107" spans="1:5" x14ac:dyDescent="0.25">
      <c r="A107" t="str">
        <f>HYPERLINK("https://stackoverflow.com/q/57271607","57271607")</f>
        <v>57271607</v>
      </c>
      <c r="C107" t="s">
        <v>6</v>
      </c>
      <c r="E107" t="s">
        <v>6</v>
      </c>
    </row>
    <row r="108" spans="1:5" x14ac:dyDescent="0.25">
      <c r="A108" t="str">
        <f>HYPERLINK("https://stackoverflow.com/q/54565781","54565781")</f>
        <v>54565781</v>
      </c>
      <c r="C108" t="s">
        <v>6</v>
      </c>
      <c r="E108" t="s">
        <v>6</v>
      </c>
    </row>
    <row r="109" spans="1:5" x14ac:dyDescent="0.25">
      <c r="A109" t="str">
        <f>HYPERLINK("https://stackoverflow.com/q/17777613","17777613")</f>
        <v>17777613</v>
      </c>
      <c r="C109" t="s">
        <v>6</v>
      </c>
      <c r="E109" t="s">
        <v>6</v>
      </c>
    </row>
    <row r="110" spans="1:5" x14ac:dyDescent="0.25">
      <c r="A110" t="str">
        <f>HYPERLINK("https://stackoverflow.com/q/44252920","44252920")</f>
        <v>44252920</v>
      </c>
      <c r="D110" t="s">
        <v>6</v>
      </c>
    </row>
    <row r="111" spans="1:5" x14ac:dyDescent="0.25">
      <c r="A111" t="str">
        <f>HYPERLINK("https://stackoverflow.com/q/32767921","32767921")</f>
        <v>32767921</v>
      </c>
      <c r="D111" t="s">
        <v>6</v>
      </c>
    </row>
    <row r="112" spans="1:5" x14ac:dyDescent="0.25">
      <c r="A112" t="str">
        <f>HYPERLINK("https://stackoverflow.com/q/28265868","28265868")</f>
        <v>28265868</v>
      </c>
      <c r="D112" t="s">
        <v>6</v>
      </c>
    </row>
    <row r="113" spans="1:5" x14ac:dyDescent="0.25">
      <c r="A113" t="str">
        <f>HYPERLINK("https://stackoverflow.com/q/42450527","42450527")</f>
        <v>42450527</v>
      </c>
      <c r="E113" t="s">
        <v>6</v>
      </c>
    </row>
    <row r="114" spans="1:5" x14ac:dyDescent="0.25">
      <c r="A114" t="str">
        <f>HYPERLINK("https://stackoverflow.com/q/32857477","32857477")</f>
        <v>32857477</v>
      </c>
      <c r="C114" t="s">
        <v>6</v>
      </c>
      <c r="E114" t="s">
        <v>6</v>
      </c>
    </row>
    <row r="115" spans="1:5" x14ac:dyDescent="0.25">
      <c r="A115" t="str">
        <f>HYPERLINK("https://stackoverflow.com/q/16159522","16159522")</f>
        <v>16159522</v>
      </c>
      <c r="D115" t="s">
        <v>6</v>
      </c>
    </row>
    <row r="116" spans="1:5" x14ac:dyDescent="0.25">
      <c r="A116" t="str">
        <f>HYPERLINK("https://stackoverflow.com/q/26559581","26559581")</f>
        <v>26559581</v>
      </c>
      <c r="C116" t="s">
        <v>6</v>
      </c>
      <c r="E116" t="s">
        <v>6</v>
      </c>
    </row>
    <row r="117" spans="1:5" s="3" customFormat="1" x14ac:dyDescent="0.25">
      <c r="A117" s="3" t="str">
        <f>HYPERLINK("https://stackoverflow.com/q/57102689","57102689")</f>
        <v>57102689</v>
      </c>
    </row>
    <row r="118" spans="1:5" x14ac:dyDescent="0.25">
      <c r="A118" t="str">
        <f>HYPERLINK("https://stackoverflow.com/q/49646037","49646037")</f>
        <v>49646037</v>
      </c>
      <c r="D118" t="s">
        <v>6</v>
      </c>
    </row>
    <row r="119" spans="1:5" x14ac:dyDescent="0.25">
      <c r="A119" t="str">
        <f>HYPERLINK("https://stackoverflow.com/q/24297045","24297045")</f>
        <v>24297045</v>
      </c>
      <c r="D119" t="s">
        <v>6</v>
      </c>
    </row>
    <row r="120" spans="1:5" x14ac:dyDescent="0.25">
      <c r="A120" t="str">
        <f>HYPERLINK("https://stackoverflow.com/q/1252428","1252428")</f>
        <v>1252428</v>
      </c>
      <c r="C120" t="s">
        <v>6</v>
      </c>
    </row>
    <row r="121" spans="1:5" x14ac:dyDescent="0.25">
      <c r="A121" t="str">
        <f>HYPERLINK("https://stackoverflow.com/q/27860383","27860383")</f>
        <v>27860383</v>
      </c>
      <c r="D121" t="s">
        <v>6</v>
      </c>
    </row>
    <row r="122" spans="1:5" x14ac:dyDescent="0.25">
      <c r="A122" t="str">
        <f>HYPERLINK("https://stackoverflow.com/q/33933813","33933813")</f>
        <v>33933813</v>
      </c>
      <c r="D122" t="s">
        <v>6</v>
      </c>
    </row>
    <row r="123" spans="1:5" x14ac:dyDescent="0.25">
      <c r="A123" t="str">
        <f>HYPERLINK("https://stackoverflow.com/q/34595691","34595691")</f>
        <v>34595691</v>
      </c>
      <c r="D123" t="s">
        <v>6</v>
      </c>
    </row>
    <row r="124" spans="1:5" x14ac:dyDescent="0.25">
      <c r="A124" t="str">
        <f>HYPERLINK("https://stackoverflow.com/q/49710111","49710111")</f>
        <v>49710111</v>
      </c>
      <c r="D124" t="s">
        <v>6</v>
      </c>
    </row>
    <row r="125" spans="1:5" x14ac:dyDescent="0.25">
      <c r="A125" t="str">
        <f>HYPERLINK("https://stackoverflow.com/q/50310476","50310476")</f>
        <v>50310476</v>
      </c>
      <c r="D125" t="s">
        <v>6</v>
      </c>
    </row>
    <row r="126" spans="1:5" s="3" customFormat="1" x14ac:dyDescent="0.25">
      <c r="A126" s="3" t="str">
        <f>HYPERLINK("https://stackoverflow.com/q/36553429","36553429")</f>
        <v>36553429</v>
      </c>
    </row>
    <row r="127" spans="1:5" x14ac:dyDescent="0.25">
      <c r="A127" t="str">
        <f>HYPERLINK("https://stackoverflow.com/q/44032389","44032389")</f>
        <v>44032389</v>
      </c>
      <c r="C127" t="s">
        <v>6</v>
      </c>
      <c r="E127" t="s">
        <v>6</v>
      </c>
    </row>
    <row r="128" spans="1:5" x14ac:dyDescent="0.25">
      <c r="A128" t="str">
        <f>HYPERLINK("https://stackoverflow.com/q/31905155","31905155")</f>
        <v>31905155</v>
      </c>
      <c r="D128" t="s">
        <v>6</v>
      </c>
    </row>
    <row r="129" spans="1:5" x14ac:dyDescent="0.25">
      <c r="A129" t="str">
        <f>HYPERLINK("https://stackoverflow.com/q/40178533","40178533")</f>
        <v>40178533</v>
      </c>
      <c r="D129" t="s">
        <v>6</v>
      </c>
    </row>
    <row r="130" spans="1:5" x14ac:dyDescent="0.25">
      <c r="A130" t="str">
        <f>HYPERLINK("https://stackoverflow.com/q/56583875","56583875")</f>
        <v>56583875</v>
      </c>
      <c r="C130" t="s">
        <v>6</v>
      </c>
      <c r="E130" t="s">
        <v>6</v>
      </c>
    </row>
    <row r="131" spans="1:5" x14ac:dyDescent="0.25">
      <c r="A131" t="str">
        <f>HYPERLINK("https://stackoverflow.com/q/45202457","45202457")</f>
        <v>45202457</v>
      </c>
      <c r="B131" t="s">
        <v>6</v>
      </c>
    </row>
    <row r="132" spans="1:5" x14ac:dyDescent="0.25">
      <c r="A132" t="str">
        <f>HYPERLINK("https://stackoverflow.com/q/55383153","55383153")</f>
        <v>55383153</v>
      </c>
      <c r="C132" t="s">
        <v>6</v>
      </c>
      <c r="E132" t="s">
        <v>6</v>
      </c>
    </row>
    <row r="133" spans="1:5" x14ac:dyDescent="0.25">
      <c r="A133" t="str">
        <f>HYPERLINK("https://stackoverflow.com/q/8763384","8763384")</f>
        <v>8763384</v>
      </c>
      <c r="D133" t="s">
        <v>6</v>
      </c>
    </row>
    <row r="134" spans="1:5" x14ac:dyDescent="0.25">
      <c r="A134" t="str">
        <f>HYPERLINK("https://stackoverflow.com/q/55186124","55186124")</f>
        <v>55186124</v>
      </c>
      <c r="C134" t="s">
        <v>6</v>
      </c>
      <c r="E134" t="s">
        <v>6</v>
      </c>
    </row>
    <row r="135" spans="1:5" x14ac:dyDescent="0.25">
      <c r="A135" t="str">
        <f>HYPERLINK("https://stackoverflow.com/q/14898089","14898089")</f>
        <v>14898089</v>
      </c>
      <c r="D135" t="s">
        <v>6</v>
      </c>
    </row>
    <row r="136" spans="1:5" x14ac:dyDescent="0.25">
      <c r="A136" t="str">
        <f>HYPERLINK("https://stackoverflow.com/q/37891324","37891324")</f>
        <v>37891324</v>
      </c>
      <c r="C136" t="s">
        <v>6</v>
      </c>
      <c r="E136" t="s">
        <v>6</v>
      </c>
    </row>
    <row r="137" spans="1:5" x14ac:dyDescent="0.25">
      <c r="A137" t="str">
        <f>HYPERLINK("https://stackoverflow.com/q/39027923","39027923")</f>
        <v>39027923</v>
      </c>
      <c r="D137" t="s">
        <v>6</v>
      </c>
    </row>
    <row r="138" spans="1:5" x14ac:dyDescent="0.25">
      <c r="A138" t="str">
        <f>HYPERLINK("https://stackoverflow.com/q/29050563","29050563")</f>
        <v>29050563</v>
      </c>
      <c r="C138" t="s">
        <v>6</v>
      </c>
      <c r="E138" t="s">
        <v>6</v>
      </c>
    </row>
    <row r="139" spans="1:5" x14ac:dyDescent="0.25">
      <c r="A139" t="str">
        <f>HYPERLINK("https://stackoverflow.com/q/11714319","11714319")</f>
        <v>11714319</v>
      </c>
      <c r="D139" t="s">
        <v>6</v>
      </c>
    </row>
    <row r="140" spans="1:5" s="3" customFormat="1" x14ac:dyDescent="0.25">
      <c r="A140" s="3" t="str">
        <f>HYPERLINK("https://stackoverflow.com/q/55511795","55511795")</f>
        <v>55511795</v>
      </c>
    </row>
    <row r="141" spans="1:5" x14ac:dyDescent="0.25">
      <c r="A141" t="str">
        <f>HYPERLINK("https://stackoverflow.com/q/29061802","29061802")</f>
        <v>29061802</v>
      </c>
      <c r="C141" t="s">
        <v>6</v>
      </c>
      <c r="E141" t="s">
        <v>6</v>
      </c>
    </row>
    <row r="142" spans="1:5" x14ac:dyDescent="0.25">
      <c r="A142" t="str">
        <f>HYPERLINK("https://stackoverflow.com/q/31643909","31643909")</f>
        <v>31643909</v>
      </c>
      <c r="C142" t="s">
        <v>6</v>
      </c>
      <c r="E142" t="s">
        <v>6</v>
      </c>
    </row>
    <row r="143" spans="1:5" x14ac:dyDescent="0.25">
      <c r="A143" t="str">
        <f>HYPERLINK("https://stackoverflow.com/q/16576987","16576987")</f>
        <v>16576987</v>
      </c>
      <c r="D143" t="s">
        <v>6</v>
      </c>
    </row>
    <row r="144" spans="1:5" x14ac:dyDescent="0.25">
      <c r="A144" t="str">
        <f>HYPERLINK("https://stackoverflow.com/q/53813470","53813470")</f>
        <v>53813470</v>
      </c>
      <c r="C144" t="s">
        <v>6</v>
      </c>
    </row>
    <row r="145" spans="1:5" x14ac:dyDescent="0.25">
      <c r="A145" t="str">
        <f>HYPERLINK("https://stackoverflow.com/q/15235024","15235024")</f>
        <v>15235024</v>
      </c>
      <c r="D145" t="s">
        <v>6</v>
      </c>
    </row>
    <row r="146" spans="1:5" x14ac:dyDescent="0.25">
      <c r="A146" t="str">
        <f>HYPERLINK("https://stackoverflow.com/q/36651114","36651114")</f>
        <v>36651114</v>
      </c>
      <c r="C146" t="s">
        <v>6</v>
      </c>
    </row>
    <row r="147" spans="1:5" x14ac:dyDescent="0.25">
      <c r="A147" t="str">
        <f>HYPERLINK("https://stackoverflow.com/q/54474686","54474686")</f>
        <v>54474686</v>
      </c>
      <c r="C147" t="s">
        <v>6</v>
      </c>
      <c r="E147" t="s">
        <v>6</v>
      </c>
    </row>
    <row r="148" spans="1:5" s="3" customFormat="1" x14ac:dyDescent="0.25">
      <c r="A148" s="3" t="str">
        <f>HYPERLINK("https://stackoverflow.com/q/55271074","55271074")</f>
        <v>55271074</v>
      </c>
    </row>
    <row r="149" spans="1:5" x14ac:dyDescent="0.25">
      <c r="A149" t="str">
        <f>HYPERLINK("https://stackoverflow.com/q/17396781","17396781")</f>
        <v>17396781</v>
      </c>
      <c r="D149" t="s">
        <v>6</v>
      </c>
    </row>
    <row r="150" spans="1:5" x14ac:dyDescent="0.25">
      <c r="A150" t="str">
        <f>HYPERLINK("https://stackoverflow.com/q/33554497","33554497")</f>
        <v>33554497</v>
      </c>
      <c r="C150" t="s">
        <v>6</v>
      </c>
    </row>
    <row r="151" spans="1:5" x14ac:dyDescent="0.25">
      <c r="A151" t="str">
        <f>HYPERLINK("https://stackoverflow.com/q/52887473","52887473")</f>
        <v>52887473</v>
      </c>
      <c r="C151" t="s">
        <v>6</v>
      </c>
      <c r="E151" t="s">
        <v>6</v>
      </c>
    </row>
    <row r="152" spans="1:5" x14ac:dyDescent="0.25">
      <c r="A152" t="str">
        <f>HYPERLINK("https://stackoverflow.com/q/5477862","5477862")</f>
        <v>5477862</v>
      </c>
      <c r="D152" t="s">
        <v>6</v>
      </c>
    </row>
    <row r="153" spans="1:5" x14ac:dyDescent="0.25">
      <c r="A153" t="str">
        <f>HYPERLINK("https://stackoverflow.com/q/50076986","50076986")</f>
        <v>50076986</v>
      </c>
      <c r="D153" t="s">
        <v>6</v>
      </c>
    </row>
    <row r="154" spans="1:5" x14ac:dyDescent="0.25">
      <c r="A154" t="str">
        <f>HYPERLINK("https://stackoverflow.com/q/20217086","20217086")</f>
        <v>20217086</v>
      </c>
      <c r="D154" t="s">
        <v>6</v>
      </c>
    </row>
    <row r="155" spans="1:5" x14ac:dyDescent="0.25">
      <c r="A155" t="str">
        <f>HYPERLINK("https://stackoverflow.com/q/20377813","20377813")</f>
        <v>20377813</v>
      </c>
      <c r="D155" t="s">
        <v>6</v>
      </c>
    </row>
    <row r="156" spans="1:5" x14ac:dyDescent="0.25">
      <c r="A156" t="str">
        <f>HYPERLINK("https://stackoverflow.com/q/41001369","41001369")</f>
        <v>41001369</v>
      </c>
      <c r="B156" t="s">
        <v>6</v>
      </c>
    </row>
    <row r="157" spans="1:5" x14ac:dyDescent="0.25">
      <c r="A157" t="str">
        <f>HYPERLINK("https://stackoverflow.com/q/28197733","28197733")</f>
        <v>28197733</v>
      </c>
      <c r="D157" t="s">
        <v>6</v>
      </c>
    </row>
    <row r="158" spans="1:5" x14ac:dyDescent="0.25">
      <c r="A158" t="str">
        <f>HYPERLINK("https://stackoverflow.com/q/56752532","56752532")</f>
        <v>56752532</v>
      </c>
      <c r="D158" t="s">
        <v>6</v>
      </c>
    </row>
    <row r="159" spans="1:5" x14ac:dyDescent="0.25">
      <c r="A159" t="str">
        <f>HYPERLINK("https://stackoverflow.com/q/44845738","44845738")</f>
        <v>44845738</v>
      </c>
      <c r="D159" t="s">
        <v>6</v>
      </c>
    </row>
    <row r="160" spans="1:5" x14ac:dyDescent="0.25">
      <c r="A160" t="str">
        <f>HYPERLINK("https://stackoverflow.com/q/49530756","49530756")</f>
        <v>49530756</v>
      </c>
      <c r="D160" t="s">
        <v>6</v>
      </c>
    </row>
    <row r="161" spans="1:5" x14ac:dyDescent="0.25">
      <c r="A161" t="str">
        <f>HYPERLINK("https://stackoverflow.com/q/12906361","12906361")</f>
        <v>12906361</v>
      </c>
      <c r="C161" t="s">
        <v>6</v>
      </c>
      <c r="E161" t="s">
        <v>6</v>
      </c>
    </row>
    <row r="162" spans="1:5" x14ac:dyDescent="0.25">
      <c r="A162" t="str">
        <f>HYPERLINK("https://stackoverflow.com/q/10473863","10473863")</f>
        <v>10473863</v>
      </c>
      <c r="C162" t="s">
        <v>6</v>
      </c>
    </row>
    <row r="163" spans="1:5" x14ac:dyDescent="0.25">
      <c r="A163" t="str">
        <f>HYPERLINK("https://stackoverflow.com/q/36744379","36744379")</f>
        <v>36744379</v>
      </c>
      <c r="D163" t="s">
        <v>6</v>
      </c>
    </row>
    <row r="164" spans="1:5" x14ac:dyDescent="0.25">
      <c r="A164" t="str">
        <f>HYPERLINK("https://stackoverflow.com/q/28519597","28519597")</f>
        <v>28519597</v>
      </c>
      <c r="D164" t="s">
        <v>6</v>
      </c>
    </row>
    <row r="165" spans="1:5" x14ac:dyDescent="0.25">
      <c r="A165" t="str">
        <f>HYPERLINK("https://stackoverflow.com/q/53951977","53951977")</f>
        <v>53951977</v>
      </c>
      <c r="D165" t="s">
        <v>6</v>
      </c>
    </row>
    <row r="166" spans="1:5" x14ac:dyDescent="0.25">
      <c r="A166" t="str">
        <f>HYPERLINK("https://stackoverflow.com/q/29377665","29377665")</f>
        <v>29377665</v>
      </c>
      <c r="D166" t="s">
        <v>6</v>
      </c>
    </row>
    <row r="167" spans="1:5" x14ac:dyDescent="0.25">
      <c r="A167" t="str">
        <f>HYPERLINK("https://stackoverflow.com/q/49832998","49832998")</f>
        <v>49832998</v>
      </c>
      <c r="D167" t="s">
        <v>6</v>
      </c>
    </row>
    <row r="168" spans="1:5" x14ac:dyDescent="0.25">
      <c r="A168" t="str">
        <f>HYPERLINK("https://stackoverflow.com/q/45912274","45912274")</f>
        <v>45912274</v>
      </c>
      <c r="C168" t="s">
        <v>6</v>
      </c>
      <c r="E168" t="s">
        <v>6</v>
      </c>
    </row>
    <row r="169" spans="1:5" x14ac:dyDescent="0.25">
      <c r="A169" t="str">
        <f>HYPERLINK("https://stackoverflow.com/q/14869338","14869338")</f>
        <v>14869338</v>
      </c>
      <c r="C169" t="s">
        <v>6</v>
      </c>
      <c r="E169" t="s">
        <v>6</v>
      </c>
    </row>
    <row r="170" spans="1:5" x14ac:dyDescent="0.25">
      <c r="A170" t="str">
        <f>HYPERLINK("https://stackoverflow.com/q/19201889","19201889")</f>
        <v>19201889</v>
      </c>
      <c r="B170" t="s">
        <v>6</v>
      </c>
    </row>
    <row r="171" spans="1:5" x14ac:dyDescent="0.25">
      <c r="A171" t="str">
        <f>HYPERLINK("https://stackoverflow.com/q/51319706","51319706")</f>
        <v>51319706</v>
      </c>
      <c r="D171" t="s">
        <v>6</v>
      </c>
    </row>
    <row r="172" spans="1:5" x14ac:dyDescent="0.25">
      <c r="A172" t="str">
        <f>HYPERLINK("https://stackoverflow.com/q/24509288","24509288")</f>
        <v>24509288</v>
      </c>
      <c r="C172" t="s">
        <v>6</v>
      </c>
    </row>
    <row r="173" spans="1:5" x14ac:dyDescent="0.25">
      <c r="A173" t="str">
        <f>HYPERLINK("https://stackoverflow.com/q/23102798","23102798")</f>
        <v>23102798</v>
      </c>
      <c r="E173" t="s">
        <v>6</v>
      </c>
    </row>
    <row r="174" spans="1:5" x14ac:dyDescent="0.25">
      <c r="A174" t="str">
        <f>HYPERLINK("https://stackoverflow.com/q/22644423","22644423")</f>
        <v>22644423</v>
      </c>
      <c r="E174" t="s">
        <v>6</v>
      </c>
    </row>
    <row r="175" spans="1:5" x14ac:dyDescent="0.25">
      <c r="A175" t="str">
        <f>HYPERLINK("https://stackoverflow.com/q/24800937","24800937")</f>
        <v>24800937</v>
      </c>
      <c r="D175" t="s">
        <v>6</v>
      </c>
    </row>
    <row r="176" spans="1:5" x14ac:dyDescent="0.25">
      <c r="A176" t="str">
        <f>HYPERLINK("https://stackoverflow.com/q/54941892","54941892")</f>
        <v>54941892</v>
      </c>
      <c r="C176" t="s">
        <v>6</v>
      </c>
    </row>
    <row r="177" spans="1:5" x14ac:dyDescent="0.25">
      <c r="A177" t="str">
        <f>HYPERLINK("https://stackoverflow.com/q/31900501","31900501")</f>
        <v>31900501</v>
      </c>
      <c r="D177" t="s">
        <v>6</v>
      </c>
    </row>
    <row r="178" spans="1:5" x14ac:dyDescent="0.25">
      <c r="A178" t="str">
        <f>HYPERLINK("https://stackoverflow.com/q/40557833","40557833")</f>
        <v>40557833</v>
      </c>
      <c r="D178" t="s">
        <v>6</v>
      </c>
    </row>
    <row r="179" spans="1:5" x14ac:dyDescent="0.25">
      <c r="A179" t="str">
        <f>HYPERLINK("https://stackoverflow.com/q/26147824","26147824")</f>
        <v>26147824</v>
      </c>
      <c r="E179" t="s">
        <v>6</v>
      </c>
    </row>
    <row r="180" spans="1:5" x14ac:dyDescent="0.25">
      <c r="A180" t="str">
        <f>HYPERLINK("https://stackoverflow.com/q/15830046","15830046")</f>
        <v>15830046</v>
      </c>
      <c r="D180" t="s">
        <v>6</v>
      </c>
    </row>
    <row r="181" spans="1:5" x14ac:dyDescent="0.25">
      <c r="A181" t="str">
        <f>HYPERLINK("https://stackoverflow.com/q/26105206","26105206")</f>
        <v>26105206</v>
      </c>
      <c r="E181" t="s">
        <v>6</v>
      </c>
    </row>
    <row r="182" spans="1:5" x14ac:dyDescent="0.25">
      <c r="A182" t="str">
        <f>HYPERLINK("https://stackoverflow.com/q/26695305","26695305")</f>
        <v>26695305</v>
      </c>
      <c r="C182" t="s">
        <v>6</v>
      </c>
    </row>
    <row r="183" spans="1:5" x14ac:dyDescent="0.25">
      <c r="A183" t="str">
        <f>HYPERLINK("https://stackoverflow.com/q/41926293","41926293")</f>
        <v>41926293</v>
      </c>
      <c r="D183" t="s">
        <v>6</v>
      </c>
    </row>
    <row r="184" spans="1:5" x14ac:dyDescent="0.25">
      <c r="A184" t="str">
        <f>HYPERLINK("https://stackoverflow.com/q/47471574","47471574")</f>
        <v>47471574</v>
      </c>
      <c r="E184" t="s">
        <v>6</v>
      </c>
    </row>
    <row r="185" spans="1:5" x14ac:dyDescent="0.25">
      <c r="A185" t="str">
        <f>HYPERLINK("https://stackoverflow.com/q/36140997","36140997")</f>
        <v>36140997</v>
      </c>
      <c r="D185" t="s">
        <v>6</v>
      </c>
    </row>
    <row r="186" spans="1:5" x14ac:dyDescent="0.25">
      <c r="A186" t="str">
        <f>HYPERLINK("https://stackoverflow.com/q/21476172","21476172")</f>
        <v>21476172</v>
      </c>
      <c r="D186" t="s">
        <v>6</v>
      </c>
    </row>
    <row r="187" spans="1:5" x14ac:dyDescent="0.25">
      <c r="A187" t="str">
        <f>HYPERLINK("https://stackoverflow.com/q/32929568","32929568")</f>
        <v>32929568</v>
      </c>
      <c r="C187" t="s">
        <v>6</v>
      </c>
      <c r="E187" t="s">
        <v>6</v>
      </c>
    </row>
    <row r="188" spans="1:5" x14ac:dyDescent="0.25">
      <c r="A188" t="str">
        <f>HYPERLINK("https://stackoverflow.com/q/27093042","27093042")</f>
        <v>27093042</v>
      </c>
      <c r="B188" t="s">
        <v>6</v>
      </c>
    </row>
    <row r="189" spans="1:5" x14ac:dyDescent="0.25">
      <c r="A189" t="str">
        <f>HYPERLINK("https://stackoverflow.com/q/17834662","17834662")</f>
        <v>17834662</v>
      </c>
      <c r="C189" t="s">
        <v>6</v>
      </c>
      <c r="E189" t="s">
        <v>6</v>
      </c>
    </row>
    <row r="190" spans="1:5" x14ac:dyDescent="0.25">
      <c r="A190" t="str">
        <f>HYPERLINK("https://stackoverflow.com/q/44117665","44117665")</f>
        <v>44117665</v>
      </c>
      <c r="D190" t="s">
        <v>6</v>
      </c>
    </row>
    <row r="191" spans="1:5" x14ac:dyDescent="0.25">
      <c r="A191" t="str">
        <f>HYPERLINK("https://stackoverflow.com/q/34503358","34503358")</f>
        <v>34503358</v>
      </c>
      <c r="E191" t="s">
        <v>6</v>
      </c>
    </row>
    <row r="192" spans="1:5" x14ac:dyDescent="0.25">
      <c r="A192" t="str">
        <f>HYPERLINK("https://stackoverflow.com/q/45899754","45899754")</f>
        <v>45899754</v>
      </c>
      <c r="E192" t="s">
        <v>6</v>
      </c>
    </row>
    <row r="193" spans="1:5" x14ac:dyDescent="0.25">
      <c r="A193" t="str">
        <f>HYPERLINK("https://stackoverflow.com/q/47933844","47933844")</f>
        <v>47933844</v>
      </c>
      <c r="E193" t="s">
        <v>6</v>
      </c>
    </row>
    <row r="194" spans="1:5" x14ac:dyDescent="0.25">
      <c r="A194" t="str">
        <f>HYPERLINK("https://stackoverflow.com/q/35394381","35394381")</f>
        <v>35394381</v>
      </c>
      <c r="E194" t="s">
        <v>6</v>
      </c>
    </row>
    <row r="195" spans="1:5" x14ac:dyDescent="0.25">
      <c r="A195" t="str">
        <f>HYPERLINK("https://stackoverflow.com/q/10150631","10150631")</f>
        <v>10150631</v>
      </c>
      <c r="E195" t="s">
        <v>6</v>
      </c>
    </row>
    <row r="196" spans="1:5" x14ac:dyDescent="0.25">
      <c r="A196" t="str">
        <f>HYPERLINK("https://stackoverflow.com/q/53419795","53419795")</f>
        <v>53419795</v>
      </c>
      <c r="D196" t="s">
        <v>6</v>
      </c>
    </row>
    <row r="197" spans="1:5" x14ac:dyDescent="0.25">
      <c r="A197" t="str">
        <f>HYPERLINK("https://stackoverflow.com/q/10936675","10936675")</f>
        <v>10936675</v>
      </c>
      <c r="D197" t="s">
        <v>6</v>
      </c>
    </row>
    <row r="198" spans="1:5" x14ac:dyDescent="0.25">
      <c r="A198" t="str">
        <f>HYPERLINK("https://stackoverflow.com/q/52699579","52699579")</f>
        <v>52699579</v>
      </c>
      <c r="E198" t="s">
        <v>6</v>
      </c>
    </row>
    <row r="199" spans="1:5" x14ac:dyDescent="0.25">
      <c r="A199" s="4" t="str">
        <f>HYPERLINK("https://stackoverflow.com/q/28646840","28646840")</f>
        <v>28646840</v>
      </c>
      <c r="D199" t="s">
        <v>6</v>
      </c>
    </row>
    <row r="200" spans="1:5" x14ac:dyDescent="0.25">
      <c r="A200" t="str">
        <f>HYPERLINK("https://stackoverflow.com/q/51121449","51121449")</f>
        <v>51121449</v>
      </c>
      <c r="B200" t="s">
        <v>6</v>
      </c>
    </row>
    <row r="201" spans="1:5" x14ac:dyDescent="0.25">
      <c r="A201" t="str">
        <f>HYPERLINK("https://stackoverflow.com/q/56151655","56151655")</f>
        <v>56151655</v>
      </c>
      <c r="D201" t="s">
        <v>6</v>
      </c>
    </row>
    <row r="202" spans="1:5" x14ac:dyDescent="0.25">
      <c r="A202" t="str">
        <f>HYPERLINK("https://stackoverflow.com/q/22868794","22868794")</f>
        <v>22868794</v>
      </c>
      <c r="D202" t="s">
        <v>6</v>
      </c>
    </row>
    <row r="203" spans="1:5" x14ac:dyDescent="0.25">
      <c r="A203" t="str">
        <f>HYPERLINK("https://stackoverflow.com/q/27280585","27280585")</f>
        <v>27280585</v>
      </c>
      <c r="D203" t="s">
        <v>6</v>
      </c>
    </row>
    <row r="204" spans="1:5" x14ac:dyDescent="0.25">
      <c r="A204" t="str">
        <f>HYPERLINK("https://stackoverflow.com/q/57419501","57419501")</f>
        <v>57419501</v>
      </c>
      <c r="D204" t="s">
        <v>6</v>
      </c>
    </row>
    <row r="205" spans="1:5" x14ac:dyDescent="0.25">
      <c r="A205" t="str">
        <f>HYPERLINK("https://stackoverflow.com/q/43872628","43872628")</f>
        <v>43872628</v>
      </c>
      <c r="E205" t="s">
        <v>6</v>
      </c>
    </row>
    <row r="206" spans="1:5" x14ac:dyDescent="0.25">
      <c r="A206" t="str">
        <f>HYPERLINK("https://stackoverflow.com/q/28731155","28731155")</f>
        <v>28731155</v>
      </c>
      <c r="C206" t="s">
        <v>6</v>
      </c>
    </row>
    <row r="207" spans="1:5" x14ac:dyDescent="0.25">
      <c r="A207" t="str">
        <f>HYPERLINK("https://stackoverflow.com/q/24706880","24706880")</f>
        <v>24706880</v>
      </c>
      <c r="D207" t="s">
        <v>6</v>
      </c>
    </row>
    <row r="208" spans="1:5" x14ac:dyDescent="0.25">
      <c r="A208" t="str">
        <f>HYPERLINK("https://stackoverflow.com/q/13357312","13357312")</f>
        <v>13357312</v>
      </c>
      <c r="D208" t="s">
        <v>6</v>
      </c>
    </row>
    <row r="209" spans="1:5" x14ac:dyDescent="0.25">
      <c r="A209" t="str">
        <f>HYPERLINK("https://stackoverflow.com/q/41447652","41447652")</f>
        <v>41447652</v>
      </c>
      <c r="D209" t="s">
        <v>6</v>
      </c>
    </row>
    <row r="210" spans="1:5" x14ac:dyDescent="0.25">
      <c r="A210" t="str">
        <f>HYPERLINK("https://stackoverflow.com/q/47401507","47401507")</f>
        <v>47401507</v>
      </c>
      <c r="D210" t="s">
        <v>6</v>
      </c>
    </row>
    <row r="211" spans="1:5" x14ac:dyDescent="0.25">
      <c r="A211" t="str">
        <f>HYPERLINK("https://stackoverflow.com/q/48591558","48591558")</f>
        <v>48591558</v>
      </c>
      <c r="E211" t="s">
        <v>6</v>
      </c>
    </row>
    <row r="212" spans="1:5" x14ac:dyDescent="0.25">
      <c r="A212" t="str">
        <f>HYPERLINK("https://stackoverflow.com/q/27822391","27822391")</f>
        <v>27822391</v>
      </c>
      <c r="D212" t="s">
        <v>6</v>
      </c>
    </row>
    <row r="213" spans="1:5" x14ac:dyDescent="0.25">
      <c r="A213" t="str">
        <f>HYPERLINK("https://stackoverflow.com/q/43450981","43450981")</f>
        <v>43450981</v>
      </c>
      <c r="E213" t="s">
        <v>6</v>
      </c>
    </row>
    <row r="214" spans="1:5" x14ac:dyDescent="0.25">
      <c r="A214" t="str">
        <f>HYPERLINK("https://stackoverflow.com/q/42889452","42889452")</f>
        <v>42889452</v>
      </c>
      <c r="E214" t="s">
        <v>6</v>
      </c>
    </row>
    <row r="215" spans="1:5" x14ac:dyDescent="0.25">
      <c r="A215" t="str">
        <f>HYPERLINK("https://stackoverflow.com/q/25585503","25585503")</f>
        <v>25585503</v>
      </c>
      <c r="E215" t="s">
        <v>6</v>
      </c>
    </row>
    <row r="216" spans="1:5" x14ac:dyDescent="0.25">
      <c r="A216" t="str">
        <f>HYPERLINK("https://stackoverflow.com/q/38837859","38837859")</f>
        <v>38837859</v>
      </c>
      <c r="B216" t="s">
        <v>6</v>
      </c>
    </row>
    <row r="217" spans="1:5" x14ac:dyDescent="0.25">
      <c r="A217" t="str">
        <f>HYPERLINK("https://stackoverflow.com/q/31291656","31291656")</f>
        <v>31291656</v>
      </c>
      <c r="C217" t="s">
        <v>6</v>
      </c>
      <c r="E217" t="s">
        <v>6</v>
      </c>
    </row>
    <row r="218" spans="1:5" x14ac:dyDescent="0.25">
      <c r="A218" t="str">
        <f>HYPERLINK("https://stackoverflow.com/q/53820936","53820936")</f>
        <v>53820936</v>
      </c>
      <c r="E218" t="s">
        <v>6</v>
      </c>
    </row>
    <row r="219" spans="1:5" x14ac:dyDescent="0.25">
      <c r="A219" t="str">
        <f>HYPERLINK("https://stackoverflow.com/q/23039618","23039618")</f>
        <v>23039618</v>
      </c>
      <c r="E219" t="s">
        <v>6</v>
      </c>
    </row>
    <row r="220" spans="1:5" x14ac:dyDescent="0.25">
      <c r="A220" t="str">
        <f>HYPERLINK("https://stackoverflow.com/q/35494188","35494188")</f>
        <v>35494188</v>
      </c>
      <c r="E220" t="s">
        <v>6</v>
      </c>
    </row>
    <row r="221" spans="1:5" x14ac:dyDescent="0.25">
      <c r="A221" t="str">
        <f>HYPERLINK("https://stackoverflow.com/q/29494021","29494021")</f>
        <v>29494021</v>
      </c>
      <c r="D221" t="s">
        <v>6</v>
      </c>
    </row>
    <row r="222" spans="1:5" x14ac:dyDescent="0.25">
      <c r="A222" t="str">
        <f>HYPERLINK("https://stackoverflow.com/q/37306532","37306532")</f>
        <v>37306532</v>
      </c>
      <c r="D222" t="s">
        <v>6</v>
      </c>
    </row>
    <row r="223" spans="1:5" x14ac:dyDescent="0.25">
      <c r="A223" t="str">
        <f>HYPERLINK("https://stackoverflow.com/q/6590161","6590161")</f>
        <v>6590161</v>
      </c>
      <c r="C223" t="s">
        <v>6</v>
      </c>
    </row>
    <row r="224" spans="1:5" x14ac:dyDescent="0.25">
      <c r="A224" t="str">
        <f>HYPERLINK("https://stackoverflow.com/q/36541220","36541220")</f>
        <v>36541220</v>
      </c>
      <c r="E224" t="s">
        <v>6</v>
      </c>
    </row>
    <row r="225" spans="1:5" x14ac:dyDescent="0.25">
      <c r="A225" t="str">
        <f>HYPERLINK("https://stackoverflow.com/q/28800533","28800533")</f>
        <v>28800533</v>
      </c>
      <c r="D225" t="s">
        <v>6</v>
      </c>
    </row>
    <row r="226" spans="1:5" x14ac:dyDescent="0.25">
      <c r="A226" t="str">
        <f>HYPERLINK("https://stackoverflow.com/q/40507418","40507418")</f>
        <v>40507418</v>
      </c>
      <c r="E226" t="s">
        <v>6</v>
      </c>
    </row>
    <row r="227" spans="1:5" x14ac:dyDescent="0.25">
      <c r="A227" t="str">
        <f>HYPERLINK("https://stackoverflow.com/q/27158141","27158141")</f>
        <v>27158141</v>
      </c>
      <c r="E227" t="s">
        <v>6</v>
      </c>
    </row>
    <row r="228" spans="1:5" x14ac:dyDescent="0.25">
      <c r="A228" t="str">
        <f>HYPERLINK("https://stackoverflow.com/q/35920913","35920913")</f>
        <v>35920913</v>
      </c>
      <c r="E228" t="s">
        <v>6</v>
      </c>
    </row>
    <row r="229" spans="1:5" x14ac:dyDescent="0.25">
      <c r="A229" t="str">
        <f>HYPERLINK("https://stackoverflow.com/q/49720037","49720037")</f>
        <v>49720037</v>
      </c>
      <c r="B229" t="s">
        <v>6</v>
      </c>
    </row>
    <row r="230" spans="1:5" x14ac:dyDescent="0.25">
      <c r="A230" t="str">
        <f>HYPERLINK("https://stackoverflow.com/q/43196466","43196466")</f>
        <v>43196466</v>
      </c>
      <c r="B230" t="s">
        <v>6</v>
      </c>
    </row>
    <row r="231" spans="1:5" x14ac:dyDescent="0.25">
      <c r="A231" t="str">
        <f>HYPERLINK("https://stackoverflow.com/q/52214264","52214264")</f>
        <v>52214264</v>
      </c>
      <c r="E231" t="s">
        <v>6</v>
      </c>
    </row>
    <row r="232" spans="1:5" x14ac:dyDescent="0.25">
      <c r="A232" t="str">
        <f>HYPERLINK("https://stackoverflow.com/q/14467568","14467568")</f>
        <v>14467568</v>
      </c>
      <c r="B232" t="s">
        <v>6</v>
      </c>
    </row>
    <row r="233" spans="1:5" x14ac:dyDescent="0.25">
      <c r="A233" t="str">
        <f>HYPERLINK("https://stackoverflow.com/q/48191802","48191802")</f>
        <v>48191802</v>
      </c>
      <c r="C233" t="s">
        <v>6</v>
      </c>
    </row>
    <row r="234" spans="1:5" x14ac:dyDescent="0.25">
      <c r="A234" t="str">
        <f>HYPERLINK("https://stackoverflow.com/q/37422873","37422873")</f>
        <v>37422873</v>
      </c>
      <c r="B234" t="s">
        <v>6</v>
      </c>
    </row>
    <row r="235" spans="1:5" x14ac:dyDescent="0.25">
      <c r="A235" t="str">
        <f>HYPERLINK("https://stackoverflow.com/q/36770133","36770133")</f>
        <v>36770133</v>
      </c>
      <c r="E235" t="s">
        <v>6</v>
      </c>
    </row>
    <row r="236" spans="1:5" x14ac:dyDescent="0.25">
      <c r="A236" t="str">
        <f>HYPERLINK("https://stackoverflow.com/q/48425806","48425806")</f>
        <v>48425806</v>
      </c>
      <c r="E236" t="s">
        <v>6</v>
      </c>
    </row>
    <row r="237" spans="1:5" x14ac:dyDescent="0.25">
      <c r="A237" t="str">
        <f>HYPERLINK("https://stackoverflow.com/q/45765937","45765937")</f>
        <v>45765937</v>
      </c>
      <c r="B237" t="s">
        <v>6</v>
      </c>
    </row>
    <row r="238" spans="1:5" x14ac:dyDescent="0.25">
      <c r="A238" t="str">
        <f>HYPERLINK("https://stackoverflow.com/q/49806893","49806893")</f>
        <v>49806893</v>
      </c>
      <c r="B238" t="s">
        <v>6</v>
      </c>
    </row>
    <row r="239" spans="1:5" x14ac:dyDescent="0.25">
      <c r="A239" t="str">
        <f>HYPERLINK("https://stackoverflow.com/q/1669452","1669452")</f>
        <v>1669452</v>
      </c>
      <c r="C239" t="s">
        <v>6</v>
      </c>
    </row>
    <row r="240" spans="1:5" x14ac:dyDescent="0.25">
      <c r="A240" t="str">
        <f>HYPERLINK("https://stackoverflow.com/q/34443267","34443267")</f>
        <v>34443267</v>
      </c>
      <c r="B240" t="s">
        <v>6</v>
      </c>
    </row>
    <row r="241" spans="1:5" x14ac:dyDescent="0.25">
      <c r="A241" t="str">
        <f>HYPERLINK("https://stackoverflow.com/q/36770020","36770020")</f>
        <v>36770020</v>
      </c>
      <c r="C241" t="s">
        <v>6</v>
      </c>
    </row>
    <row r="242" spans="1:5" x14ac:dyDescent="0.25">
      <c r="A242" t="str">
        <f>HYPERLINK("https://stackoverflow.com/q/28762993","28762993")</f>
        <v>28762993</v>
      </c>
      <c r="E242" t="s">
        <v>6</v>
      </c>
    </row>
    <row r="243" spans="1:5" x14ac:dyDescent="0.25">
      <c r="A243" s="4" t="str">
        <f>HYPERLINK("https://stackoverflow.com/q/12927760","12927760")</f>
        <v>12927760</v>
      </c>
      <c r="C243" t="s">
        <v>6</v>
      </c>
    </row>
    <row r="244" spans="1:5" x14ac:dyDescent="0.25">
      <c r="A244" t="str">
        <f>HYPERLINK("https://stackoverflow.com/q/17136857","17136857")</f>
        <v>17136857</v>
      </c>
      <c r="E244" t="s">
        <v>6</v>
      </c>
    </row>
    <row r="245" spans="1:5" x14ac:dyDescent="0.25">
      <c r="A245" t="str">
        <f>HYPERLINK("https://stackoverflow.com/q/57151136","57151136")</f>
        <v>57151136</v>
      </c>
      <c r="E245" t="s">
        <v>6</v>
      </c>
    </row>
    <row r="246" spans="1:5" x14ac:dyDescent="0.25">
      <c r="A246" t="str">
        <f>HYPERLINK("https://stackoverflow.com/q/53908927","53908927")</f>
        <v>53908927</v>
      </c>
      <c r="C246" t="s">
        <v>6</v>
      </c>
    </row>
    <row r="247" spans="1:5" x14ac:dyDescent="0.25">
      <c r="A247" t="str">
        <f>HYPERLINK("https://stackoverflow.com/q/29873217","29873217")</f>
        <v>29873217</v>
      </c>
      <c r="E247" t="s">
        <v>6</v>
      </c>
    </row>
    <row r="248" spans="1:5" x14ac:dyDescent="0.25">
      <c r="A248" t="str">
        <f>HYPERLINK("https://stackoverflow.com/q/33667940","33667940")</f>
        <v>33667940</v>
      </c>
      <c r="C248" t="s">
        <v>6</v>
      </c>
    </row>
    <row r="249" spans="1:5" x14ac:dyDescent="0.25">
      <c r="A249" t="str">
        <f>HYPERLINK("https://stackoverflow.com/q/53100780","53100780")</f>
        <v>53100780</v>
      </c>
      <c r="E249" t="s">
        <v>6</v>
      </c>
    </row>
    <row r="250" spans="1:5" x14ac:dyDescent="0.25">
      <c r="A250" t="str">
        <f>HYPERLINK("https://stackoverflow.com/q/55048105","55048105")</f>
        <v>55048105</v>
      </c>
      <c r="E250" t="s">
        <v>6</v>
      </c>
    </row>
    <row r="251" spans="1:5" x14ac:dyDescent="0.25">
      <c r="A251" t="str">
        <f>HYPERLINK("https://stackoverflow.com/q/52544693","52544693")</f>
        <v>52544693</v>
      </c>
      <c r="C251" t="s">
        <v>6</v>
      </c>
    </row>
    <row r="252" spans="1:5" x14ac:dyDescent="0.25">
      <c r="A252" t="str">
        <f>HYPERLINK("https://stackoverflow.com/q/7719810","7719810")</f>
        <v>7719810</v>
      </c>
      <c r="C252" t="s">
        <v>6</v>
      </c>
    </row>
    <row r="253" spans="1:5" x14ac:dyDescent="0.25">
      <c r="A253" t="str">
        <f>HYPERLINK("https://stackoverflow.com/q/47980746","47980746")</f>
        <v>47980746</v>
      </c>
      <c r="C253" t="s">
        <v>6</v>
      </c>
    </row>
    <row r="254" spans="1:5" x14ac:dyDescent="0.25">
      <c r="A254" t="str">
        <f>HYPERLINK("https://stackoverflow.com/q/50756866","50756866")</f>
        <v>50756866</v>
      </c>
      <c r="C254" t="s">
        <v>6</v>
      </c>
    </row>
    <row r="255" spans="1:5" s="3" customFormat="1" x14ac:dyDescent="0.25">
      <c r="A255" s="3" t="str">
        <f>HYPERLINK("https://stackoverflow.com/q/57374957","57374957")</f>
        <v>57374957</v>
      </c>
    </row>
    <row r="256" spans="1:5" x14ac:dyDescent="0.25">
      <c r="A256" t="str">
        <f>HYPERLINK("https://stackoverflow.com/q/32926567","32926567")</f>
        <v>32926567</v>
      </c>
      <c r="D256" t="s">
        <v>6</v>
      </c>
    </row>
    <row r="257" spans="1:5" x14ac:dyDescent="0.25">
      <c r="A257" s="4" t="str">
        <f>HYPERLINK("https://stackoverflow.com/q/26331023","26331023")</f>
        <v>26331023</v>
      </c>
      <c r="C257" t="s">
        <v>6</v>
      </c>
    </row>
    <row r="258" spans="1:5" x14ac:dyDescent="0.25">
      <c r="A258" t="str">
        <f>HYPERLINK("https://stackoverflow.com/q/25748198","25748198")</f>
        <v>25748198</v>
      </c>
      <c r="C258" t="s">
        <v>6</v>
      </c>
    </row>
    <row r="259" spans="1:5" x14ac:dyDescent="0.25">
      <c r="A259" t="str">
        <f>HYPERLINK("https://stackoverflow.com/q/45454658","45454658")</f>
        <v>45454658</v>
      </c>
      <c r="D259" t="s">
        <v>6</v>
      </c>
    </row>
    <row r="260" spans="1:5" x14ac:dyDescent="0.25">
      <c r="A260" t="str">
        <f>HYPERLINK("https://stackoverflow.com/q/55218474","55218474")</f>
        <v>55218474</v>
      </c>
      <c r="E260" t="s">
        <v>6</v>
      </c>
    </row>
    <row r="261" spans="1:5" x14ac:dyDescent="0.25">
      <c r="A261" t="str">
        <f>HYPERLINK("https://stackoverflow.com/q/57138804","57138804")</f>
        <v>57138804</v>
      </c>
      <c r="B261" t="s">
        <v>6</v>
      </c>
    </row>
    <row r="262" spans="1:5" x14ac:dyDescent="0.25">
      <c r="A262" t="str">
        <f>HYPERLINK("https://stackoverflow.com/q/52346417","52346417")</f>
        <v>52346417</v>
      </c>
      <c r="B262" t="s">
        <v>6</v>
      </c>
    </row>
    <row r="263" spans="1:5" x14ac:dyDescent="0.25">
      <c r="A263" t="str">
        <f>HYPERLINK("https://stackoverflow.com/q/31324089","31324089")</f>
        <v>31324089</v>
      </c>
      <c r="C263" t="s">
        <v>6</v>
      </c>
    </row>
    <row r="264" spans="1:5" x14ac:dyDescent="0.25">
      <c r="A264" t="str">
        <f>HYPERLINK("https://stackoverflow.com/q/40922103","40922103")</f>
        <v>40922103</v>
      </c>
      <c r="E264" t="s">
        <v>6</v>
      </c>
    </row>
    <row r="265" spans="1:5" x14ac:dyDescent="0.25">
      <c r="A265" t="str">
        <f>HYPERLINK("https://stackoverflow.com/q/44706678","44706678")</f>
        <v>44706678</v>
      </c>
      <c r="E265" t="s">
        <v>6</v>
      </c>
    </row>
    <row r="266" spans="1:5" x14ac:dyDescent="0.25">
      <c r="A266" t="str">
        <f>HYPERLINK("https://stackoverflow.com/q/49966522","49966522")</f>
        <v>49966522</v>
      </c>
      <c r="E266" t="s">
        <v>6</v>
      </c>
    </row>
    <row r="267" spans="1:5" x14ac:dyDescent="0.25">
      <c r="A267" t="str">
        <f>HYPERLINK("https://stackoverflow.com/q/44783612","44783612")</f>
        <v>44783612</v>
      </c>
      <c r="B267" t="s">
        <v>6</v>
      </c>
    </row>
    <row r="268" spans="1:5" x14ac:dyDescent="0.25">
      <c r="A268" t="str">
        <f>HYPERLINK("https://stackoverflow.com/q/56541814","56541814")</f>
        <v>56541814</v>
      </c>
      <c r="E268" t="s">
        <v>6</v>
      </c>
    </row>
    <row r="269" spans="1:5" x14ac:dyDescent="0.25">
      <c r="A269" t="str">
        <f>HYPERLINK("https://stackoverflow.com/q/45777173","45777173")</f>
        <v>45777173</v>
      </c>
      <c r="E269" t="s">
        <v>6</v>
      </c>
    </row>
    <row r="270" spans="1:5" x14ac:dyDescent="0.25">
      <c r="A270" t="str">
        <f>HYPERLINK("https://stackoverflow.com/q/13952519","13952519")</f>
        <v>13952519</v>
      </c>
      <c r="C270" t="s">
        <v>6</v>
      </c>
    </row>
    <row r="271" spans="1:5" x14ac:dyDescent="0.25">
      <c r="A271" t="str">
        <f>HYPERLINK("https://stackoverflow.com/q/22975511","22975511")</f>
        <v>22975511</v>
      </c>
      <c r="B271" t="s">
        <v>6</v>
      </c>
    </row>
    <row r="272" spans="1:5" x14ac:dyDescent="0.25">
      <c r="A272" t="str">
        <f>HYPERLINK("https://stackoverflow.com/q/14895560","14895560")</f>
        <v>14895560</v>
      </c>
      <c r="E272" t="s">
        <v>6</v>
      </c>
    </row>
    <row r="273" spans="1:5" x14ac:dyDescent="0.25">
      <c r="A273" t="str">
        <f>HYPERLINK("https://stackoverflow.com/q/48666003","48666003")</f>
        <v>48666003</v>
      </c>
      <c r="E273" t="s">
        <v>6</v>
      </c>
    </row>
    <row r="274" spans="1:5" x14ac:dyDescent="0.25">
      <c r="A274" t="str">
        <f>HYPERLINK("https://stackoverflow.com/q/43085699","43085699")</f>
        <v>43085699</v>
      </c>
    </row>
    <row r="275" spans="1:5" x14ac:dyDescent="0.25">
      <c r="A275" t="str">
        <f>HYPERLINK("https://stackoverflow.com/q/53025403","53025403")</f>
        <v>53025403</v>
      </c>
      <c r="C275" t="s">
        <v>6</v>
      </c>
    </row>
    <row r="276" spans="1:5" x14ac:dyDescent="0.25">
      <c r="A276" t="str">
        <f>HYPERLINK("https://stackoverflow.com/q/48359107","48359107")</f>
        <v>48359107</v>
      </c>
      <c r="E276" t="s">
        <v>6</v>
      </c>
    </row>
    <row r="277" spans="1:5" x14ac:dyDescent="0.25">
      <c r="A277" t="str">
        <f>HYPERLINK("https://stackoverflow.com/q/37369330","37369330")</f>
        <v>37369330</v>
      </c>
      <c r="B277" t="s">
        <v>6</v>
      </c>
    </row>
    <row r="278" spans="1:5" x14ac:dyDescent="0.25">
      <c r="A278" t="str">
        <f>HYPERLINK("https://stackoverflow.com/q/40861117","40861117")</f>
        <v>40861117</v>
      </c>
      <c r="C278" t="s">
        <v>6</v>
      </c>
    </row>
    <row r="279" spans="1:5" x14ac:dyDescent="0.25">
      <c r="A279" t="str">
        <f>HYPERLINK("https://stackoverflow.com/q/35685936","35685936")</f>
        <v>35685936</v>
      </c>
      <c r="B279" t="s">
        <v>6</v>
      </c>
    </row>
    <row r="280" spans="1:5" x14ac:dyDescent="0.25">
      <c r="A280" t="str">
        <f>HYPERLINK("https://stackoverflow.com/q/21837500","21837500")</f>
        <v>21837500</v>
      </c>
      <c r="B280" t="s">
        <v>6</v>
      </c>
    </row>
    <row r="281" spans="1:5" x14ac:dyDescent="0.25">
      <c r="A281" t="str">
        <f>HYPERLINK("https://stackoverflow.com/q/46486865","46486865")</f>
        <v>46486865</v>
      </c>
      <c r="B281" t="s">
        <v>6</v>
      </c>
    </row>
    <row r="282" spans="1:5" x14ac:dyDescent="0.25">
      <c r="A282" t="str">
        <f>HYPERLINK("https://stackoverflow.com/q/27079228","27079228")</f>
        <v>27079228</v>
      </c>
      <c r="B282" t="s">
        <v>6</v>
      </c>
    </row>
    <row r="283" spans="1:5" x14ac:dyDescent="0.25">
      <c r="A283" t="str">
        <f>HYPERLINK("https://stackoverflow.com/q/43751899","43751899")</f>
        <v>43751899</v>
      </c>
      <c r="C283" t="s">
        <v>6</v>
      </c>
    </row>
    <row r="284" spans="1:5" x14ac:dyDescent="0.25">
      <c r="A284" t="str">
        <f>HYPERLINK("https://stackoverflow.com/q/47590880","47590880")</f>
        <v>47590880</v>
      </c>
      <c r="B284" t="s">
        <v>6</v>
      </c>
    </row>
    <row r="285" spans="1:5" x14ac:dyDescent="0.25">
      <c r="A285" t="str">
        <f>HYPERLINK("https://stackoverflow.com/q/31034860","31034860")</f>
        <v>31034860</v>
      </c>
      <c r="B285" t="s">
        <v>6</v>
      </c>
    </row>
    <row r="286" spans="1:5" x14ac:dyDescent="0.25">
      <c r="A286" t="str">
        <f>HYPERLINK("https://stackoverflow.com/q/50789477","50789477")</f>
        <v>50789477</v>
      </c>
      <c r="C286" t="s">
        <v>6</v>
      </c>
    </row>
    <row r="287" spans="1:5" x14ac:dyDescent="0.25">
      <c r="A287" t="str">
        <f>HYPERLINK("https://stackoverflow.com/q/29950941","29950941")</f>
        <v>29950941</v>
      </c>
      <c r="C287" t="s">
        <v>6</v>
      </c>
    </row>
    <row r="288" spans="1:5" x14ac:dyDescent="0.25">
      <c r="A288" t="str">
        <f>HYPERLINK("https://stackoverflow.com/q/57483574","57483574")</f>
        <v>57483574</v>
      </c>
      <c r="E288" t="s">
        <v>6</v>
      </c>
    </row>
    <row r="289" spans="1:5" x14ac:dyDescent="0.25">
      <c r="A289" t="str">
        <f>HYPERLINK("https://stackoverflow.com/q/52082392","52082392")</f>
        <v>52082392</v>
      </c>
      <c r="E289" t="s">
        <v>6</v>
      </c>
    </row>
    <row r="290" spans="1:5" x14ac:dyDescent="0.25">
      <c r="A290" t="str">
        <f>HYPERLINK("https://stackoverflow.com/q/30936314","30936314")</f>
        <v>30936314</v>
      </c>
      <c r="B290" t="s">
        <v>6</v>
      </c>
    </row>
    <row r="291" spans="1:5" x14ac:dyDescent="0.25">
      <c r="A291" t="str">
        <f>HYPERLINK("https://stackoverflow.com/q/31273157","31273157")</f>
        <v>31273157</v>
      </c>
      <c r="E291" t="s">
        <v>6</v>
      </c>
    </row>
    <row r="292" spans="1:5" x14ac:dyDescent="0.25">
      <c r="A292" t="str">
        <f>HYPERLINK("https://stackoverflow.com/q/48348262","48348262")</f>
        <v>48348262</v>
      </c>
      <c r="E292" t="s">
        <v>6</v>
      </c>
    </row>
    <row r="293" spans="1:5" x14ac:dyDescent="0.25">
      <c r="A293" t="str">
        <f>HYPERLINK("https://stackoverflow.com/q/24757496","24757496")</f>
        <v>24757496</v>
      </c>
      <c r="B293" t="s">
        <v>6</v>
      </c>
    </row>
    <row r="294" spans="1:5" x14ac:dyDescent="0.25">
      <c r="A294" t="str">
        <f>HYPERLINK("https://stackoverflow.com/q/51416987","51416987")</f>
        <v>51416987</v>
      </c>
      <c r="E294" t="s">
        <v>6</v>
      </c>
    </row>
    <row r="295" spans="1:5" x14ac:dyDescent="0.25">
      <c r="A295" t="str">
        <f>HYPERLINK("https://stackoverflow.com/q/51957041","51957041")</f>
        <v>51957041</v>
      </c>
      <c r="E295" t="s">
        <v>6</v>
      </c>
    </row>
    <row r="296" spans="1:5" x14ac:dyDescent="0.25">
      <c r="A296" t="str">
        <f>HYPERLINK("https://stackoverflow.com/q/52240336","52240336")</f>
        <v>52240336</v>
      </c>
      <c r="B296" t="s">
        <v>6</v>
      </c>
    </row>
    <row r="297" spans="1:5" x14ac:dyDescent="0.25">
      <c r="A297" t="str">
        <f>HYPERLINK("https://stackoverflow.com/q/51916538","51916538")</f>
        <v>51916538</v>
      </c>
      <c r="E297" t="s">
        <v>6</v>
      </c>
    </row>
    <row r="298" spans="1:5" x14ac:dyDescent="0.25">
      <c r="A298" t="str">
        <f>HYPERLINK("https://stackoverflow.com/q/35710092","35710092")</f>
        <v>35710092</v>
      </c>
      <c r="E298" t="s">
        <v>6</v>
      </c>
    </row>
    <row r="299" spans="1:5" x14ac:dyDescent="0.25">
      <c r="A299" t="str">
        <f>HYPERLINK("https://stackoverflow.com/q/36056084","36056084")</f>
        <v>36056084</v>
      </c>
      <c r="E299" t="s">
        <v>6</v>
      </c>
    </row>
    <row r="300" spans="1:5" x14ac:dyDescent="0.25">
      <c r="A300" t="str">
        <f>HYPERLINK("https://stackoverflow.com/q/48782101","48782101")</f>
        <v>48782101</v>
      </c>
      <c r="B300" t="s">
        <v>6</v>
      </c>
    </row>
    <row r="301" spans="1:5" x14ac:dyDescent="0.25">
      <c r="A301" t="str">
        <f>HYPERLINK("https://stackoverflow.com/q/38286313","38286313")</f>
        <v>38286313</v>
      </c>
      <c r="E301" t="s">
        <v>6</v>
      </c>
    </row>
    <row r="302" spans="1:5" x14ac:dyDescent="0.25">
      <c r="A302" t="str">
        <f>HYPERLINK("https://stackoverflow.com/q/47874734","47874734")</f>
        <v>47874734</v>
      </c>
      <c r="E302" t="s">
        <v>6</v>
      </c>
    </row>
    <row r="303" spans="1:5" x14ac:dyDescent="0.25">
      <c r="A303" t="str">
        <f>HYPERLINK("https://stackoverflow.com/q/49208980","49208980")</f>
        <v>49208980</v>
      </c>
      <c r="E303" t="s">
        <v>6</v>
      </c>
    </row>
    <row r="304" spans="1:5" x14ac:dyDescent="0.25">
      <c r="A304" t="str">
        <f>HYPERLINK("https://stackoverflow.com/q/50786055","50786055")</f>
        <v>50786055</v>
      </c>
      <c r="B304" t="s">
        <v>6</v>
      </c>
    </row>
    <row r="305" spans="1:5" x14ac:dyDescent="0.25">
      <c r="A305" t="str">
        <f>HYPERLINK("https://stackoverflow.com/q/53461447","53461447")</f>
        <v>53461447</v>
      </c>
      <c r="B305" t="s">
        <v>6</v>
      </c>
    </row>
    <row r="306" spans="1:5" x14ac:dyDescent="0.25">
      <c r="A306" t="str">
        <f>HYPERLINK("https://stackoverflow.com/q/57013994","57013994")</f>
        <v>57013994</v>
      </c>
      <c r="E306" t="s">
        <v>6</v>
      </c>
    </row>
    <row r="307" spans="1:5" x14ac:dyDescent="0.25">
      <c r="A307" t="str">
        <f>HYPERLINK("https://stackoverflow.com/q/57150801","57150801")</f>
        <v>57150801</v>
      </c>
      <c r="E307" t="s">
        <v>6</v>
      </c>
    </row>
    <row r="308" spans="1:5" x14ac:dyDescent="0.25">
      <c r="A308" t="str">
        <f>HYPERLINK("https://stackoverflow.com/q/52064375","52064375")</f>
        <v>52064375</v>
      </c>
      <c r="B308" t="s">
        <v>6</v>
      </c>
    </row>
    <row r="309" spans="1:5" x14ac:dyDescent="0.25">
      <c r="A309" t="str">
        <f>HYPERLINK("https://stackoverflow.com/q/57170248","57170248")</f>
        <v>57170248</v>
      </c>
      <c r="B309" t="s">
        <v>6</v>
      </c>
    </row>
    <row r="310" spans="1:5" x14ac:dyDescent="0.25">
      <c r="A310" t="str">
        <f>HYPERLINK("https://stackoverflow.com/q/34088537","34088537")</f>
        <v>34088537</v>
      </c>
      <c r="E310" t="s">
        <v>6</v>
      </c>
    </row>
    <row r="311" spans="1:5" x14ac:dyDescent="0.25">
      <c r="A311" t="str">
        <f>HYPERLINK("https://stackoverflow.com/q/51475504","51475504")</f>
        <v>51475504</v>
      </c>
      <c r="C311" t="s">
        <v>6</v>
      </c>
    </row>
    <row r="312" spans="1:5" x14ac:dyDescent="0.25">
      <c r="A312" t="str">
        <f>HYPERLINK("https://stackoverflow.com/q/47287316","47287316")</f>
        <v>47287316</v>
      </c>
      <c r="C312" t="s">
        <v>6</v>
      </c>
    </row>
    <row r="313" spans="1:5" x14ac:dyDescent="0.25">
      <c r="A313" t="str">
        <f>HYPERLINK("https://stackoverflow.com/q/24690243","24690243")</f>
        <v>24690243</v>
      </c>
      <c r="B313" t="s">
        <v>6</v>
      </c>
    </row>
    <row r="314" spans="1:5" x14ac:dyDescent="0.25">
      <c r="A314" s="4" t="str">
        <f>HYPERLINK("https://stackoverflow.com/q/48449543","48449543")</f>
        <v>48449543</v>
      </c>
    </row>
    <row r="315" spans="1:5" x14ac:dyDescent="0.25">
      <c r="A315" s="4" t="str">
        <f>HYPERLINK("https://stackoverflow.com/q/49365367","49365367")</f>
        <v>49365367</v>
      </c>
      <c r="E315" t="s">
        <v>6</v>
      </c>
    </row>
    <row r="316" spans="1:5" x14ac:dyDescent="0.25">
      <c r="A316" s="4" t="str">
        <f>HYPERLINK("https://stackoverflow.com/q/37028079","37028079")</f>
        <v>37028079</v>
      </c>
      <c r="B316" t="s">
        <v>6</v>
      </c>
    </row>
    <row r="317" spans="1:5" x14ac:dyDescent="0.25">
      <c r="A317" s="4" t="str">
        <f>HYPERLINK("https://stackoverflow.com/q/49236212","49236212")</f>
        <v>49236212</v>
      </c>
      <c r="E317" t="s">
        <v>6</v>
      </c>
    </row>
    <row r="318" spans="1:5" x14ac:dyDescent="0.25">
      <c r="A318" t="str">
        <f>HYPERLINK("https://stackoverflow.com/q/41419819","41419819")</f>
        <v>41419819</v>
      </c>
      <c r="B318" t="s">
        <v>6</v>
      </c>
    </row>
    <row r="319" spans="1:5" x14ac:dyDescent="0.25">
      <c r="A319" t="str">
        <f>HYPERLINK("https://stackoverflow.com/q/31483734","31483734")</f>
        <v>31483734</v>
      </c>
      <c r="B319" t="s">
        <v>6</v>
      </c>
    </row>
    <row r="320" spans="1:5" x14ac:dyDescent="0.25">
      <c r="A320" t="str">
        <f>HYPERLINK("https://stackoverflow.com/q/16153804","16153804")</f>
        <v>16153804</v>
      </c>
      <c r="C320" t="s">
        <v>6</v>
      </c>
    </row>
    <row r="321" spans="1:6" x14ac:dyDescent="0.25">
      <c r="A321" t="str">
        <f>HYPERLINK("https://stackoverflow.com/q/57433282","57433282")</f>
        <v>57433282</v>
      </c>
      <c r="C321" t="s">
        <v>6</v>
      </c>
    </row>
    <row r="322" spans="1:6" x14ac:dyDescent="0.25">
      <c r="A322" s="4" t="str">
        <f>HYPERLINK("https://stackoverflow.com/q/40048343","40048343")</f>
        <v>40048343</v>
      </c>
      <c r="C322" t="s">
        <v>6</v>
      </c>
    </row>
    <row r="323" spans="1:6" x14ac:dyDescent="0.25">
      <c r="A323" s="4" t="str">
        <f>HYPERLINK("https://stackoverflow.com/q/36651738","36651738")</f>
        <v>36651738</v>
      </c>
      <c r="C323" t="s">
        <v>6</v>
      </c>
    </row>
    <row r="324" spans="1:6" x14ac:dyDescent="0.25">
      <c r="A324" s="4" t="str">
        <f>HYPERLINK("https://stackoverflow.com/q/54833807","54833807")</f>
        <v>54833807</v>
      </c>
      <c r="C324" t="s">
        <v>6</v>
      </c>
    </row>
    <row r="325" spans="1:6" x14ac:dyDescent="0.25">
      <c r="A325" s="4" t="str">
        <f>HYPERLINK("https://stackoverflow.com/q/38364467","38364467")</f>
        <v>38364467</v>
      </c>
      <c r="C325" t="s">
        <v>6</v>
      </c>
    </row>
    <row r="326" spans="1:6" x14ac:dyDescent="0.25">
      <c r="A326" s="4" t="str">
        <f>HYPERLINK("https://stackoverflow.com/q/12995362","12995362")</f>
        <v>12995362</v>
      </c>
      <c r="B326" t="s">
        <v>6</v>
      </c>
    </row>
    <row r="327" spans="1:6" x14ac:dyDescent="0.25">
      <c r="B327">
        <f>COUNTBLANK(B2:B326)</f>
        <v>276</v>
      </c>
      <c r="C327">
        <f>COUNTBLANK(C2:C326)</f>
        <v>219</v>
      </c>
      <c r="D327">
        <f>COUNTBLANK(D2:D326)</f>
        <v>233</v>
      </c>
      <c r="E327">
        <f>COUNTBLANK(E2:E326)</f>
        <v>201</v>
      </c>
      <c r="F327">
        <f>COUNTBLANK(F2:F326)</f>
        <v>325</v>
      </c>
    </row>
  </sheetData>
  <autoFilter ref="B1:E326"/>
  <sortState ref="A2:A429">
    <sortCondition ref="A2:A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75"/>
  <sheetViews>
    <sheetView workbookViewId="0">
      <pane ySplit="1" topLeftCell="A354" activePane="bottomLeft" state="frozen"/>
      <selection pane="bottomLeft" activeCell="B375" sqref="B375:F375"/>
    </sheetView>
  </sheetViews>
  <sheetFormatPr defaultRowHeight="15" x14ac:dyDescent="0.25"/>
  <cols>
    <col min="1" max="1" width="18.28515625" customWidth="1"/>
    <col min="6" max="6" width="17.85546875" bestFit="1" customWidth="1"/>
    <col min="7" max="7" width="19.7109375" bestFit="1" customWidth="1"/>
    <col min="8" max="8" width="15.7109375" bestFit="1" customWidth="1"/>
    <col min="9" max="9" width="16.7109375" bestFit="1" customWidth="1"/>
    <col min="10" max="10" width="17.7109375" bestFit="1" customWidth="1"/>
    <col min="11" max="11" width="17" bestFit="1" customWidth="1"/>
  </cols>
  <sheetData>
    <row r="1" spans="1:12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6"/>
      <c r="H1" s="6"/>
      <c r="I1" s="6"/>
      <c r="J1" s="6"/>
      <c r="K1" s="6"/>
      <c r="L1" s="6"/>
    </row>
    <row r="2" spans="1:12" x14ac:dyDescent="0.25">
      <c r="A2" t="str">
        <f>HYPERLINK("https://stackoverflow.com/q/54704769","54704769")</f>
        <v>54704769</v>
      </c>
      <c r="C2" t="s">
        <v>5</v>
      </c>
      <c r="E2" t="s">
        <v>5</v>
      </c>
    </row>
    <row r="3" spans="1:12" x14ac:dyDescent="0.25">
      <c r="A3" t="str">
        <f>HYPERLINK("https://stackoverflow.com/q/39951373","39951373")</f>
        <v>39951373</v>
      </c>
      <c r="C3" t="s">
        <v>5</v>
      </c>
      <c r="E3" t="s">
        <v>5</v>
      </c>
    </row>
    <row r="4" spans="1:12" x14ac:dyDescent="0.25">
      <c r="A4" t="str">
        <f>HYPERLINK("https://stackoverflow.com/q/50359875","50359875")</f>
        <v>50359875</v>
      </c>
      <c r="C4" t="s">
        <v>5</v>
      </c>
      <c r="E4" t="s">
        <v>5</v>
      </c>
    </row>
    <row r="5" spans="1:12" x14ac:dyDescent="0.25">
      <c r="A5" t="str">
        <f>HYPERLINK("https://stackoverflow.com/q/45278626","45278626")</f>
        <v>45278626</v>
      </c>
      <c r="C5" t="s">
        <v>5</v>
      </c>
      <c r="E5" t="s">
        <v>5</v>
      </c>
    </row>
    <row r="6" spans="1:12" x14ac:dyDescent="0.25">
      <c r="A6" t="str">
        <f>HYPERLINK("https://stackoverflow.com/q/50869638","50869638")</f>
        <v>50869638</v>
      </c>
      <c r="C6" t="s">
        <v>5</v>
      </c>
      <c r="E6" t="s">
        <v>6</v>
      </c>
    </row>
    <row r="7" spans="1:12" x14ac:dyDescent="0.25">
      <c r="A7" t="str">
        <f>HYPERLINK("https://stackoverflow.com/q/54658105","54658105")</f>
        <v>54658105</v>
      </c>
      <c r="E7" t="s">
        <v>5</v>
      </c>
    </row>
    <row r="8" spans="1:12" x14ac:dyDescent="0.25">
      <c r="A8" t="str">
        <f>HYPERLINK("https://stackoverflow.com/q/36475752","36475752")</f>
        <v>36475752</v>
      </c>
      <c r="C8" t="s">
        <v>5</v>
      </c>
      <c r="E8" t="s">
        <v>6</v>
      </c>
    </row>
    <row r="9" spans="1:12" x14ac:dyDescent="0.25">
      <c r="A9" t="str">
        <f>HYPERLINK("https://stackoverflow.com/q/52243542","52243542")</f>
        <v>52243542</v>
      </c>
    </row>
    <row r="10" spans="1:12" x14ac:dyDescent="0.25">
      <c r="A10" t="str">
        <f>HYPERLINK("https://stackoverflow.com/q/39831219","39831219")</f>
        <v>39831219</v>
      </c>
      <c r="C10" t="s">
        <v>5</v>
      </c>
      <c r="E10" t="s">
        <v>6</v>
      </c>
    </row>
    <row r="11" spans="1:12" x14ac:dyDescent="0.25">
      <c r="A11" t="str">
        <f>HYPERLINK("https://stackoverflow.com/q/55025311","55025311")</f>
        <v>55025311</v>
      </c>
      <c r="E11" t="s">
        <v>5</v>
      </c>
    </row>
    <row r="12" spans="1:12" x14ac:dyDescent="0.25">
      <c r="A12" t="str">
        <f>HYPERLINK("https://stackoverflow.com/q/34322126","34322126")</f>
        <v>34322126</v>
      </c>
      <c r="B12" t="s">
        <v>5</v>
      </c>
    </row>
    <row r="13" spans="1:12" x14ac:dyDescent="0.25">
      <c r="A13" t="str">
        <f>HYPERLINK("https://stackoverflow.com/q/34110061","34110061")</f>
        <v>34110061</v>
      </c>
      <c r="B13" t="s">
        <v>5</v>
      </c>
    </row>
    <row r="14" spans="1:12" x14ac:dyDescent="0.25">
      <c r="A14" t="str">
        <f>HYPERLINK("https://stackoverflow.com/q/43920162","43920162")</f>
        <v>43920162</v>
      </c>
      <c r="C14" t="s">
        <v>6</v>
      </c>
      <c r="E14" t="s">
        <v>5</v>
      </c>
    </row>
    <row r="15" spans="1:12" x14ac:dyDescent="0.25">
      <c r="A15" t="str">
        <f>HYPERLINK("https://stackoverflow.com/q/44967826","44967826")</f>
        <v>44967826</v>
      </c>
      <c r="C15" t="s">
        <v>5</v>
      </c>
    </row>
    <row r="16" spans="1:12" x14ac:dyDescent="0.25">
      <c r="A16" t="str">
        <f>HYPERLINK("https://stackoverflow.com/q/40050999","40050999")</f>
        <v>40050999</v>
      </c>
      <c r="B16" t="s">
        <v>5</v>
      </c>
    </row>
    <row r="17" spans="1:10" x14ac:dyDescent="0.25">
      <c r="A17" t="str">
        <f>HYPERLINK("https://stackoverflow.com/q/40082837","40082837")</f>
        <v>40082837</v>
      </c>
      <c r="C17" t="s">
        <v>6</v>
      </c>
      <c r="E17" t="s">
        <v>5</v>
      </c>
    </row>
    <row r="18" spans="1:10" x14ac:dyDescent="0.25">
      <c r="A18" t="str">
        <f>HYPERLINK("https://stackoverflow.com/q/32749543","32749543")</f>
        <v>32749543</v>
      </c>
      <c r="C18" t="s">
        <v>6</v>
      </c>
      <c r="E18" t="s">
        <v>5</v>
      </c>
    </row>
    <row r="19" spans="1:10" x14ac:dyDescent="0.25">
      <c r="A19" t="str">
        <f>HYPERLINK("https://stackoverflow.com/q/27284358","27284358")</f>
        <v>27284358</v>
      </c>
      <c r="C19" t="s">
        <v>5</v>
      </c>
      <c r="E19" t="s">
        <v>6</v>
      </c>
    </row>
    <row r="20" spans="1:10" x14ac:dyDescent="0.25">
      <c r="A20" t="str">
        <f>HYPERLINK("https://stackoverflow.com/q/56268936","56268936")</f>
        <v>56268936</v>
      </c>
      <c r="C20" t="s">
        <v>5</v>
      </c>
      <c r="E20" t="s">
        <v>6</v>
      </c>
      <c r="J20" s="7"/>
    </row>
    <row r="21" spans="1:10" x14ac:dyDescent="0.25">
      <c r="A21" t="str">
        <f>HYPERLINK("https://stackoverflow.com/q/21023862","21023862")</f>
        <v>21023862</v>
      </c>
      <c r="C21" t="s">
        <v>6</v>
      </c>
      <c r="E21" t="s">
        <v>6</v>
      </c>
    </row>
    <row r="22" spans="1:10" x14ac:dyDescent="0.25">
      <c r="A22" t="str">
        <f>HYPERLINK("https://stackoverflow.com/q/41164147","41164147")</f>
        <v>41164147</v>
      </c>
      <c r="B22" t="s">
        <v>6</v>
      </c>
    </row>
    <row r="23" spans="1:10" x14ac:dyDescent="0.25">
      <c r="A23" t="str">
        <f>HYPERLINK("https://stackoverflow.com/q/43690898","43690898")</f>
        <v>43690898</v>
      </c>
      <c r="E23" t="s">
        <v>6</v>
      </c>
    </row>
    <row r="24" spans="1:10" x14ac:dyDescent="0.25">
      <c r="A24" t="str">
        <f>HYPERLINK("https://stackoverflow.com/q/29163220","29163220")</f>
        <v>29163220</v>
      </c>
      <c r="E24" t="s">
        <v>6</v>
      </c>
    </row>
    <row r="25" spans="1:10" x14ac:dyDescent="0.25">
      <c r="A25" t="str">
        <f>HYPERLINK("https://stackoverflow.com/q/21353439","21353439")</f>
        <v>21353439</v>
      </c>
    </row>
    <row r="26" spans="1:10" x14ac:dyDescent="0.25">
      <c r="A26" t="str">
        <f>HYPERLINK("https://stackoverflow.com/q/50494991","50494991")</f>
        <v>50494991</v>
      </c>
      <c r="E26" t="s">
        <v>6</v>
      </c>
    </row>
    <row r="27" spans="1:10" x14ac:dyDescent="0.25">
      <c r="A27" t="str">
        <f>HYPERLINK("https://stackoverflow.com/q/38203038","38203038")</f>
        <v>38203038</v>
      </c>
      <c r="C27" t="s">
        <v>6</v>
      </c>
      <c r="E27" t="s">
        <v>6</v>
      </c>
    </row>
    <row r="28" spans="1:10" x14ac:dyDescent="0.25">
      <c r="A28" t="str">
        <f>HYPERLINK("https://stackoverflow.com/q/57649620","57649620")</f>
        <v>57649620</v>
      </c>
      <c r="C28" t="s">
        <v>6</v>
      </c>
      <c r="E28" t="s">
        <v>6</v>
      </c>
    </row>
    <row r="29" spans="1:10" x14ac:dyDescent="0.25">
      <c r="A29" t="str">
        <f>HYPERLINK("https://stackoverflow.com/q/37054313","37054313")</f>
        <v>37054313</v>
      </c>
      <c r="E29" t="s">
        <v>6</v>
      </c>
    </row>
    <row r="30" spans="1:10" x14ac:dyDescent="0.25">
      <c r="A30" s="4" t="str">
        <f>HYPERLINK("https://stackoverflow.com/q/43904333","43904333")</f>
        <v>43904333</v>
      </c>
      <c r="B30" t="s">
        <v>6</v>
      </c>
    </row>
    <row r="31" spans="1:10" x14ac:dyDescent="0.25">
      <c r="A31" t="str">
        <f>HYPERLINK("https://stackoverflow.com/q/47284946","47284946")</f>
        <v>47284946</v>
      </c>
      <c r="E31" t="s">
        <v>6</v>
      </c>
    </row>
    <row r="32" spans="1:10" x14ac:dyDescent="0.25">
      <c r="A32" t="str">
        <f>HYPERLINK("https://stackoverflow.com/q/44355064","44355064")</f>
        <v>44355064</v>
      </c>
      <c r="E32" t="s">
        <v>6</v>
      </c>
    </row>
    <row r="33" spans="1:5" x14ac:dyDescent="0.25">
      <c r="A33" t="str">
        <f>HYPERLINK("https://stackoverflow.com/q/29376404","29376404")</f>
        <v>29376404</v>
      </c>
      <c r="B33" t="s">
        <v>6</v>
      </c>
    </row>
    <row r="34" spans="1:5" x14ac:dyDescent="0.25">
      <c r="A34" t="str">
        <f>HYPERLINK("https://stackoverflow.com/q/54805556","54805556")</f>
        <v>54805556</v>
      </c>
      <c r="B34" t="s">
        <v>6</v>
      </c>
    </row>
    <row r="35" spans="1:5" x14ac:dyDescent="0.25">
      <c r="A35" t="str">
        <f>HYPERLINK("https://stackoverflow.com/q/55815947","55815947")</f>
        <v>55815947</v>
      </c>
      <c r="C35" t="s">
        <v>6</v>
      </c>
      <c r="E35" t="s">
        <v>6</v>
      </c>
    </row>
    <row r="36" spans="1:5" x14ac:dyDescent="0.25">
      <c r="A36" t="str">
        <f>HYPERLINK("https://stackoverflow.com/q/31587934","31587934")</f>
        <v>31587934</v>
      </c>
      <c r="C36" t="s">
        <v>6</v>
      </c>
      <c r="E36" t="s">
        <v>6</v>
      </c>
    </row>
    <row r="37" spans="1:5" x14ac:dyDescent="0.25">
      <c r="A37" t="str">
        <f>HYPERLINK("https://stackoverflow.com/q/2159253","2159253")</f>
        <v>2159253</v>
      </c>
      <c r="C37" t="s">
        <v>6</v>
      </c>
    </row>
    <row r="38" spans="1:5" x14ac:dyDescent="0.25">
      <c r="A38" t="str">
        <f>HYPERLINK("https://stackoverflow.com/q/40652060","40652060")</f>
        <v>40652060</v>
      </c>
      <c r="B38" t="s">
        <v>6</v>
      </c>
    </row>
    <row r="39" spans="1:5" x14ac:dyDescent="0.25">
      <c r="A39" t="str">
        <f>HYPERLINK("https://stackoverflow.com/q/40622250","40622250")</f>
        <v>40622250</v>
      </c>
      <c r="E39" t="s">
        <v>6</v>
      </c>
    </row>
    <row r="40" spans="1:5" x14ac:dyDescent="0.25">
      <c r="A40" t="str">
        <f>HYPERLINK("https://stackoverflow.com/q/48029700","48029700")</f>
        <v>48029700</v>
      </c>
      <c r="C40" t="s">
        <v>6</v>
      </c>
    </row>
    <row r="41" spans="1:5" x14ac:dyDescent="0.25">
      <c r="A41" t="str">
        <f>HYPERLINK("https://stackoverflow.com/q/38200419","38200419")</f>
        <v>38200419</v>
      </c>
      <c r="C41" t="s">
        <v>6</v>
      </c>
    </row>
    <row r="42" spans="1:5" x14ac:dyDescent="0.25">
      <c r="A42" t="str">
        <f>HYPERLINK("https://stackoverflow.com/q/23320738","23320738")</f>
        <v>23320738</v>
      </c>
      <c r="C42" t="s">
        <v>6</v>
      </c>
      <c r="E42" t="s">
        <v>6</v>
      </c>
    </row>
    <row r="43" spans="1:5" x14ac:dyDescent="0.25">
      <c r="A43" s="4" t="str">
        <f>HYPERLINK("https://stackoverflow.com/q/22177692","22177692")</f>
        <v>22177692</v>
      </c>
      <c r="E43" t="s">
        <v>6</v>
      </c>
    </row>
    <row r="44" spans="1:5" x14ac:dyDescent="0.25">
      <c r="A44" s="4" t="str">
        <f>HYPERLINK("https://stackoverflow.com/q/52057658","52057658")</f>
        <v>52057658</v>
      </c>
      <c r="B44" t="s">
        <v>6</v>
      </c>
    </row>
    <row r="45" spans="1:5" x14ac:dyDescent="0.25">
      <c r="A45" t="str">
        <f>HYPERLINK("https://stackoverflow.com/q/45230061","45230061")</f>
        <v>45230061</v>
      </c>
      <c r="B45" s="7"/>
      <c r="E45" t="s">
        <v>6</v>
      </c>
    </row>
    <row r="46" spans="1:5" x14ac:dyDescent="0.25">
      <c r="A46" t="str">
        <f>HYPERLINK("https://stackoverflow.com/q/50705605","50705605")</f>
        <v>50705605</v>
      </c>
      <c r="C46" t="s">
        <v>5</v>
      </c>
    </row>
    <row r="47" spans="1:5" x14ac:dyDescent="0.25">
      <c r="A47" t="str">
        <f>HYPERLINK("https://stackoverflow.com/q/39945417","39945417")</f>
        <v>39945417</v>
      </c>
      <c r="E47" t="s">
        <v>5</v>
      </c>
    </row>
    <row r="48" spans="1:5" x14ac:dyDescent="0.25">
      <c r="A48" t="str">
        <f>HYPERLINK("https://stackoverflow.com/q/49540298","49540298")</f>
        <v>49540298</v>
      </c>
      <c r="E48" t="s">
        <v>5</v>
      </c>
    </row>
    <row r="49" spans="1:5" x14ac:dyDescent="0.25">
      <c r="A49" t="str">
        <f>HYPERLINK("https://stackoverflow.com/q/52988791","52988791")</f>
        <v>52988791</v>
      </c>
      <c r="B49" t="s">
        <v>5</v>
      </c>
    </row>
    <row r="50" spans="1:5" x14ac:dyDescent="0.25">
      <c r="A50" t="str">
        <f>HYPERLINK("https://stackoverflow.com/q/54867148","54867148")</f>
        <v>54867148</v>
      </c>
    </row>
    <row r="51" spans="1:5" x14ac:dyDescent="0.25">
      <c r="A51" t="str">
        <f>HYPERLINK("https://stackoverflow.com/q/41641506","41641506")</f>
        <v>41641506</v>
      </c>
      <c r="E51" t="s">
        <v>5</v>
      </c>
    </row>
    <row r="52" spans="1:5" x14ac:dyDescent="0.25">
      <c r="A52" t="str">
        <f>HYPERLINK("https://stackoverflow.com/q/46681336","46681336")</f>
        <v>46681336</v>
      </c>
      <c r="E52" t="s">
        <v>5</v>
      </c>
    </row>
    <row r="53" spans="1:5" x14ac:dyDescent="0.25">
      <c r="A53" t="str">
        <f>HYPERLINK("https://stackoverflow.com/q/22292692","22292692")</f>
        <v>22292692</v>
      </c>
      <c r="C53" t="s">
        <v>5</v>
      </c>
    </row>
    <row r="54" spans="1:5" x14ac:dyDescent="0.25">
      <c r="A54" t="str">
        <f>HYPERLINK("https://stackoverflow.com/q/29818106","29818106")</f>
        <v>29818106</v>
      </c>
      <c r="C54" t="s">
        <v>5</v>
      </c>
    </row>
    <row r="55" spans="1:5" x14ac:dyDescent="0.25">
      <c r="A55" t="str">
        <f>HYPERLINK("https://stackoverflow.com/q/39777533","39777533")</f>
        <v>39777533</v>
      </c>
      <c r="E55" t="s">
        <v>5</v>
      </c>
    </row>
    <row r="56" spans="1:5" x14ac:dyDescent="0.25">
      <c r="A56" t="str">
        <f>HYPERLINK("https://stackoverflow.com/q/45370622","45370622")</f>
        <v>45370622</v>
      </c>
      <c r="E56" t="s">
        <v>6</v>
      </c>
    </row>
    <row r="57" spans="1:5" x14ac:dyDescent="0.25">
      <c r="A57" t="str">
        <f>HYPERLINK("https://stackoverflow.com/q/51428610","51428610")</f>
        <v>51428610</v>
      </c>
      <c r="C57" t="s">
        <v>5</v>
      </c>
      <c r="E57" t="s">
        <v>6</v>
      </c>
    </row>
    <row r="58" spans="1:5" x14ac:dyDescent="0.25">
      <c r="A58" t="str">
        <f>HYPERLINK("https://stackoverflow.com/q/40378582","40378582")</f>
        <v>40378582</v>
      </c>
      <c r="B58" t="s">
        <v>5</v>
      </c>
    </row>
    <row r="59" spans="1:5" x14ac:dyDescent="0.25">
      <c r="A59" t="str">
        <f>HYPERLINK("https://stackoverflow.com/q/54297862","54297862")</f>
        <v>54297862</v>
      </c>
      <c r="C59" t="s">
        <v>5</v>
      </c>
      <c r="E59" t="s">
        <v>6</v>
      </c>
    </row>
    <row r="60" spans="1:5" x14ac:dyDescent="0.25">
      <c r="A60" t="str">
        <f>HYPERLINK("https://stackoverflow.com/q/49687583","49687583")</f>
        <v>49687583</v>
      </c>
      <c r="E60" t="s">
        <v>5</v>
      </c>
    </row>
    <row r="61" spans="1:5" x14ac:dyDescent="0.25">
      <c r="A61" t="str">
        <f>HYPERLINK("https://stackoverflow.com/q/36783369","36783369")</f>
        <v>36783369</v>
      </c>
      <c r="E61" t="s">
        <v>5</v>
      </c>
    </row>
    <row r="62" spans="1:5" x14ac:dyDescent="0.25">
      <c r="A62" t="str">
        <f>HYPERLINK("https://stackoverflow.com/q/50902761","50902761")</f>
        <v>50902761</v>
      </c>
      <c r="C62" t="s">
        <v>5</v>
      </c>
    </row>
    <row r="63" spans="1:5" x14ac:dyDescent="0.25">
      <c r="A63" t="str">
        <f>HYPERLINK("https://stackoverflow.com/q/43590925","43590925")</f>
        <v>43590925</v>
      </c>
      <c r="C63" t="s">
        <v>5</v>
      </c>
    </row>
    <row r="64" spans="1:5" x14ac:dyDescent="0.25">
      <c r="A64" t="str">
        <f>HYPERLINK("https://stackoverflow.com/q/45263405","45263405")</f>
        <v>45263405</v>
      </c>
      <c r="B64" t="s">
        <v>5</v>
      </c>
    </row>
    <row r="65" spans="1:5" x14ac:dyDescent="0.25">
      <c r="A65" t="str">
        <f>HYPERLINK("https://stackoverflow.com/q/56716561","56716561")</f>
        <v>56716561</v>
      </c>
      <c r="B65" t="s">
        <v>5</v>
      </c>
    </row>
    <row r="66" spans="1:5" x14ac:dyDescent="0.25">
      <c r="A66" t="str">
        <f>HYPERLINK("https://stackoverflow.com/q/56464865","56464865")</f>
        <v>56464865</v>
      </c>
      <c r="E66" t="s">
        <v>5</v>
      </c>
    </row>
    <row r="67" spans="1:5" x14ac:dyDescent="0.25">
      <c r="A67" t="str">
        <f>HYPERLINK("https://stackoverflow.com/q/36822880","36822880")</f>
        <v>36822880</v>
      </c>
      <c r="C67" t="s">
        <v>5</v>
      </c>
      <c r="E67" t="s">
        <v>6</v>
      </c>
    </row>
    <row r="68" spans="1:5" x14ac:dyDescent="0.25">
      <c r="A68" t="str">
        <f>HYPERLINK("https://stackoverflow.com/q/37043480","37043480")</f>
        <v>37043480</v>
      </c>
      <c r="C68" t="s">
        <v>5</v>
      </c>
    </row>
    <row r="69" spans="1:5" x14ac:dyDescent="0.25">
      <c r="A69" t="str">
        <f>HYPERLINK("https://stackoverflow.com/q/47907716","47907716")</f>
        <v>47907716</v>
      </c>
      <c r="E69" t="s">
        <v>5</v>
      </c>
    </row>
    <row r="70" spans="1:5" x14ac:dyDescent="0.25">
      <c r="A70" t="str">
        <f>HYPERLINK("https://stackoverflow.com/q/46642459","46642459")</f>
        <v>46642459</v>
      </c>
      <c r="C70" t="s">
        <v>5</v>
      </c>
    </row>
    <row r="71" spans="1:5" x14ac:dyDescent="0.25">
      <c r="A71" t="str">
        <f>HYPERLINK("https://stackoverflow.com/q/48422174","48422174")</f>
        <v>48422174</v>
      </c>
      <c r="E71" t="s">
        <v>5</v>
      </c>
    </row>
    <row r="72" spans="1:5" x14ac:dyDescent="0.25">
      <c r="A72" t="str">
        <f>HYPERLINK("https://stackoverflow.com/q/45034373","45034373")</f>
        <v>45034373</v>
      </c>
      <c r="B72" t="s">
        <v>5</v>
      </c>
    </row>
    <row r="73" spans="1:5" x14ac:dyDescent="0.25">
      <c r="A73" t="str">
        <f>HYPERLINK("https://stackoverflow.com/q/55434528","55434528")</f>
        <v>55434528</v>
      </c>
      <c r="C73" t="s">
        <v>5</v>
      </c>
    </row>
    <row r="74" spans="1:5" x14ac:dyDescent="0.25">
      <c r="A74" t="str">
        <f>HYPERLINK("https://stackoverflow.com/q/52690209","52690209")</f>
        <v>52690209</v>
      </c>
      <c r="E74" t="s">
        <v>5</v>
      </c>
    </row>
    <row r="75" spans="1:5" x14ac:dyDescent="0.25">
      <c r="A75" t="str">
        <f>HYPERLINK("https://stackoverflow.com/q/52929826","52929826")</f>
        <v>52929826</v>
      </c>
      <c r="C75" t="s">
        <v>5</v>
      </c>
    </row>
    <row r="76" spans="1:5" x14ac:dyDescent="0.25">
      <c r="A76" t="str">
        <f>HYPERLINK("https://stackoverflow.com/q/45263750","45263750")</f>
        <v>45263750</v>
      </c>
      <c r="B76" t="s">
        <v>6</v>
      </c>
    </row>
    <row r="77" spans="1:5" x14ac:dyDescent="0.25">
      <c r="A77" t="str">
        <f>HYPERLINK("https://stackoverflow.com/q/34156081","34156081")</f>
        <v>34156081</v>
      </c>
      <c r="E77" t="s">
        <v>5</v>
      </c>
    </row>
    <row r="78" spans="1:5" x14ac:dyDescent="0.25">
      <c r="A78" t="str">
        <f>HYPERLINK("https://stackoverflow.com/q/56454440","56454440")</f>
        <v>56454440</v>
      </c>
      <c r="C78" t="s">
        <v>5</v>
      </c>
    </row>
    <row r="79" spans="1:5" x14ac:dyDescent="0.25">
      <c r="A79" t="str">
        <f>HYPERLINK("https://stackoverflow.com/q/33414441","33414441")</f>
        <v>33414441</v>
      </c>
      <c r="C79" t="s">
        <v>5</v>
      </c>
    </row>
    <row r="80" spans="1:5" x14ac:dyDescent="0.25">
      <c r="A80" t="str">
        <f>HYPERLINK("https://stackoverflow.com/q/45856043","45856043")</f>
        <v>45856043</v>
      </c>
      <c r="E80" t="s">
        <v>5</v>
      </c>
    </row>
    <row r="81" spans="1:5" x14ac:dyDescent="0.25">
      <c r="A81" t="str">
        <f>HYPERLINK("https://stackoverflow.com/q/51901741","51901741")</f>
        <v>51901741</v>
      </c>
      <c r="C81" t="s">
        <v>5</v>
      </c>
    </row>
    <row r="82" spans="1:5" x14ac:dyDescent="0.25">
      <c r="A82" t="str">
        <f>HYPERLINK("https://stackoverflow.com/q/47236398","47236398")</f>
        <v>47236398</v>
      </c>
      <c r="C82" t="s">
        <v>5</v>
      </c>
    </row>
    <row r="83" spans="1:5" x14ac:dyDescent="0.25">
      <c r="A83" t="str">
        <f>HYPERLINK("https://stackoverflow.com/q/54067421","54067421")</f>
        <v>54067421</v>
      </c>
      <c r="E83" t="s">
        <v>5</v>
      </c>
    </row>
    <row r="84" spans="1:5" x14ac:dyDescent="0.25">
      <c r="A84" t="str">
        <f>HYPERLINK("https://stackoverflow.com/q/53357872","53357872")</f>
        <v>53357872</v>
      </c>
      <c r="B84" t="s">
        <v>5</v>
      </c>
    </row>
    <row r="85" spans="1:5" x14ac:dyDescent="0.25">
      <c r="A85" t="str">
        <f>HYPERLINK("https://stackoverflow.com/q/51592497","51592497")</f>
        <v>51592497</v>
      </c>
      <c r="D85" t="s">
        <v>5</v>
      </c>
    </row>
    <row r="86" spans="1:5" x14ac:dyDescent="0.25">
      <c r="A86" t="str">
        <f>HYPERLINK("https://stackoverflow.com/q/50464054","50464054")</f>
        <v>50464054</v>
      </c>
      <c r="E86" t="s">
        <v>5</v>
      </c>
    </row>
    <row r="87" spans="1:5" x14ac:dyDescent="0.25">
      <c r="A87" t="str">
        <f>HYPERLINK("https://stackoverflow.com/q/45398921","45398921")</f>
        <v>45398921</v>
      </c>
      <c r="C87" t="s">
        <v>5</v>
      </c>
    </row>
    <row r="88" spans="1:5" x14ac:dyDescent="0.25">
      <c r="A88" t="str">
        <f>HYPERLINK("https://stackoverflow.com/q/39693649","39693649")</f>
        <v>39693649</v>
      </c>
      <c r="E88" t="s">
        <v>5</v>
      </c>
    </row>
    <row r="89" spans="1:5" x14ac:dyDescent="0.25">
      <c r="A89" t="str">
        <f>HYPERLINK("https://stackoverflow.com/q/32049379","32049379")</f>
        <v>32049379</v>
      </c>
      <c r="B89" t="s">
        <v>5</v>
      </c>
    </row>
    <row r="90" spans="1:5" x14ac:dyDescent="0.25">
      <c r="A90" t="str">
        <f>HYPERLINK("https://stackoverflow.com/q/52272470","52272470")</f>
        <v>52272470</v>
      </c>
      <c r="E90" t="s">
        <v>5</v>
      </c>
    </row>
    <row r="91" spans="1:5" x14ac:dyDescent="0.25">
      <c r="A91" t="str">
        <f>HYPERLINK("https://stackoverflow.com/q/50884153","50884153")</f>
        <v>50884153</v>
      </c>
      <c r="C91" t="s">
        <v>5</v>
      </c>
    </row>
    <row r="92" spans="1:5" x14ac:dyDescent="0.25">
      <c r="A92" t="str">
        <f>HYPERLINK("https://stackoverflow.com/q/39769459","39769459")</f>
        <v>39769459</v>
      </c>
      <c r="E92" t="s">
        <v>5</v>
      </c>
    </row>
    <row r="93" spans="1:5" x14ac:dyDescent="0.25">
      <c r="A93" t="str">
        <f>HYPERLINK("https://stackoverflow.com/q/52548980","52548980")</f>
        <v>52548980</v>
      </c>
      <c r="C93" t="s">
        <v>5</v>
      </c>
    </row>
    <row r="94" spans="1:5" x14ac:dyDescent="0.25">
      <c r="A94" s="4" t="str">
        <f>HYPERLINK("https://stackoverflow.com/q/53489214","53489214")</f>
        <v>53489214</v>
      </c>
      <c r="C94" t="s">
        <v>6</v>
      </c>
    </row>
    <row r="95" spans="1:5" x14ac:dyDescent="0.25">
      <c r="A95" t="str">
        <f>HYPERLINK("https://stackoverflow.com/q/53977160","53977160")</f>
        <v>53977160</v>
      </c>
      <c r="C95" t="s">
        <v>6</v>
      </c>
    </row>
    <row r="96" spans="1:5" x14ac:dyDescent="0.25">
      <c r="A96" t="str">
        <f>HYPERLINK("https://stackoverflow.com/q/52664895","52664895")</f>
        <v>52664895</v>
      </c>
      <c r="E96" t="s">
        <v>5</v>
      </c>
    </row>
    <row r="97" spans="1:5" x14ac:dyDescent="0.25">
      <c r="A97" t="str">
        <f>HYPERLINK("https://stackoverflow.com/q/48878972","48878972")</f>
        <v>48878972</v>
      </c>
      <c r="C97" t="s">
        <v>5</v>
      </c>
    </row>
    <row r="98" spans="1:5" x14ac:dyDescent="0.25">
      <c r="A98" t="str">
        <f>HYPERLINK("https://stackoverflow.com/q/35521377","35521377")</f>
        <v>35521377</v>
      </c>
      <c r="C98" t="s">
        <v>5</v>
      </c>
    </row>
    <row r="99" spans="1:5" x14ac:dyDescent="0.25">
      <c r="A99" t="str">
        <f>HYPERLINK("https://stackoverflow.com/q/50572672","50572672")</f>
        <v>50572672</v>
      </c>
      <c r="B99" t="s">
        <v>6</v>
      </c>
    </row>
    <row r="100" spans="1:5" x14ac:dyDescent="0.25">
      <c r="A100" t="str">
        <f>HYPERLINK("https://stackoverflow.com/q/43964337","43964337")</f>
        <v>43964337</v>
      </c>
    </row>
    <row r="101" spans="1:5" x14ac:dyDescent="0.25">
      <c r="A101" t="str">
        <f>HYPERLINK("https://stackoverflow.com/q/33524258","33524258")</f>
        <v>33524258</v>
      </c>
      <c r="C101" t="s">
        <v>5</v>
      </c>
      <c r="E101" t="s">
        <v>6</v>
      </c>
    </row>
    <row r="102" spans="1:5" x14ac:dyDescent="0.25">
      <c r="A102" t="str">
        <f>HYPERLINK("https://stackoverflow.com/q/49051011","49051011")</f>
        <v>49051011</v>
      </c>
      <c r="C102" t="s">
        <v>5</v>
      </c>
      <c r="E102" t="s">
        <v>6</v>
      </c>
    </row>
    <row r="103" spans="1:5" x14ac:dyDescent="0.25">
      <c r="A103" t="str">
        <f>HYPERLINK("https://stackoverflow.com/q/43521818","43521818")</f>
        <v>43521818</v>
      </c>
      <c r="C103" t="s">
        <v>5</v>
      </c>
    </row>
    <row r="104" spans="1:5" x14ac:dyDescent="0.25">
      <c r="A104" t="str">
        <f>HYPERLINK("https://stackoverflow.com/q/42648539","42648539")</f>
        <v>42648539</v>
      </c>
      <c r="E104" t="s">
        <v>5</v>
      </c>
    </row>
    <row r="105" spans="1:5" x14ac:dyDescent="0.25">
      <c r="A105" t="str">
        <f>HYPERLINK("https://stackoverflow.com/q/21412937","21412937")</f>
        <v>21412937</v>
      </c>
      <c r="C105" t="s">
        <v>5</v>
      </c>
    </row>
    <row r="106" spans="1:5" x14ac:dyDescent="0.25">
      <c r="A106" t="str">
        <f>HYPERLINK("https://stackoverflow.com/q/39242563","39242563")</f>
        <v>39242563</v>
      </c>
      <c r="C106" t="s">
        <v>5</v>
      </c>
    </row>
    <row r="107" spans="1:5" x14ac:dyDescent="0.25">
      <c r="A107" t="str">
        <f>HYPERLINK("https://stackoverflow.com/q/55715011","55715011")</f>
        <v>55715011</v>
      </c>
    </row>
    <row r="108" spans="1:5" x14ac:dyDescent="0.25">
      <c r="A108" t="str">
        <f>HYPERLINK("https://stackoverflow.com/q/42583615","42583615")</f>
        <v>42583615</v>
      </c>
      <c r="C108" t="s">
        <v>5</v>
      </c>
    </row>
    <row r="109" spans="1:5" x14ac:dyDescent="0.25">
      <c r="A109" t="str">
        <f>HYPERLINK("https://stackoverflow.com/q/42352149","42352149")</f>
        <v>42352149</v>
      </c>
      <c r="E109" t="s">
        <v>5</v>
      </c>
    </row>
    <row r="110" spans="1:5" x14ac:dyDescent="0.25">
      <c r="A110" t="str">
        <f>HYPERLINK("https://stackoverflow.com/q/38438443","38438443")</f>
        <v>38438443</v>
      </c>
      <c r="C110" t="s">
        <v>5</v>
      </c>
    </row>
    <row r="111" spans="1:5" x14ac:dyDescent="0.25">
      <c r="A111" t="str">
        <f>HYPERLINK("https://stackoverflow.com/q/36826569","36826569")</f>
        <v>36826569</v>
      </c>
      <c r="C111" t="s">
        <v>5</v>
      </c>
    </row>
    <row r="112" spans="1:5" x14ac:dyDescent="0.25">
      <c r="A112" t="str">
        <f>HYPERLINK("https://stackoverflow.com/q/54127573","54127573")</f>
        <v>54127573</v>
      </c>
    </row>
    <row r="113" spans="1:5" x14ac:dyDescent="0.25">
      <c r="A113" t="str">
        <f>HYPERLINK("https://stackoverflow.com/q/50910381","50910381")</f>
        <v>50910381</v>
      </c>
      <c r="E113" t="s">
        <v>5</v>
      </c>
    </row>
    <row r="114" spans="1:5" x14ac:dyDescent="0.25">
      <c r="A114" t="str">
        <f>HYPERLINK("https://stackoverflow.com/q/37505913","37505913")</f>
        <v>37505913</v>
      </c>
      <c r="E114" t="s">
        <v>5</v>
      </c>
    </row>
    <row r="115" spans="1:5" x14ac:dyDescent="0.25">
      <c r="A115" t="str">
        <f>HYPERLINK("https://stackoverflow.com/q/55906993","55906993")</f>
        <v>55906993</v>
      </c>
      <c r="B115" t="s">
        <v>6</v>
      </c>
    </row>
    <row r="116" spans="1:5" x14ac:dyDescent="0.25">
      <c r="A116" t="str">
        <f>HYPERLINK("https://stackoverflow.com/q/26133822","26133822")</f>
        <v>26133822</v>
      </c>
      <c r="C116" t="s">
        <v>6</v>
      </c>
      <c r="E116" t="s">
        <v>6</v>
      </c>
    </row>
    <row r="117" spans="1:5" x14ac:dyDescent="0.25">
      <c r="A117" t="str">
        <f>HYPERLINK("https://stackoverflow.com/q/56659559","56659559")</f>
        <v>56659559</v>
      </c>
      <c r="E117" t="s">
        <v>5</v>
      </c>
    </row>
    <row r="118" spans="1:5" x14ac:dyDescent="0.25">
      <c r="A118" t="str">
        <f>HYPERLINK("https://stackoverflow.com/q/20282870","20282870")</f>
        <v>20282870</v>
      </c>
      <c r="C118" t="s">
        <v>5</v>
      </c>
      <c r="E118" t="s">
        <v>6</v>
      </c>
    </row>
    <row r="119" spans="1:5" x14ac:dyDescent="0.25">
      <c r="A119" t="str">
        <f>HYPERLINK("https://stackoverflow.com/q/36343606","36343606")</f>
        <v>36343606</v>
      </c>
      <c r="E119" t="s">
        <v>5</v>
      </c>
    </row>
    <row r="120" spans="1:5" x14ac:dyDescent="0.25">
      <c r="A120" s="4" t="str">
        <f>HYPERLINK("https://stackoverflow.com/q/22162210","22162210")</f>
        <v>22162210</v>
      </c>
      <c r="C120" t="s">
        <v>5</v>
      </c>
      <c r="E120" t="s">
        <v>6</v>
      </c>
    </row>
    <row r="121" spans="1:5" x14ac:dyDescent="0.25">
      <c r="A121" t="str">
        <f>HYPERLINK("https://stackoverflow.com/q/55273020","55273020")</f>
        <v>55273020</v>
      </c>
      <c r="C121" t="s">
        <v>5</v>
      </c>
    </row>
    <row r="122" spans="1:5" x14ac:dyDescent="0.25">
      <c r="A122" t="str">
        <f>HYPERLINK("https://stackoverflow.com/q/45117827","45117827")</f>
        <v>45117827</v>
      </c>
      <c r="E122" t="s">
        <v>5</v>
      </c>
    </row>
    <row r="123" spans="1:5" x14ac:dyDescent="0.25">
      <c r="A123" t="str">
        <f>HYPERLINK("https://stackoverflow.com/q/55007841","55007841")</f>
        <v>55007841</v>
      </c>
      <c r="E123" t="s">
        <v>5</v>
      </c>
    </row>
    <row r="124" spans="1:5" x14ac:dyDescent="0.25">
      <c r="A124" t="str">
        <f>HYPERLINK("https://stackoverflow.com/q/20688711","20688711")</f>
        <v>20688711</v>
      </c>
      <c r="C124" t="s">
        <v>6</v>
      </c>
      <c r="E124" t="s">
        <v>6</v>
      </c>
    </row>
    <row r="125" spans="1:5" x14ac:dyDescent="0.25">
      <c r="A125" t="str">
        <f>HYPERLINK("https://stackoverflow.com/q/27883451","27883451")</f>
        <v>27883451</v>
      </c>
      <c r="C125" t="s">
        <v>5</v>
      </c>
    </row>
    <row r="126" spans="1:5" x14ac:dyDescent="0.25">
      <c r="A126" t="str">
        <f>HYPERLINK("https://stackoverflow.com/q/26478654","26478654")</f>
        <v>26478654</v>
      </c>
      <c r="C126" t="s">
        <v>5</v>
      </c>
    </row>
    <row r="127" spans="1:5" x14ac:dyDescent="0.25">
      <c r="A127" t="str">
        <f>HYPERLINK("https://stackoverflow.com/q/29557353","29557353")</f>
        <v>29557353</v>
      </c>
      <c r="E127" t="s">
        <v>5</v>
      </c>
    </row>
    <row r="128" spans="1:5" x14ac:dyDescent="0.25">
      <c r="A128" t="str">
        <f>HYPERLINK("https://stackoverflow.com/q/16245745","16245745")</f>
        <v>16245745</v>
      </c>
      <c r="E128" t="s">
        <v>5</v>
      </c>
    </row>
    <row r="129" spans="1:5" x14ac:dyDescent="0.25">
      <c r="A129" t="str">
        <f>HYPERLINK("https://stackoverflow.com/q/29340776","29340776")</f>
        <v>29340776</v>
      </c>
      <c r="C129" t="s">
        <v>5</v>
      </c>
    </row>
    <row r="130" spans="1:5" x14ac:dyDescent="0.25">
      <c r="A130" t="str">
        <f>HYPERLINK("https://stackoverflow.com/q/23555567","23555567")</f>
        <v>23555567</v>
      </c>
      <c r="C130" t="s">
        <v>5</v>
      </c>
    </row>
    <row r="131" spans="1:5" x14ac:dyDescent="0.25">
      <c r="A131" t="str">
        <f>HYPERLINK("https://stackoverflow.com/q/25756619","25756619")</f>
        <v>25756619</v>
      </c>
      <c r="E131" t="s">
        <v>5</v>
      </c>
    </row>
    <row r="132" spans="1:5" x14ac:dyDescent="0.25">
      <c r="A132" t="str">
        <f>HYPERLINK("https://stackoverflow.com/q/55807073","55807073")</f>
        <v>55807073</v>
      </c>
    </row>
    <row r="133" spans="1:5" x14ac:dyDescent="0.25">
      <c r="A133" t="str">
        <f>HYPERLINK("https://stackoverflow.com/q/49723612","49723612")</f>
        <v>49723612</v>
      </c>
      <c r="E133" t="s">
        <v>5</v>
      </c>
    </row>
    <row r="134" spans="1:5" x14ac:dyDescent="0.25">
      <c r="A134" t="str">
        <f>HYPERLINK("https://stackoverflow.com/q/45951545","45951545")</f>
        <v>45951545</v>
      </c>
      <c r="E134" t="s">
        <v>5</v>
      </c>
    </row>
    <row r="135" spans="1:5" x14ac:dyDescent="0.25">
      <c r="A135" t="str">
        <f>HYPERLINK("https://stackoverflow.com/q/49564968","49564968")</f>
        <v>49564968</v>
      </c>
      <c r="E135" t="s">
        <v>5</v>
      </c>
    </row>
    <row r="136" spans="1:5" x14ac:dyDescent="0.25">
      <c r="A136" t="str">
        <f>HYPERLINK("https://stackoverflow.com/q/37504586","37504586")</f>
        <v>37504586</v>
      </c>
    </row>
    <row r="137" spans="1:5" x14ac:dyDescent="0.25">
      <c r="A137" t="str">
        <f>HYPERLINK("https://stackoverflow.com/q/46475907","46475907")</f>
        <v>46475907</v>
      </c>
      <c r="C137" t="s">
        <v>5</v>
      </c>
    </row>
    <row r="138" spans="1:5" x14ac:dyDescent="0.25">
      <c r="A138" t="str">
        <f>HYPERLINK("https://stackoverflow.com/q/8513380","8513380")</f>
        <v>8513380</v>
      </c>
      <c r="E138" t="s">
        <v>5</v>
      </c>
    </row>
    <row r="139" spans="1:5" x14ac:dyDescent="0.25">
      <c r="A139" t="str">
        <f>HYPERLINK("https://stackoverflow.com/q/34706719","34706719")</f>
        <v>34706719</v>
      </c>
      <c r="E139" t="s">
        <v>5</v>
      </c>
    </row>
    <row r="140" spans="1:5" x14ac:dyDescent="0.25">
      <c r="A140" t="str">
        <f>HYPERLINK("https://stackoverflow.com/q/36749282","36749282")</f>
        <v>36749282</v>
      </c>
      <c r="C140" t="s">
        <v>5</v>
      </c>
    </row>
    <row r="141" spans="1:5" x14ac:dyDescent="0.25">
      <c r="A141" t="str">
        <f>HYPERLINK("https://stackoverflow.com/q/52325030","52325030")</f>
        <v>52325030</v>
      </c>
      <c r="C141" t="s">
        <v>5</v>
      </c>
    </row>
    <row r="142" spans="1:5" x14ac:dyDescent="0.25">
      <c r="A142" t="str">
        <f>HYPERLINK("https://stackoverflow.com/q/36571268","36571268")</f>
        <v>36571268</v>
      </c>
      <c r="E142" t="s">
        <v>5</v>
      </c>
    </row>
    <row r="143" spans="1:5" x14ac:dyDescent="0.25">
      <c r="A143" t="str">
        <f>HYPERLINK("https://stackoverflow.com/q/21985123","21985123")</f>
        <v>21985123</v>
      </c>
      <c r="C143" t="s">
        <v>5</v>
      </c>
    </row>
    <row r="144" spans="1:5" x14ac:dyDescent="0.25">
      <c r="A144" t="str">
        <f>HYPERLINK("https://stackoverflow.com/q/47490481","47490481")</f>
        <v>47490481</v>
      </c>
      <c r="E144" t="s">
        <v>5</v>
      </c>
    </row>
    <row r="145" spans="1:5" x14ac:dyDescent="0.25">
      <c r="A145" t="str">
        <f>HYPERLINK("https://stackoverflow.com/q/50168811","50168811")</f>
        <v>50168811</v>
      </c>
      <c r="C145" t="s">
        <v>5</v>
      </c>
    </row>
    <row r="146" spans="1:5" x14ac:dyDescent="0.25">
      <c r="A146" t="str">
        <f>HYPERLINK("https://stackoverflow.com/q/41660598","41660598")</f>
        <v>41660598</v>
      </c>
      <c r="E146" t="s">
        <v>5</v>
      </c>
    </row>
    <row r="147" spans="1:5" x14ac:dyDescent="0.25">
      <c r="A147" t="str">
        <f>HYPERLINK("https://stackoverflow.com/q/29438116","29438116")</f>
        <v>29438116</v>
      </c>
      <c r="E147" t="s">
        <v>5</v>
      </c>
    </row>
    <row r="148" spans="1:5" x14ac:dyDescent="0.25">
      <c r="A148" t="str">
        <f>HYPERLINK("https://stackoverflow.com/q/12076240","12076240")</f>
        <v>12076240</v>
      </c>
      <c r="E148" t="s">
        <v>5</v>
      </c>
    </row>
    <row r="149" spans="1:5" x14ac:dyDescent="0.25">
      <c r="A149" t="str">
        <f>HYPERLINK("https://stackoverflow.com/q/55833691","55833691")</f>
        <v>55833691</v>
      </c>
      <c r="C149" t="s">
        <v>5</v>
      </c>
    </row>
    <row r="150" spans="1:5" x14ac:dyDescent="0.25">
      <c r="A150" t="str">
        <f>HYPERLINK("https://stackoverflow.com/q/50865984","50865984")</f>
        <v>50865984</v>
      </c>
      <c r="B150" t="s">
        <v>5</v>
      </c>
    </row>
    <row r="151" spans="1:5" x14ac:dyDescent="0.25">
      <c r="A151" t="str">
        <f>HYPERLINK("https://stackoverflow.com/q/50906303","50906303")</f>
        <v>50906303</v>
      </c>
      <c r="E151" t="s">
        <v>5</v>
      </c>
    </row>
    <row r="152" spans="1:5" x14ac:dyDescent="0.25">
      <c r="A152" t="str">
        <f>HYPERLINK("https://stackoverflow.com/q/20360432","20360432")</f>
        <v>20360432</v>
      </c>
      <c r="C152" t="s">
        <v>5</v>
      </c>
    </row>
    <row r="153" spans="1:5" x14ac:dyDescent="0.25">
      <c r="A153" t="str">
        <f>HYPERLINK("https://stackoverflow.com/q/25597307","25597307")</f>
        <v>25597307</v>
      </c>
      <c r="E153" t="s">
        <v>5</v>
      </c>
    </row>
    <row r="154" spans="1:5" x14ac:dyDescent="0.25">
      <c r="A154" t="str">
        <f>HYPERLINK("https://stackoverflow.com/q/42359470","42359470")</f>
        <v>42359470</v>
      </c>
      <c r="E154" t="s">
        <v>5</v>
      </c>
    </row>
    <row r="155" spans="1:5" x14ac:dyDescent="0.25">
      <c r="A155" t="str">
        <f>HYPERLINK("https://stackoverflow.com/q/56391174","56391174")</f>
        <v>56391174</v>
      </c>
    </row>
    <row r="156" spans="1:5" x14ac:dyDescent="0.25">
      <c r="A156" t="str">
        <f>HYPERLINK("https://stackoverflow.com/q/44753164","44753164")</f>
        <v>44753164</v>
      </c>
      <c r="C156" t="s">
        <v>5</v>
      </c>
    </row>
    <row r="157" spans="1:5" x14ac:dyDescent="0.25">
      <c r="A157" t="str">
        <f>HYPERLINK("https://stackoverflow.com/q/25275377","25275377")</f>
        <v>25275377</v>
      </c>
      <c r="E157" t="s">
        <v>5</v>
      </c>
    </row>
    <row r="158" spans="1:5" x14ac:dyDescent="0.25">
      <c r="A158" t="str">
        <f>HYPERLINK("https://stackoverflow.com/q/55346812","55346812")</f>
        <v>55346812</v>
      </c>
      <c r="E158" t="s">
        <v>5</v>
      </c>
    </row>
    <row r="159" spans="1:5" x14ac:dyDescent="0.25">
      <c r="A159" t="str">
        <f>HYPERLINK("https://stackoverflow.com/q/33642390","33642390")</f>
        <v>33642390</v>
      </c>
      <c r="C159" t="s">
        <v>5</v>
      </c>
    </row>
    <row r="160" spans="1:5" x14ac:dyDescent="0.25">
      <c r="A160" t="str">
        <f>HYPERLINK("https://stackoverflow.com/q/56382925","56382925")</f>
        <v>56382925</v>
      </c>
      <c r="C160" t="s">
        <v>5</v>
      </c>
    </row>
    <row r="161" spans="1:5" x14ac:dyDescent="0.25">
      <c r="A161" t="str">
        <f>HYPERLINK("https://stackoverflow.com/q/55572599","55572599")</f>
        <v>55572599</v>
      </c>
      <c r="E161" t="s">
        <v>5</v>
      </c>
    </row>
    <row r="162" spans="1:5" x14ac:dyDescent="0.25">
      <c r="A162" t="str">
        <f>HYPERLINK("https://stackoverflow.com/q/18581804","18581804")</f>
        <v>18581804</v>
      </c>
      <c r="C162" t="s">
        <v>5</v>
      </c>
    </row>
    <row r="163" spans="1:5" x14ac:dyDescent="0.25">
      <c r="A163" t="str">
        <f>HYPERLINK("https://stackoverflow.com/q/51727482","51727482")</f>
        <v>51727482</v>
      </c>
      <c r="B163" t="s">
        <v>5</v>
      </c>
    </row>
    <row r="164" spans="1:5" x14ac:dyDescent="0.25">
      <c r="A164" t="str">
        <f>HYPERLINK("https://stackoverflow.com/q/18888558","18888558")</f>
        <v>18888558</v>
      </c>
      <c r="B164" t="s">
        <v>5</v>
      </c>
    </row>
    <row r="165" spans="1:5" x14ac:dyDescent="0.25">
      <c r="A165" t="str">
        <f>HYPERLINK("https://stackoverflow.com/q/13001553","13001553")</f>
        <v>13001553</v>
      </c>
      <c r="C165" t="s">
        <v>5</v>
      </c>
    </row>
    <row r="166" spans="1:5" x14ac:dyDescent="0.25">
      <c r="A166" t="str">
        <f>HYPERLINK("https://stackoverflow.com/q/25495537","25495537")</f>
        <v>25495537</v>
      </c>
      <c r="C166" t="s">
        <v>5</v>
      </c>
    </row>
    <row r="167" spans="1:5" x14ac:dyDescent="0.25">
      <c r="A167" t="str">
        <f>HYPERLINK("https://stackoverflow.com/q/19676262","19676262")</f>
        <v>19676262</v>
      </c>
      <c r="C167" t="s">
        <v>5</v>
      </c>
    </row>
    <row r="168" spans="1:5" x14ac:dyDescent="0.25">
      <c r="A168" t="str">
        <f>HYPERLINK("https://stackoverflow.com/q/41670393","41670393")</f>
        <v>41670393</v>
      </c>
      <c r="B168" t="s">
        <v>6</v>
      </c>
    </row>
    <row r="169" spans="1:5" x14ac:dyDescent="0.25">
      <c r="A169" t="str">
        <f>HYPERLINK("https://stackoverflow.com/q/23232525","23232525")</f>
        <v>23232525</v>
      </c>
      <c r="C169" t="s">
        <v>6</v>
      </c>
      <c r="E169" t="s">
        <v>6</v>
      </c>
    </row>
    <row r="170" spans="1:5" s="10" customFormat="1" x14ac:dyDescent="0.25">
      <c r="A170" s="10" t="str">
        <f>HYPERLINK("https://stackoverflow.com/q/55322543","55322543")</f>
        <v>55322543</v>
      </c>
    </row>
    <row r="171" spans="1:5" x14ac:dyDescent="0.25">
      <c r="A171" t="str">
        <f>HYPERLINK("https://stackoverflow.com/q/57629821","57629821")</f>
        <v>57629821</v>
      </c>
      <c r="C171" t="s">
        <v>6</v>
      </c>
      <c r="E171" t="s">
        <v>6</v>
      </c>
    </row>
    <row r="172" spans="1:5" x14ac:dyDescent="0.25">
      <c r="A172" t="str">
        <f>HYPERLINK("https://stackoverflow.com/q/38397257","38397257")</f>
        <v>38397257</v>
      </c>
      <c r="B172" t="s">
        <v>6</v>
      </c>
    </row>
    <row r="173" spans="1:5" s="3" customFormat="1" x14ac:dyDescent="0.25">
      <c r="A173" s="3" t="str">
        <f>HYPERLINK("https://stackoverflow.com/q/56669773","56669773")</f>
        <v>56669773</v>
      </c>
    </row>
    <row r="174" spans="1:5" x14ac:dyDescent="0.25">
      <c r="A174" t="str">
        <f>HYPERLINK("https://stackoverflow.com/q/31375021","31375021")</f>
        <v>31375021</v>
      </c>
      <c r="E174" t="s">
        <v>6</v>
      </c>
    </row>
    <row r="175" spans="1:5" x14ac:dyDescent="0.25">
      <c r="A175" t="str">
        <f>HYPERLINK("https://stackoverflow.com/q/23897706","23897706")</f>
        <v>23897706</v>
      </c>
      <c r="C175" t="s">
        <v>6</v>
      </c>
      <c r="E175" t="s">
        <v>6</v>
      </c>
    </row>
    <row r="176" spans="1:5" x14ac:dyDescent="0.25">
      <c r="A176" t="str">
        <f>HYPERLINK("https://stackoverflow.com/q/41832686","41832686")</f>
        <v>41832686</v>
      </c>
      <c r="B176" t="s">
        <v>6</v>
      </c>
    </row>
    <row r="177" spans="1:5" x14ac:dyDescent="0.25">
      <c r="A177" t="str">
        <f>HYPERLINK("https://stackoverflow.com/q/22751255","22751255")</f>
        <v>22751255</v>
      </c>
      <c r="E177" t="s">
        <v>6</v>
      </c>
    </row>
    <row r="178" spans="1:5" x14ac:dyDescent="0.25">
      <c r="A178" t="str">
        <f>HYPERLINK("https://stackoverflow.com/q/20673588","20673588")</f>
        <v>20673588</v>
      </c>
      <c r="B178" t="s">
        <v>6</v>
      </c>
    </row>
    <row r="179" spans="1:5" x14ac:dyDescent="0.25">
      <c r="A179" t="str">
        <f>HYPERLINK("https://stackoverflow.com/q/15350152","15350152")</f>
        <v>15350152</v>
      </c>
      <c r="C179" t="s">
        <v>6</v>
      </c>
    </row>
    <row r="180" spans="1:5" x14ac:dyDescent="0.25">
      <c r="A180" t="str">
        <f>HYPERLINK("https://stackoverflow.com/q/21918868","21918868")</f>
        <v>21918868</v>
      </c>
      <c r="C180" t="s">
        <v>6</v>
      </c>
    </row>
    <row r="181" spans="1:5" x14ac:dyDescent="0.25">
      <c r="A181" t="str">
        <f>HYPERLINK("https://stackoverflow.com/q/31793879","31793879")</f>
        <v>31793879</v>
      </c>
      <c r="C181" t="s">
        <v>6</v>
      </c>
      <c r="E181" t="s">
        <v>6</v>
      </c>
    </row>
    <row r="182" spans="1:5" x14ac:dyDescent="0.25">
      <c r="A182" t="str">
        <f>HYPERLINK("https://stackoverflow.com/q/49842901","49842901")</f>
        <v>49842901</v>
      </c>
      <c r="C182" t="s">
        <v>6</v>
      </c>
      <c r="E182" t="s">
        <v>6</v>
      </c>
    </row>
    <row r="183" spans="1:5" x14ac:dyDescent="0.25">
      <c r="A183" t="str">
        <f>HYPERLINK("https://stackoverflow.com/q/48118036","48118036")</f>
        <v>48118036</v>
      </c>
      <c r="C183" t="s">
        <v>6</v>
      </c>
    </row>
    <row r="184" spans="1:5" x14ac:dyDescent="0.25">
      <c r="A184" t="str">
        <f>HYPERLINK("https://stackoverflow.com/q/34592986","34592986")</f>
        <v>34592986</v>
      </c>
      <c r="B184" t="s">
        <v>6</v>
      </c>
    </row>
    <row r="185" spans="1:5" x14ac:dyDescent="0.25">
      <c r="A185" t="str">
        <f>HYPERLINK("https://stackoverflow.com/q/17221204","17221204")</f>
        <v>17221204</v>
      </c>
      <c r="E185" t="s">
        <v>5</v>
      </c>
    </row>
    <row r="186" spans="1:5" x14ac:dyDescent="0.25">
      <c r="A186" t="str">
        <f>HYPERLINK("https://stackoverflow.com/q/48274695","48274695")</f>
        <v>48274695</v>
      </c>
      <c r="E186" t="s">
        <v>5</v>
      </c>
    </row>
    <row r="187" spans="1:5" x14ac:dyDescent="0.25">
      <c r="A187" t="str">
        <f>HYPERLINK("https://stackoverflow.com/q/39925689","39925689")</f>
        <v>39925689</v>
      </c>
      <c r="B187" t="s">
        <v>5</v>
      </c>
    </row>
    <row r="188" spans="1:5" x14ac:dyDescent="0.25">
      <c r="A188" t="str">
        <f>HYPERLINK("https://stackoverflow.com/q/47238794","47238794")</f>
        <v>47238794</v>
      </c>
      <c r="E188" t="s">
        <v>5</v>
      </c>
    </row>
    <row r="189" spans="1:5" x14ac:dyDescent="0.25">
      <c r="A189" t="str">
        <f>HYPERLINK("https://stackoverflow.com/q/38011713","38011713")</f>
        <v>38011713</v>
      </c>
      <c r="E189" t="s">
        <v>5</v>
      </c>
    </row>
    <row r="190" spans="1:5" x14ac:dyDescent="0.25">
      <c r="A190" t="str">
        <f>HYPERLINK("https://stackoverflow.com/q/43452860","43452860")</f>
        <v>43452860</v>
      </c>
      <c r="B190" t="s">
        <v>5</v>
      </c>
    </row>
    <row r="191" spans="1:5" x14ac:dyDescent="0.25">
      <c r="A191" t="str">
        <f>HYPERLINK("https://stackoverflow.com/q/36733963","36733963")</f>
        <v>36733963</v>
      </c>
      <c r="C191" t="s">
        <v>6</v>
      </c>
    </row>
    <row r="192" spans="1:5" x14ac:dyDescent="0.25">
      <c r="A192" t="str">
        <f>HYPERLINK("https://stackoverflow.com/q/45339267","45339267")</f>
        <v>45339267</v>
      </c>
      <c r="B192" t="s">
        <v>5</v>
      </c>
    </row>
    <row r="193" spans="1:5" x14ac:dyDescent="0.25">
      <c r="A193" t="str">
        <f>HYPERLINK("https://stackoverflow.com/q/56337207","56337207")</f>
        <v>56337207</v>
      </c>
      <c r="C193" t="s">
        <v>6</v>
      </c>
    </row>
    <row r="194" spans="1:5" x14ac:dyDescent="0.25">
      <c r="A194" t="str">
        <f>HYPERLINK("https://stackoverflow.com/q/36589454","36589454")</f>
        <v>36589454</v>
      </c>
      <c r="B194" t="s">
        <v>5</v>
      </c>
    </row>
    <row r="195" spans="1:5" x14ac:dyDescent="0.25">
      <c r="A195" t="str">
        <f>HYPERLINK("https://stackoverflow.com/q/52471950","52471950")</f>
        <v>52471950</v>
      </c>
      <c r="B195" t="s">
        <v>5</v>
      </c>
    </row>
    <row r="196" spans="1:5" x14ac:dyDescent="0.25">
      <c r="A196" t="str">
        <f>HYPERLINK("https://stackoverflow.com/q/50556997","50556997")</f>
        <v>50556997</v>
      </c>
      <c r="E196" t="s">
        <v>5</v>
      </c>
    </row>
    <row r="197" spans="1:5" x14ac:dyDescent="0.25">
      <c r="A197" t="str">
        <f>HYPERLINK("https://stackoverflow.com/q/33321331","33321331")</f>
        <v>33321331</v>
      </c>
      <c r="B197" t="s">
        <v>5</v>
      </c>
    </row>
    <row r="198" spans="1:5" x14ac:dyDescent="0.25">
      <c r="A198" t="str">
        <f>HYPERLINK("https://stackoverflow.com/q/56171089","56171089")</f>
        <v>56171089</v>
      </c>
      <c r="C198" t="s">
        <v>5</v>
      </c>
    </row>
    <row r="199" spans="1:5" x14ac:dyDescent="0.25">
      <c r="A199" t="str">
        <f>HYPERLINK("https://stackoverflow.com/q/39505438","39505438")</f>
        <v>39505438</v>
      </c>
      <c r="B199" t="s">
        <v>5</v>
      </c>
    </row>
    <row r="200" spans="1:5" s="3" customFormat="1" x14ac:dyDescent="0.25">
      <c r="A200" s="3" t="str">
        <f>HYPERLINK("https://stackoverflow.com/q/57309462","57309462")</f>
        <v>57309462</v>
      </c>
    </row>
    <row r="201" spans="1:5" x14ac:dyDescent="0.25">
      <c r="A201" s="4" t="str">
        <f>HYPERLINK("https://stackoverflow.com/q/32159266","32159266")</f>
        <v>32159266</v>
      </c>
      <c r="E201" t="s">
        <v>5</v>
      </c>
    </row>
    <row r="202" spans="1:5" x14ac:dyDescent="0.25">
      <c r="A202" t="str">
        <f>HYPERLINK("https://stackoverflow.com/q/36667867","36667867")</f>
        <v>36667867</v>
      </c>
      <c r="C202" t="s">
        <v>6</v>
      </c>
    </row>
    <row r="203" spans="1:5" x14ac:dyDescent="0.25">
      <c r="A203" t="str">
        <f>HYPERLINK("https://stackoverflow.com/q/37541202","37541202")</f>
        <v>37541202</v>
      </c>
      <c r="E203" t="s">
        <v>5</v>
      </c>
    </row>
    <row r="204" spans="1:5" x14ac:dyDescent="0.25">
      <c r="A204" t="str">
        <f>HYPERLINK("https://stackoverflow.com/q/34522832","34522832")</f>
        <v>34522832</v>
      </c>
      <c r="C204" t="s">
        <v>6</v>
      </c>
    </row>
    <row r="205" spans="1:5" x14ac:dyDescent="0.25">
      <c r="A205" t="str">
        <f>HYPERLINK("https://stackoverflow.com/q/42363094","42363094")</f>
        <v>42363094</v>
      </c>
      <c r="B205" t="s">
        <v>6</v>
      </c>
    </row>
    <row r="206" spans="1:5" x14ac:dyDescent="0.25">
      <c r="A206" t="str">
        <f>HYPERLINK("https://stackoverflow.com/q/18786836","18786836")</f>
        <v>18786836</v>
      </c>
      <c r="C206" t="s">
        <v>6</v>
      </c>
      <c r="E206" t="s">
        <v>5</v>
      </c>
    </row>
    <row r="207" spans="1:5" x14ac:dyDescent="0.25">
      <c r="A207" t="str">
        <f>HYPERLINK("https://stackoverflow.com/q/42247033","42247033")</f>
        <v>42247033</v>
      </c>
      <c r="E207" t="s">
        <v>5</v>
      </c>
    </row>
    <row r="208" spans="1:5" x14ac:dyDescent="0.25">
      <c r="A208" t="str">
        <f>HYPERLINK("https://stackoverflow.com/q/44003765","44003765")</f>
        <v>44003765</v>
      </c>
      <c r="B208" t="s">
        <v>5</v>
      </c>
    </row>
    <row r="209" spans="1:5" x14ac:dyDescent="0.25">
      <c r="A209" t="str">
        <f>HYPERLINK("https://stackoverflow.com/q/53594639","53594639")</f>
        <v>53594639</v>
      </c>
      <c r="E209" t="s">
        <v>5</v>
      </c>
    </row>
    <row r="210" spans="1:5" x14ac:dyDescent="0.25">
      <c r="A210" t="str">
        <f>HYPERLINK("https://stackoverflow.com/q/54632921","54632921")</f>
        <v>54632921</v>
      </c>
      <c r="C210" t="s">
        <v>5</v>
      </c>
    </row>
    <row r="211" spans="1:5" x14ac:dyDescent="0.25">
      <c r="A211" t="str">
        <f>HYPERLINK("https://stackoverflow.com/q/43099128","43099128")</f>
        <v>43099128</v>
      </c>
      <c r="E211" t="s">
        <v>5</v>
      </c>
    </row>
    <row r="212" spans="1:5" x14ac:dyDescent="0.25">
      <c r="A212" t="str">
        <f>HYPERLINK("https://stackoverflow.com/q/46270236","46270236")</f>
        <v>46270236</v>
      </c>
      <c r="E212" t="s">
        <v>6</v>
      </c>
    </row>
    <row r="213" spans="1:5" x14ac:dyDescent="0.25">
      <c r="A213" t="str">
        <f>HYPERLINK("https://stackoverflow.com/q/56062406","56062406")</f>
        <v>56062406</v>
      </c>
      <c r="B213" t="s">
        <v>6</v>
      </c>
    </row>
    <row r="214" spans="1:5" x14ac:dyDescent="0.25">
      <c r="A214" t="str">
        <f>HYPERLINK("https://stackoverflow.com/q/24331200","24331200")</f>
        <v>24331200</v>
      </c>
      <c r="E214" t="s">
        <v>6</v>
      </c>
    </row>
    <row r="215" spans="1:5" x14ac:dyDescent="0.25">
      <c r="A215" t="str">
        <f>HYPERLINK("https://stackoverflow.com/q/40529407","40529407")</f>
        <v>40529407</v>
      </c>
      <c r="B215" t="s">
        <v>6</v>
      </c>
    </row>
    <row r="216" spans="1:5" x14ac:dyDescent="0.25">
      <c r="A216" t="str">
        <f>HYPERLINK("https://stackoverflow.com/q/23977394","23977394")</f>
        <v>23977394</v>
      </c>
      <c r="E216" t="s">
        <v>6</v>
      </c>
    </row>
    <row r="217" spans="1:5" x14ac:dyDescent="0.25">
      <c r="A217" t="str">
        <f>HYPERLINK("https://stackoverflow.com/q/54621085","54621085")</f>
        <v>54621085</v>
      </c>
      <c r="E217" t="s">
        <v>6</v>
      </c>
    </row>
    <row r="218" spans="1:5" x14ac:dyDescent="0.25">
      <c r="A218" t="str">
        <f>HYPERLINK("https://stackoverflow.com/q/56458095","56458095")</f>
        <v>56458095</v>
      </c>
    </row>
    <row r="219" spans="1:5" x14ac:dyDescent="0.25">
      <c r="A219" t="str">
        <f>HYPERLINK("https://stackoverflow.com/q/45515499","45515499")</f>
        <v>45515499</v>
      </c>
      <c r="B219" t="s">
        <v>6</v>
      </c>
    </row>
    <row r="220" spans="1:5" x14ac:dyDescent="0.25">
      <c r="A220" t="str">
        <f>HYPERLINK("https://stackoverflow.com/q/56748888","56748888")</f>
        <v>56748888</v>
      </c>
    </row>
    <row r="221" spans="1:5" x14ac:dyDescent="0.25">
      <c r="A221" t="str">
        <f>HYPERLINK("https://stackoverflow.com/q/48922189","48922189")</f>
        <v>48922189</v>
      </c>
      <c r="E221" t="s">
        <v>6</v>
      </c>
    </row>
    <row r="222" spans="1:5" x14ac:dyDescent="0.25">
      <c r="A222" t="str">
        <f>HYPERLINK("https://stackoverflow.com/q/32107518","32107518")</f>
        <v>32107518</v>
      </c>
      <c r="E222" t="s">
        <v>6</v>
      </c>
    </row>
    <row r="223" spans="1:5" x14ac:dyDescent="0.25">
      <c r="A223" t="str">
        <f>HYPERLINK("https://stackoverflow.com/q/50952858","50952858")</f>
        <v>50952858</v>
      </c>
      <c r="B223" t="s">
        <v>6</v>
      </c>
    </row>
    <row r="224" spans="1:5" x14ac:dyDescent="0.25">
      <c r="A224" t="str">
        <f>HYPERLINK("https://stackoverflow.com/q/20339456","20339456")</f>
        <v>20339456</v>
      </c>
      <c r="C224" t="s">
        <v>6</v>
      </c>
      <c r="E224" t="s">
        <v>6</v>
      </c>
    </row>
    <row r="225" spans="1:5" x14ac:dyDescent="0.25">
      <c r="A225" t="str">
        <f>HYPERLINK("https://stackoverflow.com/q/52103569","52103569")</f>
        <v>52103569</v>
      </c>
      <c r="C225" t="s">
        <v>6</v>
      </c>
      <c r="E225" t="s">
        <v>6</v>
      </c>
    </row>
    <row r="226" spans="1:5" x14ac:dyDescent="0.25">
      <c r="A226" t="str">
        <f>HYPERLINK("https://stackoverflow.com/q/49667683","49667683")</f>
        <v>49667683</v>
      </c>
      <c r="C226" t="s">
        <v>6</v>
      </c>
      <c r="E226" t="s">
        <v>6</v>
      </c>
    </row>
    <row r="227" spans="1:5" x14ac:dyDescent="0.25">
      <c r="A227" t="str">
        <f>HYPERLINK("https://stackoverflow.com/q/21536049","21536049")</f>
        <v>21536049</v>
      </c>
      <c r="C227" t="s">
        <v>6</v>
      </c>
      <c r="E227" t="s">
        <v>6</v>
      </c>
    </row>
    <row r="228" spans="1:5" x14ac:dyDescent="0.25">
      <c r="A228" t="str">
        <f>HYPERLINK("https://stackoverflow.com/q/27788626","27788626")</f>
        <v>27788626</v>
      </c>
      <c r="C228" t="s">
        <v>6</v>
      </c>
    </row>
    <row r="229" spans="1:5" x14ac:dyDescent="0.25">
      <c r="A229" t="str">
        <f>HYPERLINK("https://stackoverflow.com/q/40828652","40828652")</f>
        <v>40828652</v>
      </c>
    </row>
    <row r="230" spans="1:5" x14ac:dyDescent="0.25">
      <c r="A230" t="str">
        <f>HYPERLINK("https://stackoverflow.com/q/8730117","8730117")</f>
        <v>8730117</v>
      </c>
      <c r="C230" t="s">
        <v>6</v>
      </c>
    </row>
    <row r="231" spans="1:5" x14ac:dyDescent="0.25">
      <c r="A231" t="str">
        <f>HYPERLINK("https://stackoverflow.com/q/49239474","49239474")</f>
        <v>49239474</v>
      </c>
      <c r="E231" t="s">
        <v>6</v>
      </c>
    </row>
    <row r="232" spans="1:5" x14ac:dyDescent="0.25">
      <c r="A232" t="str">
        <f>HYPERLINK("https://stackoverflow.com/q/34859607","34859607")</f>
        <v>34859607</v>
      </c>
      <c r="B232" t="s">
        <v>6</v>
      </c>
    </row>
    <row r="233" spans="1:5" x14ac:dyDescent="0.25">
      <c r="A233" t="str">
        <f>HYPERLINK("https://stackoverflow.com/q/23407151","23407151")</f>
        <v>23407151</v>
      </c>
      <c r="E233" t="s">
        <v>6</v>
      </c>
    </row>
    <row r="234" spans="1:5" x14ac:dyDescent="0.25">
      <c r="A234" t="str">
        <f>HYPERLINK("https://stackoverflow.com/q/51023346","51023346")</f>
        <v>51023346</v>
      </c>
      <c r="B234" t="s">
        <v>6</v>
      </c>
    </row>
    <row r="235" spans="1:5" x14ac:dyDescent="0.25">
      <c r="A235" t="str">
        <f>HYPERLINK("https://stackoverflow.com/q/51249525","51249525")</f>
        <v>51249525</v>
      </c>
      <c r="E235" t="s">
        <v>5</v>
      </c>
    </row>
    <row r="236" spans="1:5" x14ac:dyDescent="0.25">
      <c r="A236" t="str">
        <f>HYPERLINK("https://stackoverflow.com/q/56510436","56510436")</f>
        <v>56510436</v>
      </c>
      <c r="E236" t="s">
        <v>5</v>
      </c>
    </row>
    <row r="237" spans="1:5" x14ac:dyDescent="0.25">
      <c r="A237" t="str">
        <f>HYPERLINK("https://stackoverflow.com/q/50709166","50709166")</f>
        <v>50709166</v>
      </c>
      <c r="E237" t="s">
        <v>5</v>
      </c>
    </row>
    <row r="238" spans="1:5" x14ac:dyDescent="0.25">
      <c r="A238" t="str">
        <f>HYPERLINK("https://stackoverflow.com/q/56391524","56391524")</f>
        <v>56391524</v>
      </c>
      <c r="B238" t="s">
        <v>5</v>
      </c>
    </row>
    <row r="239" spans="1:5" x14ac:dyDescent="0.25">
      <c r="A239" t="str">
        <f>HYPERLINK("https://stackoverflow.com/q/21754903","21754903")</f>
        <v>21754903</v>
      </c>
      <c r="E239" t="s">
        <v>5</v>
      </c>
    </row>
    <row r="240" spans="1:5" x14ac:dyDescent="0.25">
      <c r="A240" t="str">
        <f>HYPERLINK("https://stackoverflow.com/q/44027971","44027971")</f>
        <v>44027971</v>
      </c>
      <c r="E240" t="s">
        <v>5</v>
      </c>
    </row>
    <row r="241" spans="1:5" x14ac:dyDescent="0.25">
      <c r="A241" t="str">
        <f>HYPERLINK("https://stackoverflow.com/q/53629161","53629161")</f>
        <v>53629161</v>
      </c>
      <c r="B241" t="s">
        <v>5</v>
      </c>
    </row>
    <row r="242" spans="1:5" x14ac:dyDescent="0.25">
      <c r="A242" t="str">
        <f>HYPERLINK("https://stackoverflow.com/q/29604205","29604205")</f>
        <v>29604205</v>
      </c>
      <c r="C242" t="s">
        <v>6</v>
      </c>
      <c r="E242" t="s">
        <v>5</v>
      </c>
    </row>
    <row r="243" spans="1:5" x14ac:dyDescent="0.25">
      <c r="A243" s="4" t="str">
        <f>HYPERLINK("https://stackoverflow.com/q/30514659","30514659")</f>
        <v>30514659</v>
      </c>
      <c r="E243" t="s">
        <v>5</v>
      </c>
    </row>
    <row r="244" spans="1:5" x14ac:dyDescent="0.25">
      <c r="A244" t="str">
        <f>HYPERLINK("https://stackoverflow.com/q/44356322","44356322")</f>
        <v>44356322</v>
      </c>
      <c r="E244" t="s">
        <v>5</v>
      </c>
    </row>
    <row r="245" spans="1:5" x14ac:dyDescent="0.25">
      <c r="A245" s="4" t="str">
        <f>HYPERLINK("https://stackoverflow.com/q/39551238","39551238")</f>
        <v>39551238</v>
      </c>
      <c r="C245" t="s">
        <v>6</v>
      </c>
      <c r="E245" t="s">
        <v>5</v>
      </c>
    </row>
    <row r="246" spans="1:5" x14ac:dyDescent="0.25">
      <c r="A246" t="str">
        <f>HYPERLINK("https://stackoverflow.com/q/34403536","34403536")</f>
        <v>34403536</v>
      </c>
      <c r="C246" t="s">
        <v>6</v>
      </c>
      <c r="E246" t="s">
        <v>5</v>
      </c>
    </row>
    <row r="247" spans="1:5" x14ac:dyDescent="0.25">
      <c r="A247" t="str">
        <f>HYPERLINK("https://stackoverflow.com/q/35567201","35567201")</f>
        <v>35567201</v>
      </c>
      <c r="B247" t="s">
        <v>5</v>
      </c>
    </row>
    <row r="248" spans="1:5" x14ac:dyDescent="0.25">
      <c r="A248" s="4" t="str">
        <f>HYPERLINK("https://stackoverflow.com/q/23527268","23527268")</f>
        <v>23527268</v>
      </c>
      <c r="B248" t="s">
        <v>6</v>
      </c>
    </row>
    <row r="249" spans="1:5" x14ac:dyDescent="0.25">
      <c r="A249" s="4" t="str">
        <f>HYPERLINK("https://stackoverflow.com/q/49409615","49409615")</f>
        <v>49409615</v>
      </c>
      <c r="B249" t="s">
        <v>6</v>
      </c>
      <c r="C249" t="s">
        <v>6</v>
      </c>
    </row>
    <row r="250" spans="1:5" x14ac:dyDescent="0.25">
      <c r="A250" s="4" t="str">
        <f>HYPERLINK("https://stackoverflow.com/q/37293704","37293704")</f>
        <v>37293704</v>
      </c>
      <c r="E250" t="s">
        <v>5</v>
      </c>
    </row>
    <row r="251" spans="1:5" x14ac:dyDescent="0.25">
      <c r="A251" t="str">
        <f>HYPERLINK("https://stackoverflow.com/q/57398484","57398484")</f>
        <v>57398484</v>
      </c>
      <c r="E251" t="s">
        <v>5</v>
      </c>
    </row>
    <row r="252" spans="1:5" x14ac:dyDescent="0.25">
      <c r="A252" s="4" t="str">
        <f>HYPERLINK("https://stackoverflow.com/q/38445579","38445579")</f>
        <v>38445579</v>
      </c>
      <c r="C252" t="s">
        <v>6</v>
      </c>
      <c r="E252" t="s">
        <v>5</v>
      </c>
    </row>
    <row r="253" spans="1:5" x14ac:dyDescent="0.25">
      <c r="A253" t="str">
        <f>HYPERLINK("https://stackoverflow.com/q/21385713","21385713")</f>
        <v>21385713</v>
      </c>
      <c r="E253" t="s">
        <v>5</v>
      </c>
    </row>
    <row r="254" spans="1:5" x14ac:dyDescent="0.25">
      <c r="A254" t="str">
        <f>HYPERLINK("https://stackoverflow.com/q/47004168","47004168")</f>
        <v>47004168</v>
      </c>
      <c r="E254" t="s">
        <v>5</v>
      </c>
    </row>
    <row r="255" spans="1:5" x14ac:dyDescent="0.25">
      <c r="A255" t="str">
        <f>HYPERLINK("https://stackoverflow.com/q/40258156","40258156")</f>
        <v>40258156</v>
      </c>
      <c r="B255" t="s">
        <v>5</v>
      </c>
    </row>
    <row r="256" spans="1:5" x14ac:dyDescent="0.25">
      <c r="A256" t="str">
        <f>HYPERLINK("https://stackoverflow.com/q/30287832","30287832")</f>
        <v>30287832</v>
      </c>
      <c r="B256" t="s">
        <v>5</v>
      </c>
    </row>
    <row r="257" spans="1:5" x14ac:dyDescent="0.25">
      <c r="A257" t="str">
        <f>HYPERLINK("https://stackoverflow.com/q/31858563","31858563")</f>
        <v>31858563</v>
      </c>
      <c r="C257" t="s">
        <v>6</v>
      </c>
    </row>
    <row r="258" spans="1:5" x14ac:dyDescent="0.25">
      <c r="A258" t="str">
        <f>HYPERLINK("https://stackoverflow.com/q/37525206","37525206")</f>
        <v>37525206</v>
      </c>
      <c r="C258" t="s">
        <v>6</v>
      </c>
    </row>
    <row r="259" spans="1:5" x14ac:dyDescent="0.25">
      <c r="A259" t="str">
        <f>HYPERLINK("https://stackoverflow.com/q/30833242","30833242")</f>
        <v>30833242</v>
      </c>
      <c r="C259" t="s">
        <v>6</v>
      </c>
    </row>
    <row r="260" spans="1:5" x14ac:dyDescent="0.25">
      <c r="A260" t="str">
        <f>HYPERLINK("https://stackoverflow.com/q/13684387","13684387")</f>
        <v>13684387</v>
      </c>
      <c r="B260" t="s">
        <v>5</v>
      </c>
    </row>
    <row r="261" spans="1:5" x14ac:dyDescent="0.25">
      <c r="A261" t="str">
        <f>HYPERLINK("https://stackoverflow.com/q/33617233","33617233")</f>
        <v>33617233</v>
      </c>
      <c r="E261" t="s">
        <v>5</v>
      </c>
    </row>
    <row r="262" spans="1:5" x14ac:dyDescent="0.25">
      <c r="A262" t="str">
        <f>HYPERLINK("https://stackoverflow.com/q/33679068","33679068")</f>
        <v>33679068</v>
      </c>
      <c r="E262" t="s">
        <v>5</v>
      </c>
    </row>
    <row r="263" spans="1:5" x14ac:dyDescent="0.25">
      <c r="A263" t="str">
        <f>HYPERLINK("https://stackoverflow.com/q/44396641","44396641")</f>
        <v>44396641</v>
      </c>
      <c r="B263" t="s">
        <v>5</v>
      </c>
    </row>
    <row r="264" spans="1:5" x14ac:dyDescent="0.25">
      <c r="A264" t="str">
        <f>HYPERLINK("https://stackoverflow.com/q/44650651","44650651")</f>
        <v>44650651</v>
      </c>
      <c r="E264" t="s">
        <v>5</v>
      </c>
    </row>
    <row r="265" spans="1:5" x14ac:dyDescent="0.25">
      <c r="A265" t="str">
        <f>HYPERLINK("https://stackoverflow.com/q/54618469","54618469")</f>
        <v>54618469</v>
      </c>
    </row>
    <row r="266" spans="1:5" x14ac:dyDescent="0.25">
      <c r="A266" t="str">
        <f>HYPERLINK("https://stackoverflow.com/q/40414230","40414230")</f>
        <v>40414230</v>
      </c>
      <c r="E266" t="s">
        <v>5</v>
      </c>
    </row>
    <row r="267" spans="1:5" x14ac:dyDescent="0.25">
      <c r="A267" t="str">
        <f>HYPERLINK("https://stackoverflow.com/q/26118627","26118627")</f>
        <v>26118627</v>
      </c>
      <c r="B267" t="s">
        <v>5</v>
      </c>
    </row>
    <row r="268" spans="1:5" x14ac:dyDescent="0.25">
      <c r="A268" t="str">
        <f>HYPERLINK("https://stackoverflow.com/q/21706284","21706284")</f>
        <v>21706284</v>
      </c>
      <c r="E268" t="s">
        <v>5</v>
      </c>
    </row>
    <row r="269" spans="1:5" x14ac:dyDescent="0.25">
      <c r="A269" t="str">
        <f>HYPERLINK("https://stackoverflow.com/q/54324947","54324947")</f>
        <v>54324947</v>
      </c>
    </row>
    <row r="270" spans="1:5" x14ac:dyDescent="0.25">
      <c r="A270" t="str">
        <f>HYPERLINK("https://stackoverflow.com/q/42602481","42602481")</f>
        <v>42602481</v>
      </c>
      <c r="E270" t="s">
        <v>5</v>
      </c>
    </row>
    <row r="271" spans="1:5" x14ac:dyDescent="0.25">
      <c r="A271" t="str">
        <f>HYPERLINK("https://stackoverflow.com/q/49342242","49342242")</f>
        <v>49342242</v>
      </c>
      <c r="B271" t="s">
        <v>5</v>
      </c>
    </row>
    <row r="272" spans="1:5" x14ac:dyDescent="0.25">
      <c r="A272" t="str">
        <f>HYPERLINK("https://stackoverflow.com/q/29773387","29773387")</f>
        <v>29773387</v>
      </c>
      <c r="E272" t="s">
        <v>5</v>
      </c>
    </row>
    <row r="273" spans="1:5" x14ac:dyDescent="0.25">
      <c r="A273" t="str">
        <f>HYPERLINK("https://stackoverflow.com/q/57739955","57739955")</f>
        <v>57739955</v>
      </c>
      <c r="E273" t="s">
        <v>5</v>
      </c>
    </row>
    <row r="274" spans="1:5" x14ac:dyDescent="0.25">
      <c r="A274" t="str">
        <f>HYPERLINK("https://stackoverflow.com/q/17786879","17786879")</f>
        <v>17786879</v>
      </c>
      <c r="B274" t="s">
        <v>5</v>
      </c>
    </row>
    <row r="275" spans="1:5" x14ac:dyDescent="0.25">
      <c r="A275" s="4" t="str">
        <f>HYPERLINK("https://stackoverflow.com/q/55235039","55235039")</f>
        <v>55235039</v>
      </c>
      <c r="E275" t="s">
        <v>5</v>
      </c>
    </row>
    <row r="276" spans="1:5" x14ac:dyDescent="0.25">
      <c r="A276" t="str">
        <f>HYPERLINK("https://stackoverflow.com/q/38545489","38545489")</f>
        <v>38545489</v>
      </c>
      <c r="E276" t="s">
        <v>5</v>
      </c>
    </row>
    <row r="277" spans="1:5" x14ac:dyDescent="0.25">
      <c r="A277" t="str">
        <f>HYPERLINK("https://stackoverflow.com/q/55984065","55984065")</f>
        <v>55984065</v>
      </c>
      <c r="E277" t="s">
        <v>5</v>
      </c>
    </row>
    <row r="278" spans="1:5" x14ac:dyDescent="0.25">
      <c r="A278" t="str">
        <f>HYPERLINK("https://stackoverflow.com/q/42114174","42114174")</f>
        <v>42114174</v>
      </c>
      <c r="E278" t="s">
        <v>5</v>
      </c>
    </row>
    <row r="279" spans="1:5" x14ac:dyDescent="0.25">
      <c r="A279" t="str">
        <f>HYPERLINK("https://stackoverflow.com/q/47975432","47975432")</f>
        <v>47975432</v>
      </c>
      <c r="B279" t="s">
        <v>5</v>
      </c>
    </row>
    <row r="280" spans="1:5" x14ac:dyDescent="0.25">
      <c r="A280" t="str">
        <f>HYPERLINK("https://stackoverflow.com/q/32323524","32323524")</f>
        <v>32323524</v>
      </c>
      <c r="E280" t="s">
        <v>5</v>
      </c>
    </row>
    <row r="281" spans="1:5" x14ac:dyDescent="0.25">
      <c r="A281" t="str">
        <f>HYPERLINK("https://stackoverflow.com/q/35086457","35086457")</f>
        <v>35086457</v>
      </c>
      <c r="E281" t="s">
        <v>5</v>
      </c>
    </row>
    <row r="282" spans="1:5" x14ac:dyDescent="0.25">
      <c r="A282" s="4" t="str">
        <f>HYPERLINK("https://stackoverflow.com/q/48025956","48025956")</f>
        <v>48025956</v>
      </c>
      <c r="C282" t="s">
        <v>6</v>
      </c>
    </row>
    <row r="283" spans="1:5" x14ac:dyDescent="0.25">
      <c r="A283" t="str">
        <f>HYPERLINK("https://stackoverflow.com/q/4422448","4422448")</f>
        <v>4422448</v>
      </c>
      <c r="C283" t="s">
        <v>6</v>
      </c>
    </row>
    <row r="284" spans="1:5" x14ac:dyDescent="0.25">
      <c r="A284" t="str">
        <f>HYPERLINK("https://stackoverflow.com/q/29477702","29477702")</f>
        <v>29477702</v>
      </c>
      <c r="E284" t="s">
        <v>5</v>
      </c>
    </row>
    <row r="285" spans="1:5" x14ac:dyDescent="0.25">
      <c r="A285" t="str">
        <f>HYPERLINK("https://stackoverflow.com/q/56907030","56907030")</f>
        <v>56907030</v>
      </c>
      <c r="C285" t="s">
        <v>6</v>
      </c>
      <c r="E285" t="s">
        <v>5</v>
      </c>
    </row>
    <row r="286" spans="1:5" x14ac:dyDescent="0.25">
      <c r="A286" t="str">
        <f>HYPERLINK("https://stackoverflow.com/q/31233400","31233400")</f>
        <v>31233400</v>
      </c>
      <c r="E286" t="s">
        <v>5</v>
      </c>
    </row>
    <row r="287" spans="1:5" x14ac:dyDescent="0.25">
      <c r="A287" t="str">
        <f>HYPERLINK("https://stackoverflow.com/q/41346016","41346016")</f>
        <v>41346016</v>
      </c>
      <c r="C287" t="s">
        <v>6</v>
      </c>
    </row>
    <row r="288" spans="1:5" x14ac:dyDescent="0.25">
      <c r="A288" t="str">
        <f>HYPERLINK("https://stackoverflow.com/q/35146006","35146006")</f>
        <v>35146006</v>
      </c>
      <c r="C288" t="s">
        <v>6</v>
      </c>
    </row>
    <row r="289" spans="1:5" x14ac:dyDescent="0.25">
      <c r="A289" t="str">
        <f>HYPERLINK("https://stackoverflow.com/q/27077966","27077966")</f>
        <v>27077966</v>
      </c>
      <c r="C289" t="s">
        <v>6</v>
      </c>
    </row>
    <row r="290" spans="1:5" x14ac:dyDescent="0.25">
      <c r="A290" s="4" t="str">
        <f>HYPERLINK("https://stackoverflow.com/q/43776886","43776886")</f>
        <v>43776886</v>
      </c>
      <c r="C290" t="s">
        <v>6</v>
      </c>
    </row>
    <row r="291" spans="1:5" x14ac:dyDescent="0.25">
      <c r="A291" t="str">
        <f>HYPERLINK("https://stackoverflow.com/q/54979945","54979945")</f>
        <v>54979945</v>
      </c>
    </row>
    <row r="292" spans="1:5" x14ac:dyDescent="0.25">
      <c r="A292" t="str">
        <f>HYPERLINK("https://stackoverflow.com/q/36982362","36982362")</f>
        <v>36982362</v>
      </c>
      <c r="B292" t="s">
        <v>6</v>
      </c>
    </row>
    <row r="293" spans="1:5" x14ac:dyDescent="0.25">
      <c r="A293" t="str">
        <f>HYPERLINK("https://stackoverflow.com/q/40651831","40651831")</f>
        <v>40651831</v>
      </c>
      <c r="C293" t="s">
        <v>6</v>
      </c>
    </row>
    <row r="294" spans="1:5" x14ac:dyDescent="0.25">
      <c r="A294" t="str">
        <f>HYPERLINK("https://stackoverflow.com/q/29732594","29732594")</f>
        <v>29732594</v>
      </c>
      <c r="E294" t="s">
        <v>6</v>
      </c>
    </row>
    <row r="295" spans="1:5" x14ac:dyDescent="0.25">
      <c r="A295" t="str">
        <f>HYPERLINK("https://stackoverflow.com/q/50656333","50656333")</f>
        <v>50656333</v>
      </c>
      <c r="C295" t="s">
        <v>6</v>
      </c>
    </row>
    <row r="296" spans="1:5" x14ac:dyDescent="0.25">
      <c r="A296" t="str">
        <f>HYPERLINK("https://stackoverflow.com/q/55445353","55445353")</f>
        <v>55445353</v>
      </c>
      <c r="E296" t="s">
        <v>6</v>
      </c>
    </row>
    <row r="297" spans="1:5" x14ac:dyDescent="0.25">
      <c r="A297" t="str">
        <f>HYPERLINK("https://stackoverflow.com/q/36159890","36159890")</f>
        <v>36159890</v>
      </c>
      <c r="E297" t="s">
        <v>6</v>
      </c>
    </row>
    <row r="298" spans="1:5" x14ac:dyDescent="0.25">
      <c r="A298" t="str">
        <f>HYPERLINK("https://stackoverflow.com/q/40062146","40062146")</f>
        <v>40062146</v>
      </c>
      <c r="C298" t="s">
        <v>6</v>
      </c>
    </row>
    <row r="299" spans="1:5" x14ac:dyDescent="0.25">
      <c r="A299" t="str">
        <f>HYPERLINK("https://stackoverflow.com/q/36364130","36364130")</f>
        <v>36364130</v>
      </c>
      <c r="C299" t="s">
        <v>6</v>
      </c>
    </row>
    <row r="300" spans="1:5" x14ac:dyDescent="0.25">
      <c r="A300" s="4" t="str">
        <f>HYPERLINK("https://stackoverflow.com/q/20765003","20765003")</f>
        <v>20765003</v>
      </c>
      <c r="E300" t="s">
        <v>6</v>
      </c>
    </row>
    <row r="301" spans="1:5" x14ac:dyDescent="0.25">
      <c r="A301" t="str">
        <f>HYPERLINK("https://stackoverflow.com/q/27446179","27446179")</f>
        <v>27446179</v>
      </c>
      <c r="C301" t="s">
        <v>6</v>
      </c>
    </row>
    <row r="302" spans="1:5" x14ac:dyDescent="0.25">
      <c r="A302" t="str">
        <f>HYPERLINK("https://stackoverflow.com/q/49301723","49301723")</f>
        <v>49301723</v>
      </c>
      <c r="C302" t="s">
        <v>6</v>
      </c>
    </row>
    <row r="303" spans="1:5" x14ac:dyDescent="0.25">
      <c r="A303" t="str">
        <f>HYPERLINK("https://stackoverflow.com/q/56313125","56313125")</f>
        <v>56313125</v>
      </c>
      <c r="E303" t="s">
        <v>6</v>
      </c>
    </row>
    <row r="304" spans="1:5" x14ac:dyDescent="0.25">
      <c r="A304" t="str">
        <f>HYPERLINK("https://stackoverflow.com/q/56203639","56203639")</f>
        <v>56203639</v>
      </c>
    </row>
    <row r="305" spans="1:5" x14ac:dyDescent="0.25">
      <c r="A305" t="str">
        <f>HYPERLINK("https://stackoverflow.com/q/40767543","40767543")</f>
        <v>40767543</v>
      </c>
      <c r="E305" t="s">
        <v>6</v>
      </c>
    </row>
    <row r="306" spans="1:5" x14ac:dyDescent="0.25">
      <c r="A306" t="str">
        <f>HYPERLINK("https://stackoverflow.com/q/21057455","21057455")</f>
        <v>21057455</v>
      </c>
      <c r="E306" t="s">
        <v>6</v>
      </c>
    </row>
    <row r="307" spans="1:5" x14ac:dyDescent="0.25">
      <c r="A307" t="str">
        <f>HYPERLINK("https://stackoverflow.com/q/18518171","18518171")</f>
        <v>18518171</v>
      </c>
      <c r="B307" t="s">
        <v>6</v>
      </c>
    </row>
    <row r="308" spans="1:5" x14ac:dyDescent="0.25">
      <c r="A308" t="str">
        <f>HYPERLINK("https://stackoverflow.com/q/47569850","47569850")</f>
        <v>47569850</v>
      </c>
      <c r="C308" t="s">
        <v>6</v>
      </c>
    </row>
    <row r="309" spans="1:5" x14ac:dyDescent="0.25">
      <c r="A309" t="str">
        <f>HYPERLINK("https://stackoverflow.com/q/50419623","50419623")</f>
        <v>50419623</v>
      </c>
      <c r="E309" t="s">
        <v>6</v>
      </c>
    </row>
    <row r="310" spans="1:5" x14ac:dyDescent="0.25">
      <c r="A310" t="str">
        <f>HYPERLINK("https://stackoverflow.com/q/21996302","21996302")</f>
        <v>21996302</v>
      </c>
      <c r="E310" t="s">
        <v>6</v>
      </c>
    </row>
    <row r="311" spans="1:5" x14ac:dyDescent="0.25">
      <c r="A311" t="str">
        <f>HYPERLINK("https://stackoverflow.com/q/25903064","25903064")</f>
        <v>25903064</v>
      </c>
      <c r="E311" t="s">
        <v>6</v>
      </c>
    </row>
    <row r="312" spans="1:5" x14ac:dyDescent="0.25">
      <c r="A312" t="str">
        <f>HYPERLINK("https://stackoverflow.com/q/27131225","27131225")</f>
        <v>27131225</v>
      </c>
      <c r="B312" t="s">
        <v>6</v>
      </c>
    </row>
    <row r="313" spans="1:5" x14ac:dyDescent="0.25">
      <c r="A313" t="str">
        <f>HYPERLINK("https://stackoverflow.com/q/37854125","37854125")</f>
        <v>37854125</v>
      </c>
      <c r="B313" t="s">
        <v>6</v>
      </c>
    </row>
    <row r="314" spans="1:5" x14ac:dyDescent="0.25">
      <c r="A314" t="str">
        <f>HYPERLINK("https://stackoverflow.com/q/45654688","45654688")</f>
        <v>45654688</v>
      </c>
      <c r="E314" t="s">
        <v>6</v>
      </c>
    </row>
    <row r="315" spans="1:5" x14ac:dyDescent="0.25">
      <c r="A315" t="str">
        <f>HYPERLINK("https://stackoverflow.com/q/55087904","55087904")</f>
        <v>55087904</v>
      </c>
      <c r="E315" t="s">
        <v>6</v>
      </c>
    </row>
    <row r="316" spans="1:5" x14ac:dyDescent="0.25">
      <c r="A316" t="str">
        <f>HYPERLINK("https://stackoverflow.com/q/47127479","47127479")</f>
        <v>47127479</v>
      </c>
      <c r="E316" t="s">
        <v>6</v>
      </c>
    </row>
    <row r="317" spans="1:5" x14ac:dyDescent="0.25">
      <c r="A317" t="str">
        <f>HYPERLINK("https://stackoverflow.com/q/50700257","50700257")</f>
        <v>50700257</v>
      </c>
      <c r="E317" t="s">
        <v>6</v>
      </c>
    </row>
    <row r="318" spans="1:5" x14ac:dyDescent="0.25">
      <c r="A318" t="str">
        <f>HYPERLINK("https://stackoverflow.com/q/55854472","55854472")</f>
        <v>55854472</v>
      </c>
    </row>
    <row r="319" spans="1:5" x14ac:dyDescent="0.25">
      <c r="A319" t="str">
        <f>HYPERLINK("https://stackoverflow.com/q/51042023","51042023")</f>
        <v>51042023</v>
      </c>
      <c r="E319" t="s">
        <v>6</v>
      </c>
    </row>
    <row r="320" spans="1:5" x14ac:dyDescent="0.25">
      <c r="A320" t="str">
        <f>HYPERLINK("https://stackoverflow.com/q/53924617","53924617")</f>
        <v>53924617</v>
      </c>
      <c r="E320" t="s">
        <v>6</v>
      </c>
    </row>
    <row r="321" spans="1:5" x14ac:dyDescent="0.25">
      <c r="A321" t="str">
        <f>HYPERLINK("https://stackoverflow.com/q/22846076","22846076")</f>
        <v>22846076</v>
      </c>
      <c r="E321" t="s">
        <v>6</v>
      </c>
    </row>
    <row r="322" spans="1:5" x14ac:dyDescent="0.25">
      <c r="A322" t="str">
        <f>HYPERLINK("https://stackoverflow.com/q/56986893","56986893")</f>
        <v>56986893</v>
      </c>
    </row>
    <row r="323" spans="1:5" x14ac:dyDescent="0.25">
      <c r="A323" t="str">
        <f>HYPERLINK("https://stackoverflow.com/q/26826684","26826684")</f>
        <v>26826684</v>
      </c>
      <c r="E323" t="s">
        <v>6</v>
      </c>
    </row>
    <row r="324" spans="1:5" x14ac:dyDescent="0.25">
      <c r="A324" t="str">
        <f>HYPERLINK("https://stackoverflow.com/q/47879730","47879730")</f>
        <v>47879730</v>
      </c>
      <c r="E324" t="s">
        <v>6</v>
      </c>
    </row>
    <row r="325" spans="1:5" x14ac:dyDescent="0.25">
      <c r="A325" t="str">
        <f>HYPERLINK("https://stackoverflow.com/q/30375792","30375792")</f>
        <v>30375792</v>
      </c>
      <c r="E325" t="s">
        <v>6</v>
      </c>
    </row>
    <row r="326" spans="1:5" x14ac:dyDescent="0.25">
      <c r="A326" t="str">
        <f>HYPERLINK("https://stackoverflow.com/q/31357261","31357261")</f>
        <v>31357261</v>
      </c>
      <c r="E326" t="s">
        <v>6</v>
      </c>
    </row>
    <row r="327" spans="1:5" x14ac:dyDescent="0.25">
      <c r="A327" t="str">
        <f>HYPERLINK("https://stackoverflow.com/q/33942672","33942672")</f>
        <v>33942672</v>
      </c>
      <c r="C327" t="s">
        <v>6</v>
      </c>
    </row>
    <row r="328" spans="1:5" x14ac:dyDescent="0.25">
      <c r="A328" t="str">
        <f>HYPERLINK("https://stackoverflow.com/q/28516011","28516011")</f>
        <v>28516011</v>
      </c>
      <c r="E328" t="s">
        <v>5</v>
      </c>
    </row>
    <row r="329" spans="1:5" x14ac:dyDescent="0.25">
      <c r="A329" t="str">
        <f>HYPERLINK("https://stackoverflow.com/q/53130388","53130388")</f>
        <v>53130388</v>
      </c>
      <c r="E329" t="s">
        <v>6</v>
      </c>
    </row>
    <row r="330" spans="1:5" x14ac:dyDescent="0.25">
      <c r="A330" t="str">
        <f>HYPERLINK("https://stackoverflow.com/q/54425642","54425642")</f>
        <v>54425642</v>
      </c>
      <c r="E330" t="s">
        <v>6</v>
      </c>
    </row>
    <row r="331" spans="1:5" x14ac:dyDescent="0.25">
      <c r="A331" t="str">
        <f>HYPERLINK("https://stackoverflow.com/q/39335950","39335950")</f>
        <v>39335950</v>
      </c>
      <c r="C331" t="s">
        <v>6</v>
      </c>
    </row>
    <row r="332" spans="1:5" x14ac:dyDescent="0.25">
      <c r="A332" t="str">
        <f>HYPERLINK("https://stackoverflow.com/q/54164600","54164600")</f>
        <v>54164600</v>
      </c>
      <c r="E332" t="s">
        <v>6</v>
      </c>
    </row>
    <row r="333" spans="1:5" x14ac:dyDescent="0.25">
      <c r="A333" t="str">
        <f>HYPERLINK("https://stackoverflow.com/q/34861462","34861462")</f>
        <v>34861462</v>
      </c>
      <c r="E333" t="s">
        <v>6</v>
      </c>
    </row>
    <row r="334" spans="1:5" x14ac:dyDescent="0.25">
      <c r="A334" t="str">
        <f>HYPERLINK("https://stackoverflow.com/q/11138017","11138017")</f>
        <v>11138017</v>
      </c>
      <c r="C334" t="s">
        <v>6</v>
      </c>
    </row>
    <row r="335" spans="1:5" x14ac:dyDescent="0.25">
      <c r="A335" t="str">
        <f>HYPERLINK("https://stackoverflow.com/q/34516855","34516855")</f>
        <v>34516855</v>
      </c>
      <c r="E335" t="s">
        <v>6</v>
      </c>
    </row>
    <row r="336" spans="1:5" x14ac:dyDescent="0.25">
      <c r="A336" t="str">
        <f>HYPERLINK("https://stackoverflow.com/q/45774931","45774931")</f>
        <v>45774931</v>
      </c>
      <c r="E336" t="s">
        <v>6</v>
      </c>
    </row>
    <row r="337" spans="1:5" x14ac:dyDescent="0.25">
      <c r="A337" t="str">
        <f>HYPERLINK("https://stackoverflow.com/q/39289372","39289372")</f>
        <v>39289372</v>
      </c>
      <c r="C337" t="s">
        <v>6</v>
      </c>
    </row>
    <row r="338" spans="1:5" x14ac:dyDescent="0.25">
      <c r="A338" t="str">
        <f>HYPERLINK("https://stackoverflow.com/q/57466115","57466115")</f>
        <v>57466115</v>
      </c>
      <c r="E338" t="s">
        <v>6</v>
      </c>
    </row>
    <row r="339" spans="1:5" x14ac:dyDescent="0.25">
      <c r="A339" t="str">
        <f>HYPERLINK("https://stackoverflow.com/q/11709823","11709823")</f>
        <v>11709823</v>
      </c>
      <c r="E339" t="s">
        <v>6</v>
      </c>
    </row>
    <row r="340" spans="1:5" x14ac:dyDescent="0.25">
      <c r="A340" t="str">
        <f>HYPERLINK("https://stackoverflow.com/q/50261767","50261767")</f>
        <v>50261767</v>
      </c>
      <c r="C340" t="s">
        <v>6</v>
      </c>
    </row>
    <row r="341" spans="1:5" x14ac:dyDescent="0.25">
      <c r="A341" t="str">
        <f>HYPERLINK("https://stackoverflow.com/q/30253654","30253654")</f>
        <v>30253654</v>
      </c>
      <c r="C341" t="s">
        <v>6</v>
      </c>
    </row>
    <row r="342" spans="1:5" x14ac:dyDescent="0.25">
      <c r="A342" t="str">
        <f>HYPERLINK("https://stackoverflow.com/q/54581971","54581971")</f>
        <v>54581971</v>
      </c>
      <c r="C342" t="s">
        <v>6</v>
      </c>
    </row>
    <row r="343" spans="1:5" x14ac:dyDescent="0.25">
      <c r="A343" t="str">
        <f>HYPERLINK("https://stackoverflow.com/q/41138237","41138237")</f>
        <v>41138237</v>
      </c>
      <c r="C343" t="s">
        <v>6</v>
      </c>
      <c r="E343" t="s">
        <v>6</v>
      </c>
    </row>
    <row r="344" spans="1:5" x14ac:dyDescent="0.25">
      <c r="A344" t="str">
        <f>HYPERLINK("https://stackoverflow.com/q/26663922","26663922")</f>
        <v>26663922</v>
      </c>
      <c r="C344" t="s">
        <v>6</v>
      </c>
      <c r="E344" t="s">
        <v>6</v>
      </c>
    </row>
    <row r="345" spans="1:5" x14ac:dyDescent="0.25">
      <c r="A345" t="str">
        <f>HYPERLINK("https://stackoverflow.com/q/47984142","47984142")</f>
        <v>47984142</v>
      </c>
      <c r="C345" t="s">
        <v>6</v>
      </c>
      <c r="E345" t="s">
        <v>6</v>
      </c>
    </row>
    <row r="346" spans="1:5" x14ac:dyDescent="0.25">
      <c r="A346" t="str">
        <f>HYPERLINK("https://stackoverflow.com/q/53891054","53891054")</f>
        <v>53891054</v>
      </c>
      <c r="B346" t="s">
        <v>6</v>
      </c>
    </row>
    <row r="347" spans="1:5" x14ac:dyDescent="0.25">
      <c r="A347" t="str">
        <f>HYPERLINK("https://stackoverflow.com/q/17892688","17892688")</f>
        <v>17892688</v>
      </c>
      <c r="E347" t="s">
        <v>6</v>
      </c>
    </row>
    <row r="348" spans="1:5" x14ac:dyDescent="0.25">
      <c r="A348" t="str">
        <f>HYPERLINK("https://stackoverflow.com/q/17374517","17374517")</f>
        <v>17374517</v>
      </c>
      <c r="C348" t="s">
        <v>6</v>
      </c>
    </row>
    <row r="349" spans="1:5" x14ac:dyDescent="0.25">
      <c r="A349" t="str">
        <f>HYPERLINK("https://stackoverflow.com/q/36209961","36209961")</f>
        <v>36209961</v>
      </c>
      <c r="C349" t="s">
        <v>6</v>
      </c>
    </row>
    <row r="350" spans="1:5" x14ac:dyDescent="0.25">
      <c r="A350" t="str">
        <f>HYPERLINK("https://stackoverflow.com/q/45774308","45774308")</f>
        <v>45774308</v>
      </c>
      <c r="E350" t="s">
        <v>6</v>
      </c>
    </row>
    <row r="351" spans="1:5" x14ac:dyDescent="0.25">
      <c r="A351" t="str">
        <f>HYPERLINK("https://stackoverflow.com/q/47958419","47958419")</f>
        <v>47958419</v>
      </c>
      <c r="C351" t="s">
        <v>6</v>
      </c>
    </row>
    <row r="352" spans="1:5" x14ac:dyDescent="0.25">
      <c r="A352" t="str">
        <f>HYPERLINK("https://stackoverflow.com/q/9201715","9201715")</f>
        <v>9201715</v>
      </c>
      <c r="C352" t="s">
        <v>6</v>
      </c>
    </row>
    <row r="353" spans="1:5" x14ac:dyDescent="0.25">
      <c r="A353" t="str">
        <f>HYPERLINK("https://stackoverflow.com/q/23611007","23611007")</f>
        <v>23611007</v>
      </c>
      <c r="B353" t="s">
        <v>6</v>
      </c>
    </row>
    <row r="354" spans="1:5" x14ac:dyDescent="0.25">
      <c r="A354" t="str">
        <f>HYPERLINK("https://stackoverflow.com/q/47351794","47351794")</f>
        <v>47351794</v>
      </c>
      <c r="E354" t="s">
        <v>6</v>
      </c>
    </row>
    <row r="355" spans="1:5" x14ac:dyDescent="0.25">
      <c r="A355" t="str">
        <f>HYPERLINK("https://stackoverflow.com/q/57072071","57072071")</f>
        <v>57072071</v>
      </c>
      <c r="C355" t="s">
        <v>6</v>
      </c>
      <c r="E355" t="s">
        <v>6</v>
      </c>
    </row>
    <row r="356" spans="1:5" x14ac:dyDescent="0.25">
      <c r="A356" t="str">
        <f>HYPERLINK("https://stackoverflow.com/q/42314723","42314723")</f>
        <v>42314723</v>
      </c>
      <c r="E356" t="s">
        <v>6</v>
      </c>
    </row>
    <row r="357" spans="1:5" x14ac:dyDescent="0.25">
      <c r="A357" t="str">
        <f>HYPERLINK("https://stackoverflow.com/q/32770730","32770730")</f>
        <v>32770730</v>
      </c>
      <c r="C357" t="s">
        <v>6</v>
      </c>
    </row>
    <row r="358" spans="1:5" x14ac:dyDescent="0.25">
      <c r="A358" t="str">
        <f>HYPERLINK("https://stackoverflow.com/q/16118580","16118580")</f>
        <v>16118580</v>
      </c>
      <c r="C358" t="s">
        <v>6</v>
      </c>
    </row>
    <row r="359" spans="1:5" x14ac:dyDescent="0.25">
      <c r="A359" t="str">
        <f>HYPERLINK("https://stackoverflow.com/q/36310202","36310202")</f>
        <v>36310202</v>
      </c>
      <c r="D359" t="s">
        <v>6</v>
      </c>
    </row>
    <row r="360" spans="1:5" x14ac:dyDescent="0.25">
      <c r="A360" t="str">
        <f>HYPERLINK("https://stackoverflow.com/q/44192382","44192382")</f>
        <v>44192382</v>
      </c>
      <c r="C360" t="s">
        <v>6</v>
      </c>
    </row>
    <row r="361" spans="1:5" x14ac:dyDescent="0.25">
      <c r="A361" t="str">
        <f>HYPERLINK("https://stackoverflow.com/q/16353858","16353858")</f>
        <v>16353858</v>
      </c>
      <c r="B361" t="s">
        <v>6</v>
      </c>
    </row>
    <row r="362" spans="1:5" x14ac:dyDescent="0.25">
      <c r="A362" t="str">
        <f>HYPERLINK("https://stackoverflow.com/q/42383356","42383356")</f>
        <v>42383356</v>
      </c>
      <c r="C362" t="s">
        <v>6</v>
      </c>
      <c r="E362" t="s">
        <v>6</v>
      </c>
    </row>
    <row r="363" spans="1:5" x14ac:dyDescent="0.25">
      <c r="A363" t="str">
        <f>HYPERLINK("https://stackoverflow.com/q/26353483","26353483")</f>
        <v>26353483</v>
      </c>
      <c r="E363" t="s">
        <v>6</v>
      </c>
    </row>
    <row r="364" spans="1:5" x14ac:dyDescent="0.25">
      <c r="A364" t="str">
        <f>HYPERLINK("https://stackoverflow.com/q/49945681","49945681")</f>
        <v>49945681</v>
      </c>
      <c r="C364" t="s">
        <v>6</v>
      </c>
      <c r="E364" t="s">
        <v>6</v>
      </c>
    </row>
    <row r="365" spans="1:5" x14ac:dyDescent="0.25">
      <c r="A365" t="str">
        <f>HYPERLINK("https://stackoverflow.com/q/50691582","50691582")</f>
        <v>50691582</v>
      </c>
      <c r="C365" t="s">
        <v>6</v>
      </c>
    </row>
    <row r="366" spans="1:5" x14ac:dyDescent="0.25">
      <c r="A366" t="str">
        <f>HYPERLINK("https://stackoverflow.com/q/25742604","25742604")</f>
        <v>25742604</v>
      </c>
      <c r="C366" t="s">
        <v>6</v>
      </c>
    </row>
    <row r="367" spans="1:5" x14ac:dyDescent="0.25">
      <c r="A367" t="str">
        <f>HYPERLINK("https://stackoverflow.com/q/54498496","54498496")</f>
        <v>54498496</v>
      </c>
      <c r="C367" t="s">
        <v>6</v>
      </c>
    </row>
    <row r="368" spans="1:5" x14ac:dyDescent="0.25">
      <c r="A368" t="str">
        <f>HYPERLINK("https://stackoverflow.com/q/38780679","38780679")</f>
        <v>38780679</v>
      </c>
      <c r="B368" t="s">
        <v>6</v>
      </c>
    </row>
    <row r="369" spans="1:6" x14ac:dyDescent="0.25">
      <c r="A369" t="str">
        <f>HYPERLINK("https://stackoverflow.com/q/47380350","47380350")</f>
        <v>47380350</v>
      </c>
      <c r="C369" t="s">
        <v>6</v>
      </c>
    </row>
    <row r="370" spans="1:6" x14ac:dyDescent="0.25">
      <c r="A370" t="str">
        <f>HYPERLINK("https://stackoverflow.com/q/42381929","42381929")</f>
        <v>42381929</v>
      </c>
      <c r="C370" t="s">
        <v>6</v>
      </c>
      <c r="E370" t="s">
        <v>6</v>
      </c>
    </row>
    <row r="371" spans="1:6" x14ac:dyDescent="0.25">
      <c r="A371" t="str">
        <f>HYPERLINK("https://stackoverflow.com/q/33598203","33598203")</f>
        <v>33598203</v>
      </c>
      <c r="B371" t="s">
        <v>6</v>
      </c>
    </row>
    <row r="372" spans="1:6" x14ac:dyDescent="0.25">
      <c r="A372" t="str">
        <f>HYPERLINK("https://stackoverflow.com/q/45324580","45324580")</f>
        <v>45324580</v>
      </c>
      <c r="E372" t="s">
        <v>5</v>
      </c>
    </row>
    <row r="373" spans="1:6" x14ac:dyDescent="0.25">
      <c r="A373" t="str">
        <f>HYPERLINK("https://stackoverflow.com/q/13471729","13471729")</f>
        <v>13471729</v>
      </c>
      <c r="C373" t="s">
        <v>6</v>
      </c>
      <c r="E373" t="s">
        <v>6</v>
      </c>
    </row>
    <row r="374" spans="1:6" x14ac:dyDescent="0.25">
      <c r="A374" t="str">
        <f>HYPERLINK("https://stackoverflow.com/q/40415081","40415081")</f>
        <v>40415081</v>
      </c>
      <c r="C374" t="s">
        <v>6</v>
      </c>
      <c r="E374" t="s">
        <v>6</v>
      </c>
    </row>
    <row r="375" spans="1:6" x14ac:dyDescent="0.25">
      <c r="B375">
        <f>COUNTBLANK(B3:B374)</f>
        <v>308</v>
      </c>
      <c r="C375">
        <f>COUNTBLANK(C3:C374)</f>
        <v>227</v>
      </c>
      <c r="D375">
        <f>COUNTBLANK(D3:D374)</f>
        <v>370</v>
      </c>
      <c r="E375">
        <f>COUNTBLANK(E3:E374)</f>
        <v>181</v>
      </c>
      <c r="F375">
        <f>COUNTBLANK(F3:F374)</f>
        <v>372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"/>
  <sheetViews>
    <sheetView topLeftCell="A32" zoomScale="110" zoomScaleNormal="110" workbookViewId="0">
      <selection activeCell="A37" sqref="A37"/>
    </sheetView>
  </sheetViews>
  <sheetFormatPr defaultRowHeight="15" x14ac:dyDescent="0.25"/>
  <cols>
    <col min="3" max="3" width="17.85546875" bestFit="1" customWidth="1"/>
    <col min="7" max="7" width="17.85546875" bestFit="1" customWidth="1"/>
    <col min="8" max="8" width="19.7109375" bestFit="1" customWidth="1"/>
    <col min="9" max="9" width="15.7109375" bestFit="1" customWidth="1"/>
    <col min="10" max="10" width="16.7109375" bestFit="1" customWidth="1"/>
    <col min="11" max="11" width="19.140625" bestFit="1" customWidth="1"/>
    <col min="12" max="12" width="17" bestFit="1" customWidth="1"/>
  </cols>
  <sheetData>
    <row r="1" spans="1: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tr">
        <f>HYPERLINK("https://stackoverflow.com/q/37654146","37654146")</f>
        <v>37654146</v>
      </c>
      <c r="D2" t="s">
        <v>6</v>
      </c>
    </row>
    <row r="3" spans="1:6" x14ac:dyDescent="0.25">
      <c r="A3" t="str">
        <f>HYPERLINK("https://stackoverflow.com/q/34830263","34830263")</f>
        <v>34830263</v>
      </c>
      <c r="C3" t="s">
        <v>6</v>
      </c>
    </row>
    <row r="4" spans="1:6" x14ac:dyDescent="0.25">
      <c r="A4" t="str">
        <f>HYPERLINK("https://stackoverflow.com/q/42568662","42568662")</f>
        <v>42568662</v>
      </c>
      <c r="F4" t="s">
        <v>6</v>
      </c>
    </row>
    <row r="5" spans="1:6" x14ac:dyDescent="0.25">
      <c r="A5" t="str">
        <f>HYPERLINK("https://stackoverflow.com/q/36560828","36560828")</f>
        <v>36560828</v>
      </c>
      <c r="D5" t="s">
        <v>6</v>
      </c>
    </row>
    <row r="6" spans="1:6" x14ac:dyDescent="0.25">
      <c r="A6" t="str">
        <f>HYPERLINK("https://stackoverflow.com/q/43325379","43325379")</f>
        <v>43325379</v>
      </c>
      <c r="F6" t="s">
        <v>6</v>
      </c>
    </row>
    <row r="7" spans="1:6" x14ac:dyDescent="0.25">
      <c r="A7" t="str">
        <f>HYPERLINK("https://stackoverflow.com/q/2506929","2506929")</f>
        <v>2506929</v>
      </c>
      <c r="F7" t="s">
        <v>6</v>
      </c>
    </row>
    <row r="8" spans="1:6" x14ac:dyDescent="0.25">
      <c r="A8" t="str">
        <f>HYPERLINK("https://stackoverflow.com/q/4036498","4036498")</f>
        <v>4036498</v>
      </c>
      <c r="C8" t="s">
        <v>6</v>
      </c>
    </row>
    <row r="9" spans="1:6" x14ac:dyDescent="0.25">
      <c r="A9" t="str">
        <f>HYPERLINK("https://stackoverflow.com/q/5731863","5731863")</f>
        <v>5731863</v>
      </c>
      <c r="F9" t="s">
        <v>6</v>
      </c>
    </row>
    <row r="10" spans="1:6" x14ac:dyDescent="0.25">
      <c r="A10" t="str">
        <f>HYPERLINK("https://stackoverflow.com/q/5863319","5863319")</f>
        <v>5863319</v>
      </c>
      <c r="D10" t="s">
        <v>6</v>
      </c>
    </row>
    <row r="11" spans="1:6" x14ac:dyDescent="0.25">
      <c r="A11" t="str">
        <f>HYPERLINK("https://stackoverflow.com/q/6048270","6048270")</f>
        <v>6048270</v>
      </c>
      <c r="D11" t="s">
        <v>6</v>
      </c>
    </row>
    <row r="12" spans="1:6" x14ac:dyDescent="0.25">
      <c r="A12" t="str">
        <f>HYPERLINK("https://stackoverflow.com/q/7353272","7353272")</f>
        <v>7353272</v>
      </c>
      <c r="D12" t="s">
        <v>6</v>
      </c>
    </row>
    <row r="13" spans="1:6" x14ac:dyDescent="0.25">
      <c r="A13" t="str">
        <f>HYPERLINK("https://stackoverflow.com/q/7862491","7862491")</f>
        <v>7862491</v>
      </c>
      <c r="C13" t="s">
        <v>6</v>
      </c>
    </row>
    <row r="14" spans="1:6" x14ac:dyDescent="0.25">
      <c r="A14" s="4" t="str">
        <f>HYPERLINK("https://stackoverflow.com/q/8131178","8131178")</f>
        <v>8131178</v>
      </c>
      <c r="D14" t="s">
        <v>6</v>
      </c>
    </row>
    <row r="15" spans="1:6" x14ac:dyDescent="0.25">
      <c r="A15" s="4" t="str">
        <f>HYPERLINK("https://stackoverflow.com/q/8831490","8831490")</f>
        <v>8831490</v>
      </c>
      <c r="F15" t="s">
        <v>6</v>
      </c>
    </row>
    <row r="16" spans="1:6" x14ac:dyDescent="0.25">
      <c r="A16" s="4" t="str">
        <f>HYPERLINK("https://stackoverflow.com/q/8859589","8859589")</f>
        <v>8859589</v>
      </c>
      <c r="D16" t="s">
        <v>6</v>
      </c>
    </row>
    <row r="17" spans="1:6" x14ac:dyDescent="0.25">
      <c r="A17" t="str">
        <f>HYPERLINK("https://stackoverflow.com/q/8959500","8959500")</f>
        <v>8959500</v>
      </c>
      <c r="D17" t="s">
        <v>6</v>
      </c>
    </row>
    <row r="18" spans="1:6" x14ac:dyDescent="0.25">
      <c r="A18" t="str">
        <f>HYPERLINK("https://stackoverflow.com/q/9819892","9819892")</f>
        <v>9819892</v>
      </c>
      <c r="D18" t="s">
        <v>6</v>
      </c>
    </row>
    <row r="19" spans="1:6" x14ac:dyDescent="0.25">
      <c r="A19" t="str">
        <f>HYPERLINK("https://stackoverflow.com/q/9832481","9832481")</f>
        <v>9832481</v>
      </c>
      <c r="F19" t="s">
        <v>6</v>
      </c>
    </row>
    <row r="20" spans="1:6" x14ac:dyDescent="0.25">
      <c r="A20" s="4" t="str">
        <f>HYPERLINK("https://stackoverflow.com/q/11628317","11628317")</f>
        <v>11628317</v>
      </c>
      <c r="F20" t="s">
        <v>6</v>
      </c>
    </row>
    <row r="21" spans="1:6" x14ac:dyDescent="0.25">
      <c r="A21" s="4" t="str">
        <f>HYPERLINK("https://stackoverflow.com/q/11656794","11656794")</f>
        <v>11656794</v>
      </c>
      <c r="C21" t="s">
        <v>6</v>
      </c>
    </row>
    <row r="22" spans="1:6" x14ac:dyDescent="0.25">
      <c r="A22" s="4" t="str">
        <f>HYPERLINK("https://stackoverflow.com/q/11834440","11834440")</f>
        <v>11834440</v>
      </c>
      <c r="F22" t="s">
        <v>6</v>
      </c>
    </row>
    <row r="23" spans="1:6" x14ac:dyDescent="0.25">
      <c r="A23" t="str">
        <f>HYPERLINK("https://stackoverflow.com/q/12495331","12495331")</f>
        <v>12495331</v>
      </c>
      <c r="C23" t="s">
        <v>6</v>
      </c>
    </row>
    <row r="24" spans="1:6" x14ac:dyDescent="0.25">
      <c r="A24" t="str">
        <f>HYPERLINK("https://stackoverflow.com/q/13148257","13148257")</f>
        <v>13148257</v>
      </c>
      <c r="C24" t="s">
        <v>6</v>
      </c>
    </row>
    <row r="25" spans="1:6" x14ac:dyDescent="0.25">
      <c r="A25" t="str">
        <f>HYPERLINK("https://stackoverflow.com/q/13499591","13499591")</f>
        <v>13499591</v>
      </c>
      <c r="F25" t="s">
        <v>6</v>
      </c>
    </row>
    <row r="26" spans="1:6" x14ac:dyDescent="0.25">
      <c r="A26" s="4" t="str">
        <f>HYPERLINK("https://stackoverflow.com/q/13554901","13554901")</f>
        <v>13554901</v>
      </c>
      <c r="C26" t="s">
        <v>6</v>
      </c>
    </row>
    <row r="27" spans="1:6" x14ac:dyDescent="0.25">
      <c r="A27" s="4" t="str">
        <f>HYPERLINK("https://stackoverflow.com/q/13706480","13706480")</f>
        <v>13706480</v>
      </c>
      <c r="C27" t="s">
        <v>6</v>
      </c>
    </row>
    <row r="28" spans="1:6" x14ac:dyDescent="0.25">
      <c r="A28" s="4" t="str">
        <f>HYPERLINK("https://stackoverflow.com/q/13877832","13877832")</f>
        <v>13877832</v>
      </c>
      <c r="C28" t="s">
        <v>6</v>
      </c>
    </row>
    <row r="29" spans="1:6" x14ac:dyDescent="0.25">
      <c r="A29" s="4" t="str">
        <f>HYPERLINK("https://stackoverflow.com/q/16369537","16369537")</f>
        <v>16369537</v>
      </c>
      <c r="C29" t="s">
        <v>6</v>
      </c>
    </row>
    <row r="30" spans="1:6" x14ac:dyDescent="0.25">
      <c r="A30" t="str">
        <f>HYPERLINK("https://stackoverflow.com/q/16611421","16611421")</f>
        <v>16611421</v>
      </c>
      <c r="D30" t="s">
        <v>6</v>
      </c>
    </row>
    <row r="31" spans="1:6" x14ac:dyDescent="0.25">
      <c r="A31" s="4" t="str">
        <f>HYPERLINK("https://stackoverflow.com/q/17503447","17503447")</f>
        <v>17503447</v>
      </c>
      <c r="C31" t="s">
        <v>6</v>
      </c>
    </row>
    <row r="32" spans="1:6" x14ac:dyDescent="0.25">
      <c r="A32" s="4" t="str">
        <f>HYPERLINK("https://stackoverflow.com/q/17530916","17530916")</f>
        <v>17530916</v>
      </c>
      <c r="C32" t="s">
        <v>6</v>
      </c>
    </row>
    <row r="33" spans="1:6" x14ac:dyDescent="0.25">
      <c r="A33" s="4" t="str">
        <f>HYPERLINK("https://stackoverflow.com/q/17664402","17664402")</f>
        <v>17664402</v>
      </c>
      <c r="C33" t="s">
        <v>6</v>
      </c>
    </row>
    <row r="34" spans="1:6" x14ac:dyDescent="0.25">
      <c r="A34" t="str">
        <f>HYPERLINK("https://stackoverflow.com/q/17828014","17828014")</f>
        <v>17828014</v>
      </c>
      <c r="F34" t="s">
        <v>6</v>
      </c>
    </row>
    <row r="35" spans="1:6" x14ac:dyDescent="0.25">
      <c r="A35" s="4" t="str">
        <f>HYPERLINK("https://stackoverflow.com/q/17934385","17934385")</f>
        <v>17934385</v>
      </c>
      <c r="D35" t="s">
        <v>6</v>
      </c>
    </row>
    <row r="36" spans="1:6" x14ac:dyDescent="0.25">
      <c r="A36" s="4" t="str">
        <f>HYPERLINK("https://stackoverflow.com/q/18029614","18029614")</f>
        <v>18029614</v>
      </c>
      <c r="D36" t="s">
        <v>6</v>
      </c>
    </row>
    <row r="37" spans="1:6" x14ac:dyDescent="0.25">
      <c r="A37" t="str">
        <f>HYPERLINK("https://stackoverflow.com/q/18304453","18304453")</f>
        <v>18304453</v>
      </c>
      <c r="C37" t="s">
        <v>6</v>
      </c>
      <c r="F37" t="s">
        <v>6</v>
      </c>
    </row>
    <row r="38" spans="1:6" x14ac:dyDescent="0.25">
      <c r="A38" s="4" t="str">
        <f>HYPERLINK("https://stackoverflow.com/q/18414795","18414795")</f>
        <v>18414795</v>
      </c>
      <c r="C38" t="s">
        <v>6</v>
      </c>
      <c r="F38" t="s">
        <v>6</v>
      </c>
    </row>
    <row r="39" spans="1:6" x14ac:dyDescent="0.25">
      <c r="A39" s="4" t="str">
        <f>HYPERLINK("https://stackoverflow.com/q/18662989","18662989")</f>
        <v>18662989</v>
      </c>
      <c r="D39" t="s">
        <v>6</v>
      </c>
      <c r="F39" t="s">
        <v>6</v>
      </c>
    </row>
    <row r="40" spans="1:6" x14ac:dyDescent="0.25">
      <c r="A40" s="4" t="str">
        <f>HYPERLINK("https://stackoverflow.com/q/18678130","18678130")</f>
        <v>18678130</v>
      </c>
      <c r="D40" t="s">
        <v>6</v>
      </c>
      <c r="F40" t="s">
        <v>6</v>
      </c>
    </row>
    <row r="41" spans="1:6" x14ac:dyDescent="0.25">
      <c r="A41" s="4" t="str">
        <f>HYPERLINK("https://stackoverflow.com/q/18776387","18776387")</f>
        <v>18776387</v>
      </c>
      <c r="F41" t="s">
        <v>6</v>
      </c>
    </row>
    <row r="42" spans="1:6" x14ac:dyDescent="0.25">
      <c r="A42" s="4" t="str">
        <f>HYPERLINK("https://stackoverflow.com/q/18806141","18806141")</f>
        <v>18806141</v>
      </c>
      <c r="F42" t="s">
        <v>6</v>
      </c>
    </row>
    <row r="43" spans="1:6" x14ac:dyDescent="0.25">
      <c r="A43" s="4" t="str">
        <f>HYPERLINK("https://stackoverflow.com/q/19203819","19203819")</f>
        <v>19203819</v>
      </c>
      <c r="D43" t="s">
        <v>6</v>
      </c>
    </row>
    <row r="44" spans="1:6" x14ac:dyDescent="0.25">
      <c r="A44" s="4" t="str">
        <f>HYPERLINK("https://stackoverflow.com/q/19585942","19585942")</f>
        <v>19585942</v>
      </c>
      <c r="C44" t="s">
        <v>6</v>
      </c>
    </row>
    <row r="45" spans="1:6" x14ac:dyDescent="0.25">
      <c r="A45" s="4" t="str">
        <f>HYPERLINK("https://stackoverflow.com/q/19795014","19795014")</f>
        <v>19795014</v>
      </c>
      <c r="D45" t="s">
        <v>6</v>
      </c>
    </row>
    <row r="46" spans="1:6" x14ac:dyDescent="0.25">
      <c r="A46" s="4" t="str">
        <f>HYPERLINK("https://stackoverflow.com/q/20342006","20342006")</f>
        <v>20342006</v>
      </c>
      <c r="F46" t="s">
        <v>6</v>
      </c>
    </row>
    <row r="47" spans="1:6" x14ac:dyDescent="0.25">
      <c r="A47" s="4" t="str">
        <f>HYPERLINK("https://stackoverflow.com/q/20404768","20404768")</f>
        <v>20404768</v>
      </c>
      <c r="F47" t="s">
        <v>6</v>
      </c>
    </row>
    <row r="48" spans="1:6" x14ac:dyDescent="0.25">
      <c r="A48" s="4" t="str">
        <f>HYPERLINK("https://stackoverflow.com/q/20415389","20415389")</f>
        <v>20415389</v>
      </c>
      <c r="F48" t="s">
        <v>6</v>
      </c>
    </row>
    <row r="49" spans="1:6" x14ac:dyDescent="0.25">
      <c r="A49" s="4" t="str">
        <f>HYPERLINK("https://stackoverflow.com/q/20752741","20752741")</f>
        <v>20752741</v>
      </c>
      <c r="D49" t="s">
        <v>6</v>
      </c>
    </row>
    <row r="50" spans="1:6" x14ac:dyDescent="0.25">
      <c r="A50" t="str">
        <f>HYPERLINK("https://stackoverflow.com/q/20800182","20800182")</f>
        <v>20800182</v>
      </c>
      <c r="C50" t="s">
        <v>6</v>
      </c>
    </row>
    <row r="51" spans="1:6" x14ac:dyDescent="0.25">
      <c r="A51" s="4" t="str">
        <f>HYPERLINK("https://stackoverflow.com/q/20807943","20807943")</f>
        <v>20807943</v>
      </c>
      <c r="D51" t="s">
        <v>6</v>
      </c>
    </row>
    <row r="52" spans="1:6" x14ac:dyDescent="0.25">
      <c r="A52" s="4" t="str">
        <f>HYPERLINK("https://stackoverflow.com/q/21504290","21504290")</f>
        <v>21504290</v>
      </c>
      <c r="C52" t="s">
        <v>6</v>
      </c>
    </row>
    <row r="53" spans="1:6" x14ac:dyDescent="0.25">
      <c r="A53" s="4" t="str">
        <f>HYPERLINK("https://stackoverflow.com/q/21952650","21952650")</f>
        <v>21952650</v>
      </c>
      <c r="D53" t="s">
        <v>6</v>
      </c>
    </row>
    <row r="54" spans="1:6" x14ac:dyDescent="0.25">
      <c r="A54" s="4" t="str">
        <f>HYPERLINK("https://stackoverflow.com/q/22079369","22079369")</f>
        <v>22079369</v>
      </c>
      <c r="D54" t="s">
        <v>6</v>
      </c>
    </row>
    <row r="55" spans="1:6" x14ac:dyDescent="0.25">
      <c r="A55" t="str">
        <f>HYPERLINK("https://stackoverflow.com/q/22089689","22089689")</f>
        <v>22089689</v>
      </c>
      <c r="C55" t="s">
        <v>6</v>
      </c>
    </row>
    <row r="56" spans="1:6" x14ac:dyDescent="0.25">
      <c r="A56" s="4" t="str">
        <f>HYPERLINK("https://stackoverflow.com/q/22239030","22239030")</f>
        <v>22239030</v>
      </c>
      <c r="F56" t="s">
        <v>6</v>
      </c>
    </row>
    <row r="57" spans="1:6" x14ac:dyDescent="0.25">
      <c r="A57" s="4" t="str">
        <f>HYPERLINK("https://stackoverflow.com/q/22307467","22307467")</f>
        <v>22307467</v>
      </c>
      <c r="F57" t="s">
        <v>6</v>
      </c>
    </row>
    <row r="58" spans="1:6" x14ac:dyDescent="0.25">
      <c r="A58" s="4" t="str">
        <f>HYPERLINK("https://stackoverflow.com/q/22507477","22507477")</f>
        <v>22507477</v>
      </c>
      <c r="C58" t="s">
        <v>6</v>
      </c>
    </row>
    <row r="59" spans="1:6" x14ac:dyDescent="0.25">
      <c r="A59" s="4" t="str">
        <f>HYPERLINK("https://stackoverflow.com/q/22608683","22608683")</f>
        <v>22608683</v>
      </c>
      <c r="D59" t="s">
        <v>6</v>
      </c>
    </row>
    <row r="60" spans="1:6" x14ac:dyDescent="0.25">
      <c r="A60" s="4" t="str">
        <f>HYPERLINK("https://stackoverflow.com/q/23303857","23303857")</f>
        <v>23303857</v>
      </c>
      <c r="C60" t="s">
        <v>6</v>
      </c>
    </row>
    <row r="61" spans="1:6" x14ac:dyDescent="0.25">
      <c r="A61" s="4" t="str">
        <f>HYPERLINK("https://stackoverflow.com/q/24174134","24174134")</f>
        <v>24174134</v>
      </c>
      <c r="C61" t="s">
        <v>6</v>
      </c>
      <c r="D61" t="s">
        <v>6</v>
      </c>
    </row>
    <row r="62" spans="1:6" x14ac:dyDescent="0.25">
      <c r="A62" t="str">
        <f>HYPERLINK("https://stackoverflow.com/q/24307359","24307359")</f>
        <v>24307359</v>
      </c>
      <c r="F62" t="s">
        <v>6</v>
      </c>
    </row>
    <row r="63" spans="1:6" x14ac:dyDescent="0.25">
      <c r="A63" s="4" t="str">
        <f>HYPERLINK("https://stackoverflow.com/q/24343845","24343845")</f>
        <v>24343845</v>
      </c>
      <c r="C63" t="s">
        <v>6</v>
      </c>
    </row>
    <row r="64" spans="1:6" x14ac:dyDescent="0.25">
      <c r="A64" s="4" t="str">
        <f>HYPERLINK("https://stackoverflow.com/q/24568499","24568499")</f>
        <v>24568499</v>
      </c>
      <c r="D64" t="s">
        <v>6</v>
      </c>
    </row>
    <row r="65" spans="1:6" x14ac:dyDescent="0.25">
      <c r="A65" s="4" t="str">
        <f>HYPERLINK("https://stackoverflow.com/q/25808547","25808547")</f>
        <v>25808547</v>
      </c>
      <c r="D65" t="s">
        <v>6</v>
      </c>
    </row>
    <row r="66" spans="1:6" x14ac:dyDescent="0.25">
      <c r="A66" s="4" t="str">
        <f>HYPERLINK("https://stackoverflow.com/q/26007295","26007295")</f>
        <v>26007295</v>
      </c>
      <c r="D66" t="s">
        <v>6</v>
      </c>
    </row>
    <row r="67" spans="1:6" x14ac:dyDescent="0.25">
      <c r="A67" s="4" t="str">
        <f>HYPERLINK("https://stackoverflow.com/q/26015376","26015376")</f>
        <v>26015376</v>
      </c>
      <c r="C67" t="s">
        <v>6</v>
      </c>
    </row>
    <row r="68" spans="1:6" x14ac:dyDescent="0.25">
      <c r="A68" t="str">
        <f>HYPERLINK("https://stackoverflow.com/q/26350872","26350872")</f>
        <v>26350872</v>
      </c>
      <c r="F68" t="s">
        <v>6</v>
      </c>
    </row>
    <row r="69" spans="1:6" x14ac:dyDescent="0.25">
      <c r="A69" t="str">
        <f>HYPERLINK("https://stackoverflow.com/q/26433540","26433540")</f>
        <v>26433540</v>
      </c>
      <c r="C69" t="s">
        <v>6</v>
      </c>
    </row>
    <row r="70" spans="1:6" x14ac:dyDescent="0.25">
      <c r="A70" s="4" t="str">
        <f>HYPERLINK("https://stackoverflow.com/q/26439006","26439006")</f>
        <v>26439006</v>
      </c>
      <c r="F70" t="s">
        <v>6</v>
      </c>
    </row>
    <row r="71" spans="1:6" x14ac:dyDescent="0.25">
      <c r="A71" t="str">
        <f>HYPERLINK("https://stackoverflow.com/q/26499976","26499976")</f>
        <v>26499976</v>
      </c>
      <c r="D71" t="s">
        <v>6</v>
      </c>
    </row>
    <row r="72" spans="1:6" x14ac:dyDescent="0.25">
      <c r="A72" s="4" t="str">
        <f>HYPERLINK("https://stackoverflow.com/q/26575612","26575612")</f>
        <v>26575612</v>
      </c>
      <c r="C72" t="s">
        <v>6</v>
      </c>
    </row>
    <row r="73" spans="1:6" x14ac:dyDescent="0.25">
      <c r="A73" s="4" t="str">
        <f>HYPERLINK("https://stackoverflow.com/q/26673556","26673556")</f>
        <v>26673556</v>
      </c>
      <c r="D73" t="s">
        <v>6</v>
      </c>
    </row>
    <row r="74" spans="1:6" x14ac:dyDescent="0.25">
      <c r="A74" t="str">
        <f>HYPERLINK("https://stackoverflow.com/q/27114801","27114801")</f>
        <v>27114801</v>
      </c>
      <c r="D74" t="s">
        <v>6</v>
      </c>
    </row>
    <row r="75" spans="1:6" x14ac:dyDescent="0.25">
      <c r="A75" s="4" t="str">
        <f>HYPERLINK("https://stackoverflow.com/q/27134512","27134512")</f>
        <v>27134512</v>
      </c>
      <c r="F75" t="s">
        <v>6</v>
      </c>
    </row>
    <row r="76" spans="1:6" x14ac:dyDescent="0.25">
      <c r="A76" t="str">
        <f>HYPERLINK("https://stackoverflow.com/q/27224852","27224852")</f>
        <v>27224852</v>
      </c>
      <c r="C76" t="s">
        <v>6</v>
      </c>
    </row>
    <row r="77" spans="1:6" x14ac:dyDescent="0.25">
      <c r="A77" s="4" t="str">
        <f>HYPERLINK("https://stackoverflow.com/q/27242253","27242253")</f>
        <v>27242253</v>
      </c>
      <c r="C77" t="s">
        <v>6</v>
      </c>
    </row>
    <row r="78" spans="1:6" x14ac:dyDescent="0.25">
      <c r="A78" t="str">
        <f>HYPERLINK("https://stackoverflow.com/q/27439367","27439367")</f>
        <v>27439367</v>
      </c>
      <c r="F78" t="s">
        <v>6</v>
      </c>
    </row>
    <row r="79" spans="1:6" x14ac:dyDescent="0.25">
      <c r="A79" t="str">
        <f>HYPERLINK("https://stackoverflow.com/q/27786196","27786196")</f>
        <v>27786196</v>
      </c>
      <c r="C79" t="s">
        <v>6</v>
      </c>
    </row>
    <row r="80" spans="1:6" x14ac:dyDescent="0.25">
      <c r="A80" s="4" t="str">
        <f>HYPERLINK("https://stackoverflow.com/q/27788354","27788354")</f>
        <v>27788354</v>
      </c>
      <c r="F80" t="s">
        <v>6</v>
      </c>
    </row>
    <row r="81" spans="1:6" x14ac:dyDescent="0.25">
      <c r="A81" t="str">
        <f>HYPERLINK("https://stackoverflow.com/q/27829702","27829702")</f>
        <v>27829702</v>
      </c>
      <c r="D81" t="s">
        <v>6</v>
      </c>
    </row>
    <row r="82" spans="1:6" x14ac:dyDescent="0.25">
      <c r="A82" s="4" t="str">
        <f>HYPERLINK("https://stackoverflow.com/q/28004363","28004363")</f>
        <v>28004363</v>
      </c>
      <c r="D82" t="s">
        <v>6</v>
      </c>
    </row>
    <row r="83" spans="1:6" x14ac:dyDescent="0.25">
      <c r="A83" t="str">
        <f>HYPERLINK("https://stackoverflow.com/q/28030045","28030045")</f>
        <v>28030045</v>
      </c>
      <c r="C83" t="s">
        <v>6</v>
      </c>
    </row>
    <row r="84" spans="1:6" x14ac:dyDescent="0.25">
      <c r="A84" s="4" t="str">
        <f>HYPERLINK("https://stackoverflow.com/q/28088361","28088361")</f>
        <v>28088361</v>
      </c>
      <c r="F84" t="s">
        <v>6</v>
      </c>
    </row>
    <row r="85" spans="1:6" x14ac:dyDescent="0.25">
      <c r="A85" s="4" t="str">
        <f>HYPERLINK("https://stackoverflow.com/q/28145360","28145360")</f>
        <v>28145360</v>
      </c>
      <c r="C85" t="s">
        <v>6</v>
      </c>
    </row>
    <row r="86" spans="1:6" x14ac:dyDescent="0.25">
      <c r="A86" t="str">
        <f>HYPERLINK("https://stackoverflow.com/q/28518816","28518816")</f>
        <v>28518816</v>
      </c>
      <c r="D86" t="s">
        <v>6</v>
      </c>
    </row>
    <row r="87" spans="1:6" x14ac:dyDescent="0.25">
      <c r="A87" t="str">
        <f>HYPERLINK("https://stackoverflow.com/q/28553903","28553903")</f>
        <v>28553903</v>
      </c>
      <c r="D87" t="s">
        <v>6</v>
      </c>
      <c r="F87" t="s">
        <v>6</v>
      </c>
    </row>
    <row r="88" spans="1:6" x14ac:dyDescent="0.25">
      <c r="A88" t="str">
        <f>HYPERLINK("https://stackoverflow.com/q/28794539","28794539")</f>
        <v>28794539</v>
      </c>
      <c r="C88" t="s">
        <v>6</v>
      </c>
      <c r="D88" t="s">
        <v>6</v>
      </c>
    </row>
    <row r="89" spans="1:6" x14ac:dyDescent="0.25">
      <c r="A89" t="str">
        <f>HYPERLINK("https://stackoverflow.com/q/28809103","28809103")</f>
        <v>28809103</v>
      </c>
      <c r="F89" t="s">
        <v>6</v>
      </c>
    </row>
    <row r="90" spans="1:6" x14ac:dyDescent="0.25">
      <c r="A90" t="str">
        <f>HYPERLINK("https://stackoverflow.com/q/28880226","28880226")</f>
        <v>28880226</v>
      </c>
      <c r="D90" t="s">
        <v>6</v>
      </c>
    </row>
    <row r="91" spans="1:6" x14ac:dyDescent="0.25">
      <c r="A91" t="str">
        <f>HYPERLINK("https://stackoverflow.com/q/29020159","29020159")</f>
        <v>29020159</v>
      </c>
      <c r="D91" t="s">
        <v>6</v>
      </c>
    </row>
    <row r="92" spans="1:6" x14ac:dyDescent="0.25">
      <c r="A92" t="str">
        <f>HYPERLINK("https://stackoverflow.com/q/29137578","29137578")</f>
        <v>29137578</v>
      </c>
      <c r="F92" t="s">
        <v>6</v>
      </c>
    </row>
    <row r="93" spans="1:6" x14ac:dyDescent="0.25">
      <c r="A93" t="str">
        <f>HYPERLINK("https://stackoverflow.com/q/29198312","29198312")</f>
        <v>29198312</v>
      </c>
      <c r="C93" t="s">
        <v>6</v>
      </c>
    </row>
    <row r="94" spans="1:6" x14ac:dyDescent="0.25">
      <c r="A94" s="4" t="str">
        <f>HYPERLINK("https://stackoverflow.com/q/29201740","29201740")</f>
        <v>29201740</v>
      </c>
      <c r="C94" t="s">
        <v>6</v>
      </c>
    </row>
    <row r="95" spans="1:6" x14ac:dyDescent="0.25">
      <c r="A95" t="str">
        <f>HYPERLINK("https://stackoverflow.com/q/29344171","29344171")</f>
        <v>29344171</v>
      </c>
      <c r="D95" t="s">
        <v>6</v>
      </c>
    </row>
    <row r="96" spans="1:6" x14ac:dyDescent="0.25">
      <c r="A96" t="str">
        <f>HYPERLINK("https://stackoverflow.com/q/29387591","29387591")</f>
        <v>29387591</v>
      </c>
      <c r="D96" t="s">
        <v>6</v>
      </c>
      <c r="F96" t="s">
        <v>6</v>
      </c>
    </row>
    <row r="97" spans="1:6" x14ac:dyDescent="0.25">
      <c r="A97" s="4" t="str">
        <f>HYPERLINK("https://stackoverflow.com/q/29625036","29625036")</f>
        <v>29625036</v>
      </c>
      <c r="D97" t="s">
        <v>6</v>
      </c>
      <c r="F97" t="s">
        <v>6</v>
      </c>
    </row>
    <row r="98" spans="1:6" x14ac:dyDescent="0.25">
      <c r="A98" s="4" t="str">
        <f>HYPERLINK("https://stackoverflow.com/q/29628501","29628501")</f>
        <v>29628501</v>
      </c>
      <c r="D98" t="s">
        <v>6</v>
      </c>
    </row>
    <row r="99" spans="1:6" x14ac:dyDescent="0.25">
      <c r="A99" s="4" t="str">
        <f>HYPERLINK("https://stackoverflow.com/q/29717066","29717066")</f>
        <v>29717066</v>
      </c>
      <c r="C99" t="s">
        <v>6</v>
      </c>
    </row>
    <row r="100" spans="1:6" x14ac:dyDescent="0.25">
      <c r="A100" t="str">
        <f>HYPERLINK("https://stackoverflow.com/q/29880565","29880565")</f>
        <v>29880565</v>
      </c>
      <c r="F100" t="s">
        <v>6</v>
      </c>
    </row>
    <row r="101" spans="1:6" x14ac:dyDescent="0.25">
      <c r="A101" t="str">
        <f>HYPERLINK("https://stackoverflow.com/q/30419275","30419275")</f>
        <v>30419275</v>
      </c>
      <c r="C101" t="s">
        <v>6</v>
      </c>
    </row>
    <row r="102" spans="1:6" x14ac:dyDescent="0.25">
      <c r="A102" s="4" t="str">
        <f>HYPERLINK("https://stackoverflow.com/q/30548380","30548380")</f>
        <v>30548380</v>
      </c>
      <c r="D102" t="s">
        <v>6</v>
      </c>
    </row>
    <row r="103" spans="1:6" x14ac:dyDescent="0.25">
      <c r="A103" t="str">
        <f>HYPERLINK("https://stackoverflow.com/q/30581285","30581285")</f>
        <v>30581285</v>
      </c>
      <c r="D103" t="s">
        <v>6</v>
      </c>
    </row>
    <row r="104" spans="1:6" x14ac:dyDescent="0.25">
      <c r="A104" t="str">
        <f>HYPERLINK("https://stackoverflow.com/q/30690194","30690194")</f>
        <v>30690194</v>
      </c>
      <c r="D104" t="s">
        <v>6</v>
      </c>
    </row>
    <row r="105" spans="1:6" x14ac:dyDescent="0.25">
      <c r="A105" t="str">
        <f>HYPERLINK("https://stackoverflow.com/q/30788114","30788114")</f>
        <v>30788114</v>
      </c>
      <c r="D105" t="s">
        <v>6</v>
      </c>
    </row>
    <row r="106" spans="1:6" x14ac:dyDescent="0.25">
      <c r="A106" t="str">
        <f>HYPERLINK("https://stackoverflow.com/q/30879291","30879291")</f>
        <v>30879291</v>
      </c>
      <c r="F106" t="s">
        <v>6</v>
      </c>
    </row>
    <row r="107" spans="1:6" x14ac:dyDescent="0.25">
      <c r="A107" t="str">
        <f>HYPERLINK("https://stackoverflow.com/q/31143593","31143593")</f>
        <v>31143593</v>
      </c>
      <c r="F107" t="s">
        <v>6</v>
      </c>
    </row>
    <row r="108" spans="1:6" x14ac:dyDescent="0.25">
      <c r="A108" s="4" t="str">
        <f>HYPERLINK("https://stackoverflow.com/q/31157825","31157825")</f>
        <v>31157825</v>
      </c>
      <c r="F108" t="s">
        <v>6</v>
      </c>
    </row>
    <row r="109" spans="1:6" x14ac:dyDescent="0.25">
      <c r="A109" t="str">
        <f>HYPERLINK("https://stackoverflow.com/q/31185903","31185903")</f>
        <v>31185903</v>
      </c>
      <c r="D109" t="s">
        <v>6</v>
      </c>
    </row>
    <row r="110" spans="1:6" x14ac:dyDescent="0.25">
      <c r="A110" t="str">
        <f>HYPERLINK("https://stackoverflow.com/q/31218132","31218132")</f>
        <v>31218132</v>
      </c>
      <c r="D110" t="s">
        <v>6</v>
      </c>
    </row>
    <row r="111" spans="1:6" x14ac:dyDescent="0.25">
      <c r="A111" s="4" t="str">
        <f>HYPERLINK("https://stackoverflow.com/q/32528092","32528092")</f>
        <v>32528092</v>
      </c>
      <c r="D111" t="s">
        <v>6</v>
      </c>
      <c r="F111" t="s">
        <v>6</v>
      </c>
    </row>
    <row r="112" spans="1:6" x14ac:dyDescent="0.25">
      <c r="A112" s="4" t="str">
        <f>HYPERLINK("https://stackoverflow.com/q/32605546","32605546")</f>
        <v>32605546</v>
      </c>
      <c r="D112" t="s">
        <v>6</v>
      </c>
      <c r="F112" t="s">
        <v>6</v>
      </c>
    </row>
    <row r="113" spans="1:6" x14ac:dyDescent="0.25">
      <c r="A113" s="4" t="str">
        <f>HYPERLINK("https://stackoverflow.com/q/32675021","32675021")</f>
        <v>32675021</v>
      </c>
      <c r="C113" t="s">
        <v>6</v>
      </c>
    </row>
    <row r="114" spans="1:6" x14ac:dyDescent="0.25">
      <c r="A114" t="str">
        <f>HYPERLINK("https://stackoverflow.com/q/32814889","32814889")</f>
        <v>32814889</v>
      </c>
      <c r="D114" t="s">
        <v>6</v>
      </c>
      <c r="F114" t="s">
        <v>6</v>
      </c>
    </row>
    <row r="115" spans="1:6" x14ac:dyDescent="0.25">
      <c r="A115" s="4" t="str">
        <f>HYPERLINK("https://stackoverflow.com/q/32837827","32837827")</f>
        <v>32837827</v>
      </c>
      <c r="F115" t="s">
        <v>6</v>
      </c>
    </row>
    <row r="116" spans="1:6" x14ac:dyDescent="0.25">
      <c r="A116" t="str">
        <f>HYPERLINK("https://stackoverflow.com/q/32924645","32924645")</f>
        <v>32924645</v>
      </c>
      <c r="D116" t="s">
        <v>6</v>
      </c>
    </row>
    <row r="117" spans="1:6" x14ac:dyDescent="0.25">
      <c r="A117" s="4" t="str">
        <f>HYPERLINK("https://stackoverflow.com/q/33916161","33916161")</f>
        <v>33916161</v>
      </c>
      <c r="F117" t="s">
        <v>6</v>
      </c>
    </row>
    <row r="118" spans="1:6" x14ac:dyDescent="0.25">
      <c r="A118" s="4" t="str">
        <f>HYPERLINK("https://stackoverflow.com/q/33956200","33956200")</f>
        <v>33956200</v>
      </c>
      <c r="C118" t="s">
        <v>6</v>
      </c>
    </row>
    <row r="119" spans="1:6" x14ac:dyDescent="0.25">
      <c r="A119" t="str">
        <f>HYPERLINK("https://stackoverflow.com/q/33982673","33982673")</f>
        <v>33982673</v>
      </c>
      <c r="D119" t="s">
        <v>6</v>
      </c>
    </row>
    <row r="120" spans="1:6" x14ac:dyDescent="0.25">
      <c r="A120" t="str">
        <f>HYPERLINK("https://stackoverflow.com/q/34079168","34079168")</f>
        <v>34079168</v>
      </c>
      <c r="D120" t="s">
        <v>6</v>
      </c>
    </row>
    <row r="121" spans="1:6" x14ac:dyDescent="0.25">
      <c r="A121" s="4" t="str">
        <f>HYPERLINK("https://stackoverflow.com/q/34399726","34399726")</f>
        <v>34399726</v>
      </c>
      <c r="C121" t="s">
        <v>6</v>
      </c>
    </row>
    <row r="122" spans="1:6" x14ac:dyDescent="0.25">
      <c r="A122" t="str">
        <f>HYPERLINK("https://stackoverflow.com/q/34504226","34504226")</f>
        <v>34504226</v>
      </c>
      <c r="F122" t="s">
        <v>6</v>
      </c>
    </row>
    <row r="123" spans="1:6" x14ac:dyDescent="0.25">
      <c r="A123" s="4" t="str">
        <f>HYPERLINK("https://stackoverflow.com/q/34521578","34521578")</f>
        <v>34521578</v>
      </c>
      <c r="F123" t="s">
        <v>6</v>
      </c>
    </row>
    <row r="124" spans="1:6" x14ac:dyDescent="0.25">
      <c r="A124" s="4" t="str">
        <f>HYPERLINK("https://stackoverflow.com/q/34522802","34522802")</f>
        <v>34522802</v>
      </c>
      <c r="D124" t="s">
        <v>6</v>
      </c>
    </row>
    <row r="125" spans="1:6" x14ac:dyDescent="0.25">
      <c r="A125" t="str">
        <f>HYPERLINK("https://stackoverflow.com/q/34670063","34670063")</f>
        <v>34670063</v>
      </c>
      <c r="D125" t="s">
        <v>6</v>
      </c>
    </row>
    <row r="126" spans="1:6" x14ac:dyDescent="0.25">
      <c r="A126" s="4" t="str">
        <f>HYPERLINK("https://stackoverflow.com/q/34681286","34681286")</f>
        <v>34681286</v>
      </c>
      <c r="D126" t="s">
        <v>6</v>
      </c>
    </row>
    <row r="127" spans="1:6" x14ac:dyDescent="0.25">
      <c r="A127" t="str">
        <f>HYPERLINK("https://stackoverflow.com/q/34842357","34842357")</f>
        <v>34842357</v>
      </c>
      <c r="D127" t="s">
        <v>6</v>
      </c>
    </row>
    <row r="128" spans="1:6" x14ac:dyDescent="0.25">
      <c r="A128" t="str">
        <f>HYPERLINK("https://stackoverflow.com/q/35108096","35108096")</f>
        <v>35108096</v>
      </c>
      <c r="D128" t="s">
        <v>6</v>
      </c>
    </row>
    <row r="129" spans="1:6" x14ac:dyDescent="0.25">
      <c r="A129" t="str">
        <f>HYPERLINK("https://stackoverflow.com/q/35120625","35120625")</f>
        <v>35120625</v>
      </c>
      <c r="D129" t="s">
        <v>6</v>
      </c>
    </row>
    <row r="130" spans="1:6" x14ac:dyDescent="0.25">
      <c r="A130" t="str">
        <f>HYPERLINK("https://stackoverflow.com/q/35200639","35200639")</f>
        <v>35200639</v>
      </c>
      <c r="C130" t="s">
        <v>6</v>
      </c>
    </row>
    <row r="131" spans="1:6" x14ac:dyDescent="0.25">
      <c r="A131" t="str">
        <f>HYPERLINK("https://stackoverflow.com/q/35467756","35467756")</f>
        <v>35467756</v>
      </c>
      <c r="D131" t="s">
        <v>6</v>
      </c>
    </row>
    <row r="132" spans="1:6" x14ac:dyDescent="0.25">
      <c r="A132" t="str">
        <f>HYPERLINK("https://stackoverflow.com/q/35583478","35583478")</f>
        <v>35583478</v>
      </c>
      <c r="D132" t="s">
        <v>6</v>
      </c>
    </row>
    <row r="133" spans="1:6" x14ac:dyDescent="0.25">
      <c r="A133" t="str">
        <f>HYPERLINK("https://stackoverflow.com/q/35752088","35752088")</f>
        <v>35752088</v>
      </c>
      <c r="E133" t="s">
        <v>6</v>
      </c>
    </row>
    <row r="134" spans="1:6" x14ac:dyDescent="0.25">
      <c r="A134" t="str">
        <f>HYPERLINK("https://stackoverflow.com/q/35781614","35781614")</f>
        <v>35781614</v>
      </c>
      <c r="D134" t="s">
        <v>6</v>
      </c>
    </row>
    <row r="135" spans="1:6" x14ac:dyDescent="0.25">
      <c r="A135" t="str">
        <f>HYPERLINK("https://stackoverflow.com/q/35793246","35793246")</f>
        <v>35793246</v>
      </c>
      <c r="F135" t="s">
        <v>6</v>
      </c>
    </row>
    <row r="136" spans="1:6" x14ac:dyDescent="0.25">
      <c r="A136" t="str">
        <f>HYPERLINK("https://stackoverflow.com/q/35822547","35822547")</f>
        <v>35822547</v>
      </c>
      <c r="F136" t="s">
        <v>6</v>
      </c>
    </row>
    <row r="137" spans="1:6" x14ac:dyDescent="0.25">
      <c r="A137" s="4" t="str">
        <f>HYPERLINK("https://stackoverflow.com/q/35835774","35835774")</f>
        <v>35835774</v>
      </c>
      <c r="C137" t="s">
        <v>6</v>
      </c>
    </row>
    <row r="138" spans="1:6" x14ac:dyDescent="0.25">
      <c r="A138" t="str">
        <f>HYPERLINK("https://stackoverflow.com/q/35878183","35878183")</f>
        <v>35878183</v>
      </c>
      <c r="D138" t="s">
        <v>6</v>
      </c>
    </row>
    <row r="139" spans="1:6" x14ac:dyDescent="0.25">
      <c r="A139" t="str">
        <f>HYPERLINK("https://stackoverflow.com/q/35940938","35940938")</f>
        <v>35940938</v>
      </c>
      <c r="C139" t="s">
        <v>6</v>
      </c>
    </row>
    <row r="140" spans="1:6" x14ac:dyDescent="0.25">
      <c r="A140" t="str">
        <f>HYPERLINK("https://stackoverflow.com/q/35968108","35968108")</f>
        <v>35968108</v>
      </c>
      <c r="C140" t="s">
        <v>6</v>
      </c>
    </row>
    <row r="141" spans="1:6" x14ac:dyDescent="0.25">
      <c r="A141" s="4" t="str">
        <f>HYPERLINK("https://stackoverflow.com/q/36179174","36179174")</f>
        <v>36179174</v>
      </c>
      <c r="D141" t="s">
        <v>6</v>
      </c>
    </row>
    <row r="142" spans="1:6" x14ac:dyDescent="0.25">
      <c r="A142" t="str">
        <f>HYPERLINK("https://stackoverflow.com/q/36205387","36205387")</f>
        <v>36205387</v>
      </c>
      <c r="D142" t="s">
        <v>6</v>
      </c>
    </row>
    <row r="143" spans="1:6" x14ac:dyDescent="0.25">
      <c r="A143" t="str">
        <f>HYPERLINK("https://stackoverflow.com/q/36211171","36211171")</f>
        <v>36211171</v>
      </c>
      <c r="D143" t="s">
        <v>6</v>
      </c>
    </row>
    <row r="144" spans="1:6" x14ac:dyDescent="0.25">
      <c r="A144" s="4" t="str">
        <f>HYPERLINK("https://stackoverflow.com/q/36283347","36283347")</f>
        <v>36283347</v>
      </c>
      <c r="D144" t="s">
        <v>6</v>
      </c>
    </row>
    <row r="145" spans="1:6" x14ac:dyDescent="0.25">
      <c r="A145" t="str">
        <f>HYPERLINK("https://stackoverflow.com/q/36284094","36284094")</f>
        <v>36284094</v>
      </c>
      <c r="D145" t="s">
        <v>6</v>
      </c>
    </row>
    <row r="146" spans="1:6" x14ac:dyDescent="0.25">
      <c r="A146" s="4" t="str">
        <f>HYPERLINK("https://stackoverflow.com/q/36342270","36342270")</f>
        <v>36342270</v>
      </c>
      <c r="C146" t="s">
        <v>6</v>
      </c>
    </row>
    <row r="147" spans="1:6" x14ac:dyDescent="0.25">
      <c r="A147" t="str">
        <f>HYPERLINK("https://stackoverflow.com/q/36383121","36383121")</f>
        <v>36383121</v>
      </c>
      <c r="F147" t="s">
        <v>6</v>
      </c>
    </row>
    <row r="148" spans="1:6" x14ac:dyDescent="0.25">
      <c r="A148" t="str">
        <f>HYPERLINK("https://stackoverflow.com/q/36435434","36435434")</f>
        <v>36435434</v>
      </c>
      <c r="F148" t="s">
        <v>6</v>
      </c>
    </row>
    <row r="149" spans="1:6" x14ac:dyDescent="0.25">
      <c r="A149" s="4" t="str">
        <f>HYPERLINK("https://stackoverflow.com/q/36464048","36464048")</f>
        <v>36464048</v>
      </c>
      <c r="F149" t="s">
        <v>6</v>
      </c>
    </row>
    <row r="150" spans="1:6" x14ac:dyDescent="0.25">
      <c r="A150" t="str">
        <f>HYPERLINK("https://stackoverflow.com/q/36509374","36509374")</f>
        <v>36509374</v>
      </c>
      <c r="D150" t="s">
        <v>6</v>
      </c>
    </row>
    <row r="151" spans="1:6" x14ac:dyDescent="0.25">
      <c r="A151" t="str">
        <f>HYPERLINK("https://stackoverflow.com/q/36511857","36511857")</f>
        <v>36511857</v>
      </c>
      <c r="C151" t="s">
        <v>6</v>
      </c>
    </row>
    <row r="152" spans="1:6" x14ac:dyDescent="0.25">
      <c r="A152" t="str">
        <f>HYPERLINK("https://stackoverflow.com/q/37137965","37137965")</f>
        <v>37137965</v>
      </c>
      <c r="D152" t="s">
        <v>6</v>
      </c>
      <c r="F152" t="s">
        <v>6</v>
      </c>
    </row>
    <row r="153" spans="1:6" x14ac:dyDescent="0.25">
      <c r="A153" t="str">
        <f>HYPERLINK("https://stackoverflow.com/q/37191314","37191314")</f>
        <v>37191314</v>
      </c>
      <c r="D153" t="s">
        <v>6</v>
      </c>
    </row>
    <row r="154" spans="1:6" x14ac:dyDescent="0.25">
      <c r="A154" t="str">
        <f>HYPERLINK("https://stackoverflow.com/q/37223114","37223114")</f>
        <v>37223114</v>
      </c>
      <c r="F154" t="s">
        <v>6</v>
      </c>
    </row>
    <row r="155" spans="1:6" x14ac:dyDescent="0.25">
      <c r="A155" t="str">
        <f>HYPERLINK("https://stackoverflow.com/q/37904720","37904720")</f>
        <v>37904720</v>
      </c>
      <c r="F155" t="s">
        <v>6</v>
      </c>
    </row>
    <row r="156" spans="1:6" x14ac:dyDescent="0.25">
      <c r="A156" t="str">
        <f>HYPERLINK("https://stackoverflow.com/q/37926229","37926229")</f>
        <v>37926229</v>
      </c>
      <c r="F156" t="s">
        <v>6</v>
      </c>
    </row>
    <row r="157" spans="1:6" x14ac:dyDescent="0.25">
      <c r="A157" t="str">
        <f>HYPERLINK("https://stackoverflow.com/q/38355405","38355405")</f>
        <v>38355405</v>
      </c>
      <c r="D157" t="s">
        <v>6</v>
      </c>
    </row>
    <row r="158" spans="1:6" x14ac:dyDescent="0.25">
      <c r="A158" s="4" t="str">
        <f>HYPERLINK("https://stackoverflow.com/q/38455734","38455734")</f>
        <v>38455734</v>
      </c>
      <c r="D158" t="s">
        <v>6</v>
      </c>
      <c r="F158" t="s">
        <v>6</v>
      </c>
    </row>
    <row r="159" spans="1:6" x14ac:dyDescent="0.25">
      <c r="A159" s="4" t="str">
        <f>HYPERLINK("https://stackoverflow.com/q/38479377","38479377")</f>
        <v>38479377</v>
      </c>
      <c r="D159" t="s">
        <v>6</v>
      </c>
      <c r="F159" t="s">
        <v>6</v>
      </c>
    </row>
    <row r="160" spans="1:6" x14ac:dyDescent="0.25">
      <c r="A160" t="str">
        <f>HYPERLINK("https://stackoverflow.com/q/38518740","38518740")</f>
        <v>38518740</v>
      </c>
      <c r="C160" t="s">
        <v>6</v>
      </c>
    </row>
    <row r="161" spans="1:6" x14ac:dyDescent="0.25">
      <c r="A161" t="str">
        <f>HYPERLINK("https://stackoverflow.com/q/38552486","38552486")</f>
        <v>38552486</v>
      </c>
      <c r="C161" t="s">
        <v>6</v>
      </c>
      <c r="D161" t="s">
        <v>6</v>
      </c>
    </row>
    <row r="162" spans="1:6" x14ac:dyDescent="0.25">
      <c r="A162" t="str">
        <f>HYPERLINK("https://stackoverflow.com/q/38608789","38608789")</f>
        <v>38608789</v>
      </c>
      <c r="C162" t="s">
        <v>6</v>
      </c>
      <c r="D162" t="s">
        <v>6</v>
      </c>
    </row>
    <row r="163" spans="1:6" x14ac:dyDescent="0.25">
      <c r="A163" t="str">
        <f>HYPERLINK("https://stackoverflow.com/q/38677069","38677069")</f>
        <v>38677069</v>
      </c>
      <c r="F163" t="s">
        <v>6</v>
      </c>
    </row>
    <row r="164" spans="1:6" x14ac:dyDescent="0.25">
      <c r="A164" t="str">
        <f>HYPERLINK("https://stackoverflow.com/q/38677844","38677844")</f>
        <v>38677844</v>
      </c>
      <c r="C164" t="s">
        <v>6</v>
      </c>
      <c r="F164" t="s">
        <v>6</v>
      </c>
    </row>
    <row r="165" spans="1:6" x14ac:dyDescent="0.25">
      <c r="A165" t="str">
        <f>HYPERLINK("https://stackoverflow.com/q/38687063","38687063")</f>
        <v>38687063</v>
      </c>
      <c r="F165" t="s">
        <v>6</v>
      </c>
    </row>
    <row r="166" spans="1:6" x14ac:dyDescent="0.25">
      <c r="A166" t="str">
        <f>HYPERLINK("https://stackoverflow.com/q/38691273","38691273")</f>
        <v>38691273</v>
      </c>
      <c r="F166" t="s">
        <v>6</v>
      </c>
    </row>
    <row r="167" spans="1:6" x14ac:dyDescent="0.25">
      <c r="A167" t="str">
        <f>HYPERLINK("https://stackoverflow.com/q/38713051","38713051")</f>
        <v>38713051</v>
      </c>
      <c r="D167" t="s">
        <v>6</v>
      </c>
    </row>
    <row r="168" spans="1:6" x14ac:dyDescent="0.25">
      <c r="A168" s="4" t="str">
        <f>HYPERLINK("https://stackoverflow.com/q/38765113","38765113")</f>
        <v>38765113</v>
      </c>
      <c r="F168" t="s">
        <v>6</v>
      </c>
    </row>
    <row r="169" spans="1:6" s="8" customFormat="1" x14ac:dyDescent="0.25">
      <c r="A169" s="8" t="str">
        <f>HYPERLINK("https://stackoverflow.com/q/38839535","38839535")</f>
        <v>38839535</v>
      </c>
      <c r="D169" s="8" t="s">
        <v>6</v>
      </c>
    </row>
    <row r="170" spans="1:6" s="8" customFormat="1" x14ac:dyDescent="0.25">
      <c r="A170" s="8" t="str">
        <f>HYPERLINK("https://stackoverflow.com/q/38855163","38855163")</f>
        <v>38855163</v>
      </c>
      <c r="D170" s="8" t="s">
        <v>6</v>
      </c>
    </row>
    <row r="171" spans="1:6" s="8" customFormat="1" x14ac:dyDescent="0.25">
      <c r="A171" s="8" t="str">
        <f>HYPERLINK("https://stackoverflow.com/q/38966742","38966742")</f>
        <v>38966742</v>
      </c>
      <c r="F171" s="8" t="s">
        <v>6</v>
      </c>
    </row>
    <row r="172" spans="1:6" s="8" customFormat="1" x14ac:dyDescent="0.25">
      <c r="A172" s="8" t="str">
        <f>HYPERLINK("https://stackoverflow.com/q/39026823","39026823")</f>
        <v>39026823</v>
      </c>
      <c r="E172" s="8" t="s">
        <v>6</v>
      </c>
    </row>
    <row r="173" spans="1:6" s="8" customFormat="1" x14ac:dyDescent="0.25">
      <c r="A173" s="8" t="str">
        <f>HYPERLINK("https://stackoverflow.com/q/39054517","39054517")</f>
        <v>39054517</v>
      </c>
      <c r="D173" s="8" t="s">
        <v>6</v>
      </c>
      <c r="F173" s="8" t="s">
        <v>6</v>
      </c>
    </row>
    <row r="174" spans="1:6" s="8" customFormat="1" x14ac:dyDescent="0.25">
      <c r="A174" s="8" t="str">
        <f>HYPERLINK("https://stackoverflow.com/q/39100684","39100684")</f>
        <v>39100684</v>
      </c>
      <c r="F174" s="8" t="s">
        <v>6</v>
      </c>
    </row>
    <row r="175" spans="1:6" s="8" customFormat="1" x14ac:dyDescent="0.25">
      <c r="A175" s="8" t="str">
        <f>HYPERLINK("https://stackoverflow.com/q/39258257","39258257")</f>
        <v>39258257</v>
      </c>
      <c r="F175" s="8" t="s">
        <v>6</v>
      </c>
    </row>
    <row r="176" spans="1:6" s="8" customFormat="1" x14ac:dyDescent="0.25">
      <c r="A176" s="8" t="str">
        <f>HYPERLINK("https://stackoverflow.com/q/39409550","39409550")</f>
        <v>39409550</v>
      </c>
      <c r="F176" s="8" t="s">
        <v>6</v>
      </c>
    </row>
    <row r="177" spans="1:6" s="8" customFormat="1" x14ac:dyDescent="0.25">
      <c r="A177" s="8" t="str">
        <f>HYPERLINK("https://stackoverflow.com/q/39523287","39523287")</f>
        <v>39523287</v>
      </c>
      <c r="C177" s="8" t="s">
        <v>6</v>
      </c>
    </row>
    <row r="178" spans="1:6" s="8" customFormat="1" x14ac:dyDescent="0.25">
      <c r="A178" s="8" t="str">
        <f>HYPERLINK("https://stackoverflow.com/q/39589636","39589636")</f>
        <v>39589636</v>
      </c>
      <c r="D178" s="8" t="s">
        <v>6</v>
      </c>
    </row>
    <row r="179" spans="1:6" s="8" customFormat="1" x14ac:dyDescent="0.25">
      <c r="A179" s="8" t="str">
        <f>HYPERLINK("https://stackoverflow.com/q/39651519","39651519")</f>
        <v>39651519</v>
      </c>
      <c r="D179" s="8" t="s">
        <v>6</v>
      </c>
    </row>
    <row r="180" spans="1:6" s="8" customFormat="1" x14ac:dyDescent="0.25">
      <c r="A180" s="8" t="str">
        <f>HYPERLINK("https://stackoverflow.com/q/39684442","39684442")</f>
        <v>39684442</v>
      </c>
      <c r="C180" s="8" t="s">
        <v>6</v>
      </c>
    </row>
    <row r="181" spans="1:6" s="8" customFormat="1" x14ac:dyDescent="0.25">
      <c r="A181" s="13" t="str">
        <f>HYPERLINK("https://stackoverflow.com/q/39686711","39686711")</f>
        <v>39686711</v>
      </c>
      <c r="D181" s="8" t="s">
        <v>6</v>
      </c>
      <c r="F181" s="8" t="s">
        <v>6</v>
      </c>
    </row>
    <row r="182" spans="1:6" s="8" customFormat="1" x14ac:dyDescent="0.25">
      <c r="A182" s="8" t="str">
        <f>HYPERLINK("https://stackoverflow.com/q/39792297","39792297")</f>
        <v>39792297</v>
      </c>
      <c r="F182" s="8" t="s">
        <v>6</v>
      </c>
    </row>
    <row r="183" spans="1:6" s="8" customFormat="1" x14ac:dyDescent="0.25">
      <c r="A183" s="8" t="str">
        <f>HYPERLINK("https://stackoverflow.com/q/39817530","39817530")</f>
        <v>39817530</v>
      </c>
      <c r="F183" s="8" t="s">
        <v>6</v>
      </c>
    </row>
    <row r="184" spans="1:6" s="8" customFormat="1" x14ac:dyDescent="0.25">
      <c r="A184" s="8" t="str">
        <f>HYPERLINK("https://stackoverflow.com/q/39838606","39838606")</f>
        <v>39838606</v>
      </c>
      <c r="F184" s="8" t="s">
        <v>6</v>
      </c>
    </row>
    <row r="185" spans="1:6" s="8" customFormat="1" x14ac:dyDescent="0.25">
      <c r="A185" s="8" t="str">
        <f>HYPERLINK("https://stackoverflow.com/q/39956560","39956560")</f>
        <v>39956560</v>
      </c>
      <c r="F185" s="8" t="s">
        <v>6</v>
      </c>
    </row>
    <row r="186" spans="1:6" s="8" customFormat="1" x14ac:dyDescent="0.25">
      <c r="A186" s="8" t="str">
        <f>HYPERLINK("https://stackoverflow.com/q/40071375","40071375")</f>
        <v>40071375</v>
      </c>
      <c r="D186" s="8" t="s">
        <v>6</v>
      </c>
      <c r="F186" s="8" t="s">
        <v>6</v>
      </c>
    </row>
    <row r="187" spans="1:6" s="8" customFormat="1" x14ac:dyDescent="0.25">
      <c r="A187" s="8" t="str">
        <f>HYPERLINK("https://stackoverflow.com/q/40198412","40198412")</f>
        <v>40198412</v>
      </c>
      <c r="D187" s="8" t="s">
        <v>6</v>
      </c>
    </row>
    <row r="188" spans="1:6" s="8" customFormat="1" x14ac:dyDescent="0.25">
      <c r="A188" s="8" t="str">
        <f>HYPERLINK("https://stackoverflow.com/q/40332365","40332365")</f>
        <v>40332365</v>
      </c>
      <c r="E188" s="8" t="s">
        <v>6</v>
      </c>
    </row>
    <row r="189" spans="1:6" s="8" customFormat="1" x14ac:dyDescent="0.25">
      <c r="A189" s="13" t="str">
        <f>HYPERLINK("https://stackoverflow.com/q/40406424","40406424")</f>
        <v>40406424</v>
      </c>
      <c r="F189" s="8" t="s">
        <v>6</v>
      </c>
    </row>
    <row r="190" spans="1:6" s="8" customFormat="1" x14ac:dyDescent="0.25">
      <c r="A190" s="8" t="str">
        <f>HYPERLINK("https://stackoverflow.com/q/40496226","40496226")</f>
        <v>40496226</v>
      </c>
      <c r="F190" s="8" t="s">
        <v>6</v>
      </c>
    </row>
    <row r="191" spans="1:6" s="8" customFormat="1" x14ac:dyDescent="0.25">
      <c r="A191" s="8" t="str">
        <f>HYPERLINK("https://stackoverflow.com/q/40507506","40507506")</f>
        <v>40507506</v>
      </c>
      <c r="D191" s="8" t="s">
        <v>6</v>
      </c>
    </row>
    <row r="192" spans="1:6" s="8" customFormat="1" x14ac:dyDescent="0.25">
      <c r="A192" s="8" t="str">
        <f>HYPERLINK("https://stackoverflow.com/q/40636378","40636378")</f>
        <v>40636378</v>
      </c>
      <c r="C192" s="8" t="s">
        <v>6</v>
      </c>
    </row>
    <row r="193" spans="1:6" s="8" customFormat="1" x14ac:dyDescent="0.25">
      <c r="A193" s="8" t="str">
        <f>HYPERLINK("https://stackoverflow.com/q/40688280","40688280")</f>
        <v>40688280</v>
      </c>
      <c r="C193" s="8" t="s">
        <v>6</v>
      </c>
    </row>
    <row r="194" spans="1:6" s="8" customFormat="1" x14ac:dyDescent="0.25">
      <c r="A194" s="8" t="str">
        <f>HYPERLINK("https://stackoverflow.com/q/40691721","40691721")</f>
        <v>40691721</v>
      </c>
      <c r="F194" s="8" t="s">
        <v>6</v>
      </c>
    </row>
    <row r="195" spans="1:6" s="8" customFormat="1" x14ac:dyDescent="0.25">
      <c r="A195" s="8" t="str">
        <f>HYPERLINK("https://stackoverflow.com/q/40711098","40711098")</f>
        <v>40711098</v>
      </c>
      <c r="D195" s="8" t="s">
        <v>6</v>
      </c>
    </row>
    <row r="196" spans="1:6" s="8" customFormat="1" x14ac:dyDescent="0.25">
      <c r="A196" s="8" t="str">
        <f>HYPERLINK("https://stackoverflow.com/q/40889533","40889533")</f>
        <v>40889533</v>
      </c>
      <c r="C196" s="8" t="s">
        <v>6</v>
      </c>
      <c r="D196" s="8" t="s">
        <v>6</v>
      </c>
    </row>
    <row r="197" spans="1:6" s="8" customFormat="1" x14ac:dyDescent="0.25">
      <c r="A197" s="8" t="str">
        <f>HYPERLINK("https://stackoverflow.com/q/40934786","40934786")</f>
        <v>40934786</v>
      </c>
      <c r="E197" s="8" t="s">
        <v>6</v>
      </c>
    </row>
    <row r="198" spans="1:6" s="8" customFormat="1" x14ac:dyDescent="0.25">
      <c r="A198" s="8" t="str">
        <f>HYPERLINK("https://stackoverflow.com/q/40935080","40935080")</f>
        <v>40935080</v>
      </c>
      <c r="D198" s="8" t="s">
        <v>6</v>
      </c>
    </row>
    <row r="199" spans="1:6" s="8" customFormat="1" x14ac:dyDescent="0.25">
      <c r="A199" s="8" t="str">
        <f>HYPERLINK("https://stackoverflow.com/q/41075482","41075482")</f>
        <v>41075482</v>
      </c>
      <c r="F199" s="8" t="s">
        <v>6</v>
      </c>
    </row>
    <row r="200" spans="1:6" x14ac:dyDescent="0.25">
      <c r="A200" t="str">
        <f>HYPERLINK("https://stackoverflow.com/q/41272450","41272450")</f>
        <v>41272450</v>
      </c>
      <c r="D200" s="8" t="s">
        <v>6</v>
      </c>
    </row>
    <row r="201" spans="1:6" x14ac:dyDescent="0.25">
      <c r="A201" t="str">
        <f>HYPERLINK("https://stackoverflow.com/q/41277010","41277010")</f>
        <v>41277010</v>
      </c>
      <c r="F201" t="s">
        <v>6</v>
      </c>
    </row>
    <row r="202" spans="1:6" x14ac:dyDescent="0.25">
      <c r="A202" s="4" t="str">
        <f>HYPERLINK("https://stackoverflow.com/q/42465326","42465326")</f>
        <v>42465326</v>
      </c>
      <c r="F202" t="s">
        <v>6</v>
      </c>
    </row>
    <row r="203" spans="1:6" x14ac:dyDescent="0.25">
      <c r="A203" s="4" t="str">
        <f>HYPERLINK("https://stackoverflow.com/q/42587035","42587035")</f>
        <v>42587035</v>
      </c>
      <c r="C203" t="s">
        <v>6</v>
      </c>
    </row>
    <row r="204" spans="1:6" x14ac:dyDescent="0.25">
      <c r="A204" t="str">
        <f>HYPERLINK("https://stackoverflow.com/q/42629542","42629542")</f>
        <v>42629542</v>
      </c>
      <c r="D204" t="s">
        <v>6</v>
      </c>
    </row>
    <row r="205" spans="1:6" x14ac:dyDescent="0.25">
      <c r="A205" s="4" t="str">
        <f>HYPERLINK("https://stackoverflow.com/q/42630979","42630979")</f>
        <v>42630979</v>
      </c>
      <c r="F205" t="s">
        <v>6</v>
      </c>
    </row>
    <row r="206" spans="1:6" x14ac:dyDescent="0.25">
      <c r="A206" t="str">
        <f>HYPERLINK("https://stackoverflow.com/q/42647543","42647543")</f>
        <v>42647543</v>
      </c>
      <c r="F206" t="s">
        <v>6</v>
      </c>
    </row>
    <row r="207" spans="1:6" x14ac:dyDescent="0.25">
      <c r="A207" s="4" t="str">
        <f>HYPERLINK("https://stackoverflow.com/q/42669728","42669728")</f>
        <v>42669728</v>
      </c>
      <c r="C207" t="s">
        <v>6</v>
      </c>
      <c r="D207" t="s">
        <v>6</v>
      </c>
    </row>
    <row r="208" spans="1:6" x14ac:dyDescent="0.25">
      <c r="A208" s="4" t="str">
        <f>HYPERLINK("https://stackoverflow.com/q/43041183","43041183")</f>
        <v>43041183</v>
      </c>
      <c r="D208" t="s">
        <v>6</v>
      </c>
    </row>
    <row r="209" spans="1:6" x14ac:dyDescent="0.25">
      <c r="A209" s="9" t="str">
        <f>HYPERLINK("https://stackoverflow.com/q/43063042","43063042")</f>
        <v>43063042</v>
      </c>
      <c r="D209" t="s">
        <v>6</v>
      </c>
    </row>
    <row r="210" spans="1:6" x14ac:dyDescent="0.25">
      <c r="A210" s="4" t="str">
        <f>HYPERLINK("https://stackoverflow.com/q/43196823","43196823")</f>
        <v>43196823</v>
      </c>
      <c r="F210" t="s">
        <v>6</v>
      </c>
    </row>
    <row r="211" spans="1:6" x14ac:dyDescent="0.25">
      <c r="A211" t="str">
        <f>HYPERLINK("https://stackoverflow.com/q/43216504","43216504")</f>
        <v>43216504</v>
      </c>
      <c r="D211" t="s">
        <v>6</v>
      </c>
      <c r="F211" t="s">
        <v>6</v>
      </c>
    </row>
    <row r="212" spans="1:6" x14ac:dyDescent="0.25">
      <c r="A212" t="str">
        <f>HYPERLINK("https://stackoverflow.com/q/43304747","43304747")</f>
        <v>43304747</v>
      </c>
      <c r="D212" t="s">
        <v>6</v>
      </c>
    </row>
    <row r="213" spans="1:6" x14ac:dyDescent="0.25">
      <c r="A213" t="str">
        <f>HYPERLINK("https://stackoverflow.com/q/43310131","43310131")</f>
        <v>43310131</v>
      </c>
      <c r="D213" t="s">
        <v>6</v>
      </c>
    </row>
    <row r="214" spans="1:6" x14ac:dyDescent="0.25">
      <c r="A214" t="str">
        <f>HYPERLINK("https://stackoverflow.com/q/43480581","43480581")</f>
        <v>43480581</v>
      </c>
      <c r="C214" t="s">
        <v>6</v>
      </c>
    </row>
    <row r="215" spans="1:6" x14ac:dyDescent="0.25">
      <c r="A215" t="str">
        <f>HYPERLINK("https://stackoverflow.com/q/43480600","43480600")</f>
        <v>43480600</v>
      </c>
      <c r="F215" t="s">
        <v>6</v>
      </c>
    </row>
    <row r="216" spans="1:6" x14ac:dyDescent="0.25">
      <c r="A216" t="str">
        <f>HYPERLINK("https://stackoverflow.com/q/43487650","43487650")</f>
        <v>43487650</v>
      </c>
      <c r="C216" t="s">
        <v>6</v>
      </c>
    </row>
    <row r="217" spans="1:6" x14ac:dyDescent="0.25">
      <c r="A217" s="4" t="str">
        <f>HYPERLINK("https://stackoverflow.com/q/43574216","43574216")</f>
        <v>43574216</v>
      </c>
      <c r="D217" t="s">
        <v>6</v>
      </c>
    </row>
    <row r="218" spans="1:6" x14ac:dyDescent="0.25">
      <c r="A218" t="str">
        <f>HYPERLINK("https://stackoverflow.com/q/43699692","43699692")</f>
        <v>43699692</v>
      </c>
      <c r="C218" t="s">
        <v>6</v>
      </c>
    </row>
    <row r="219" spans="1:6" x14ac:dyDescent="0.25">
      <c r="A219" t="str">
        <f>HYPERLINK("https://stackoverflow.com/q/43723594","43723594")</f>
        <v>43723594</v>
      </c>
      <c r="C219" t="s">
        <v>6</v>
      </c>
    </row>
    <row r="220" spans="1:6" x14ac:dyDescent="0.25">
      <c r="A220" t="str">
        <f>HYPERLINK("https://stackoverflow.com/q/43758385","43758385")</f>
        <v>43758385</v>
      </c>
      <c r="F220" t="s">
        <v>6</v>
      </c>
    </row>
    <row r="221" spans="1:6" x14ac:dyDescent="0.25">
      <c r="A221" t="str">
        <f>HYPERLINK("https://stackoverflow.com/q/43822646","43822646")</f>
        <v>43822646</v>
      </c>
      <c r="E221" t="s">
        <v>6</v>
      </c>
    </row>
    <row r="222" spans="1:6" x14ac:dyDescent="0.25">
      <c r="A222" t="str">
        <f>HYPERLINK("https://stackoverflow.com/q/43957469","43957469")</f>
        <v>43957469</v>
      </c>
      <c r="E222" t="s">
        <v>6</v>
      </c>
    </row>
    <row r="223" spans="1:6" x14ac:dyDescent="0.25">
      <c r="A223" t="str">
        <f>HYPERLINK("https://stackoverflow.com/q/43965288","43965288")</f>
        <v>43965288</v>
      </c>
      <c r="F223" t="s">
        <v>6</v>
      </c>
    </row>
    <row r="224" spans="1:6" x14ac:dyDescent="0.25">
      <c r="A224" t="str">
        <f>HYPERLINK("https://stackoverflow.com/q/44004422","44004422")</f>
        <v>44004422</v>
      </c>
      <c r="D224" t="s">
        <v>6</v>
      </c>
    </row>
    <row r="225" spans="1:6" x14ac:dyDescent="0.25">
      <c r="A225" t="str">
        <f>HYPERLINK("https://stackoverflow.com/q/44113536","44113536")</f>
        <v>44113536</v>
      </c>
      <c r="F225" t="s">
        <v>6</v>
      </c>
    </row>
    <row r="226" spans="1:6" x14ac:dyDescent="0.25">
      <c r="A226" t="str">
        <f>HYPERLINK("https://stackoverflow.com/q/44597498","44597498")</f>
        <v>44597498</v>
      </c>
      <c r="C226" t="s">
        <v>6</v>
      </c>
    </row>
    <row r="227" spans="1:6" x14ac:dyDescent="0.25">
      <c r="A227" t="str">
        <f>HYPERLINK("https://stackoverflow.com/q/44604303","44604303")</f>
        <v>44604303</v>
      </c>
      <c r="E227" t="s">
        <v>6</v>
      </c>
    </row>
    <row r="228" spans="1:6" x14ac:dyDescent="0.25">
      <c r="A228" t="str">
        <f>HYPERLINK("https://stackoverflow.com/q/44644383","44644383")</f>
        <v>44644383</v>
      </c>
      <c r="F228" t="s">
        <v>6</v>
      </c>
    </row>
    <row r="229" spans="1:6" x14ac:dyDescent="0.25">
      <c r="A229" s="10" t="str">
        <f>HYPERLINK("https://stackoverflow.com/q/44669017","44669017")</f>
        <v>44669017</v>
      </c>
      <c r="D229" t="s">
        <v>6</v>
      </c>
    </row>
    <row r="230" spans="1:6" x14ac:dyDescent="0.25">
      <c r="A230" s="4" t="str">
        <f>HYPERLINK("https://stackoverflow.com/q/44699487","44699487")</f>
        <v>44699487</v>
      </c>
      <c r="E230" t="s">
        <v>6</v>
      </c>
    </row>
    <row r="231" spans="1:6" x14ac:dyDescent="0.25">
      <c r="A231" t="str">
        <f>HYPERLINK("https://stackoverflow.com/q/44737252","44737252")</f>
        <v>44737252</v>
      </c>
      <c r="C231" t="s">
        <v>6</v>
      </c>
    </row>
    <row r="232" spans="1:6" x14ac:dyDescent="0.25">
      <c r="A232" t="str">
        <f>HYPERLINK("https://stackoverflow.com/q/44750867","44750867")</f>
        <v>44750867</v>
      </c>
      <c r="C232" t="s">
        <v>6</v>
      </c>
    </row>
    <row r="233" spans="1:6" x14ac:dyDescent="0.25">
      <c r="A233" t="str">
        <f>HYPERLINK("https://stackoverflow.com/q/45016835","45016835")</f>
        <v>45016835</v>
      </c>
      <c r="C233" t="s">
        <v>6</v>
      </c>
    </row>
    <row r="234" spans="1:6" x14ac:dyDescent="0.25">
      <c r="A234" t="str">
        <f>HYPERLINK("https://stackoverflow.com/q/45163803","45163803")</f>
        <v>45163803</v>
      </c>
      <c r="D234" t="s">
        <v>6</v>
      </c>
    </row>
    <row r="235" spans="1:6" x14ac:dyDescent="0.25">
      <c r="A235" t="str">
        <f>HYPERLINK("https://stackoverflow.com/q/45228316","45228316")</f>
        <v>45228316</v>
      </c>
      <c r="D235" t="s">
        <v>6</v>
      </c>
    </row>
    <row r="236" spans="1:6" x14ac:dyDescent="0.25">
      <c r="A236" t="str">
        <f>HYPERLINK("https://stackoverflow.com/q/45268593","45268593")</f>
        <v>45268593</v>
      </c>
      <c r="D236" t="s">
        <v>6</v>
      </c>
    </row>
    <row r="237" spans="1:6" x14ac:dyDescent="0.25">
      <c r="A237" t="str">
        <f>HYPERLINK("https://stackoverflow.com/q/45332399","45332399")</f>
        <v>45332399</v>
      </c>
      <c r="F237" t="s">
        <v>6</v>
      </c>
    </row>
    <row r="238" spans="1:6" x14ac:dyDescent="0.25">
      <c r="A238" t="str">
        <f>HYPERLINK("https://stackoverflow.com/q/45347213","45347213")</f>
        <v>45347213</v>
      </c>
      <c r="F238" t="s">
        <v>6</v>
      </c>
    </row>
    <row r="239" spans="1:6" s="10" customFormat="1" x14ac:dyDescent="0.25">
      <c r="A239" s="10" t="str">
        <f>HYPERLINK("https://stackoverflow.com/q/45363900","45363900")</f>
        <v>45363900</v>
      </c>
      <c r="F239" s="10" t="s">
        <v>6</v>
      </c>
    </row>
    <row r="240" spans="1:6" x14ac:dyDescent="0.25">
      <c r="A240" t="str">
        <f>HYPERLINK("https://stackoverflow.com/q/45439161","45439161")</f>
        <v>45439161</v>
      </c>
      <c r="D240" t="s">
        <v>6</v>
      </c>
      <c r="F240" t="s">
        <v>6</v>
      </c>
    </row>
    <row r="241" spans="1:6" x14ac:dyDescent="0.25">
      <c r="A241" t="str">
        <f>HYPERLINK("https://stackoverflow.com/q/45470186","45470186")</f>
        <v>45470186</v>
      </c>
      <c r="C241" t="s">
        <v>6</v>
      </c>
    </row>
    <row r="242" spans="1:6" x14ac:dyDescent="0.25">
      <c r="A242" s="4" t="str">
        <f>HYPERLINK("https://stackoverflow.com/q/45480134","45480134")</f>
        <v>45480134</v>
      </c>
      <c r="C242" t="s">
        <v>6</v>
      </c>
    </row>
    <row r="243" spans="1:6" x14ac:dyDescent="0.25">
      <c r="A243" t="str">
        <f>HYPERLINK("https://stackoverflow.com/q/45505745","45505745")</f>
        <v>45505745</v>
      </c>
      <c r="D243" t="s">
        <v>6</v>
      </c>
    </row>
    <row r="244" spans="1:6" x14ac:dyDescent="0.25">
      <c r="A244" s="4" t="str">
        <f>HYPERLINK("https://stackoverflow.com/q/45707017","45707017")</f>
        <v>45707017</v>
      </c>
      <c r="E244" t="s">
        <v>6</v>
      </c>
    </row>
    <row r="245" spans="1:6" x14ac:dyDescent="0.25">
      <c r="A245" s="4" t="str">
        <f>HYPERLINK("https://stackoverflow.com/q/45732719","45732719")</f>
        <v>45732719</v>
      </c>
      <c r="D245" t="s">
        <v>6</v>
      </c>
      <c r="F245" t="s">
        <v>6</v>
      </c>
    </row>
    <row r="246" spans="1:6" x14ac:dyDescent="0.25">
      <c r="A246" s="4" t="str">
        <f>HYPERLINK("https://stackoverflow.com/q/45762101","45762101")</f>
        <v>45762101</v>
      </c>
      <c r="E246" t="s">
        <v>6</v>
      </c>
    </row>
    <row r="247" spans="1:6" x14ac:dyDescent="0.25">
      <c r="A247" s="4" t="str">
        <f>HYPERLINK("https://stackoverflow.com/q/45776718","45776718")</f>
        <v>45776718</v>
      </c>
      <c r="E247" t="s">
        <v>6</v>
      </c>
    </row>
    <row r="248" spans="1:6" x14ac:dyDescent="0.25">
      <c r="A248" t="str">
        <f>HYPERLINK("https://stackoverflow.com/q/46044932","46044932")</f>
        <v>46044932</v>
      </c>
      <c r="F248" t="s">
        <v>6</v>
      </c>
    </row>
    <row r="249" spans="1:6" x14ac:dyDescent="0.25">
      <c r="A249" s="4" t="str">
        <f>HYPERLINK("https://stackoverflow.com/q/46051737","46051737")</f>
        <v>46051737</v>
      </c>
      <c r="D249" t="s">
        <v>6</v>
      </c>
    </row>
    <row r="250" spans="1:6" x14ac:dyDescent="0.25">
      <c r="A250" s="4" t="str">
        <f>HYPERLINK("https://stackoverflow.com/q/46625113","46625113")</f>
        <v>46625113</v>
      </c>
      <c r="D250" t="s">
        <v>6</v>
      </c>
    </row>
    <row r="251" spans="1:6" x14ac:dyDescent="0.25">
      <c r="A251" t="str">
        <f>HYPERLINK("https://stackoverflow.com/q/46750719","46750719")</f>
        <v>46750719</v>
      </c>
      <c r="F251" t="s">
        <v>6</v>
      </c>
    </row>
    <row r="252" spans="1:6" x14ac:dyDescent="0.25">
      <c r="A252" s="4" t="str">
        <f>HYPERLINK("https://stackoverflow.com/q/46803849","46803849")</f>
        <v>46803849</v>
      </c>
      <c r="D252" t="s">
        <v>6</v>
      </c>
    </row>
    <row r="253" spans="1:6" x14ac:dyDescent="0.25">
      <c r="A253" t="str">
        <f>HYPERLINK("https://stackoverflow.com/q/47061093","47061093")</f>
        <v>47061093</v>
      </c>
      <c r="C253" t="s">
        <v>6</v>
      </c>
    </row>
    <row r="254" spans="1:6" x14ac:dyDescent="0.25">
      <c r="A254" t="str">
        <f>HYPERLINK("https://stackoverflow.com/q/47238903","47238903")</f>
        <v>47238903</v>
      </c>
      <c r="F254" t="s">
        <v>6</v>
      </c>
    </row>
    <row r="255" spans="1:6" x14ac:dyDescent="0.25">
      <c r="A255" t="str">
        <f>HYPERLINK("https://stackoverflow.com/q/47357656","47357656")</f>
        <v>47357656</v>
      </c>
      <c r="F255" t="s">
        <v>6</v>
      </c>
    </row>
    <row r="256" spans="1:6" x14ac:dyDescent="0.25">
      <c r="A256" t="str">
        <f>HYPERLINK("https://stackoverflow.com/q/47396612","47396612")</f>
        <v>47396612</v>
      </c>
      <c r="F256" t="s">
        <v>6</v>
      </c>
    </row>
    <row r="257" spans="1:6" x14ac:dyDescent="0.25">
      <c r="A257" t="str">
        <f>HYPERLINK("https://stackoverflow.com/q/47430378","47430378")</f>
        <v>47430378</v>
      </c>
      <c r="F257" t="s">
        <v>6</v>
      </c>
    </row>
    <row r="258" spans="1:6" x14ac:dyDescent="0.25">
      <c r="A258" t="str">
        <f>HYPERLINK("https://stackoverflow.com/q/47473644","47473644")</f>
        <v>47473644</v>
      </c>
      <c r="D258" t="s">
        <v>6</v>
      </c>
      <c r="F258" t="s">
        <v>6</v>
      </c>
    </row>
    <row r="259" spans="1:6" x14ac:dyDescent="0.25">
      <c r="A259" t="str">
        <f>HYPERLINK("https://stackoverflow.com/q/47530676","47530676")</f>
        <v>47530676</v>
      </c>
      <c r="D259" t="s">
        <v>6</v>
      </c>
    </row>
    <row r="260" spans="1:6" x14ac:dyDescent="0.25">
      <c r="A260" t="str">
        <f>HYPERLINK("https://stackoverflow.com/q/47550958","47550958")</f>
        <v>47550958</v>
      </c>
      <c r="F260" t="s">
        <v>6</v>
      </c>
    </row>
    <row r="261" spans="1:6" x14ac:dyDescent="0.25">
      <c r="A261" t="str">
        <f>HYPERLINK("https://stackoverflow.com/q/47640986","47640986")</f>
        <v>47640986</v>
      </c>
      <c r="F261" t="s">
        <v>6</v>
      </c>
    </row>
    <row r="262" spans="1:6" x14ac:dyDescent="0.25">
      <c r="A262" t="str">
        <f>HYPERLINK("https://stackoverflow.com/q/48080532","48080532")</f>
        <v>48080532</v>
      </c>
      <c r="F262" t="s">
        <v>6</v>
      </c>
    </row>
    <row r="263" spans="1:6" x14ac:dyDescent="0.25">
      <c r="A263" t="str">
        <f>HYPERLINK("https://stackoverflow.com/q/48137398","48137398")</f>
        <v>48137398</v>
      </c>
      <c r="F263" t="s">
        <v>6</v>
      </c>
    </row>
    <row r="264" spans="1:6" x14ac:dyDescent="0.25">
      <c r="A264" s="4" t="str">
        <f>HYPERLINK("https://stackoverflow.com/q/48777258","48777258")</f>
        <v>48777258</v>
      </c>
      <c r="D264" t="s">
        <v>6</v>
      </c>
    </row>
    <row r="265" spans="1:6" x14ac:dyDescent="0.25">
      <c r="A265" t="str">
        <f>HYPERLINK("https://stackoverflow.com/q/48828459","48828459")</f>
        <v>48828459</v>
      </c>
      <c r="D265" t="s">
        <v>6</v>
      </c>
    </row>
    <row r="266" spans="1:6" x14ac:dyDescent="0.25">
      <c r="A266" t="str">
        <f>HYPERLINK("https://stackoverflow.com/q/48849428","48849428")</f>
        <v>48849428</v>
      </c>
      <c r="F266" t="s">
        <v>6</v>
      </c>
    </row>
    <row r="267" spans="1:6" x14ac:dyDescent="0.25">
      <c r="A267" t="str">
        <f>HYPERLINK("https://stackoverflow.com/q/48868099","48868099")</f>
        <v>48868099</v>
      </c>
      <c r="C267" t="s">
        <v>6</v>
      </c>
    </row>
    <row r="268" spans="1:6" x14ac:dyDescent="0.25">
      <c r="A268" t="str">
        <f>HYPERLINK("https://stackoverflow.com/q/48905282","48905282")</f>
        <v>48905282</v>
      </c>
      <c r="F268" t="s">
        <v>6</v>
      </c>
    </row>
    <row r="269" spans="1:6" s="10" customFormat="1" x14ac:dyDescent="0.25">
      <c r="A269" s="4" t="str">
        <f>HYPERLINK("https://stackoverflow.com/q/48931494","48931494")</f>
        <v>48931494</v>
      </c>
      <c r="F269" s="10" t="s">
        <v>6</v>
      </c>
    </row>
    <row r="270" spans="1:6" x14ac:dyDescent="0.25">
      <c r="A270" t="str">
        <f>HYPERLINK("https://stackoverflow.com/q/49115552","49115552")</f>
        <v>49115552</v>
      </c>
      <c r="F270" t="s">
        <v>6</v>
      </c>
    </row>
    <row r="271" spans="1:6" x14ac:dyDescent="0.25">
      <c r="A271" t="str">
        <f>HYPERLINK("https://stackoverflow.com/q/49121281","49121281")</f>
        <v>49121281</v>
      </c>
      <c r="D271" t="s">
        <v>6</v>
      </c>
    </row>
    <row r="272" spans="1:6" x14ac:dyDescent="0.25">
      <c r="A272" t="str">
        <f>HYPERLINK("https://stackoverflow.com/q/49319971","49319971")</f>
        <v>49319971</v>
      </c>
      <c r="F272" t="s">
        <v>6</v>
      </c>
    </row>
    <row r="273" spans="1:6" x14ac:dyDescent="0.25">
      <c r="A273" s="4" t="str">
        <f>HYPERLINK("https://stackoverflow.com/q/49529620","49529620")</f>
        <v>49529620</v>
      </c>
      <c r="D273" t="s">
        <v>6</v>
      </c>
    </row>
    <row r="274" spans="1:6" x14ac:dyDescent="0.25">
      <c r="A274" t="str">
        <f>HYPERLINK("https://stackoverflow.com/q/49795182","49795182")</f>
        <v>49795182</v>
      </c>
      <c r="F274" t="s">
        <v>6</v>
      </c>
    </row>
    <row r="275" spans="1:6" x14ac:dyDescent="0.25">
      <c r="A275" t="str">
        <f>HYPERLINK("https://stackoverflow.com/q/49933033","49933033")</f>
        <v>49933033</v>
      </c>
      <c r="D275" t="s">
        <v>6</v>
      </c>
    </row>
    <row r="276" spans="1:6" x14ac:dyDescent="0.25">
      <c r="A276" t="str">
        <f>HYPERLINK("https://stackoverflow.com/q/50000800","50000800")</f>
        <v>50000800</v>
      </c>
      <c r="F276" t="s">
        <v>6</v>
      </c>
    </row>
    <row r="277" spans="1:6" x14ac:dyDescent="0.25">
      <c r="A277" t="str">
        <f>HYPERLINK("https://stackoverflow.com/q/50029330","50029330")</f>
        <v>50029330</v>
      </c>
      <c r="D277" t="s">
        <v>6</v>
      </c>
    </row>
    <row r="278" spans="1:6" x14ac:dyDescent="0.25">
      <c r="A278" t="str">
        <f>HYPERLINK("https://stackoverflow.com/q/50073692","50073692")</f>
        <v>50073692</v>
      </c>
      <c r="D278" t="s">
        <v>6</v>
      </c>
      <c r="F278" t="s">
        <v>6</v>
      </c>
    </row>
    <row r="279" spans="1:6" x14ac:dyDescent="0.25">
      <c r="A279" t="str">
        <f>HYPERLINK("https://stackoverflow.com/q/50103244","50103244")</f>
        <v>50103244</v>
      </c>
      <c r="D279" t="s">
        <v>6</v>
      </c>
    </row>
    <row r="280" spans="1:6" x14ac:dyDescent="0.25">
      <c r="A280" s="4" t="str">
        <f>HYPERLINK("https://stackoverflow.com/q/51017372","51017372")</f>
        <v>51017372</v>
      </c>
      <c r="F280" t="s">
        <v>6</v>
      </c>
    </row>
    <row r="281" spans="1:6" x14ac:dyDescent="0.25">
      <c r="A281" s="4" t="str">
        <f>HYPERLINK("https://stackoverflow.com/q/51040297","51040297")</f>
        <v>51040297</v>
      </c>
      <c r="D281" t="s">
        <v>6</v>
      </c>
    </row>
    <row r="282" spans="1:6" x14ac:dyDescent="0.25">
      <c r="A282" t="str">
        <f>HYPERLINK("https://stackoverflow.com/q/51055140","51055140")</f>
        <v>51055140</v>
      </c>
      <c r="F282" t="s">
        <v>6</v>
      </c>
    </row>
    <row r="283" spans="1:6" x14ac:dyDescent="0.25">
      <c r="A283" s="4" t="str">
        <f>HYPERLINK("https://stackoverflow.com/q/51163044","51163044")</f>
        <v>51163044</v>
      </c>
      <c r="D283" t="s">
        <v>6</v>
      </c>
    </row>
    <row r="284" spans="1:6" x14ac:dyDescent="0.25">
      <c r="A284" s="4" t="str">
        <f>HYPERLINK("https://stackoverflow.com/q/51226394","51226394")</f>
        <v>51226394</v>
      </c>
      <c r="F284" t="s">
        <v>6</v>
      </c>
    </row>
    <row r="285" spans="1:6" x14ac:dyDescent="0.25">
      <c r="A285" t="str">
        <f>HYPERLINK("https://stackoverflow.com/q/51357343","51357343")</f>
        <v>51357343</v>
      </c>
      <c r="F285" t="s">
        <v>6</v>
      </c>
    </row>
    <row r="286" spans="1:6" x14ac:dyDescent="0.25">
      <c r="A286" t="str">
        <f>HYPERLINK("https://stackoverflow.com/q/51421763","51421763")</f>
        <v>51421763</v>
      </c>
      <c r="C286" t="s">
        <v>6</v>
      </c>
    </row>
    <row r="287" spans="1:6" x14ac:dyDescent="0.25">
      <c r="A287" t="str">
        <f>HYPERLINK("https://stackoverflow.com/q/51559653","51559653")</f>
        <v>51559653</v>
      </c>
      <c r="C287" t="s">
        <v>6</v>
      </c>
    </row>
    <row r="288" spans="1:6" x14ac:dyDescent="0.25">
      <c r="A288" s="4" t="str">
        <f>HYPERLINK("https://stackoverflow.com/q/51618382","51618382")</f>
        <v>51618382</v>
      </c>
      <c r="D288" t="s">
        <v>6</v>
      </c>
    </row>
    <row r="289" spans="1:6" x14ac:dyDescent="0.25">
      <c r="A289" s="4" t="str">
        <f>HYPERLINK("https://stackoverflow.com/q/51692856","51692856")</f>
        <v>51692856</v>
      </c>
      <c r="E289" t="s">
        <v>6</v>
      </c>
    </row>
    <row r="290" spans="1:6" x14ac:dyDescent="0.25">
      <c r="A290" t="str">
        <f>HYPERLINK("https://stackoverflow.com/q/51731313","51731313")</f>
        <v>51731313</v>
      </c>
      <c r="D290" t="s">
        <v>6</v>
      </c>
    </row>
    <row r="291" spans="1:6" x14ac:dyDescent="0.25">
      <c r="A291" s="4" t="str">
        <f>HYPERLINK("https://stackoverflow.com/q/51867544","51867544")</f>
        <v>51867544</v>
      </c>
      <c r="F291" t="s">
        <v>6</v>
      </c>
    </row>
    <row r="292" spans="1:6" x14ac:dyDescent="0.25">
      <c r="A292" t="str">
        <f>HYPERLINK("https://stackoverflow.com/q/51886329","51886329")</f>
        <v>51886329</v>
      </c>
      <c r="C292" t="s">
        <v>6</v>
      </c>
    </row>
    <row r="293" spans="1:6" x14ac:dyDescent="0.25">
      <c r="A293" s="4" t="str">
        <f>HYPERLINK("https://stackoverflow.com/q/51906646","51906646")</f>
        <v>51906646</v>
      </c>
      <c r="D293" t="s">
        <v>6</v>
      </c>
      <c r="F293" t="s">
        <v>6</v>
      </c>
    </row>
    <row r="294" spans="1:6" x14ac:dyDescent="0.25">
      <c r="A294" t="str">
        <f>HYPERLINK("https://stackoverflow.com/q/51936143","51936143")</f>
        <v>51936143</v>
      </c>
      <c r="C294" t="s">
        <v>6</v>
      </c>
    </row>
    <row r="295" spans="1:6" x14ac:dyDescent="0.25">
      <c r="A295" t="str">
        <f>HYPERLINK("https://stackoverflow.com/q/52005183","52005183")</f>
        <v>52005183</v>
      </c>
      <c r="D295" t="s">
        <v>6</v>
      </c>
      <c r="F295" t="s">
        <v>6</v>
      </c>
    </row>
    <row r="296" spans="1:6" x14ac:dyDescent="0.25">
      <c r="A296" s="4" t="str">
        <f>HYPERLINK("https://stackoverflow.com/q/52029150","52029150")</f>
        <v>52029150</v>
      </c>
      <c r="F296" t="s">
        <v>6</v>
      </c>
    </row>
    <row r="297" spans="1:6" x14ac:dyDescent="0.25">
      <c r="A297" t="str">
        <f>HYPERLINK("https://stackoverflow.com/q/52240754","52240754")</f>
        <v>52240754</v>
      </c>
      <c r="C297" t="s">
        <v>6</v>
      </c>
    </row>
    <row r="298" spans="1:6" x14ac:dyDescent="0.25">
      <c r="A298" s="4" t="str">
        <f>HYPERLINK("https://stackoverflow.com/q/52307195","52307195")</f>
        <v>52307195</v>
      </c>
      <c r="C298" t="s">
        <v>6</v>
      </c>
    </row>
    <row r="299" spans="1:6" x14ac:dyDescent="0.25">
      <c r="A299" t="str">
        <f>HYPERLINK("https://stackoverflow.com/q/52373873","52373873")</f>
        <v>52373873</v>
      </c>
      <c r="D299" t="s">
        <v>6</v>
      </c>
    </row>
    <row r="300" spans="1:6" x14ac:dyDescent="0.25">
      <c r="A300" t="str">
        <f>HYPERLINK("https://stackoverflow.com/q/52414729","52414729")</f>
        <v>52414729</v>
      </c>
      <c r="C300" t="s">
        <v>6</v>
      </c>
    </row>
    <row r="301" spans="1:6" x14ac:dyDescent="0.25">
      <c r="A301" t="str">
        <f>HYPERLINK("https://stackoverflow.com/q/52422909","52422909")</f>
        <v>52422909</v>
      </c>
      <c r="C301" t="s">
        <v>6</v>
      </c>
      <c r="D301" t="s">
        <v>6</v>
      </c>
    </row>
    <row r="302" spans="1:6" x14ac:dyDescent="0.25">
      <c r="A302" t="str">
        <f>HYPERLINK("https://stackoverflow.com/q/52678329","52678329")</f>
        <v>52678329</v>
      </c>
      <c r="F302" t="s">
        <v>6</v>
      </c>
    </row>
    <row r="303" spans="1:6" x14ac:dyDescent="0.25">
      <c r="A303" t="str">
        <f>HYPERLINK("https://stackoverflow.com/q/52883429","52883429")</f>
        <v>52883429</v>
      </c>
      <c r="C303" t="s">
        <v>6</v>
      </c>
      <c r="D303" t="s">
        <v>6</v>
      </c>
    </row>
    <row r="304" spans="1:6" x14ac:dyDescent="0.25">
      <c r="A304" t="str">
        <f>HYPERLINK("https://stackoverflow.com/q/52932529","52932529")</f>
        <v>52932529</v>
      </c>
      <c r="C304" t="s">
        <v>6</v>
      </c>
      <c r="D304" t="s">
        <v>6</v>
      </c>
    </row>
    <row r="305" spans="1:6" x14ac:dyDescent="0.25">
      <c r="A305" t="str">
        <f>HYPERLINK("https://stackoverflow.com/q/53166978","53166978")</f>
        <v>53166978</v>
      </c>
      <c r="D305" t="s">
        <v>6</v>
      </c>
      <c r="F305" t="s">
        <v>6</v>
      </c>
    </row>
    <row r="306" spans="1:6" x14ac:dyDescent="0.25">
      <c r="A306" t="str">
        <f>HYPERLINK("https://stackoverflow.com/q/53197443","53197443")</f>
        <v>53197443</v>
      </c>
      <c r="C306" t="s">
        <v>6</v>
      </c>
    </row>
    <row r="307" spans="1:6" x14ac:dyDescent="0.25">
      <c r="A307" t="str">
        <f>HYPERLINK("https://stackoverflow.com/q/53236883","53236883")</f>
        <v>53236883</v>
      </c>
      <c r="F307" t="s">
        <v>6</v>
      </c>
    </row>
    <row r="308" spans="1:6" x14ac:dyDescent="0.25">
      <c r="A308" t="str">
        <f>HYPERLINK("https://stackoverflow.com/q/53788686","53788686")</f>
        <v>53788686</v>
      </c>
      <c r="C308" t="s">
        <v>6</v>
      </c>
    </row>
    <row r="309" spans="1:6" x14ac:dyDescent="0.25">
      <c r="A309" t="str">
        <f>HYPERLINK("https://stackoverflow.com/q/53824143","53824143")</f>
        <v>53824143</v>
      </c>
      <c r="D309" t="s">
        <v>6</v>
      </c>
    </row>
    <row r="310" spans="1:6" x14ac:dyDescent="0.25">
      <c r="A310" t="str">
        <f>HYPERLINK("https://stackoverflow.com/q/53871411","53871411")</f>
        <v>53871411</v>
      </c>
      <c r="D310" t="s">
        <v>6</v>
      </c>
    </row>
    <row r="311" spans="1:6" x14ac:dyDescent="0.25">
      <c r="A311" t="str">
        <f>HYPERLINK("https://stackoverflow.com/q/53929530","53929530")</f>
        <v>53929530</v>
      </c>
      <c r="C311" t="s">
        <v>6</v>
      </c>
      <c r="D311" t="s">
        <v>6</v>
      </c>
    </row>
    <row r="312" spans="1:6" x14ac:dyDescent="0.25">
      <c r="A312" t="str">
        <f>HYPERLINK("https://stackoverflow.com/q/54142718","54142718")</f>
        <v>54142718</v>
      </c>
      <c r="C312" t="s">
        <v>6</v>
      </c>
    </row>
    <row r="313" spans="1:6" x14ac:dyDescent="0.25">
      <c r="A313" t="str">
        <f>HYPERLINK("https://stackoverflow.com/q/54194083","54194083")</f>
        <v>54194083</v>
      </c>
      <c r="F313" t="s">
        <v>6</v>
      </c>
    </row>
    <row r="314" spans="1:6" x14ac:dyDescent="0.25">
      <c r="A314" t="str">
        <f>HYPERLINK("https://stackoverflow.com/q/54216015","54216015")</f>
        <v>54216015</v>
      </c>
      <c r="C314" t="s">
        <v>6</v>
      </c>
    </row>
    <row r="315" spans="1:6" x14ac:dyDescent="0.25">
      <c r="A315" t="str">
        <f>HYPERLINK("https://stackoverflow.com/q/54345238","54345238")</f>
        <v>54345238</v>
      </c>
      <c r="F315" t="s">
        <v>6</v>
      </c>
    </row>
    <row r="316" spans="1:6" x14ac:dyDescent="0.25">
      <c r="A316" t="str">
        <f>HYPERLINK("https://stackoverflow.com/q/54386645","54386645")</f>
        <v>54386645</v>
      </c>
      <c r="D316" t="s">
        <v>6</v>
      </c>
      <c r="F316" t="s">
        <v>6</v>
      </c>
    </row>
    <row r="317" spans="1:6" x14ac:dyDescent="0.25">
      <c r="A317" t="str">
        <f>HYPERLINK("https://stackoverflow.com/q/54518123","54518123")</f>
        <v>54518123</v>
      </c>
      <c r="C317" t="s">
        <v>6</v>
      </c>
    </row>
    <row r="318" spans="1:6" x14ac:dyDescent="0.25">
      <c r="A318" t="str">
        <f>HYPERLINK("https://stackoverflow.com/q/54584102","54584102")</f>
        <v>54584102</v>
      </c>
      <c r="C318" t="s">
        <v>6</v>
      </c>
    </row>
    <row r="319" spans="1:6" x14ac:dyDescent="0.25">
      <c r="A319" t="str">
        <f>HYPERLINK("https://stackoverflow.com/q/54654594","54654594")</f>
        <v>54654594</v>
      </c>
      <c r="D319" t="s">
        <v>6</v>
      </c>
    </row>
    <row r="320" spans="1:6" x14ac:dyDescent="0.25">
      <c r="A320" s="4" t="str">
        <f>HYPERLINK("https://stackoverflow.com/q/54673390","54673390")</f>
        <v>54673390</v>
      </c>
      <c r="F320" t="s">
        <v>6</v>
      </c>
    </row>
    <row r="321" spans="1:6" x14ac:dyDescent="0.25">
      <c r="A321" t="str">
        <f>HYPERLINK("https://stackoverflow.com/q/54685795","54685795")</f>
        <v>54685795</v>
      </c>
      <c r="D321" t="s">
        <v>6</v>
      </c>
      <c r="F321" t="s">
        <v>6</v>
      </c>
    </row>
    <row r="322" spans="1:6" x14ac:dyDescent="0.25">
      <c r="A322" t="str">
        <f>HYPERLINK("https://stackoverflow.com/q/54732530","54732530")</f>
        <v>54732530</v>
      </c>
      <c r="C322" t="s">
        <v>6</v>
      </c>
      <c r="F322" t="s">
        <v>6</v>
      </c>
    </row>
    <row r="323" spans="1:6" x14ac:dyDescent="0.25">
      <c r="A323" t="str">
        <f>HYPERLINK("https://stackoverflow.com/q/54744985","54744985")</f>
        <v>54744985</v>
      </c>
      <c r="D323" t="s">
        <v>6</v>
      </c>
      <c r="F323" t="s">
        <v>6</v>
      </c>
    </row>
    <row r="324" spans="1:6" x14ac:dyDescent="0.25">
      <c r="A324" t="str">
        <f>HYPERLINK("https://stackoverflow.com/q/54828693","54828693")</f>
        <v>54828693</v>
      </c>
      <c r="F324" t="s">
        <v>6</v>
      </c>
    </row>
    <row r="325" spans="1:6" x14ac:dyDescent="0.25">
      <c r="A325" t="str">
        <f>HYPERLINK("https://stackoverflow.com/q/54942298","54942298")</f>
        <v>54942298</v>
      </c>
      <c r="C325" t="s">
        <v>6</v>
      </c>
    </row>
    <row r="326" spans="1:6" s="3" customFormat="1" x14ac:dyDescent="0.25">
      <c r="A326" s="14" t="str">
        <f>HYPERLINK("https://stackoverflow.com/q/54991767","54991767")</f>
        <v>54991767</v>
      </c>
    </row>
    <row r="327" spans="1:6" s="3" customFormat="1" x14ac:dyDescent="0.25">
      <c r="A327" s="3" t="str">
        <f>HYPERLINK("https://stackoverflow.com/q/55077268","55077268")</f>
        <v>55077268</v>
      </c>
    </row>
    <row r="328" spans="1:6" x14ac:dyDescent="0.25">
      <c r="A328" t="str">
        <f>HYPERLINK("https://stackoverflow.com/q/55079278","55079278")</f>
        <v>55079278</v>
      </c>
      <c r="C328" t="s">
        <v>6</v>
      </c>
    </row>
    <row r="329" spans="1:6" x14ac:dyDescent="0.25">
      <c r="A329" t="str">
        <f>HYPERLINK("https://stackoverflow.com/q/55159072","55159072")</f>
        <v>55159072</v>
      </c>
      <c r="D329" t="s">
        <v>6</v>
      </c>
      <c r="F329" t="s">
        <v>6</v>
      </c>
    </row>
    <row r="330" spans="1:6" x14ac:dyDescent="0.25">
      <c r="A330" t="str">
        <f>HYPERLINK("https://stackoverflow.com/q/55273581","55273581")</f>
        <v>55273581</v>
      </c>
      <c r="D330" t="s">
        <v>6</v>
      </c>
    </row>
    <row r="331" spans="1:6" x14ac:dyDescent="0.25">
      <c r="A331" t="str">
        <f>HYPERLINK("https://stackoverflow.com/q/55317892","55317892")</f>
        <v>55317892</v>
      </c>
    </row>
    <row r="332" spans="1:6" x14ac:dyDescent="0.25">
      <c r="A332" s="4" t="str">
        <f>HYPERLINK("https://stackoverflow.com/q/55971193","55971193")</f>
        <v>55971193</v>
      </c>
      <c r="D332" t="s">
        <v>6</v>
      </c>
      <c r="F332" t="s">
        <v>6</v>
      </c>
    </row>
    <row r="333" spans="1:6" x14ac:dyDescent="0.25">
      <c r="A333" t="str">
        <f>HYPERLINK("https://stackoverflow.com/q/55988320","55988320")</f>
        <v>55988320</v>
      </c>
      <c r="C333" t="s">
        <v>6</v>
      </c>
    </row>
    <row r="334" spans="1:6" x14ac:dyDescent="0.25">
      <c r="A334" t="str">
        <f>HYPERLINK("https://stackoverflow.com/q/56042093","56042093")</f>
        <v>56042093</v>
      </c>
      <c r="C334" t="s">
        <v>6</v>
      </c>
      <c r="D334" t="s">
        <v>6</v>
      </c>
      <c r="F334" t="s">
        <v>6</v>
      </c>
    </row>
    <row r="335" spans="1:6" x14ac:dyDescent="0.25">
      <c r="A335" t="str">
        <f>HYPERLINK("https://stackoverflow.com/q/56118952","56118952")</f>
        <v>56118952</v>
      </c>
      <c r="D335" t="s">
        <v>6</v>
      </c>
      <c r="F335" t="s">
        <v>6</v>
      </c>
    </row>
    <row r="336" spans="1:6" x14ac:dyDescent="0.25">
      <c r="A336" t="str">
        <f>HYPERLINK("https://stackoverflow.com/q/56136063","56136063")</f>
        <v>56136063</v>
      </c>
      <c r="F336" t="s">
        <v>6</v>
      </c>
    </row>
    <row r="337" spans="1:6" x14ac:dyDescent="0.25">
      <c r="A337" t="str">
        <f>HYPERLINK("https://stackoverflow.com/q/56177089","56177089")</f>
        <v>56177089</v>
      </c>
    </row>
    <row r="338" spans="1:6" x14ac:dyDescent="0.25">
      <c r="A338" t="str">
        <f>HYPERLINK("https://stackoverflow.com/q/56524349","56524349")</f>
        <v>56524349</v>
      </c>
      <c r="C338" t="s">
        <v>6</v>
      </c>
    </row>
    <row r="339" spans="1:6" x14ac:dyDescent="0.25">
      <c r="A339" t="str">
        <f>HYPERLINK("https://stackoverflow.com/q/56568852","56568852")</f>
        <v>56568852</v>
      </c>
      <c r="D339" t="s">
        <v>6</v>
      </c>
      <c r="F339" t="s">
        <v>6</v>
      </c>
    </row>
    <row r="340" spans="1:6" x14ac:dyDescent="0.25">
      <c r="A340" t="str">
        <f>HYPERLINK("https://stackoverflow.com/q/56578951","56578951")</f>
        <v>56578951</v>
      </c>
      <c r="D340" t="s">
        <v>6</v>
      </c>
      <c r="F340" t="s">
        <v>6</v>
      </c>
    </row>
    <row r="341" spans="1:6" x14ac:dyDescent="0.25">
      <c r="A341" t="str">
        <f>HYPERLINK("https://stackoverflow.com/q/56628264","56628264")</f>
        <v>56628264</v>
      </c>
      <c r="D341" t="s">
        <v>6</v>
      </c>
      <c r="F341" t="s">
        <v>6</v>
      </c>
    </row>
    <row r="342" spans="1:6" x14ac:dyDescent="0.25">
      <c r="A342" t="str">
        <f>HYPERLINK("https://stackoverflow.com/q/56912560","56912560")</f>
        <v>56912560</v>
      </c>
      <c r="C342" t="s">
        <v>6</v>
      </c>
      <c r="D342" t="s">
        <v>6</v>
      </c>
    </row>
    <row r="343" spans="1:6" x14ac:dyDescent="0.25">
      <c r="A343" t="str">
        <f>HYPERLINK("https://stackoverflow.com/q/56970228","56970228")</f>
        <v>56970228</v>
      </c>
      <c r="D343" t="s">
        <v>6</v>
      </c>
    </row>
    <row r="344" spans="1:6" x14ac:dyDescent="0.25">
      <c r="A344" t="str">
        <f>HYPERLINK("https://stackoverflow.com/q/57006115","57006115")</f>
        <v>57006115</v>
      </c>
      <c r="F344" t="s">
        <v>6</v>
      </c>
    </row>
    <row r="345" spans="1:6" x14ac:dyDescent="0.25">
      <c r="A345" t="str">
        <f>HYPERLINK("https://stackoverflow.com/q/57438927","57438927")</f>
        <v>57438927</v>
      </c>
      <c r="D345" t="s">
        <v>6</v>
      </c>
      <c r="F345" t="s">
        <v>6</v>
      </c>
    </row>
    <row r="346" spans="1:6" x14ac:dyDescent="0.25">
      <c r="A346" t="str">
        <f>HYPERLINK("https://stackoverflow.com/q/57551772","57551772")</f>
        <v>57551772</v>
      </c>
      <c r="F346" t="s">
        <v>6</v>
      </c>
    </row>
    <row r="347" spans="1:6" x14ac:dyDescent="0.25">
      <c r="A347" t="str">
        <f>HYPERLINK("https://stackoverflow.com/q/57608609","57608609")</f>
        <v>57608609</v>
      </c>
      <c r="D347" t="s">
        <v>6</v>
      </c>
      <c r="F347" t="s">
        <v>6</v>
      </c>
    </row>
    <row r="348" spans="1:6" x14ac:dyDescent="0.25">
      <c r="A348" t="str">
        <f>HYPERLINK("https://stackoverflow.com/q/57648472","57648472")</f>
        <v>57648472</v>
      </c>
      <c r="F348" t="s">
        <v>6</v>
      </c>
    </row>
    <row r="349" spans="1:6" x14ac:dyDescent="0.25">
      <c r="A349" t="str">
        <f>HYPERLINK("https://stackoverflow.com/q/32814889","32814889")</f>
        <v>32814889</v>
      </c>
      <c r="D349" t="s">
        <v>6</v>
      </c>
      <c r="F349" t="s">
        <v>6</v>
      </c>
    </row>
    <row r="350" spans="1:6" x14ac:dyDescent="0.25">
      <c r="A350" t="str">
        <f>HYPERLINK("https://stackoverflow.com/q/53429136","53429136")</f>
        <v>53429136</v>
      </c>
      <c r="F350" t="s">
        <v>6</v>
      </c>
    </row>
    <row r="351" spans="1:6" x14ac:dyDescent="0.25">
      <c r="A351" t="str">
        <f>HYPERLINK("https://stackoverflow.com/q/30190321","30190321")</f>
        <v>30190321</v>
      </c>
      <c r="D351" t="s">
        <v>6</v>
      </c>
      <c r="F351" t="s">
        <v>6</v>
      </c>
    </row>
    <row r="352" spans="1:6" x14ac:dyDescent="0.25">
      <c r="A352" t="str">
        <f>HYPERLINK("https://stackoverflow.com/q/53243184","53243184")</f>
        <v>53243184</v>
      </c>
      <c r="D352" t="s">
        <v>6</v>
      </c>
    </row>
    <row r="353" spans="1:6" x14ac:dyDescent="0.25">
      <c r="A353" t="str">
        <f>HYPERLINK("https://stackoverflow.com/q/38800235","38800235")</f>
        <v>38800235</v>
      </c>
      <c r="D353" t="s">
        <v>6</v>
      </c>
    </row>
    <row r="354" spans="1:6" x14ac:dyDescent="0.25">
      <c r="A354" t="str">
        <f>HYPERLINK("https://stackoverflow.com/q/19498638","19498638")</f>
        <v>19498638</v>
      </c>
      <c r="D354" t="s">
        <v>6</v>
      </c>
      <c r="F354" t="s">
        <v>6</v>
      </c>
    </row>
    <row r="355" spans="1:6" x14ac:dyDescent="0.25">
      <c r="A355" t="str">
        <f>HYPERLINK("https://stackoverflow.com/q/17871338","17871338")</f>
        <v>17871338</v>
      </c>
      <c r="D355" t="s">
        <v>6</v>
      </c>
      <c r="F355" t="s">
        <v>6</v>
      </c>
    </row>
    <row r="356" spans="1:6" x14ac:dyDescent="0.25">
      <c r="A356" t="str">
        <f>HYPERLINK("https://stackoverflow.com/q/18133172","18133172")</f>
        <v>18133172</v>
      </c>
      <c r="D356" t="s">
        <v>6</v>
      </c>
      <c r="F356" t="s">
        <v>6</v>
      </c>
    </row>
    <row r="357" spans="1:6" x14ac:dyDescent="0.25">
      <c r="A357" t="str">
        <f>HYPERLINK("https://stackoverflow.com/q/24016516","24016516")</f>
        <v>24016516</v>
      </c>
      <c r="C357" t="s">
        <v>6</v>
      </c>
      <c r="F357" t="s">
        <v>6</v>
      </c>
    </row>
    <row r="358" spans="1:6" x14ac:dyDescent="0.25">
      <c r="A358" t="str">
        <f>HYPERLINK("https://stackoverflow.com/q/53666125","53666125")</f>
        <v>53666125</v>
      </c>
      <c r="D358" t="s">
        <v>6</v>
      </c>
    </row>
    <row r="359" spans="1:6" x14ac:dyDescent="0.25">
      <c r="A359" t="str">
        <f>HYPERLINK("https://stackoverflow.com/q/19165882","19165882")</f>
        <v>19165882</v>
      </c>
      <c r="E359" t="s">
        <v>6</v>
      </c>
    </row>
    <row r="360" spans="1:6" x14ac:dyDescent="0.25">
      <c r="A360" t="str">
        <f>HYPERLINK("https://stackoverflow.com/q/48422660","48422660")</f>
        <v>48422660</v>
      </c>
      <c r="C360" t="s">
        <v>6</v>
      </c>
    </row>
    <row r="361" spans="1:6" x14ac:dyDescent="0.25">
      <c r="A361" t="str">
        <f>HYPERLINK("https://stackoverflow.com/q/38539737","38539737")</f>
        <v>38539737</v>
      </c>
      <c r="D361" t="s">
        <v>6</v>
      </c>
      <c r="F361" t="s">
        <v>6</v>
      </c>
    </row>
    <row r="362" spans="1:6" x14ac:dyDescent="0.25">
      <c r="A362" t="str">
        <f>HYPERLINK("https://stackoverflow.com/q/31848833","31848833")</f>
        <v>31848833</v>
      </c>
      <c r="D362" t="s">
        <v>6</v>
      </c>
    </row>
    <row r="363" spans="1:6" x14ac:dyDescent="0.25">
      <c r="A363" t="str">
        <f>HYPERLINK("https://stackoverflow.com/q/43508021","43508021")</f>
        <v>43508021</v>
      </c>
      <c r="F363" t="s">
        <v>6</v>
      </c>
    </row>
    <row r="364" spans="1:6" x14ac:dyDescent="0.25">
      <c r="A364" t="str">
        <f>HYPERLINK("https://stackoverflow.com/q/47727535","47727535")</f>
        <v>47727535</v>
      </c>
      <c r="D364" t="s">
        <v>6</v>
      </c>
      <c r="F364" t="s">
        <v>6</v>
      </c>
    </row>
    <row r="365" spans="1:6" x14ac:dyDescent="0.25">
      <c r="A365" t="str">
        <f>HYPERLINK("https://stackoverflow.com/q/37460480","37460480")</f>
        <v>37460480</v>
      </c>
      <c r="C365" t="s">
        <v>6</v>
      </c>
      <c r="D365" t="s">
        <v>6</v>
      </c>
    </row>
    <row r="366" spans="1:6" x14ac:dyDescent="0.25">
      <c r="A366" t="str">
        <f>HYPERLINK("https://stackoverflow.com/q/18158136","18158136")</f>
        <v>18158136</v>
      </c>
      <c r="C366" t="s">
        <v>6</v>
      </c>
    </row>
    <row r="367" spans="1:6" x14ac:dyDescent="0.25">
      <c r="A367" t="str">
        <f>HYPERLINK("https://stackoverflow.com/q/14598457","14598457")</f>
        <v>14598457</v>
      </c>
      <c r="D367" t="s">
        <v>6</v>
      </c>
    </row>
    <row r="368" spans="1:6" ht="29.25" customHeight="1" x14ac:dyDescent="0.25">
      <c r="A368" t="str">
        <f>HYPERLINK("https://stackoverflow.com/q/51797657","51797657")</f>
        <v>51797657</v>
      </c>
      <c r="D368" t="s">
        <v>6</v>
      </c>
    </row>
    <row r="369" spans="1:7" ht="29.25" customHeight="1" x14ac:dyDescent="0.25">
      <c r="A369" t="str">
        <f>HYPERLINK("https://stackoverflow.com/q/49234901","49234901")</f>
        <v>49234901</v>
      </c>
      <c r="C369" t="s">
        <v>6</v>
      </c>
    </row>
    <row r="370" spans="1:7" ht="29.25" customHeight="1" x14ac:dyDescent="0.25">
      <c r="A370" t="str">
        <f>HYPERLINK("https://stackoverflow.com/q/56187945","56187945")</f>
        <v>56187945</v>
      </c>
      <c r="E370" t="s">
        <v>6</v>
      </c>
    </row>
    <row r="371" spans="1:7" ht="29.25" customHeight="1" x14ac:dyDescent="0.25">
      <c r="A371" s="4" t="str">
        <f>HYPERLINK("https://stackoverflow.com/q/1980284","1980284")</f>
        <v>1980284</v>
      </c>
      <c r="F371" t="s">
        <v>6</v>
      </c>
    </row>
    <row r="372" spans="1:7" ht="29.25" customHeight="1" x14ac:dyDescent="0.25">
      <c r="A372" t="str">
        <f>HYPERLINK("https://stackoverflow.com/q/43961133","43961133")</f>
        <v>43961133</v>
      </c>
      <c r="D372" t="s">
        <v>6</v>
      </c>
      <c r="F372" t="s">
        <v>6</v>
      </c>
    </row>
    <row r="373" spans="1:7" ht="29.25" customHeight="1" x14ac:dyDescent="0.25">
      <c r="A373" t="str">
        <f>HYPERLINK("https://stackoverflow.com/q/49994553","49994553")</f>
        <v>49994553</v>
      </c>
      <c r="C373" t="s">
        <v>6</v>
      </c>
    </row>
    <row r="374" spans="1:7" ht="20.25" customHeight="1" x14ac:dyDescent="0.25">
      <c r="A374" t="str">
        <f>HYPERLINK("https://stackoverflow.com/q/44348218","44348218")</f>
        <v>44348218</v>
      </c>
      <c r="D374" t="s">
        <v>6</v>
      </c>
      <c r="F374" t="s">
        <v>6</v>
      </c>
    </row>
    <row r="375" spans="1:7" ht="29.25" customHeight="1" x14ac:dyDescent="0.25">
      <c r="A375" s="4" t="str">
        <f>HYPERLINK("https://stackoverflow.com/q/26989371","26989371")</f>
        <v>26989371</v>
      </c>
      <c r="F375" t="s">
        <v>6</v>
      </c>
    </row>
    <row r="376" spans="1:7" x14ac:dyDescent="0.25">
      <c r="A376" t="str">
        <f>HYPERLINK("https://stackoverflow.com/q/53963625","53963625")</f>
        <v>53963625</v>
      </c>
      <c r="C376" t="s">
        <v>6</v>
      </c>
    </row>
    <row r="377" spans="1:7" x14ac:dyDescent="0.25">
      <c r="C377">
        <f>COUNTBLANK(C2:C376)</f>
        <v>276</v>
      </c>
      <c r="D377">
        <f>COUNTBLANK(D2:D376)</f>
        <v>212</v>
      </c>
      <c r="E377">
        <f>COUNTBLANK(E2:E376)</f>
        <v>361</v>
      </c>
      <c r="F377">
        <f>COUNTBLANK(F2:F376)</f>
        <v>219</v>
      </c>
      <c r="G377">
        <f>COUNTBLANK(G2:G376)</f>
        <v>375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workbookViewId="0">
      <pane ySplit="1" topLeftCell="A358" activePane="bottomLeft" state="frozen"/>
      <selection pane="bottomLeft" activeCell="D369" sqref="D369"/>
    </sheetView>
  </sheetViews>
  <sheetFormatPr defaultRowHeight="15" x14ac:dyDescent="0.25"/>
  <cols>
    <col min="1" max="1" width="22.85546875" customWidth="1"/>
    <col min="7" max="7" width="20" customWidth="1"/>
    <col min="8" max="8" width="12.5703125" customWidth="1"/>
    <col min="9" max="9" width="10.42578125" customWidth="1"/>
    <col min="10" max="10" width="9.5703125" customWidth="1"/>
    <col min="11" max="11" width="12" customWidth="1"/>
    <col min="12" max="12" width="10.42578125" customWidth="1"/>
  </cols>
  <sheetData>
    <row r="1" spans="1:13" ht="40.5" customHeight="1" x14ac:dyDescent="0.25">
      <c r="A1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11"/>
      <c r="H1" s="11"/>
      <c r="I1" s="11"/>
      <c r="J1" s="11"/>
      <c r="K1" s="11"/>
      <c r="L1" s="11"/>
      <c r="M1" s="11"/>
    </row>
    <row r="2" spans="1:13" x14ac:dyDescent="0.25">
      <c r="A2" t="str">
        <f>HYPERLINK("https://stackoverflow.com/q/41554532","41554532")</f>
        <v>41554532</v>
      </c>
      <c r="F2" t="s">
        <v>5</v>
      </c>
    </row>
    <row r="3" spans="1:13" x14ac:dyDescent="0.25">
      <c r="A3" t="str">
        <f>HYPERLINK("https://stackoverflow.com/q/41422907","41422907")</f>
        <v>41422907</v>
      </c>
      <c r="F3" t="s">
        <v>5</v>
      </c>
    </row>
    <row r="4" spans="1:13" x14ac:dyDescent="0.25">
      <c r="A4" s="4" t="str">
        <f>HYPERLINK("https://stackoverflow.com/q/41414049","41414049")</f>
        <v>41414049</v>
      </c>
      <c r="C4" t="s">
        <v>5</v>
      </c>
    </row>
    <row r="5" spans="1:13" x14ac:dyDescent="0.25">
      <c r="A5" t="str">
        <f>HYPERLINK("https://stackoverflow.com/q/41407261","41407261")</f>
        <v>41407261</v>
      </c>
      <c r="C5" t="s">
        <v>5</v>
      </c>
      <c r="D5" t="s">
        <v>5</v>
      </c>
    </row>
    <row r="6" spans="1:13" x14ac:dyDescent="0.25">
      <c r="A6" t="str">
        <f>HYPERLINK("https://stackoverflow.com/q/41103458","41103458")</f>
        <v>41103458</v>
      </c>
      <c r="D6" t="s">
        <v>5</v>
      </c>
    </row>
    <row r="7" spans="1:13" x14ac:dyDescent="0.25">
      <c r="A7" t="str">
        <f>HYPERLINK("https://stackoverflow.com/q/40874880","40874880")</f>
        <v>40874880</v>
      </c>
      <c r="C7" t="s">
        <v>5</v>
      </c>
      <c r="D7" t="s">
        <v>5</v>
      </c>
    </row>
    <row r="8" spans="1:13" x14ac:dyDescent="0.25">
      <c r="A8" t="str">
        <f>HYPERLINK("https://stackoverflow.com/q/40749100","40749100")</f>
        <v>40749100</v>
      </c>
      <c r="D8" t="s">
        <v>5</v>
      </c>
      <c r="F8" t="s">
        <v>5</v>
      </c>
    </row>
    <row r="9" spans="1:13" x14ac:dyDescent="0.25">
      <c r="A9" t="str">
        <f>HYPERLINK("https://stackoverflow.com/q/40559675","40559675")</f>
        <v>40559675</v>
      </c>
      <c r="F9" t="s">
        <v>5</v>
      </c>
    </row>
    <row r="10" spans="1:13" x14ac:dyDescent="0.25">
      <c r="A10" t="str">
        <f>HYPERLINK("https://stackoverflow.com/q/40196213","40196213")</f>
        <v>40196213</v>
      </c>
      <c r="C10" t="s">
        <v>5</v>
      </c>
    </row>
    <row r="11" spans="1:13" x14ac:dyDescent="0.25">
      <c r="A11" t="str">
        <f>HYPERLINK("https://stackoverflow.com/q/39952885","39952885")</f>
        <v>39952885</v>
      </c>
      <c r="D11" t="s">
        <v>5</v>
      </c>
      <c r="F11" t="s">
        <v>5</v>
      </c>
    </row>
    <row r="12" spans="1:13" x14ac:dyDescent="0.25">
      <c r="A12" t="str">
        <f>HYPERLINK("https://stackoverflow.com/q/39801191","39801191")</f>
        <v>39801191</v>
      </c>
      <c r="F12" t="s">
        <v>5</v>
      </c>
    </row>
    <row r="13" spans="1:13" x14ac:dyDescent="0.25">
      <c r="A13" t="str">
        <f>HYPERLINK("https://stackoverflow.com/q/39556613","39556613")</f>
        <v>39556613</v>
      </c>
      <c r="F13" t="s">
        <v>5</v>
      </c>
    </row>
    <row r="14" spans="1:13" x14ac:dyDescent="0.25">
      <c r="A14" t="str">
        <f>HYPERLINK("https://stackoverflow.com/q/39473118","39473118")</f>
        <v>39473118</v>
      </c>
      <c r="D14" t="s">
        <v>5</v>
      </c>
      <c r="F14" t="s">
        <v>5</v>
      </c>
    </row>
    <row r="15" spans="1:13" x14ac:dyDescent="0.25">
      <c r="A15" t="str">
        <f>HYPERLINK("https://stackoverflow.com/q/39086596","39086596")</f>
        <v>39086596</v>
      </c>
      <c r="D15" t="s">
        <v>5</v>
      </c>
    </row>
    <row r="16" spans="1:13" x14ac:dyDescent="0.25">
      <c r="A16" t="str">
        <f>HYPERLINK("https://stackoverflow.com/q/38616773","38616773")</f>
        <v>38616773</v>
      </c>
      <c r="F16" t="s">
        <v>5</v>
      </c>
    </row>
    <row r="17" spans="1:6" x14ac:dyDescent="0.25">
      <c r="A17" t="str">
        <f>HYPERLINK("https://stackoverflow.com/q/38473861","38473861")</f>
        <v>38473861</v>
      </c>
      <c r="C17" t="s">
        <v>5</v>
      </c>
      <c r="D17" t="s">
        <v>5</v>
      </c>
    </row>
    <row r="18" spans="1:6" x14ac:dyDescent="0.25">
      <c r="A18" t="str">
        <f>HYPERLINK("https://stackoverflow.com/q/37664804","37664804")</f>
        <v>37664804</v>
      </c>
      <c r="D18" t="s">
        <v>5</v>
      </c>
      <c r="F18" t="s">
        <v>5</v>
      </c>
    </row>
    <row r="19" spans="1:6" x14ac:dyDescent="0.25">
      <c r="A19" t="str">
        <f>HYPERLINK("https://stackoverflow.com/q/37605970","37605970")</f>
        <v>37605970</v>
      </c>
      <c r="C19" t="s">
        <v>5</v>
      </c>
      <c r="D19" t="s">
        <v>5</v>
      </c>
    </row>
    <row r="20" spans="1:6" x14ac:dyDescent="0.25">
      <c r="A20" t="str">
        <f>HYPERLINK("https://stackoverflow.com/q/36934542","36934542")</f>
        <v>36934542</v>
      </c>
      <c r="F20" t="s">
        <v>5</v>
      </c>
    </row>
    <row r="21" spans="1:6" x14ac:dyDescent="0.25">
      <c r="A21" t="str">
        <f>HYPERLINK("https://stackoverflow.com/q/36690327","36690327")</f>
        <v>36690327</v>
      </c>
      <c r="D21" t="s">
        <v>5</v>
      </c>
      <c r="F21" t="s">
        <v>5</v>
      </c>
    </row>
    <row r="22" spans="1:6" x14ac:dyDescent="0.25">
      <c r="A22" t="str">
        <f>HYPERLINK("https://stackoverflow.com/q/36515944","36515944")</f>
        <v>36515944</v>
      </c>
      <c r="D22" t="s">
        <v>5</v>
      </c>
      <c r="F22" t="s">
        <v>5</v>
      </c>
    </row>
    <row r="23" spans="1:6" x14ac:dyDescent="0.25">
      <c r="A23" t="str">
        <f>HYPERLINK("https://stackoverflow.com/q/35966660","35966660")</f>
        <v>35966660</v>
      </c>
      <c r="F23" t="s">
        <v>5</v>
      </c>
    </row>
    <row r="24" spans="1:6" x14ac:dyDescent="0.25">
      <c r="A24" t="str">
        <f>HYPERLINK("https://stackoverflow.com/q/35852440","35852440")</f>
        <v>35852440</v>
      </c>
      <c r="C24" t="s">
        <v>5</v>
      </c>
    </row>
    <row r="25" spans="1:6" x14ac:dyDescent="0.25">
      <c r="A25" t="str">
        <f>HYPERLINK("https://stackoverflow.com/q/35654799","35654799")</f>
        <v>35654799</v>
      </c>
      <c r="C25" t="s">
        <v>5</v>
      </c>
    </row>
    <row r="26" spans="1:6" x14ac:dyDescent="0.25">
      <c r="A26" t="str">
        <f>HYPERLINK("https://stackoverflow.com/q/35262511","35262511")</f>
        <v>35262511</v>
      </c>
      <c r="F26" t="s">
        <v>5</v>
      </c>
    </row>
    <row r="27" spans="1:6" x14ac:dyDescent="0.25">
      <c r="A27" t="str">
        <f>HYPERLINK("https://stackoverflow.com/q/32960566","32960566")</f>
        <v>32960566</v>
      </c>
      <c r="F27" t="s">
        <v>5</v>
      </c>
    </row>
    <row r="28" spans="1:6" x14ac:dyDescent="0.25">
      <c r="A28" t="str">
        <f>HYPERLINK("https://stackoverflow.com/q/32811098","32811098")</f>
        <v>32811098</v>
      </c>
      <c r="C28" t="s">
        <v>5</v>
      </c>
    </row>
    <row r="29" spans="1:6" x14ac:dyDescent="0.25">
      <c r="A29" t="str">
        <f>HYPERLINK("https://stackoverflow.com/q/32534693","32534693")</f>
        <v>32534693</v>
      </c>
      <c r="D29" t="s">
        <v>5</v>
      </c>
      <c r="F29" t="s">
        <v>5</v>
      </c>
    </row>
    <row r="30" spans="1:6" x14ac:dyDescent="0.25">
      <c r="A30" t="str">
        <f>HYPERLINK("https://stackoverflow.com/q/32428430","32428430")</f>
        <v>32428430</v>
      </c>
      <c r="D30" t="s">
        <v>5</v>
      </c>
      <c r="F30" t="s">
        <v>5</v>
      </c>
    </row>
    <row r="31" spans="1:6" x14ac:dyDescent="0.25">
      <c r="A31" t="str">
        <f>HYPERLINK("https://stackoverflow.com/q/31402119","31402119")</f>
        <v>31402119</v>
      </c>
      <c r="D31" t="s">
        <v>5</v>
      </c>
      <c r="F31" t="s">
        <v>5</v>
      </c>
    </row>
    <row r="32" spans="1:6" x14ac:dyDescent="0.25">
      <c r="A32" t="str">
        <f>HYPERLINK("https://stackoverflow.com/q/30589413","30589413")</f>
        <v>30589413</v>
      </c>
      <c r="D32" t="s">
        <v>5</v>
      </c>
    </row>
    <row r="33" spans="1:6" x14ac:dyDescent="0.25">
      <c r="A33" t="str">
        <f>HYPERLINK("https://stackoverflow.com/q/30038172","30038172")</f>
        <v>30038172</v>
      </c>
      <c r="C33" t="s">
        <v>5</v>
      </c>
    </row>
    <row r="34" spans="1:6" x14ac:dyDescent="0.25">
      <c r="A34" t="str">
        <f>HYPERLINK("https://stackoverflow.com/q/30002710","30002710")</f>
        <v>30002710</v>
      </c>
      <c r="F34" t="s">
        <v>5</v>
      </c>
    </row>
    <row r="35" spans="1:6" x14ac:dyDescent="0.25">
      <c r="A35" t="str">
        <f>HYPERLINK("https://stackoverflow.com/q/29825092","29825092")</f>
        <v>29825092</v>
      </c>
      <c r="E35" t="s">
        <v>5</v>
      </c>
    </row>
    <row r="36" spans="1:6" x14ac:dyDescent="0.25">
      <c r="A36" t="str">
        <f>HYPERLINK("https://stackoverflow.com/q/29597812","29597812")</f>
        <v>29597812</v>
      </c>
      <c r="F36" t="s">
        <v>5</v>
      </c>
    </row>
    <row r="37" spans="1:6" x14ac:dyDescent="0.25">
      <c r="A37" t="str">
        <f>HYPERLINK("https://stackoverflow.com/q/28825670","28825670")</f>
        <v>28825670</v>
      </c>
      <c r="C37" t="s">
        <v>5</v>
      </c>
    </row>
    <row r="38" spans="1:6" x14ac:dyDescent="0.25">
      <c r="A38" t="str">
        <f>HYPERLINK("https://stackoverflow.com/q/28524708","28524708")</f>
        <v>28524708</v>
      </c>
      <c r="D38" t="s">
        <v>5</v>
      </c>
      <c r="F38" t="s">
        <v>5</v>
      </c>
    </row>
    <row r="39" spans="1:6" x14ac:dyDescent="0.25">
      <c r="A39" t="str">
        <f>HYPERLINK("https://stackoverflow.com/q/28477542","28477542")</f>
        <v>28477542</v>
      </c>
      <c r="F39" t="s">
        <v>5</v>
      </c>
    </row>
    <row r="40" spans="1:6" x14ac:dyDescent="0.25">
      <c r="A40" t="str">
        <f>HYPERLINK("https://stackoverflow.com/q/27879468","27879468")</f>
        <v>27879468</v>
      </c>
      <c r="D40" t="s">
        <v>5</v>
      </c>
    </row>
    <row r="41" spans="1:6" x14ac:dyDescent="0.25">
      <c r="A41" t="str">
        <f>HYPERLINK("https://stackoverflow.com/q/25516177","25516177")</f>
        <v>25516177</v>
      </c>
      <c r="C41" t="s">
        <v>5</v>
      </c>
      <c r="D41" t="s">
        <v>5</v>
      </c>
    </row>
    <row r="42" spans="1:6" x14ac:dyDescent="0.25">
      <c r="A42" t="str">
        <f>HYPERLINK("https://stackoverflow.com/q/22752191","22752191")</f>
        <v>22752191</v>
      </c>
      <c r="D42" t="s">
        <v>5</v>
      </c>
      <c r="F42" t="s">
        <v>5</v>
      </c>
    </row>
    <row r="43" spans="1:6" x14ac:dyDescent="0.25">
      <c r="A43" t="str">
        <f>HYPERLINK("https://stackoverflow.com/q/21956750","21956750")</f>
        <v>21956750</v>
      </c>
      <c r="D43" t="s">
        <v>5</v>
      </c>
      <c r="F43" t="s">
        <v>5</v>
      </c>
    </row>
    <row r="44" spans="1:6" x14ac:dyDescent="0.25">
      <c r="A44" t="str">
        <f>HYPERLINK("https://stackoverflow.com/q/20473913","20473913")</f>
        <v>20473913</v>
      </c>
      <c r="F44" t="s">
        <v>5</v>
      </c>
    </row>
    <row r="45" spans="1:6" x14ac:dyDescent="0.25">
      <c r="A45" t="str">
        <f>HYPERLINK("https://stackoverflow.com/q/20461691","20461691")</f>
        <v>20461691</v>
      </c>
      <c r="F45" t="s">
        <v>5</v>
      </c>
    </row>
    <row r="46" spans="1:6" x14ac:dyDescent="0.25">
      <c r="A46" t="str">
        <f>HYPERLINK("https://stackoverflow.com/q/16648340","16648340")</f>
        <v>16648340</v>
      </c>
      <c r="D46" t="s">
        <v>5</v>
      </c>
    </row>
    <row r="47" spans="1:6" x14ac:dyDescent="0.25">
      <c r="A47" t="str">
        <f>HYPERLINK("https://stackoverflow.com/q/16513057","16513057")</f>
        <v>16513057</v>
      </c>
      <c r="C47" t="s">
        <v>5</v>
      </c>
    </row>
    <row r="48" spans="1:6" x14ac:dyDescent="0.25">
      <c r="A48" t="str">
        <f>HYPERLINK("https://stackoverflow.com/q/16214061","16214061")</f>
        <v>16214061</v>
      </c>
      <c r="D48" t="s">
        <v>5</v>
      </c>
    </row>
    <row r="49" spans="1:6" x14ac:dyDescent="0.25">
      <c r="A49" t="str">
        <f>HYPERLINK("https://stackoverflow.com/q/15301643","15301643")</f>
        <v>15301643</v>
      </c>
      <c r="D49" t="s">
        <v>5</v>
      </c>
      <c r="F49" t="s">
        <v>5</v>
      </c>
    </row>
    <row r="50" spans="1:6" x14ac:dyDescent="0.25">
      <c r="A50" t="str">
        <f>HYPERLINK("https://stackoverflow.com/q/14001312","14001312")</f>
        <v>14001312</v>
      </c>
      <c r="D50" t="s">
        <v>5</v>
      </c>
    </row>
    <row r="51" spans="1:6" x14ac:dyDescent="0.25">
      <c r="A51" t="str">
        <f>HYPERLINK("https://stackoverflow.com/q/10004528","10004528")</f>
        <v>10004528</v>
      </c>
      <c r="C51" t="s">
        <v>5</v>
      </c>
    </row>
    <row r="52" spans="1:6" x14ac:dyDescent="0.25">
      <c r="A52" t="str">
        <f>HYPERLINK("https://stackoverflow.com/q/9662476","9662476")</f>
        <v>9662476</v>
      </c>
      <c r="D52" t="s">
        <v>5</v>
      </c>
    </row>
    <row r="53" spans="1:6" x14ac:dyDescent="0.25">
      <c r="A53" t="str">
        <f>HYPERLINK("https://stackoverflow.com/q/7772284","7772284")</f>
        <v>7772284</v>
      </c>
      <c r="F53" t="s">
        <v>5</v>
      </c>
    </row>
    <row r="54" spans="1:6" x14ac:dyDescent="0.25">
      <c r="A54" t="str">
        <f>HYPERLINK("https://stackoverflow.com/q/5150203","5150203")</f>
        <v>5150203</v>
      </c>
      <c r="F54" t="s">
        <v>5</v>
      </c>
    </row>
    <row r="55" spans="1:6" x14ac:dyDescent="0.25">
      <c r="A55" t="str">
        <f>HYPERLINK("https://stackoverflow.com/q/57696376","57696376")</f>
        <v>57696376</v>
      </c>
      <c r="D55" t="s">
        <v>5</v>
      </c>
    </row>
    <row r="56" spans="1:6" x14ac:dyDescent="0.25">
      <c r="A56" t="str">
        <f>HYPERLINK("https://stackoverflow.com/q/57428111","57428111")</f>
        <v>57428111</v>
      </c>
      <c r="C56" t="s">
        <v>6</v>
      </c>
    </row>
    <row r="57" spans="1:6" x14ac:dyDescent="0.25">
      <c r="A57" t="str">
        <f>HYPERLINK("https://stackoverflow.com/q/56948847","56948847")</f>
        <v>56948847</v>
      </c>
      <c r="D57" t="s">
        <v>5</v>
      </c>
    </row>
    <row r="58" spans="1:6" x14ac:dyDescent="0.25">
      <c r="A58" t="str">
        <f>HYPERLINK("https://stackoverflow.com/q/56687570","56687570")</f>
        <v>56687570</v>
      </c>
      <c r="F58" t="s">
        <v>5</v>
      </c>
    </row>
    <row r="59" spans="1:6" x14ac:dyDescent="0.25">
      <c r="A59" t="str">
        <f>HYPERLINK("https://stackoverflow.com/q/55644159","55644159")</f>
        <v>55644159</v>
      </c>
      <c r="E59" t="s">
        <v>5</v>
      </c>
    </row>
    <row r="60" spans="1:6" x14ac:dyDescent="0.25">
      <c r="A60" t="str">
        <f>HYPERLINK("https://stackoverflow.com/q/55384124","55384124")</f>
        <v>55384124</v>
      </c>
      <c r="F60" t="s">
        <v>5</v>
      </c>
    </row>
    <row r="61" spans="1:6" x14ac:dyDescent="0.25">
      <c r="A61" t="str">
        <f>HYPERLINK("https://stackoverflow.com/q/54315079","54315079")</f>
        <v>54315079</v>
      </c>
      <c r="E61" t="s">
        <v>5</v>
      </c>
    </row>
    <row r="62" spans="1:6" x14ac:dyDescent="0.25">
      <c r="A62" t="str">
        <f>HYPERLINK("https://stackoverflow.com/q/54169718","54169718")</f>
        <v>54169718</v>
      </c>
      <c r="E62" t="s">
        <v>5</v>
      </c>
    </row>
    <row r="63" spans="1:6" x14ac:dyDescent="0.25">
      <c r="A63" t="str">
        <f>HYPERLINK("https://stackoverflow.com/q/53935124","53935124")</f>
        <v>53935124</v>
      </c>
      <c r="C63" t="s">
        <v>5</v>
      </c>
    </row>
    <row r="64" spans="1:6" x14ac:dyDescent="0.25">
      <c r="A64" t="str">
        <f>HYPERLINK("https://stackoverflow.com/q/53827630","53827630")</f>
        <v>53827630</v>
      </c>
      <c r="F64" t="s">
        <v>5</v>
      </c>
    </row>
    <row r="65" spans="1:6" x14ac:dyDescent="0.25">
      <c r="A65" t="str">
        <f>HYPERLINK("https://stackoverflow.com/q/53498564","53498564")</f>
        <v>53498564</v>
      </c>
      <c r="D65" t="s">
        <v>5</v>
      </c>
    </row>
    <row r="66" spans="1:6" x14ac:dyDescent="0.25">
      <c r="A66" t="str">
        <f>HYPERLINK("https://stackoverflow.com/q/53121053","53121053")</f>
        <v>53121053</v>
      </c>
      <c r="F66" t="s">
        <v>5</v>
      </c>
    </row>
    <row r="67" spans="1:6" x14ac:dyDescent="0.25">
      <c r="A67" t="str">
        <f>HYPERLINK("https://stackoverflow.com/q/52142111","52142111")</f>
        <v>52142111</v>
      </c>
      <c r="F67" t="s">
        <v>5</v>
      </c>
    </row>
    <row r="68" spans="1:6" x14ac:dyDescent="0.25">
      <c r="A68" t="str">
        <f>HYPERLINK("https://stackoverflow.com/q/51121356","51121356")</f>
        <v>51121356</v>
      </c>
      <c r="D68" t="s">
        <v>5</v>
      </c>
    </row>
    <row r="69" spans="1:6" x14ac:dyDescent="0.25">
      <c r="A69" t="str">
        <f>HYPERLINK("https://stackoverflow.com/q/50862238","50862238")</f>
        <v>50862238</v>
      </c>
      <c r="D69" t="s">
        <v>5</v>
      </c>
      <c r="F69" t="s">
        <v>5</v>
      </c>
    </row>
    <row r="70" spans="1:6" x14ac:dyDescent="0.25">
      <c r="A70" t="str">
        <f>HYPERLINK("https://stackoverflow.com/q/50615434","50615434")</f>
        <v>50615434</v>
      </c>
      <c r="F70" t="s">
        <v>5</v>
      </c>
    </row>
    <row r="71" spans="1:6" x14ac:dyDescent="0.25">
      <c r="A71" t="str">
        <f>HYPERLINK("https://stackoverflow.com/q/50211190","50211190")</f>
        <v>50211190</v>
      </c>
      <c r="D71" t="s">
        <v>5</v>
      </c>
      <c r="F71" t="s">
        <v>5</v>
      </c>
    </row>
    <row r="72" spans="1:6" x14ac:dyDescent="0.25">
      <c r="A72" t="str">
        <f>HYPERLINK("https://stackoverflow.com/q/49954175","49954175")</f>
        <v>49954175</v>
      </c>
      <c r="D72" t="s">
        <v>5</v>
      </c>
    </row>
    <row r="73" spans="1:6" x14ac:dyDescent="0.25">
      <c r="A73" t="str">
        <f>HYPERLINK("https://stackoverflow.com/q/49303590","49303590")</f>
        <v>49303590</v>
      </c>
      <c r="F73" t="s">
        <v>5</v>
      </c>
    </row>
    <row r="74" spans="1:6" x14ac:dyDescent="0.25">
      <c r="A74" s="4" t="str">
        <f>HYPERLINK("https://stackoverflow.com/q/49016166","49016166")</f>
        <v>49016166</v>
      </c>
      <c r="C74" t="s">
        <v>5</v>
      </c>
    </row>
    <row r="75" spans="1:6" x14ac:dyDescent="0.25">
      <c r="A75" t="str">
        <f>HYPERLINK("https://stackoverflow.com/q/48801905","48801905")</f>
        <v>48801905</v>
      </c>
      <c r="F75" t="s">
        <v>5</v>
      </c>
    </row>
    <row r="76" spans="1:6" x14ac:dyDescent="0.25">
      <c r="A76" t="str">
        <f>HYPERLINK("https://stackoverflow.com/q/48644184","48644184")</f>
        <v>48644184</v>
      </c>
      <c r="C76" t="s">
        <v>5</v>
      </c>
      <c r="F76" t="s">
        <v>5</v>
      </c>
    </row>
    <row r="77" spans="1:6" x14ac:dyDescent="0.25">
      <c r="A77" t="str">
        <f>HYPERLINK("https://stackoverflow.com/q/48617634","48617634")</f>
        <v>48617634</v>
      </c>
      <c r="F77" t="s">
        <v>5</v>
      </c>
    </row>
    <row r="78" spans="1:6" x14ac:dyDescent="0.25">
      <c r="A78" t="str">
        <f>HYPERLINK("https://stackoverflow.com/q/48193931","48193931")</f>
        <v>48193931</v>
      </c>
      <c r="F78" t="s">
        <v>5</v>
      </c>
    </row>
    <row r="79" spans="1:6" x14ac:dyDescent="0.25">
      <c r="A79" t="str">
        <f>HYPERLINK("https://stackoverflow.com/q/48115828","48115828")</f>
        <v>48115828</v>
      </c>
      <c r="C79" t="s">
        <v>5</v>
      </c>
    </row>
    <row r="80" spans="1:6" x14ac:dyDescent="0.25">
      <c r="A80" t="str">
        <f>HYPERLINK("https://stackoverflow.com/q/47908910","47908910")</f>
        <v>47908910</v>
      </c>
      <c r="F80" t="s">
        <v>5</v>
      </c>
    </row>
    <row r="81" spans="1:6" x14ac:dyDescent="0.25">
      <c r="A81" t="str">
        <f>HYPERLINK("https://stackoverflow.com/q/47405134","47405134")</f>
        <v>47405134</v>
      </c>
      <c r="F81" t="s">
        <v>5</v>
      </c>
    </row>
    <row r="82" spans="1:6" x14ac:dyDescent="0.25">
      <c r="A82" t="str">
        <f>HYPERLINK("https://stackoverflow.com/q/47320085","47320085")</f>
        <v>47320085</v>
      </c>
      <c r="F82" t="s">
        <v>5</v>
      </c>
    </row>
    <row r="83" spans="1:6" x14ac:dyDescent="0.25">
      <c r="A83" t="str">
        <f>HYPERLINK("https://stackoverflow.com/q/47261778","47261778")</f>
        <v>47261778</v>
      </c>
      <c r="C83" t="s">
        <v>5</v>
      </c>
    </row>
    <row r="84" spans="1:6" x14ac:dyDescent="0.25">
      <c r="A84" t="str">
        <f>HYPERLINK("https://stackoverflow.com/q/46633033","46633033")</f>
        <v>46633033</v>
      </c>
      <c r="D84" t="s">
        <v>5</v>
      </c>
    </row>
    <row r="85" spans="1:6" x14ac:dyDescent="0.25">
      <c r="A85" t="str">
        <f>HYPERLINK("https://stackoverflow.com/q/46594153","46594153")</f>
        <v>46594153</v>
      </c>
      <c r="F85" t="s">
        <v>5</v>
      </c>
    </row>
    <row r="86" spans="1:6" x14ac:dyDescent="0.25">
      <c r="A86" t="str">
        <f>HYPERLINK("https://stackoverflow.com/q/46231706","46231706")</f>
        <v>46231706</v>
      </c>
      <c r="F86" t="s">
        <v>5</v>
      </c>
    </row>
    <row r="87" spans="1:6" x14ac:dyDescent="0.25">
      <c r="A87" t="str">
        <f>HYPERLINK("https://stackoverflow.com/q/46108802","46108802")</f>
        <v>46108802</v>
      </c>
      <c r="D87" t="s">
        <v>5</v>
      </c>
    </row>
    <row r="88" spans="1:6" x14ac:dyDescent="0.25">
      <c r="A88" t="str">
        <f>HYPERLINK("https://stackoverflow.com/q/45631620","45631620")</f>
        <v>45631620</v>
      </c>
      <c r="F88" t="s">
        <v>5</v>
      </c>
    </row>
    <row r="89" spans="1:6" x14ac:dyDescent="0.25">
      <c r="A89" t="str">
        <f>HYPERLINK("https://stackoverflow.com/q/44479120","44479120")</f>
        <v>44479120</v>
      </c>
      <c r="D89" t="s">
        <v>5</v>
      </c>
      <c r="F89" t="s">
        <v>5</v>
      </c>
    </row>
    <row r="90" spans="1:6" x14ac:dyDescent="0.25">
      <c r="A90" t="str">
        <f>HYPERLINK("https://stackoverflow.com/q/44061689","44061689")</f>
        <v>44061689</v>
      </c>
      <c r="D90" t="s">
        <v>5</v>
      </c>
    </row>
    <row r="91" spans="1:6" x14ac:dyDescent="0.25">
      <c r="A91" t="str">
        <f>HYPERLINK("https://stackoverflow.com/q/43702371","43702371")</f>
        <v>43702371</v>
      </c>
      <c r="C91" t="s">
        <v>5</v>
      </c>
      <c r="F91" t="s">
        <v>5</v>
      </c>
    </row>
    <row r="92" spans="1:6" x14ac:dyDescent="0.25">
      <c r="A92" t="str">
        <f>HYPERLINK("https://stackoverflow.com/q/43282566","43282566")</f>
        <v>43282566</v>
      </c>
      <c r="D92" t="s">
        <v>5</v>
      </c>
    </row>
    <row r="93" spans="1:6" x14ac:dyDescent="0.25">
      <c r="A93" t="str">
        <f>HYPERLINK("https://stackoverflow.com/q/42824656","42824656")</f>
        <v>42824656</v>
      </c>
      <c r="F93" t="s">
        <v>5</v>
      </c>
    </row>
    <row r="94" spans="1:6" x14ac:dyDescent="0.25">
      <c r="A94" t="str">
        <f>HYPERLINK("https://stackoverflow.com/q/42769611","42769611")</f>
        <v>42769611</v>
      </c>
      <c r="F94" t="s">
        <v>5</v>
      </c>
    </row>
    <row r="95" spans="1:6" x14ac:dyDescent="0.25">
      <c r="A95" t="str">
        <f>HYPERLINK("https://stackoverflow.com/q/42707053","42707053")</f>
        <v>42707053</v>
      </c>
      <c r="F95" t="s">
        <v>5</v>
      </c>
    </row>
    <row r="96" spans="1:6" x14ac:dyDescent="0.25">
      <c r="A96" t="str">
        <f>HYPERLINK("https://stackoverflow.com/q/42643886","42643886")</f>
        <v>42643886</v>
      </c>
      <c r="F96" t="s">
        <v>5</v>
      </c>
    </row>
    <row r="97" spans="1:6" x14ac:dyDescent="0.25">
      <c r="A97" t="str">
        <f>HYPERLINK("https://stackoverflow.com/q/42502181","42502181")</f>
        <v>42502181</v>
      </c>
      <c r="E97" t="s">
        <v>5</v>
      </c>
    </row>
    <row r="98" spans="1:6" x14ac:dyDescent="0.25">
      <c r="A98" t="str">
        <f>HYPERLINK("https://stackoverflow.com/q/41996329","41996329")</f>
        <v>41996329</v>
      </c>
      <c r="F98" t="s">
        <v>5</v>
      </c>
    </row>
    <row r="99" spans="1:6" x14ac:dyDescent="0.25">
      <c r="A99" t="str">
        <f>HYPERLINK("https://stackoverflow.com/q/41560119","41560119")</f>
        <v>41560119</v>
      </c>
      <c r="D99" t="s">
        <v>5</v>
      </c>
    </row>
    <row r="100" spans="1:6" x14ac:dyDescent="0.25">
      <c r="A100" t="str">
        <f>HYPERLINK("https://stackoverflow.com/q/41554532","41554532")</f>
        <v>41554532</v>
      </c>
      <c r="F100" t="s">
        <v>5</v>
      </c>
    </row>
    <row r="101" spans="1:6" x14ac:dyDescent="0.25">
      <c r="A101" t="str">
        <f>HYPERLINK("https://stackoverflow.com/q/41422907","41422907")</f>
        <v>41422907</v>
      </c>
      <c r="F101" t="s">
        <v>5</v>
      </c>
    </row>
    <row r="102" spans="1:6" x14ac:dyDescent="0.25">
      <c r="A102" t="str">
        <f>HYPERLINK("https://stackoverflow.com/q/49504923","49504923")</f>
        <v>49504923</v>
      </c>
      <c r="C102" t="s">
        <v>5</v>
      </c>
    </row>
    <row r="103" spans="1:6" x14ac:dyDescent="0.25">
      <c r="A103" t="str">
        <f>HYPERLINK("https://stackoverflow.com/q/38263102","38263102")</f>
        <v>38263102</v>
      </c>
      <c r="F103" t="s">
        <v>5</v>
      </c>
    </row>
    <row r="104" spans="1:6" x14ac:dyDescent="0.25">
      <c r="A104" t="str">
        <f>HYPERLINK("https://stackoverflow.com/q/57243250","57243250")</f>
        <v>57243250</v>
      </c>
    </row>
    <row r="105" spans="1:6" x14ac:dyDescent="0.25">
      <c r="A105" t="str">
        <f>HYPERLINK("https://stackoverflow.com/q/24043663","24043663")</f>
        <v>24043663</v>
      </c>
      <c r="F105" t="s">
        <v>5</v>
      </c>
    </row>
    <row r="106" spans="1:6" x14ac:dyDescent="0.25">
      <c r="A106" t="str">
        <f>HYPERLINK("https://stackoverflow.com/q/44361329","44361329")</f>
        <v>44361329</v>
      </c>
      <c r="D106" t="s">
        <v>5</v>
      </c>
    </row>
    <row r="107" spans="1:6" x14ac:dyDescent="0.25">
      <c r="A107" t="str">
        <f>HYPERLINK("https://stackoverflow.com/q/51921993","51921993")</f>
        <v>51921993</v>
      </c>
      <c r="D107" t="s">
        <v>5</v>
      </c>
      <c r="F107" t="s">
        <v>5</v>
      </c>
    </row>
    <row r="108" spans="1:6" x14ac:dyDescent="0.25">
      <c r="A108" t="str">
        <f>HYPERLINK("https://stackoverflow.com/q/34522968","34522968")</f>
        <v>34522968</v>
      </c>
      <c r="D108" t="s">
        <v>5</v>
      </c>
      <c r="F108" t="s">
        <v>5</v>
      </c>
    </row>
    <row r="109" spans="1:6" x14ac:dyDescent="0.25">
      <c r="A109" t="str">
        <f>HYPERLINK("https://stackoverflow.com/q/48350066","48350066")</f>
        <v>48350066</v>
      </c>
      <c r="D109" t="s">
        <v>5</v>
      </c>
    </row>
    <row r="110" spans="1:6" x14ac:dyDescent="0.25">
      <c r="A110" t="str">
        <f>HYPERLINK("https://stackoverflow.com/q/48971338","48971338")</f>
        <v>48971338</v>
      </c>
      <c r="D110" t="s">
        <v>5</v>
      </c>
      <c r="F110" t="s">
        <v>5</v>
      </c>
    </row>
    <row r="111" spans="1:6" x14ac:dyDescent="0.25">
      <c r="A111" t="str">
        <f>HYPERLINK("https://stackoverflow.com/q/51053557","51053557")</f>
        <v>51053557</v>
      </c>
      <c r="F111" t="s">
        <v>5</v>
      </c>
    </row>
    <row r="112" spans="1:6" x14ac:dyDescent="0.25">
      <c r="A112" t="str">
        <f>HYPERLINK("https://stackoverflow.com/q/20805836","20805836")</f>
        <v>20805836</v>
      </c>
      <c r="F112" t="s">
        <v>5</v>
      </c>
    </row>
    <row r="113" spans="1:6" x14ac:dyDescent="0.25">
      <c r="A113" t="str">
        <f>HYPERLINK("https://stackoverflow.com/q/56711850","56711850")</f>
        <v>56711850</v>
      </c>
      <c r="F113" t="s">
        <v>5</v>
      </c>
    </row>
    <row r="114" spans="1:6" x14ac:dyDescent="0.25">
      <c r="A114" t="str">
        <f>HYPERLINK("https://stackoverflow.com/q/57452086","57452086")</f>
        <v>57452086</v>
      </c>
      <c r="F114" t="s">
        <v>5</v>
      </c>
    </row>
    <row r="115" spans="1:6" x14ac:dyDescent="0.25">
      <c r="A115" t="str">
        <f>HYPERLINK("https://stackoverflow.com/q/22267142","22267142")</f>
        <v>22267142</v>
      </c>
      <c r="C115" t="s">
        <v>5</v>
      </c>
      <c r="D115" t="s">
        <v>5</v>
      </c>
    </row>
    <row r="116" spans="1:6" x14ac:dyDescent="0.25">
      <c r="A116" t="str">
        <f>HYPERLINK("https://stackoverflow.com/q/29132067","29132067")</f>
        <v>29132067</v>
      </c>
      <c r="D116" t="s">
        <v>5</v>
      </c>
    </row>
    <row r="117" spans="1:6" x14ac:dyDescent="0.25">
      <c r="A117" t="str">
        <f>HYPERLINK("https://stackoverflow.com/q/54585098","54585098")</f>
        <v>54585098</v>
      </c>
      <c r="C117" t="s">
        <v>5</v>
      </c>
    </row>
    <row r="118" spans="1:6" x14ac:dyDescent="0.25">
      <c r="A118" t="str">
        <f>HYPERLINK("https://stackoverflow.com/q/43030000","43030000")</f>
        <v>43030000</v>
      </c>
      <c r="C118" t="s">
        <v>5</v>
      </c>
      <c r="F118" t="s">
        <v>5</v>
      </c>
    </row>
    <row r="119" spans="1:6" x14ac:dyDescent="0.25">
      <c r="A119" t="str">
        <f>HYPERLINK("https://stackoverflow.com/q/20025124","20025124")</f>
        <v>20025124</v>
      </c>
      <c r="D119" t="s">
        <v>5</v>
      </c>
      <c r="F119" t="s">
        <v>5</v>
      </c>
    </row>
    <row r="120" spans="1:6" x14ac:dyDescent="0.25">
      <c r="A120" t="str">
        <f>HYPERLINK("https://stackoverflow.com/q/23101167","23101167")</f>
        <v>23101167</v>
      </c>
      <c r="D120" t="s">
        <v>5</v>
      </c>
      <c r="F120" t="s">
        <v>5</v>
      </c>
    </row>
    <row r="121" spans="1:6" x14ac:dyDescent="0.25">
      <c r="A121" t="str">
        <f>HYPERLINK("https://stackoverflow.com/q/36502762","36502762")</f>
        <v>36502762</v>
      </c>
      <c r="D121" t="s">
        <v>5</v>
      </c>
      <c r="F121" t="s">
        <v>5</v>
      </c>
    </row>
    <row r="122" spans="1:6" x14ac:dyDescent="0.25">
      <c r="A122" t="str">
        <f>HYPERLINK("https://stackoverflow.com/q/1130892","1130892")</f>
        <v>1130892</v>
      </c>
      <c r="F122" t="s">
        <v>5</v>
      </c>
    </row>
    <row r="123" spans="1:6" x14ac:dyDescent="0.25">
      <c r="A123" t="str">
        <f>HYPERLINK("https://stackoverflow.com/q/26442044","26442044")</f>
        <v>26442044</v>
      </c>
      <c r="F123" t="s">
        <v>5</v>
      </c>
    </row>
    <row r="124" spans="1:6" x14ac:dyDescent="0.25">
      <c r="A124" t="str">
        <f>HYPERLINK("https://stackoverflow.com/q/55256646","55256646")</f>
        <v>55256646</v>
      </c>
      <c r="D124" t="s">
        <v>5</v>
      </c>
    </row>
    <row r="125" spans="1:6" x14ac:dyDescent="0.25">
      <c r="A125" t="str">
        <f>HYPERLINK("https://stackoverflow.com/q/40476450","40476450")</f>
        <v>40476450</v>
      </c>
      <c r="F125" t="s">
        <v>5</v>
      </c>
    </row>
    <row r="126" spans="1:6" x14ac:dyDescent="0.25">
      <c r="A126" s="4" t="str">
        <f>HYPERLINK("https://stackoverflow.com/q/24418926","24418926")</f>
        <v>24418926</v>
      </c>
      <c r="F126" t="s">
        <v>5</v>
      </c>
    </row>
    <row r="127" spans="1:6" x14ac:dyDescent="0.25">
      <c r="A127" t="str">
        <f>HYPERLINK("https://stackoverflow.com/q/41654497","41654497")</f>
        <v>41654497</v>
      </c>
      <c r="C127" t="s">
        <v>5</v>
      </c>
    </row>
    <row r="128" spans="1:6" x14ac:dyDescent="0.25">
      <c r="A128" t="str">
        <f>HYPERLINK("https://stackoverflow.com/q/36847696","36847696")</f>
        <v>36847696</v>
      </c>
      <c r="F128" t="s">
        <v>5</v>
      </c>
    </row>
    <row r="129" spans="1:6" x14ac:dyDescent="0.25">
      <c r="A129" t="str">
        <f>HYPERLINK("https://stackoverflow.com/q/44501564","44501564")</f>
        <v>44501564</v>
      </c>
      <c r="D129" t="s">
        <v>5</v>
      </c>
      <c r="F129" t="s">
        <v>5</v>
      </c>
    </row>
    <row r="130" spans="1:6" x14ac:dyDescent="0.25">
      <c r="A130" t="str">
        <f>HYPERLINK("https://stackoverflow.com/q/46310719","46310719")</f>
        <v>46310719</v>
      </c>
      <c r="D130" t="s">
        <v>5</v>
      </c>
      <c r="F130" t="s">
        <v>5</v>
      </c>
    </row>
    <row r="131" spans="1:6" x14ac:dyDescent="0.25">
      <c r="A131" t="str">
        <f>HYPERLINK("https://stackoverflow.com/q/31204950","31204950")</f>
        <v>31204950</v>
      </c>
      <c r="F131" t="s">
        <v>5</v>
      </c>
    </row>
    <row r="132" spans="1:6" x14ac:dyDescent="0.25">
      <c r="A132" t="str">
        <f>HYPERLINK("https://stackoverflow.com/q/50355053","50355053")</f>
        <v>50355053</v>
      </c>
      <c r="F132" t="s">
        <v>5</v>
      </c>
    </row>
    <row r="133" spans="1:6" x14ac:dyDescent="0.25">
      <c r="A133" t="str">
        <f>HYPERLINK("https://stackoverflow.com/q/57151706","57151706")</f>
        <v>57151706</v>
      </c>
      <c r="D133" t="s">
        <v>5</v>
      </c>
    </row>
    <row r="134" spans="1:6" x14ac:dyDescent="0.25">
      <c r="A134" t="str">
        <f>HYPERLINK("https://stackoverflow.com/q/53976996","53976996")</f>
        <v>53976996</v>
      </c>
      <c r="F134" t="s">
        <v>5</v>
      </c>
    </row>
    <row r="135" spans="1:6" x14ac:dyDescent="0.25">
      <c r="A135" t="str">
        <f>HYPERLINK("https://stackoverflow.com/q/32348579","32348579")</f>
        <v>32348579</v>
      </c>
      <c r="C135" t="s">
        <v>5</v>
      </c>
    </row>
    <row r="136" spans="1:6" x14ac:dyDescent="0.25">
      <c r="A136" t="str">
        <f>HYPERLINK("https://stackoverflow.com/q/46852493","46852493")</f>
        <v>46852493</v>
      </c>
      <c r="D136" t="s">
        <v>5</v>
      </c>
    </row>
    <row r="137" spans="1:6" x14ac:dyDescent="0.25">
      <c r="A137" t="str">
        <f>HYPERLINK("https://stackoverflow.com/q/34103553","34103553")</f>
        <v>34103553</v>
      </c>
      <c r="C137" t="s">
        <v>5</v>
      </c>
    </row>
    <row r="138" spans="1:6" x14ac:dyDescent="0.25">
      <c r="A138" t="str">
        <f>HYPERLINK("https://stackoverflow.com/q/38618774","38618774")</f>
        <v>38618774</v>
      </c>
      <c r="F138" t="s">
        <v>5</v>
      </c>
    </row>
    <row r="139" spans="1:6" x14ac:dyDescent="0.25">
      <c r="A139" t="str">
        <f>HYPERLINK("https://stackoverflow.com/q/32401910","32401910")</f>
        <v>32401910</v>
      </c>
      <c r="F139" t="s">
        <v>5</v>
      </c>
    </row>
    <row r="140" spans="1:6" x14ac:dyDescent="0.25">
      <c r="A140" t="str">
        <f>HYPERLINK("https://stackoverflow.com/q/44973643","44973643")</f>
        <v>44973643</v>
      </c>
      <c r="F140" t="s">
        <v>5</v>
      </c>
    </row>
    <row r="141" spans="1:6" x14ac:dyDescent="0.25">
      <c r="A141" t="str">
        <f>HYPERLINK("https://stackoverflow.com/q/57083604","57083604")</f>
        <v>57083604</v>
      </c>
      <c r="D141" t="s">
        <v>5</v>
      </c>
    </row>
    <row r="142" spans="1:6" x14ac:dyDescent="0.25">
      <c r="A142" t="str">
        <f>HYPERLINK("https://stackoverflow.com/q/56909865","56909865")</f>
        <v>56909865</v>
      </c>
      <c r="F142" t="s">
        <v>5</v>
      </c>
    </row>
    <row r="143" spans="1:6" x14ac:dyDescent="0.25">
      <c r="A143" t="str">
        <f>HYPERLINK("https://stackoverflow.com/q/46876944","46876944")</f>
        <v>46876944</v>
      </c>
    </row>
    <row r="144" spans="1:6" x14ac:dyDescent="0.25">
      <c r="A144" t="str">
        <f>HYPERLINK("https://stackoverflow.com/q/49101704","49101704")</f>
        <v>49101704</v>
      </c>
      <c r="E144" t="s">
        <v>5</v>
      </c>
    </row>
    <row r="145" spans="1:6" x14ac:dyDescent="0.25">
      <c r="A145" t="str">
        <f>HYPERLINK("https://stackoverflow.com/q/42882823","42882823")</f>
        <v>42882823</v>
      </c>
      <c r="F145" t="s">
        <v>5</v>
      </c>
    </row>
    <row r="146" spans="1:6" x14ac:dyDescent="0.25">
      <c r="A146" t="str">
        <f>HYPERLINK("https://stackoverflow.com/q/30687901","30687901")</f>
        <v>30687901</v>
      </c>
      <c r="E146" t="s">
        <v>5</v>
      </c>
    </row>
    <row r="147" spans="1:6" x14ac:dyDescent="0.25">
      <c r="A147" t="str">
        <f>HYPERLINK("https://stackoverflow.com/q/46172647","46172647")</f>
        <v>46172647</v>
      </c>
      <c r="F147" t="s">
        <v>5</v>
      </c>
    </row>
    <row r="148" spans="1:6" x14ac:dyDescent="0.25">
      <c r="A148" t="str">
        <f>HYPERLINK("https://stackoverflow.com/q/26048539","26048539")</f>
        <v>26048539</v>
      </c>
      <c r="C148" t="s">
        <v>5</v>
      </c>
    </row>
    <row r="149" spans="1:6" x14ac:dyDescent="0.25">
      <c r="A149" s="4" t="str">
        <f>HYPERLINK("https://stackoverflow.com/q/51471039","51471039")</f>
        <v>51471039</v>
      </c>
      <c r="F149" t="s">
        <v>5</v>
      </c>
    </row>
    <row r="150" spans="1:6" x14ac:dyDescent="0.25">
      <c r="A150" s="4" t="str">
        <f>HYPERLINK("https://stackoverflow.com/q/12428315","12428315")</f>
        <v>12428315</v>
      </c>
      <c r="F150" t="s">
        <v>5</v>
      </c>
    </row>
    <row r="151" spans="1:6" x14ac:dyDescent="0.25">
      <c r="A151" s="4" t="str">
        <f>HYPERLINK("https://stackoverflow.com/q/37158743","37158743")</f>
        <v>37158743</v>
      </c>
      <c r="D151" t="s">
        <v>5</v>
      </c>
      <c r="F151" t="s">
        <v>5</v>
      </c>
    </row>
    <row r="152" spans="1:6" x14ac:dyDescent="0.25">
      <c r="A152" s="4" t="str">
        <f>HYPERLINK("https://stackoverflow.com/q/38938109","38938109")</f>
        <v>38938109</v>
      </c>
      <c r="D152" t="s">
        <v>5</v>
      </c>
      <c r="F152" t="s">
        <v>5</v>
      </c>
    </row>
    <row r="153" spans="1:6" x14ac:dyDescent="0.25">
      <c r="A153" t="str">
        <f>HYPERLINK("https://stackoverflow.com/q/29302688","29302688")</f>
        <v>29302688</v>
      </c>
      <c r="D153" t="s">
        <v>5</v>
      </c>
      <c r="F153" t="s">
        <v>5</v>
      </c>
    </row>
    <row r="154" spans="1:6" x14ac:dyDescent="0.25">
      <c r="A154" t="str">
        <f>HYPERLINK("https://stackoverflow.com/q/48017393","48017393")</f>
        <v>48017393</v>
      </c>
      <c r="D154" t="s">
        <v>5</v>
      </c>
      <c r="F154" t="s">
        <v>5</v>
      </c>
    </row>
    <row r="155" spans="1:6" x14ac:dyDescent="0.25">
      <c r="A155" t="str">
        <f>HYPERLINK("https://stackoverflow.com/q/44928754","44928754")</f>
        <v>44928754</v>
      </c>
      <c r="F155" t="s">
        <v>5</v>
      </c>
    </row>
    <row r="156" spans="1:6" x14ac:dyDescent="0.25">
      <c r="A156" t="str">
        <f>HYPERLINK("https://stackoverflow.com/q/51941255","51941255")</f>
        <v>51941255</v>
      </c>
      <c r="C156" t="s">
        <v>5</v>
      </c>
      <c r="F156" t="s">
        <v>5</v>
      </c>
    </row>
    <row r="157" spans="1:6" x14ac:dyDescent="0.25">
      <c r="A157" t="str">
        <f>HYPERLINK("https://stackoverflow.com/q/39697633","39697633")</f>
        <v>39697633</v>
      </c>
      <c r="C157" t="s">
        <v>5</v>
      </c>
    </row>
    <row r="158" spans="1:6" x14ac:dyDescent="0.25">
      <c r="A158" t="str">
        <f>HYPERLINK("https://stackoverflow.com/q/57378009","57378009")</f>
        <v>57378009</v>
      </c>
      <c r="F158" t="s">
        <v>5</v>
      </c>
    </row>
    <row r="159" spans="1:6" x14ac:dyDescent="0.25">
      <c r="A159" s="4" t="str">
        <f>HYPERLINK("https://stackoverflow.com/q/55487130","55487130")</f>
        <v>55487130</v>
      </c>
      <c r="C159" t="s">
        <v>5</v>
      </c>
    </row>
    <row r="160" spans="1:6" x14ac:dyDescent="0.25">
      <c r="A160" t="str">
        <f>HYPERLINK("https://stackoverflow.com/q/56620954","56620954")</f>
        <v>56620954</v>
      </c>
      <c r="F160" t="s">
        <v>5</v>
      </c>
    </row>
    <row r="161" spans="1:6" x14ac:dyDescent="0.25">
      <c r="A161" t="str">
        <f>HYPERLINK("https://stackoverflow.com/q/31733885","31733885")</f>
        <v>31733885</v>
      </c>
      <c r="F161" t="s">
        <v>5</v>
      </c>
    </row>
    <row r="162" spans="1:6" x14ac:dyDescent="0.25">
      <c r="A162" t="str">
        <f>HYPERLINK("https://stackoverflow.com/q/40166472","40166472")</f>
        <v>40166472</v>
      </c>
      <c r="F162" t="s">
        <v>5</v>
      </c>
    </row>
    <row r="163" spans="1:6" x14ac:dyDescent="0.25">
      <c r="A163" t="str">
        <f>HYPERLINK("https://stackoverflow.com/q/50627500","50627500")</f>
        <v>50627500</v>
      </c>
      <c r="C163" t="s">
        <v>5</v>
      </c>
    </row>
    <row r="164" spans="1:6" x14ac:dyDescent="0.25">
      <c r="A164" t="str">
        <f>HYPERLINK("https://stackoverflow.com/q/55523753","55523753")</f>
        <v>55523753</v>
      </c>
      <c r="D164" t="s">
        <v>5</v>
      </c>
    </row>
    <row r="165" spans="1:6" x14ac:dyDescent="0.25">
      <c r="A165" t="str">
        <f>HYPERLINK("https://stackoverflow.com/q/57046927","57046927")</f>
        <v>57046927</v>
      </c>
      <c r="C165" t="s">
        <v>5</v>
      </c>
    </row>
    <row r="166" spans="1:6" x14ac:dyDescent="0.25">
      <c r="A166" t="str">
        <f>HYPERLINK("https://stackoverflow.com/q/14416331","14416331")</f>
        <v>14416331</v>
      </c>
      <c r="F166" t="s">
        <v>5</v>
      </c>
    </row>
    <row r="167" spans="1:6" x14ac:dyDescent="0.25">
      <c r="A167" t="str">
        <f>HYPERLINK("https://stackoverflow.com/q/10491289","10491289")</f>
        <v>10491289</v>
      </c>
      <c r="C167" t="s">
        <v>5</v>
      </c>
    </row>
    <row r="168" spans="1:6" x14ac:dyDescent="0.25">
      <c r="A168" t="str">
        <f>HYPERLINK("https://stackoverflow.com/q/33425383","33425383")</f>
        <v>33425383</v>
      </c>
      <c r="D168" t="s">
        <v>5</v>
      </c>
      <c r="F168" t="s">
        <v>5</v>
      </c>
    </row>
    <row r="169" spans="1:6" x14ac:dyDescent="0.25">
      <c r="A169" t="str">
        <f>HYPERLINK("https://stackoverflow.com/q/25075818","25075818")</f>
        <v>25075818</v>
      </c>
      <c r="C169" t="s">
        <v>5</v>
      </c>
    </row>
    <row r="170" spans="1:6" x14ac:dyDescent="0.25">
      <c r="A170" t="str">
        <f>HYPERLINK("https://stackoverflow.com/q/55456924","55456924")</f>
        <v>55456924</v>
      </c>
      <c r="F170" t="s">
        <v>5</v>
      </c>
    </row>
    <row r="171" spans="1:6" x14ac:dyDescent="0.25">
      <c r="A171" t="str">
        <f>HYPERLINK("https://stackoverflow.com/q/35878772","35878772")</f>
        <v>35878772</v>
      </c>
      <c r="F171" t="s">
        <v>5</v>
      </c>
    </row>
    <row r="172" spans="1:6" x14ac:dyDescent="0.25">
      <c r="A172" t="str">
        <f>HYPERLINK("https://stackoverflow.com/q/39302267","39302267")</f>
        <v>39302267</v>
      </c>
      <c r="F172" t="s">
        <v>5</v>
      </c>
    </row>
    <row r="173" spans="1:6" x14ac:dyDescent="0.25">
      <c r="A173" t="str">
        <f>HYPERLINK("https://stackoverflow.com/q/57025976","57025976")</f>
        <v>57025976</v>
      </c>
      <c r="F173" t="s">
        <v>5</v>
      </c>
    </row>
    <row r="174" spans="1:6" x14ac:dyDescent="0.25">
      <c r="A174" t="str">
        <f>HYPERLINK("https://stackoverflow.com/q/56119763","56119763")</f>
        <v>56119763</v>
      </c>
      <c r="C174" t="s">
        <v>5</v>
      </c>
      <c r="D174" t="s">
        <v>5</v>
      </c>
    </row>
    <row r="175" spans="1:6" x14ac:dyDescent="0.25">
      <c r="A175" t="str">
        <f>HYPERLINK("https://stackoverflow.com/q/27890141","27890141")</f>
        <v>27890141</v>
      </c>
      <c r="C175" t="s">
        <v>5</v>
      </c>
    </row>
    <row r="176" spans="1:6" x14ac:dyDescent="0.25">
      <c r="A176" t="str">
        <f>HYPERLINK("https://stackoverflow.com/q/47410236","47410236")</f>
        <v>47410236</v>
      </c>
      <c r="F176" t="s">
        <v>5</v>
      </c>
    </row>
    <row r="177" spans="1:6" x14ac:dyDescent="0.25">
      <c r="A177" t="str">
        <f>HYPERLINK("https://stackoverflow.com/q/49592907","49592907")</f>
        <v>49592907</v>
      </c>
      <c r="D177" t="s">
        <v>5</v>
      </c>
      <c r="F177" t="s">
        <v>5</v>
      </c>
    </row>
    <row r="178" spans="1:6" x14ac:dyDescent="0.25">
      <c r="A178" t="str">
        <f>HYPERLINK("https://stackoverflow.com/q/28356201","28356201")</f>
        <v>28356201</v>
      </c>
      <c r="D178" t="s">
        <v>5</v>
      </c>
      <c r="F178" t="s">
        <v>5</v>
      </c>
    </row>
    <row r="179" spans="1:6" x14ac:dyDescent="0.25">
      <c r="A179" s="4" t="str">
        <f>HYPERLINK("https://stackoverflow.com/q/23046248","23046248")</f>
        <v>23046248</v>
      </c>
      <c r="F179" t="s">
        <v>5</v>
      </c>
    </row>
    <row r="180" spans="1:6" x14ac:dyDescent="0.25">
      <c r="A180" t="str">
        <f>HYPERLINK("https://stackoverflow.com/q/19640579","19640579")</f>
        <v>19640579</v>
      </c>
      <c r="D180" t="s">
        <v>5</v>
      </c>
      <c r="F180" t="s">
        <v>5</v>
      </c>
    </row>
    <row r="181" spans="1:6" x14ac:dyDescent="0.25">
      <c r="A181" t="str">
        <f>HYPERLINK("https://stackoverflow.com/q/38426531","38426531")</f>
        <v>38426531</v>
      </c>
      <c r="F181" t="s">
        <v>5</v>
      </c>
    </row>
    <row r="182" spans="1:6" x14ac:dyDescent="0.25">
      <c r="A182" t="str">
        <f>HYPERLINK("https://stackoverflow.com/q/19919464","19919464")</f>
        <v>19919464</v>
      </c>
      <c r="C182" t="s">
        <v>5</v>
      </c>
    </row>
    <row r="183" spans="1:6" x14ac:dyDescent="0.25">
      <c r="A183" s="4" t="str">
        <f>HYPERLINK("https://stackoverflow.com/q/54060022","54060022")</f>
        <v>54060022</v>
      </c>
      <c r="F183" t="s">
        <v>5</v>
      </c>
    </row>
    <row r="184" spans="1:6" x14ac:dyDescent="0.25">
      <c r="A184" t="str">
        <f>HYPERLINK("https://stackoverflow.com/q/49849983","49849983")</f>
        <v>49849983</v>
      </c>
      <c r="F184" t="s">
        <v>5</v>
      </c>
    </row>
    <row r="185" spans="1:6" x14ac:dyDescent="0.25">
      <c r="A185" t="str">
        <f>HYPERLINK("https://stackoverflow.com/q/50362934","50362934")</f>
        <v>50362934</v>
      </c>
      <c r="F185" t="s">
        <v>5</v>
      </c>
    </row>
    <row r="186" spans="1:6" x14ac:dyDescent="0.25">
      <c r="A186" t="str">
        <f>HYPERLINK("https://stackoverflow.com/q/39304052","39304052")</f>
        <v>39304052</v>
      </c>
      <c r="C186" t="s">
        <v>5</v>
      </c>
    </row>
    <row r="187" spans="1:6" x14ac:dyDescent="0.25">
      <c r="A187" s="4" t="str">
        <f>HYPERLINK("https://stackoverflow.com/q/43060187","43060187")</f>
        <v>43060187</v>
      </c>
      <c r="F187" t="s">
        <v>5</v>
      </c>
    </row>
    <row r="188" spans="1:6" x14ac:dyDescent="0.25">
      <c r="A188" t="str">
        <f>HYPERLINK("https://stackoverflow.com/q/43880750","43880750")</f>
        <v>43880750</v>
      </c>
      <c r="F188" t="s">
        <v>5</v>
      </c>
    </row>
    <row r="189" spans="1:6" x14ac:dyDescent="0.25">
      <c r="A189" t="str">
        <f>HYPERLINK("https://stackoverflow.com/q/12862602","12862602")</f>
        <v>12862602</v>
      </c>
      <c r="F189" t="s">
        <v>5</v>
      </c>
    </row>
    <row r="190" spans="1:6" x14ac:dyDescent="0.25">
      <c r="A190" t="str">
        <f>HYPERLINK("https://stackoverflow.com/q/34125011","34125011")</f>
        <v>34125011</v>
      </c>
      <c r="D190" t="s">
        <v>5</v>
      </c>
    </row>
    <row r="191" spans="1:6" x14ac:dyDescent="0.25">
      <c r="A191" t="str">
        <f>HYPERLINK("https://stackoverflow.com/q/20175003","20175003")</f>
        <v>20175003</v>
      </c>
      <c r="D191" t="s">
        <v>5</v>
      </c>
    </row>
    <row r="192" spans="1:6" x14ac:dyDescent="0.25">
      <c r="A192" t="str">
        <f>HYPERLINK("https://stackoverflow.com/q/36208132","36208132")</f>
        <v>36208132</v>
      </c>
      <c r="F192" t="s">
        <v>5</v>
      </c>
    </row>
    <row r="193" spans="1:6" x14ac:dyDescent="0.25">
      <c r="A193" t="str">
        <f>HYPERLINK("https://stackoverflow.com/q/45976477","45976477")</f>
        <v>45976477</v>
      </c>
      <c r="C193" t="s">
        <v>5</v>
      </c>
    </row>
    <row r="194" spans="1:6" x14ac:dyDescent="0.25">
      <c r="A194" t="str">
        <f>HYPERLINK("https://stackoverflow.com/q/53708497","53708497")</f>
        <v>53708497</v>
      </c>
      <c r="F194" t="s">
        <v>5</v>
      </c>
    </row>
    <row r="195" spans="1:6" x14ac:dyDescent="0.25">
      <c r="A195" t="str">
        <f>HYPERLINK("https://stackoverflow.com/q/17686937","17686937")</f>
        <v>17686937</v>
      </c>
      <c r="D195" t="s">
        <v>5</v>
      </c>
    </row>
    <row r="196" spans="1:6" x14ac:dyDescent="0.25">
      <c r="A196" t="str">
        <f>HYPERLINK("https://stackoverflow.com/q/37603172","37603172")</f>
        <v>37603172</v>
      </c>
      <c r="D196" t="s">
        <v>5</v>
      </c>
    </row>
    <row r="197" spans="1:6" x14ac:dyDescent="0.25">
      <c r="A197" t="str">
        <f>HYPERLINK("https://stackoverflow.com/q/42151118","42151118")</f>
        <v>42151118</v>
      </c>
      <c r="F197" t="s">
        <v>5</v>
      </c>
    </row>
    <row r="198" spans="1:6" x14ac:dyDescent="0.25">
      <c r="A198" s="4" t="str">
        <f>HYPERLINK("https://stackoverflow.com/q/17758384","17758384")</f>
        <v>17758384</v>
      </c>
      <c r="F198" t="s">
        <v>5</v>
      </c>
    </row>
    <row r="199" spans="1:6" x14ac:dyDescent="0.25">
      <c r="A199" t="str">
        <f>HYPERLINK("https://stackoverflow.com/q/46378675","46378675")</f>
        <v>46378675</v>
      </c>
      <c r="F199" t="s">
        <v>5</v>
      </c>
    </row>
    <row r="200" spans="1:6" x14ac:dyDescent="0.25">
      <c r="A200" t="str">
        <f>HYPERLINK("https://stackoverflow.com/q/34797421","34797421")</f>
        <v>34797421</v>
      </c>
      <c r="D200" t="s">
        <v>5</v>
      </c>
    </row>
    <row r="201" spans="1:6" x14ac:dyDescent="0.25">
      <c r="A201" t="str">
        <f>HYPERLINK("https://stackoverflow.com/q/31035747","31035747")</f>
        <v>31035747</v>
      </c>
      <c r="D201" t="s">
        <v>5</v>
      </c>
    </row>
    <row r="202" spans="1:6" x14ac:dyDescent="0.25">
      <c r="A202" t="str">
        <f>HYPERLINK("https://stackoverflow.com/q/38930792","38930792")</f>
        <v>38930792</v>
      </c>
      <c r="C202" t="s">
        <v>5</v>
      </c>
    </row>
    <row r="203" spans="1:6" x14ac:dyDescent="0.25">
      <c r="A203" t="str">
        <f>HYPERLINK("https://stackoverflow.com/q/23714935","23714935")</f>
        <v>23714935</v>
      </c>
      <c r="D203" t="s">
        <v>5</v>
      </c>
    </row>
    <row r="204" spans="1:6" x14ac:dyDescent="0.25">
      <c r="A204" t="str">
        <f>HYPERLINK("https://stackoverflow.com/q/53238974","53238974")</f>
        <v>53238974</v>
      </c>
      <c r="D204" t="s">
        <v>5</v>
      </c>
    </row>
    <row r="205" spans="1:6" x14ac:dyDescent="0.25">
      <c r="A205" t="str">
        <f>HYPERLINK("https://stackoverflow.com/q/35539524","35539524")</f>
        <v>35539524</v>
      </c>
      <c r="D205" t="s">
        <v>5</v>
      </c>
      <c r="F205" t="s">
        <v>5</v>
      </c>
    </row>
    <row r="206" spans="1:6" x14ac:dyDescent="0.25">
      <c r="A206" s="4" t="str">
        <f>HYPERLINK("https://stackoverflow.com/q/38852323","38852323")</f>
        <v>38852323</v>
      </c>
      <c r="F206" t="s">
        <v>5</v>
      </c>
    </row>
    <row r="207" spans="1:6" x14ac:dyDescent="0.25">
      <c r="A207" t="str">
        <f>HYPERLINK("https://stackoverflow.com/q/42139275","42139275")</f>
        <v>42139275</v>
      </c>
      <c r="C207" t="s">
        <v>5</v>
      </c>
    </row>
    <row r="208" spans="1:6" x14ac:dyDescent="0.25">
      <c r="A208" t="str">
        <f>HYPERLINK("https://stackoverflow.com/q/32543674","32543674")</f>
        <v>32543674</v>
      </c>
      <c r="C208" t="s">
        <v>5</v>
      </c>
      <c r="F208" t="s">
        <v>5</v>
      </c>
    </row>
    <row r="209" spans="1:6" x14ac:dyDescent="0.25">
      <c r="A209" t="str">
        <f>HYPERLINK("https://stackoverflow.com/q/49010492","49010492")</f>
        <v>49010492</v>
      </c>
      <c r="F209" t="s">
        <v>5</v>
      </c>
    </row>
    <row r="210" spans="1:6" x14ac:dyDescent="0.25">
      <c r="A210" t="str">
        <f>HYPERLINK("https://stackoverflow.com/q/56974323","56974323")</f>
        <v>56974323</v>
      </c>
    </row>
    <row r="211" spans="1:6" x14ac:dyDescent="0.25">
      <c r="A211" t="str">
        <f>HYPERLINK("https://stackoverflow.com/q/47818310","47818310")</f>
        <v>47818310</v>
      </c>
      <c r="C211" t="s">
        <v>5</v>
      </c>
    </row>
    <row r="212" spans="1:6" x14ac:dyDescent="0.25">
      <c r="A212" t="str">
        <f>HYPERLINK("https://stackoverflow.com/q/44483466","44483466")</f>
        <v>44483466</v>
      </c>
      <c r="F212" t="s">
        <v>5</v>
      </c>
    </row>
    <row r="213" spans="1:6" x14ac:dyDescent="0.25">
      <c r="A213" t="str">
        <f>HYPERLINK("https://stackoverflow.com/q/10586080","10586080")</f>
        <v>10586080</v>
      </c>
      <c r="F213" t="s">
        <v>5</v>
      </c>
    </row>
    <row r="214" spans="1:6" x14ac:dyDescent="0.25">
      <c r="A214" t="str">
        <f>HYPERLINK("https://stackoverflow.com/q/38412190","38412190")</f>
        <v>38412190</v>
      </c>
      <c r="F214" t="s">
        <v>5</v>
      </c>
    </row>
    <row r="215" spans="1:6" x14ac:dyDescent="0.25">
      <c r="A215" t="str">
        <f>HYPERLINK("https://stackoverflow.com/q/22637567","22637567")</f>
        <v>22637567</v>
      </c>
      <c r="C215" t="s">
        <v>5</v>
      </c>
    </row>
    <row r="216" spans="1:6" x14ac:dyDescent="0.25">
      <c r="A216" t="str">
        <f>HYPERLINK("https://stackoverflow.com/q/57509993","57509993")</f>
        <v>57509993</v>
      </c>
    </row>
    <row r="217" spans="1:6" x14ac:dyDescent="0.25">
      <c r="A217" t="str">
        <f>HYPERLINK("https://stackoverflow.com/q/16358804","16358804")</f>
        <v>16358804</v>
      </c>
      <c r="F217" t="s">
        <v>5</v>
      </c>
    </row>
    <row r="218" spans="1:6" x14ac:dyDescent="0.25">
      <c r="A218" t="str">
        <f>HYPERLINK("https://stackoverflow.com/q/16530932","16530932")</f>
        <v>16530932</v>
      </c>
      <c r="F218" t="s">
        <v>5</v>
      </c>
    </row>
    <row r="219" spans="1:6" x14ac:dyDescent="0.25">
      <c r="A219" t="str">
        <f>HYPERLINK("https://stackoverflow.com/q/55442125","55442125")</f>
        <v>55442125</v>
      </c>
      <c r="C219" t="s">
        <v>5</v>
      </c>
    </row>
    <row r="220" spans="1:6" x14ac:dyDescent="0.25">
      <c r="A220" t="str">
        <f>HYPERLINK("https://stackoverflow.com/q/56236989","56236989")</f>
        <v>56236989</v>
      </c>
    </row>
    <row r="221" spans="1:6" x14ac:dyDescent="0.25">
      <c r="A221" t="str">
        <f>HYPERLINK("https://stackoverflow.com/q/34497758","34497758")</f>
        <v>34497758</v>
      </c>
      <c r="D221" t="s">
        <v>5</v>
      </c>
    </row>
    <row r="222" spans="1:6" x14ac:dyDescent="0.25">
      <c r="A222" t="str">
        <f>HYPERLINK("https://stackoverflow.com/q/52234438","52234438")</f>
        <v>52234438</v>
      </c>
      <c r="F222" t="s">
        <v>5</v>
      </c>
    </row>
    <row r="223" spans="1:6" x14ac:dyDescent="0.25">
      <c r="A223" t="str">
        <f>HYPERLINK("https://stackoverflow.com/q/35485549","35485549")</f>
        <v>35485549</v>
      </c>
      <c r="D223" t="s">
        <v>5</v>
      </c>
    </row>
    <row r="224" spans="1:6" x14ac:dyDescent="0.25">
      <c r="A224" t="str">
        <f>HYPERLINK("https://stackoverflow.com/q/40451764","40451764")</f>
        <v>40451764</v>
      </c>
      <c r="C224" t="s">
        <v>5</v>
      </c>
    </row>
    <row r="225" spans="1:6" x14ac:dyDescent="0.25">
      <c r="A225" t="str">
        <f>HYPERLINK("https://stackoverflow.com/q/37740026","37740026")</f>
        <v>37740026</v>
      </c>
      <c r="F225" t="s">
        <v>5</v>
      </c>
    </row>
    <row r="226" spans="1:6" x14ac:dyDescent="0.25">
      <c r="A226" t="str">
        <f>HYPERLINK("https://stackoverflow.com/q/37575303","37575303")</f>
        <v>37575303</v>
      </c>
      <c r="D226" t="s">
        <v>5</v>
      </c>
    </row>
    <row r="227" spans="1:6" x14ac:dyDescent="0.25">
      <c r="A227" t="str">
        <f>HYPERLINK("https://stackoverflow.com/q/44845414","44845414")</f>
        <v>44845414</v>
      </c>
      <c r="D227" t="s">
        <v>5</v>
      </c>
    </row>
    <row r="228" spans="1:6" x14ac:dyDescent="0.25">
      <c r="A228" s="4" t="str">
        <f>HYPERLINK("https://stackoverflow.com/q/36538485","36538485")</f>
        <v>36538485</v>
      </c>
      <c r="D228" t="s">
        <v>5</v>
      </c>
    </row>
    <row r="229" spans="1:6" x14ac:dyDescent="0.25">
      <c r="A229" t="str">
        <f>HYPERLINK("https://stackoverflow.com/q/54583328","54583328")</f>
        <v>54583328</v>
      </c>
      <c r="D229" t="s">
        <v>5</v>
      </c>
    </row>
    <row r="230" spans="1:6" x14ac:dyDescent="0.25">
      <c r="A230" t="str">
        <f>HYPERLINK("https://stackoverflow.com/q/29562872","29562872")</f>
        <v>29562872</v>
      </c>
      <c r="C230" t="s">
        <v>5</v>
      </c>
    </row>
    <row r="231" spans="1:6" x14ac:dyDescent="0.25">
      <c r="A231" t="str">
        <f>HYPERLINK("https://stackoverflow.com/q/23473011","23473011")</f>
        <v>23473011</v>
      </c>
      <c r="F231" t="s">
        <v>5</v>
      </c>
    </row>
    <row r="232" spans="1:6" x14ac:dyDescent="0.25">
      <c r="A232" t="str">
        <f>HYPERLINK("https://stackoverflow.com/q/48976017","48976017")</f>
        <v>48976017</v>
      </c>
      <c r="D232" t="s">
        <v>5</v>
      </c>
    </row>
    <row r="233" spans="1:6" x14ac:dyDescent="0.25">
      <c r="A233" t="str">
        <f>HYPERLINK("https://stackoverflow.com/q/51547724","51547724")</f>
        <v>51547724</v>
      </c>
      <c r="F233" t="s">
        <v>5</v>
      </c>
    </row>
    <row r="234" spans="1:6" x14ac:dyDescent="0.25">
      <c r="A234" t="str">
        <f>HYPERLINK("https://stackoverflow.com/q/16593786","16593786")</f>
        <v>16593786</v>
      </c>
      <c r="F234" t="s">
        <v>5</v>
      </c>
    </row>
    <row r="235" spans="1:6" x14ac:dyDescent="0.25">
      <c r="A235" t="str">
        <f>HYPERLINK("https://stackoverflow.com/q/5389468","5389468")</f>
        <v>5389468</v>
      </c>
      <c r="F235" t="s">
        <v>5</v>
      </c>
    </row>
    <row r="236" spans="1:6" x14ac:dyDescent="0.25">
      <c r="A236" s="4" t="str">
        <f>HYPERLINK("https://stackoverflow.com/q/26729734","26729734")</f>
        <v>26729734</v>
      </c>
      <c r="D236" t="s">
        <v>5</v>
      </c>
    </row>
    <row r="237" spans="1:6" x14ac:dyDescent="0.25">
      <c r="A237" t="str">
        <f>HYPERLINK("https://stackoverflow.com/q/47533870","47533870")</f>
        <v>47533870</v>
      </c>
      <c r="F237" t="s">
        <v>5</v>
      </c>
    </row>
    <row r="238" spans="1:6" x14ac:dyDescent="0.25">
      <c r="A238" t="str">
        <f>HYPERLINK("https://stackoverflow.com/q/35790556","35790556")</f>
        <v>35790556</v>
      </c>
      <c r="D238" t="s">
        <v>5</v>
      </c>
    </row>
    <row r="239" spans="1:6" x14ac:dyDescent="0.25">
      <c r="A239" t="str">
        <f>HYPERLINK("https://stackoverflow.com/q/54042907","54042907")</f>
        <v>54042907</v>
      </c>
      <c r="C239" t="s">
        <v>5</v>
      </c>
    </row>
    <row r="240" spans="1:6" x14ac:dyDescent="0.25">
      <c r="A240" t="str">
        <f>HYPERLINK("https://stackoverflow.com/q/41422167","41422167")</f>
        <v>41422167</v>
      </c>
      <c r="C240" t="s">
        <v>5</v>
      </c>
      <c r="D240" t="s">
        <v>5</v>
      </c>
    </row>
    <row r="241" spans="1:6" x14ac:dyDescent="0.25">
      <c r="A241" t="str">
        <f>HYPERLINK("https://stackoverflow.com/q/38821943","38821943")</f>
        <v>38821943</v>
      </c>
      <c r="E241" t="s">
        <v>5</v>
      </c>
    </row>
    <row r="242" spans="1:6" x14ac:dyDescent="0.25">
      <c r="A242" t="str">
        <f>HYPERLINK("https://stackoverflow.com/q/50690411","50690411")</f>
        <v>50690411</v>
      </c>
      <c r="D242" t="s">
        <v>5</v>
      </c>
      <c r="F242" t="s">
        <v>5</v>
      </c>
    </row>
    <row r="243" spans="1:6" x14ac:dyDescent="0.25">
      <c r="A243" t="str">
        <f>HYPERLINK("https://stackoverflow.com/q/38345352","38345352")</f>
        <v>38345352</v>
      </c>
      <c r="F243" t="s">
        <v>5</v>
      </c>
    </row>
    <row r="244" spans="1:6" x14ac:dyDescent="0.25">
      <c r="A244" t="str">
        <f>HYPERLINK("https://stackoverflow.com/q/44736033","44736033")</f>
        <v>44736033</v>
      </c>
      <c r="F244" t="s">
        <v>5</v>
      </c>
    </row>
    <row r="245" spans="1:6" x14ac:dyDescent="0.25">
      <c r="A245" t="str">
        <f>HYPERLINK("https://stackoverflow.com/q/45383017","45383017")</f>
        <v>45383017</v>
      </c>
      <c r="D245" t="s">
        <v>5</v>
      </c>
    </row>
    <row r="246" spans="1:6" x14ac:dyDescent="0.25">
      <c r="A246" t="str">
        <f>HYPERLINK("https://stackoverflow.com/q/13756818","13756818")</f>
        <v>13756818</v>
      </c>
      <c r="F246" t="s">
        <v>5</v>
      </c>
    </row>
    <row r="247" spans="1:6" x14ac:dyDescent="0.25">
      <c r="A247" t="str">
        <f>HYPERLINK("https://stackoverflow.com/q/40172773","40172773")</f>
        <v>40172773</v>
      </c>
      <c r="D247" t="s">
        <v>5</v>
      </c>
    </row>
    <row r="248" spans="1:6" x14ac:dyDescent="0.25">
      <c r="A248" t="str">
        <f>HYPERLINK("https://stackoverflow.com/q/49278397","49278397")</f>
        <v>49278397</v>
      </c>
      <c r="F248" t="s">
        <v>5</v>
      </c>
    </row>
    <row r="249" spans="1:6" x14ac:dyDescent="0.25">
      <c r="A249" t="str">
        <f>HYPERLINK("https://stackoverflow.com/q/16193727","16193727")</f>
        <v>16193727</v>
      </c>
      <c r="F249" t="s">
        <v>5</v>
      </c>
    </row>
    <row r="250" spans="1:6" x14ac:dyDescent="0.25">
      <c r="A250" t="str">
        <f>HYPERLINK("https://stackoverflow.com/q/42042266","42042266")</f>
        <v>42042266</v>
      </c>
      <c r="F250" t="s">
        <v>5</v>
      </c>
    </row>
    <row r="251" spans="1:6" x14ac:dyDescent="0.25">
      <c r="A251" t="str">
        <f>HYPERLINK("https://stackoverflow.com/q/38658988","38658988")</f>
        <v>38658988</v>
      </c>
      <c r="C251" t="s">
        <v>5</v>
      </c>
    </row>
    <row r="252" spans="1:6" x14ac:dyDescent="0.25">
      <c r="A252" t="str">
        <f>HYPERLINK("https://stackoverflow.com/q/53030564","53030564")</f>
        <v>53030564</v>
      </c>
      <c r="C252" t="s">
        <v>5</v>
      </c>
    </row>
    <row r="253" spans="1:6" x14ac:dyDescent="0.25">
      <c r="A253" t="str">
        <f>HYPERLINK("https://stackoverflow.com/q/34568769","34568769")</f>
        <v>34568769</v>
      </c>
      <c r="C253" t="s">
        <v>5</v>
      </c>
    </row>
    <row r="254" spans="1:6" x14ac:dyDescent="0.25">
      <c r="A254" t="str">
        <f>HYPERLINK("https://stackoverflow.com/q/56865449","56865449")</f>
        <v>56865449</v>
      </c>
      <c r="C254" t="s">
        <v>5</v>
      </c>
    </row>
    <row r="255" spans="1:6" x14ac:dyDescent="0.25">
      <c r="A255" t="str">
        <f>HYPERLINK("https://stackoverflow.com/q/56499034","56499034")</f>
        <v>56499034</v>
      </c>
      <c r="F255" t="s">
        <v>5</v>
      </c>
    </row>
    <row r="256" spans="1:6" x14ac:dyDescent="0.25">
      <c r="A256" t="str">
        <f>HYPERLINK("https://stackoverflow.com/q/52899313","52899313")</f>
        <v>52899313</v>
      </c>
      <c r="C256" t="s">
        <v>5</v>
      </c>
    </row>
    <row r="257" spans="1:6" x14ac:dyDescent="0.25">
      <c r="A257" t="str">
        <f>HYPERLINK("https://stackoverflow.com/q/50728272","50728272")</f>
        <v>50728272</v>
      </c>
      <c r="F257" t="s">
        <v>5</v>
      </c>
    </row>
    <row r="258" spans="1:6" x14ac:dyDescent="0.25">
      <c r="A258" t="str">
        <f>HYPERLINK("https://stackoverflow.com/q/37245889","37245889")</f>
        <v>37245889</v>
      </c>
      <c r="F258" t="s">
        <v>5</v>
      </c>
    </row>
    <row r="259" spans="1:6" x14ac:dyDescent="0.25">
      <c r="A259" t="str">
        <f>HYPERLINK("https://stackoverflow.com/q/53472680","53472680")</f>
        <v>53472680</v>
      </c>
      <c r="D259" t="s">
        <v>5</v>
      </c>
    </row>
    <row r="260" spans="1:6" x14ac:dyDescent="0.25">
      <c r="A260" t="str">
        <f>HYPERLINK("https://stackoverflow.com/q/48857033","48857033")</f>
        <v>48857033</v>
      </c>
      <c r="F260" t="s">
        <v>5</v>
      </c>
    </row>
    <row r="261" spans="1:6" x14ac:dyDescent="0.25">
      <c r="A261" t="str">
        <f>HYPERLINK("https://stackoverflow.com/q/41308797","41308797")</f>
        <v>41308797</v>
      </c>
      <c r="D261" t="s">
        <v>5</v>
      </c>
      <c r="F261" t="s">
        <v>5</v>
      </c>
    </row>
    <row r="262" spans="1:6" x14ac:dyDescent="0.25">
      <c r="A262" t="str">
        <f>HYPERLINK("https://stackoverflow.com/q/34146999","34146999")</f>
        <v>34146999</v>
      </c>
      <c r="D262" t="s">
        <v>5</v>
      </c>
      <c r="F262" t="s">
        <v>5</v>
      </c>
    </row>
    <row r="263" spans="1:6" x14ac:dyDescent="0.25">
      <c r="A263" t="str">
        <f>HYPERLINK("https://stackoverflow.com/q/38976137","38976137")</f>
        <v>38976137</v>
      </c>
      <c r="D263" t="s">
        <v>5</v>
      </c>
    </row>
    <row r="264" spans="1:6" x14ac:dyDescent="0.25">
      <c r="A264" t="str">
        <f>HYPERLINK("https://stackoverflow.com/q/41109001","41109001")</f>
        <v>41109001</v>
      </c>
      <c r="F264" t="s">
        <v>5</v>
      </c>
    </row>
    <row r="265" spans="1:6" x14ac:dyDescent="0.25">
      <c r="A265" t="str">
        <f>HYPERLINK("https://stackoverflow.com/q/37162932","37162932")</f>
        <v>37162932</v>
      </c>
      <c r="F265" t="s">
        <v>5</v>
      </c>
    </row>
    <row r="266" spans="1:6" x14ac:dyDescent="0.25">
      <c r="A266" t="str">
        <f>HYPERLINK("https://stackoverflow.com/q/44085240","44085240")</f>
        <v>44085240</v>
      </c>
      <c r="D266" t="s">
        <v>5</v>
      </c>
    </row>
    <row r="267" spans="1:6" x14ac:dyDescent="0.25">
      <c r="A267" t="str">
        <f>HYPERLINK("https://stackoverflow.com/q/52795035","52795035")</f>
        <v>52795035</v>
      </c>
      <c r="C267" t="s">
        <v>5</v>
      </c>
    </row>
    <row r="268" spans="1:6" x14ac:dyDescent="0.25">
      <c r="A268" t="str">
        <f>HYPERLINK("https://stackoverflow.com/q/39966706","39966706")</f>
        <v>39966706</v>
      </c>
      <c r="D268" t="s">
        <v>5</v>
      </c>
    </row>
    <row r="269" spans="1:6" x14ac:dyDescent="0.25">
      <c r="A269" t="str">
        <f>HYPERLINK("https://stackoverflow.com/q/57707015","57707015")</f>
        <v>57707015</v>
      </c>
      <c r="C269" t="s">
        <v>5</v>
      </c>
    </row>
    <row r="270" spans="1:6" x14ac:dyDescent="0.25">
      <c r="A270" t="str">
        <f>HYPERLINK("https://stackoverflow.com/q/48717504","48717504")</f>
        <v>48717504</v>
      </c>
      <c r="F270" t="s">
        <v>5</v>
      </c>
    </row>
    <row r="271" spans="1:6" x14ac:dyDescent="0.25">
      <c r="A271" t="str">
        <f>HYPERLINK("https://stackoverflow.com/q/40319007","40319007")</f>
        <v>40319007</v>
      </c>
      <c r="D271" t="s">
        <v>5</v>
      </c>
    </row>
    <row r="272" spans="1:6" x14ac:dyDescent="0.25">
      <c r="A272" t="str">
        <f>HYPERLINK("https://stackoverflow.com/q/39415912","39415912")</f>
        <v>39415912</v>
      </c>
      <c r="F272" t="s">
        <v>5</v>
      </c>
    </row>
    <row r="273" spans="1:6" x14ac:dyDescent="0.25">
      <c r="A273" t="str">
        <f>HYPERLINK("https://stackoverflow.com/q/55856987","55856987")</f>
        <v>55856987</v>
      </c>
      <c r="D273" t="s">
        <v>5</v>
      </c>
    </row>
    <row r="274" spans="1:6" x14ac:dyDescent="0.25">
      <c r="A274" t="str">
        <f>HYPERLINK("https://stackoverflow.com/q/40151560","40151560")</f>
        <v>40151560</v>
      </c>
      <c r="F274" t="s">
        <v>5</v>
      </c>
    </row>
    <row r="275" spans="1:6" x14ac:dyDescent="0.25">
      <c r="A275" t="str">
        <f>HYPERLINK("https://stackoverflow.com/q/29168258","29168258")</f>
        <v>29168258</v>
      </c>
      <c r="F275" t="s">
        <v>5</v>
      </c>
    </row>
    <row r="276" spans="1:6" x14ac:dyDescent="0.25">
      <c r="A276" t="str">
        <f>HYPERLINK("https://stackoverflow.com/q/38356743","38356743")</f>
        <v>38356743</v>
      </c>
      <c r="F276" t="s">
        <v>5</v>
      </c>
    </row>
    <row r="277" spans="1:6" x14ac:dyDescent="0.25">
      <c r="A277" t="str">
        <f>HYPERLINK("https://stackoverflow.com/q/44748275","44748275")</f>
        <v>44748275</v>
      </c>
      <c r="F277" t="s">
        <v>5</v>
      </c>
    </row>
    <row r="278" spans="1:6" x14ac:dyDescent="0.25">
      <c r="A278" t="str">
        <f>HYPERLINK("https://stackoverflow.com/q/52568612","52568612")</f>
        <v>52568612</v>
      </c>
      <c r="E278" t="s">
        <v>5</v>
      </c>
    </row>
    <row r="279" spans="1:6" x14ac:dyDescent="0.25">
      <c r="A279" t="str">
        <f>HYPERLINK("https://stackoverflow.com/q/42683748","42683748")</f>
        <v>42683748</v>
      </c>
      <c r="F279" t="s">
        <v>5</v>
      </c>
    </row>
    <row r="280" spans="1:6" x14ac:dyDescent="0.25">
      <c r="A280" t="str">
        <f>HYPERLINK("https://stackoverflow.com/q/48812803","48812803")</f>
        <v>48812803</v>
      </c>
      <c r="D280" t="s">
        <v>5</v>
      </c>
    </row>
    <row r="281" spans="1:6" x14ac:dyDescent="0.25">
      <c r="A281" t="str">
        <f>HYPERLINK("https://stackoverflow.com/q/52176021","52176021")</f>
        <v>52176021</v>
      </c>
      <c r="F281" t="s">
        <v>5</v>
      </c>
    </row>
    <row r="282" spans="1:6" x14ac:dyDescent="0.25">
      <c r="A282" t="str">
        <f>HYPERLINK("https://stackoverflow.com/q/29693124","29693124")</f>
        <v>29693124</v>
      </c>
      <c r="C282" t="s">
        <v>5</v>
      </c>
    </row>
    <row r="283" spans="1:6" x14ac:dyDescent="0.25">
      <c r="A283" t="str">
        <f>HYPERLINK("https://stackoverflow.com/q/42865826","42865826")</f>
        <v>42865826</v>
      </c>
      <c r="D283" t="s">
        <v>5</v>
      </c>
    </row>
    <row r="284" spans="1:6" x14ac:dyDescent="0.25">
      <c r="A284" t="str">
        <f>HYPERLINK("https://stackoverflow.com/q/39881938","39881938")</f>
        <v>39881938</v>
      </c>
      <c r="F284" t="s">
        <v>5</v>
      </c>
    </row>
    <row r="285" spans="1:6" x14ac:dyDescent="0.25">
      <c r="A285" t="str">
        <f>HYPERLINK("https://stackoverflow.com/q/34826257","34826257")</f>
        <v>34826257</v>
      </c>
      <c r="C285" t="s">
        <v>5</v>
      </c>
      <c r="F285" t="s">
        <v>5</v>
      </c>
    </row>
    <row r="286" spans="1:6" x14ac:dyDescent="0.25">
      <c r="A286" t="str">
        <f>HYPERLINK("https://stackoverflow.com/q/31670621","31670621")</f>
        <v>31670621</v>
      </c>
      <c r="F286" t="s">
        <v>5</v>
      </c>
    </row>
    <row r="287" spans="1:6" x14ac:dyDescent="0.25">
      <c r="A287" s="4" t="str">
        <f>HYPERLINK("https://stackoverflow.com/q/52218210","52218210")</f>
        <v>52218210</v>
      </c>
      <c r="F287" t="s">
        <v>5</v>
      </c>
    </row>
    <row r="288" spans="1:6" x14ac:dyDescent="0.25">
      <c r="A288" s="4" t="str">
        <f>HYPERLINK("https://stackoverflow.com/q/37222072","37222072")</f>
        <v>37222072</v>
      </c>
      <c r="C288" t="s">
        <v>5</v>
      </c>
      <c r="D288" t="s">
        <v>5</v>
      </c>
    </row>
    <row r="289" spans="1:6" x14ac:dyDescent="0.25">
      <c r="A289" t="str">
        <f>HYPERLINK("https://stackoverflow.com/q/39927928","39927928")</f>
        <v>39927928</v>
      </c>
      <c r="F289" t="s">
        <v>5</v>
      </c>
    </row>
    <row r="290" spans="1:6" x14ac:dyDescent="0.25">
      <c r="A290" t="str">
        <f>HYPERLINK("https://stackoverflow.com/q/36809274","36809274")</f>
        <v>36809274</v>
      </c>
      <c r="F290" t="s">
        <v>5</v>
      </c>
    </row>
    <row r="291" spans="1:6" x14ac:dyDescent="0.25">
      <c r="A291" t="str">
        <f>HYPERLINK("https://stackoverflow.com/q/46367463","46367463")</f>
        <v>46367463</v>
      </c>
      <c r="D291" t="s">
        <v>5</v>
      </c>
    </row>
    <row r="292" spans="1:6" x14ac:dyDescent="0.25">
      <c r="A292" t="str">
        <f>HYPERLINK("https://stackoverflow.com/q/33748017","33748017")</f>
        <v>33748017</v>
      </c>
      <c r="D292" t="s">
        <v>5</v>
      </c>
      <c r="F292" t="s">
        <v>5</v>
      </c>
    </row>
    <row r="293" spans="1:6" x14ac:dyDescent="0.25">
      <c r="A293" t="str">
        <f>HYPERLINK("https://stackoverflow.com/q/47986377","47986377")</f>
        <v>47986377</v>
      </c>
      <c r="F293" t="s">
        <v>5</v>
      </c>
    </row>
    <row r="294" spans="1:6" x14ac:dyDescent="0.25">
      <c r="A294" t="str">
        <f>HYPERLINK("https://stackoverflow.com/q/50742040","50742040")</f>
        <v>50742040</v>
      </c>
      <c r="D294" t="s">
        <v>5</v>
      </c>
      <c r="F294" t="s">
        <v>5</v>
      </c>
    </row>
    <row r="295" spans="1:6" x14ac:dyDescent="0.25">
      <c r="A295" t="str">
        <f>HYPERLINK("https://stackoverflow.com/q/27060748","27060748")</f>
        <v>27060748</v>
      </c>
      <c r="F295" t="s">
        <v>5</v>
      </c>
    </row>
    <row r="296" spans="1:6" x14ac:dyDescent="0.25">
      <c r="A296" t="str">
        <f>HYPERLINK("https://stackoverflow.com/q/53413090","53413090")</f>
        <v>53413090</v>
      </c>
      <c r="D296" t="s">
        <v>5</v>
      </c>
      <c r="F296" t="s">
        <v>5</v>
      </c>
    </row>
    <row r="297" spans="1:6" x14ac:dyDescent="0.25">
      <c r="A297" t="str">
        <f>HYPERLINK("https://stackoverflow.com/q/37404338","37404338")</f>
        <v>37404338</v>
      </c>
      <c r="F297" t="s">
        <v>5</v>
      </c>
    </row>
    <row r="298" spans="1:6" x14ac:dyDescent="0.25">
      <c r="A298" t="str">
        <f>HYPERLINK("https://stackoverflow.com/q/38371795","38371795")</f>
        <v>38371795</v>
      </c>
      <c r="C298" t="s">
        <v>5</v>
      </c>
    </row>
    <row r="299" spans="1:6" x14ac:dyDescent="0.25">
      <c r="A299" t="str">
        <f>HYPERLINK("https://stackoverflow.com/q/45362516","45362516")</f>
        <v>45362516</v>
      </c>
      <c r="D299" t="s">
        <v>5</v>
      </c>
    </row>
    <row r="300" spans="1:6" x14ac:dyDescent="0.25">
      <c r="A300" t="str">
        <f>HYPERLINK("https://stackoverflow.com/q/49582176","49582176")</f>
        <v>49582176</v>
      </c>
      <c r="F300" t="s">
        <v>5</v>
      </c>
    </row>
    <row r="301" spans="1:6" x14ac:dyDescent="0.25">
      <c r="A301" t="str">
        <f>HYPERLINK("https://stackoverflow.com/q/39169973","39169973")</f>
        <v>39169973</v>
      </c>
      <c r="D301" t="s">
        <v>5</v>
      </c>
    </row>
    <row r="302" spans="1:6" x14ac:dyDescent="0.25">
      <c r="A302" t="str">
        <f>HYPERLINK("https://stackoverflow.com/q/7237593","7237593")</f>
        <v>7237593</v>
      </c>
      <c r="F302" t="s">
        <v>5</v>
      </c>
    </row>
    <row r="303" spans="1:6" x14ac:dyDescent="0.25">
      <c r="A303" t="str">
        <f>HYPERLINK("https://stackoverflow.com/q/24414706","24414706")</f>
        <v>24414706</v>
      </c>
      <c r="F303" t="s">
        <v>5</v>
      </c>
    </row>
    <row r="304" spans="1:6" x14ac:dyDescent="0.25">
      <c r="A304" t="str">
        <f>HYPERLINK("https://stackoverflow.com/q/57125885","57125885")</f>
        <v>57125885</v>
      </c>
      <c r="F304" t="s">
        <v>5</v>
      </c>
    </row>
    <row r="305" spans="1:6" x14ac:dyDescent="0.25">
      <c r="A305" t="str">
        <f>HYPERLINK("https://stackoverflow.com/q/32077538","32077538")</f>
        <v>32077538</v>
      </c>
      <c r="D305" t="s">
        <v>5</v>
      </c>
    </row>
    <row r="306" spans="1:6" x14ac:dyDescent="0.25">
      <c r="A306" t="str">
        <f>HYPERLINK("https://stackoverflow.com/q/14466691","14466691")</f>
        <v>14466691</v>
      </c>
      <c r="E306" t="s">
        <v>5</v>
      </c>
    </row>
    <row r="307" spans="1:6" x14ac:dyDescent="0.25">
      <c r="A307" t="str">
        <f>HYPERLINK("https://stackoverflow.com/q/49030626","49030626")</f>
        <v>49030626</v>
      </c>
      <c r="F307" t="s">
        <v>5</v>
      </c>
    </row>
    <row r="308" spans="1:6" x14ac:dyDescent="0.25">
      <c r="A308" t="str">
        <f>HYPERLINK("https://stackoverflow.com/q/39934453","39934453")</f>
        <v>39934453</v>
      </c>
      <c r="D308" t="s">
        <v>5</v>
      </c>
    </row>
    <row r="309" spans="1:6" x14ac:dyDescent="0.25">
      <c r="A309" t="str">
        <f>HYPERLINK("https://stackoverflow.com/q/35415468","35415468")</f>
        <v>35415468</v>
      </c>
      <c r="F309" t="s">
        <v>5</v>
      </c>
    </row>
    <row r="310" spans="1:6" x14ac:dyDescent="0.25">
      <c r="A310" t="str">
        <f>HYPERLINK("https://stackoverflow.com/q/8579569","8579569")</f>
        <v>8579569</v>
      </c>
      <c r="E310" t="s">
        <v>5</v>
      </c>
    </row>
    <row r="311" spans="1:6" x14ac:dyDescent="0.25">
      <c r="A311" t="str">
        <f>HYPERLINK("https://stackoverflow.com/q/35932535","35932535")</f>
        <v>35932535</v>
      </c>
      <c r="D311" t="s">
        <v>5</v>
      </c>
    </row>
    <row r="312" spans="1:6" x14ac:dyDescent="0.25">
      <c r="A312" t="str">
        <f>HYPERLINK("https://stackoverflow.com/q/52335356","52335356")</f>
        <v>52335356</v>
      </c>
      <c r="D312" t="s">
        <v>5</v>
      </c>
    </row>
    <row r="313" spans="1:6" x14ac:dyDescent="0.25">
      <c r="A313" t="str">
        <f>HYPERLINK("https://stackoverflow.com/q/8939937","8939937")</f>
        <v>8939937</v>
      </c>
      <c r="D313" t="s">
        <v>5</v>
      </c>
    </row>
    <row r="314" spans="1:6" x14ac:dyDescent="0.25">
      <c r="A314" t="str">
        <f>HYPERLINK("https://stackoverflow.com/q/40121628","40121628")</f>
        <v>40121628</v>
      </c>
      <c r="D314" t="s">
        <v>5</v>
      </c>
    </row>
    <row r="315" spans="1:6" x14ac:dyDescent="0.25">
      <c r="A315" t="str">
        <f>HYPERLINK("https://stackoverflow.com/q/34631256","34631256")</f>
        <v>34631256</v>
      </c>
      <c r="D315" t="s">
        <v>5</v>
      </c>
    </row>
    <row r="316" spans="1:6" x14ac:dyDescent="0.25">
      <c r="A316" t="str">
        <f>HYPERLINK("https://stackoverflow.com/q/51728761","51728761")</f>
        <v>51728761</v>
      </c>
      <c r="F316" t="s">
        <v>5</v>
      </c>
    </row>
    <row r="317" spans="1:6" x14ac:dyDescent="0.25">
      <c r="A317" t="str">
        <f>HYPERLINK("https://stackoverflow.com/q/35346029","35346029")</f>
        <v>35346029</v>
      </c>
      <c r="E317" t="s">
        <v>5</v>
      </c>
    </row>
    <row r="318" spans="1:6" x14ac:dyDescent="0.25">
      <c r="A318" t="str">
        <f>HYPERLINK("https://stackoverflow.com/q/41625880","41625880")</f>
        <v>41625880</v>
      </c>
      <c r="D318" t="s">
        <v>5</v>
      </c>
      <c r="F318" t="s">
        <v>5</v>
      </c>
    </row>
    <row r="319" spans="1:6" x14ac:dyDescent="0.25">
      <c r="A319" t="str">
        <f>HYPERLINK("https://stackoverflow.com/q/45348473","45348473")</f>
        <v>45348473</v>
      </c>
      <c r="F319" t="s">
        <v>5</v>
      </c>
    </row>
    <row r="320" spans="1:6" x14ac:dyDescent="0.25">
      <c r="A320" s="4" t="str">
        <f>HYPERLINK("https://stackoverflow.com/q/41757588","41757588")</f>
        <v>41757588</v>
      </c>
      <c r="F320" t="s">
        <v>5</v>
      </c>
    </row>
    <row r="321" spans="1:6" x14ac:dyDescent="0.25">
      <c r="A321" s="4" t="str">
        <f>HYPERLINK("https://stackoverflow.com/q/36387647","36387647")</f>
        <v>36387647</v>
      </c>
      <c r="D321" t="s">
        <v>5</v>
      </c>
      <c r="F321" t="s">
        <v>5</v>
      </c>
    </row>
    <row r="322" spans="1:6" x14ac:dyDescent="0.25">
      <c r="A322" t="str">
        <f>HYPERLINK("https://stackoverflow.com/q/34381391","34381391")</f>
        <v>34381391</v>
      </c>
      <c r="F322" t="s">
        <v>5</v>
      </c>
    </row>
    <row r="323" spans="1:6" x14ac:dyDescent="0.25">
      <c r="A323" t="str">
        <f>HYPERLINK("https://stackoverflow.com/q/21493019","21493019")</f>
        <v>21493019</v>
      </c>
      <c r="C323" t="s">
        <v>5</v>
      </c>
      <c r="F323" t="s">
        <v>5</v>
      </c>
    </row>
    <row r="324" spans="1:6" x14ac:dyDescent="0.25">
      <c r="A324" t="str">
        <f>HYPERLINK("https://stackoverflow.com/q/37778557","37778557")</f>
        <v>37778557</v>
      </c>
      <c r="C324" t="s">
        <v>5</v>
      </c>
      <c r="F324" t="s">
        <v>5</v>
      </c>
    </row>
    <row r="325" spans="1:6" x14ac:dyDescent="0.25">
      <c r="A325" t="str">
        <f>HYPERLINK("https://stackoverflow.com/q/37312991","37312991")</f>
        <v>37312991</v>
      </c>
      <c r="F325" t="s">
        <v>5</v>
      </c>
    </row>
    <row r="326" spans="1:6" x14ac:dyDescent="0.25">
      <c r="A326" t="str">
        <f>HYPERLINK("https://stackoverflow.com/q/35140026","35140026")</f>
        <v>35140026</v>
      </c>
      <c r="D326" t="s">
        <v>5</v>
      </c>
      <c r="F326" t="s">
        <v>5</v>
      </c>
    </row>
    <row r="327" spans="1:6" x14ac:dyDescent="0.25">
      <c r="A327" t="str">
        <f>HYPERLINK("https://stackoverflow.com/q/29566685","29566685")</f>
        <v>29566685</v>
      </c>
      <c r="F327" t="s">
        <v>5</v>
      </c>
    </row>
    <row r="328" spans="1:6" x14ac:dyDescent="0.25">
      <c r="A328" s="4" t="str">
        <f>HYPERLINK("https://stackoverflow.com/q/45444356","45444356")</f>
        <v>45444356</v>
      </c>
      <c r="F328" t="s">
        <v>5</v>
      </c>
    </row>
    <row r="329" spans="1:6" x14ac:dyDescent="0.25">
      <c r="A329" s="4" t="str">
        <f>HYPERLINK("https://stackoverflow.com/q/44303668","44303668")</f>
        <v>44303668</v>
      </c>
      <c r="F329" t="s">
        <v>5</v>
      </c>
    </row>
    <row r="330" spans="1:6" x14ac:dyDescent="0.25">
      <c r="A330" s="4" t="str">
        <f>HYPERLINK("https://stackoverflow.com/q/56127996","56127996")</f>
        <v>56127996</v>
      </c>
      <c r="F330" t="s">
        <v>5</v>
      </c>
    </row>
    <row r="331" spans="1:6" x14ac:dyDescent="0.25">
      <c r="A331" s="4" t="str">
        <f>HYPERLINK("https://stackoverflow.com/q/33207877","33207877")</f>
        <v>33207877</v>
      </c>
      <c r="F331" t="s">
        <v>5</v>
      </c>
    </row>
    <row r="332" spans="1:6" x14ac:dyDescent="0.25">
      <c r="A332" s="4" t="str">
        <f>HYPERLINK("https://stackoverflow.com/q/30362225","30362225")</f>
        <v>30362225</v>
      </c>
      <c r="D332" t="s">
        <v>5</v>
      </c>
    </row>
    <row r="333" spans="1:6" x14ac:dyDescent="0.25">
      <c r="A333" t="str">
        <f>HYPERLINK("https://stackoverflow.com/q/20257486","20257486")</f>
        <v>20257486</v>
      </c>
      <c r="D333" t="s">
        <v>5</v>
      </c>
    </row>
    <row r="334" spans="1:6" x14ac:dyDescent="0.25">
      <c r="A334" t="str">
        <f>HYPERLINK("https://stackoverflow.com/q/17687864","17687864")</f>
        <v>17687864</v>
      </c>
      <c r="D334" t="s">
        <v>5</v>
      </c>
      <c r="F334" t="s">
        <v>5</v>
      </c>
    </row>
    <row r="335" spans="1:6" x14ac:dyDescent="0.25">
      <c r="A335" t="str">
        <f>HYPERLINK("https://stackoverflow.com/q/43285966","43285966")</f>
        <v>43285966</v>
      </c>
      <c r="D335" t="s">
        <v>5</v>
      </c>
    </row>
    <row r="336" spans="1:6" x14ac:dyDescent="0.25">
      <c r="A336" t="str">
        <f>HYPERLINK("https://stackoverflow.com/q/20826881","20826881")</f>
        <v>20826881</v>
      </c>
      <c r="E336" t="s">
        <v>5</v>
      </c>
    </row>
    <row r="337" spans="1:6" x14ac:dyDescent="0.25">
      <c r="A337" t="str">
        <f>HYPERLINK("https://stackoverflow.com/q/3543461","3543461")</f>
        <v>3543461</v>
      </c>
      <c r="F337" t="s">
        <v>5</v>
      </c>
    </row>
    <row r="338" spans="1:6" x14ac:dyDescent="0.25">
      <c r="A338" t="str">
        <f>HYPERLINK("https://stackoverflow.com/q/20418884","20418884")</f>
        <v>20418884</v>
      </c>
      <c r="D338" t="s">
        <v>5</v>
      </c>
    </row>
    <row r="339" spans="1:6" x14ac:dyDescent="0.25">
      <c r="A339" t="str">
        <f>HYPERLINK("https://stackoverflow.com/q/35660370","35660370")</f>
        <v>35660370</v>
      </c>
      <c r="C339" t="s">
        <v>5</v>
      </c>
    </row>
    <row r="340" spans="1:6" x14ac:dyDescent="0.25">
      <c r="A340" t="str">
        <f>HYPERLINK("https://stackoverflow.com/q/39149108","39149108")</f>
        <v>39149108</v>
      </c>
      <c r="F340" t="s">
        <v>5</v>
      </c>
    </row>
    <row r="341" spans="1:6" x14ac:dyDescent="0.25">
      <c r="A341" t="str">
        <f>HYPERLINK("https://stackoverflow.com/q/49779981","49779981")</f>
        <v>49779981</v>
      </c>
      <c r="D341" t="s">
        <v>5</v>
      </c>
      <c r="F341" t="s">
        <v>5</v>
      </c>
    </row>
    <row r="342" spans="1:6" x14ac:dyDescent="0.25">
      <c r="A342" t="str">
        <f>HYPERLINK("https://stackoverflow.com/q/41015540","41015540")</f>
        <v>41015540</v>
      </c>
      <c r="F342" t="s">
        <v>5</v>
      </c>
    </row>
    <row r="343" spans="1:6" x14ac:dyDescent="0.25">
      <c r="A343" t="str">
        <f>HYPERLINK("https://stackoverflow.com/q/57651883","57651883")</f>
        <v>57651883</v>
      </c>
      <c r="D343" t="s">
        <v>5</v>
      </c>
    </row>
    <row r="344" spans="1:6" x14ac:dyDescent="0.25">
      <c r="A344" t="str">
        <f>HYPERLINK("https://stackoverflow.com/q/22854793","22854793")</f>
        <v>22854793</v>
      </c>
      <c r="F344" t="s">
        <v>5</v>
      </c>
    </row>
    <row r="345" spans="1:6" x14ac:dyDescent="0.25">
      <c r="A345" t="str">
        <f>HYPERLINK("https://stackoverflow.com/q/42690046","42690046")</f>
        <v>42690046</v>
      </c>
      <c r="D345" t="s">
        <v>5</v>
      </c>
      <c r="F345" t="s">
        <v>5</v>
      </c>
    </row>
    <row r="346" spans="1:6" x14ac:dyDescent="0.25">
      <c r="A346" t="str">
        <f>HYPERLINK("https://stackoverflow.com/q/27744747","27744747")</f>
        <v>27744747</v>
      </c>
      <c r="D346" t="s">
        <v>5</v>
      </c>
    </row>
    <row r="347" spans="1:6" x14ac:dyDescent="0.25">
      <c r="A347" t="str">
        <f>HYPERLINK("https://stackoverflow.com/q/33756224","33756224")</f>
        <v>33756224</v>
      </c>
      <c r="F347" t="s">
        <v>5</v>
      </c>
    </row>
    <row r="348" spans="1:6" x14ac:dyDescent="0.25">
      <c r="A348" s="4" t="str">
        <f>HYPERLINK("https://stackoverflow.com/q/53591324","53591324")</f>
        <v>53591324</v>
      </c>
      <c r="F348" t="s">
        <v>5</v>
      </c>
    </row>
    <row r="349" spans="1:6" x14ac:dyDescent="0.25">
      <c r="A349" t="str">
        <f>HYPERLINK("https://stackoverflow.com/q/13781908","13781908")</f>
        <v>13781908</v>
      </c>
      <c r="F349" t="s">
        <v>5</v>
      </c>
    </row>
    <row r="350" spans="1:6" x14ac:dyDescent="0.25">
      <c r="A350" t="str">
        <f>HYPERLINK("https://stackoverflow.com/q/29293809","29293809")</f>
        <v>29293809</v>
      </c>
      <c r="C350" t="s">
        <v>5</v>
      </c>
    </row>
    <row r="351" spans="1:6" x14ac:dyDescent="0.25">
      <c r="A351" t="str">
        <f>HYPERLINK("https://stackoverflow.com/q/52470249","52470249")</f>
        <v>52470249</v>
      </c>
      <c r="C351" t="s">
        <v>5</v>
      </c>
      <c r="F351" t="s">
        <v>5</v>
      </c>
    </row>
    <row r="352" spans="1:6" x14ac:dyDescent="0.25">
      <c r="A352" t="str">
        <f>HYPERLINK("https://stackoverflow.com/q/15790509","15790509")</f>
        <v>15790509</v>
      </c>
      <c r="C352" t="s">
        <v>5</v>
      </c>
    </row>
    <row r="353" spans="1:7" x14ac:dyDescent="0.25">
      <c r="A353" t="str">
        <f>HYPERLINK("https://stackoverflow.com/q/43942085","43942085")</f>
        <v>43942085</v>
      </c>
      <c r="D353" t="s">
        <v>5</v>
      </c>
    </row>
    <row r="354" spans="1:7" x14ac:dyDescent="0.25">
      <c r="A354" t="str">
        <f>HYPERLINK("https://stackoverflow.com/q/50762526","50762526")</f>
        <v>50762526</v>
      </c>
      <c r="D354" t="s">
        <v>5</v>
      </c>
      <c r="F354" t="s">
        <v>5</v>
      </c>
    </row>
    <row r="355" spans="1:7" x14ac:dyDescent="0.25">
      <c r="A355" t="str">
        <f>HYPERLINK("https://stackoverflow.com/q/53116200","53116200")</f>
        <v>53116200</v>
      </c>
      <c r="C355" t="s">
        <v>5</v>
      </c>
      <c r="F355" t="s">
        <v>5</v>
      </c>
    </row>
    <row r="356" spans="1:7" x14ac:dyDescent="0.25">
      <c r="A356" t="str">
        <f>HYPERLINK("https://stackoverflow.com/q/41266450","41266450")</f>
        <v>41266450</v>
      </c>
      <c r="D356" t="s">
        <v>5</v>
      </c>
    </row>
    <row r="357" spans="1:7" x14ac:dyDescent="0.25">
      <c r="A357" t="str">
        <f>HYPERLINK("https://stackoverflow.com/q/4523653","4523653")</f>
        <v>4523653</v>
      </c>
      <c r="F357" t="s">
        <v>5</v>
      </c>
    </row>
    <row r="358" spans="1:7" x14ac:dyDescent="0.25">
      <c r="A358" t="str">
        <f>HYPERLINK("https://stackoverflow.com/q/34808834","34808834")</f>
        <v>34808834</v>
      </c>
      <c r="D358" t="s">
        <v>5</v>
      </c>
    </row>
    <row r="359" spans="1:7" x14ac:dyDescent="0.25">
      <c r="A359" t="str">
        <f>HYPERLINK("https://stackoverflow.com/q/47621488","47621488")</f>
        <v>47621488</v>
      </c>
      <c r="F359" t="s">
        <v>5</v>
      </c>
    </row>
    <row r="360" spans="1:7" x14ac:dyDescent="0.25">
      <c r="A360" t="str">
        <f>HYPERLINK("https://stackoverflow.com/q/52116801","52116801")</f>
        <v>52116801</v>
      </c>
      <c r="D360" t="s">
        <v>5</v>
      </c>
    </row>
    <row r="361" spans="1:7" x14ac:dyDescent="0.25">
      <c r="A361" t="str">
        <f>HYPERLINK("https://stackoverflow.com/q/20534259","20534259")</f>
        <v>20534259</v>
      </c>
      <c r="D361" t="s">
        <v>5</v>
      </c>
    </row>
    <row r="362" spans="1:7" x14ac:dyDescent="0.25">
      <c r="A362" t="str">
        <f>HYPERLINK("https://stackoverflow.com/q/41167498","41167498")</f>
        <v>41167498</v>
      </c>
      <c r="C362" t="s">
        <v>5</v>
      </c>
    </row>
    <row r="363" spans="1:7" x14ac:dyDescent="0.25">
      <c r="A363" t="str">
        <f>HYPERLINK("https://stackoverflow.com/q/10667491","10667491")</f>
        <v>10667491</v>
      </c>
      <c r="D363" t="s">
        <v>5</v>
      </c>
    </row>
    <row r="364" spans="1:7" x14ac:dyDescent="0.25">
      <c r="A364" t="str">
        <f>HYPERLINK("https://stackoverflow.com/q/1027416","1027416")</f>
        <v>1027416</v>
      </c>
      <c r="D364" t="s">
        <v>5</v>
      </c>
      <c r="F364" t="s">
        <v>5</v>
      </c>
    </row>
    <row r="365" spans="1:7" x14ac:dyDescent="0.25">
      <c r="A365" t="str">
        <f>HYPERLINK("https://stackoverflow.com/q/55119731","55119731")</f>
        <v>55119731</v>
      </c>
      <c r="D365" t="s">
        <v>5</v>
      </c>
    </row>
    <row r="366" spans="1:7" x14ac:dyDescent="0.25">
      <c r="A366" t="str">
        <f>HYPERLINK("https://stackoverflow.com/q/48845256","48845256")</f>
        <v>48845256</v>
      </c>
      <c r="C366" t="s">
        <v>5</v>
      </c>
      <c r="F366" t="s">
        <v>5</v>
      </c>
    </row>
    <row r="367" spans="1:7" x14ac:dyDescent="0.25">
      <c r="A367" t="str">
        <f>HYPERLINK("https://stackoverflow.com/q/26733809","26733809")</f>
        <v>26733809</v>
      </c>
      <c r="F367" t="s">
        <v>6</v>
      </c>
      <c r="G367">
        <f>COUNTBLANK(F2:F366)</f>
        <v>154</v>
      </c>
    </row>
    <row r="368" spans="1:7" x14ac:dyDescent="0.25">
      <c r="C368">
        <f>COUNTBLANK(C3:C367)</f>
        <v>294</v>
      </c>
      <c r="D368">
        <f>COUNTBLANK(D3:D367)</f>
        <v>233</v>
      </c>
      <c r="E368">
        <f>COUNTBLANK(E3:E367)</f>
        <v>352</v>
      </c>
      <c r="F368">
        <f>COUNTBLANK(F3:F367)</f>
        <v>154</v>
      </c>
      <c r="G368">
        <f>COUNTBLANK(G3:G367)</f>
        <v>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Tutorials</vt:lpstr>
      <vt:lpstr>Network</vt:lpstr>
      <vt:lpstr>Software </vt:lpstr>
      <vt:lpstr>Hardware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2020-10-22T02:56:11Z</dcterms:created>
  <dcterms:modified xsi:type="dcterms:W3CDTF">2020-12-08T03:07:52Z</dcterms:modified>
</cp:coreProperties>
</file>