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sav\Desktop\Universidad\Estadística y Diseño Experimental\"/>
    </mc:Choice>
  </mc:AlternateContent>
  <bookViews>
    <workbookView xWindow="0" yWindow="0" windowWidth="20490" windowHeight="8235" firstSheet="3" activeTab="5"/>
  </bookViews>
  <sheets>
    <sheet name="Hoja2" sheetId="14" r:id="rId1"/>
    <sheet name="1. Estadística Descriptiva" sheetId="8" r:id="rId2"/>
    <sheet name="Hoja3" sheetId="15" r:id="rId3"/>
    <sheet name="Hoja4" sheetId="16" r:id="rId4"/>
    <sheet name="2.  Tablas Dinámicas" sheetId="10" r:id="rId5"/>
    <sheet name="3.  Regresión" sheetId="7" r:id="rId6"/>
    <sheet name="4.  Probabilidades" sheetId="9" r:id="rId7"/>
    <sheet name="5. Distribución de datos" sheetId="2" r:id="rId8"/>
  </sheets>
  <definedNames>
    <definedName name="_xlnm._FilterDatabase" localSheetId="1" hidden="1">'1. Estadística Descriptiva'!$B$46:$E$65</definedName>
  </definedNames>
  <calcPr calcId="162913"/>
  <pivotCaches>
    <pivotCache cacheId="5" r:id="rId9"/>
    <pivotCache cacheId="10" r:id="rId10"/>
  </pivotCaches>
</workbook>
</file>

<file path=xl/calcChain.xml><?xml version="1.0" encoding="utf-8"?>
<calcChain xmlns="http://schemas.openxmlformats.org/spreadsheetml/2006/main">
  <c r="C38" i="8" l="1"/>
  <c r="C36" i="8"/>
  <c r="C35" i="8"/>
  <c r="C32" i="8"/>
  <c r="C30" i="8"/>
  <c r="C29" i="8"/>
  <c r="D37" i="8" l="1"/>
</calcChain>
</file>

<file path=xl/sharedStrings.xml><?xml version="1.0" encoding="utf-8"?>
<sst xmlns="http://schemas.openxmlformats.org/spreadsheetml/2006/main" count="416" uniqueCount="233">
  <si>
    <t>ESTADISTICA Y DISEÑO EXPERIMENTAL</t>
  </si>
  <si>
    <t>Ejemplo No.1</t>
  </si>
  <si>
    <t>Ejemplo No.2</t>
  </si>
  <si>
    <t xml:space="preserve">Una empresa que fabrica componentes mecánicos para aviones dispone de dos </t>
  </si>
  <si>
    <t xml:space="preserve">distribuidores por Europa, uno situado en Francia y otro en Alemania.  Ambos tienen el </t>
  </si>
  <si>
    <t>20% de posibilidades de cerrar un pedido con un consorcio industrial de fabricación de</t>
  </si>
  <si>
    <t>aviones.</t>
  </si>
  <si>
    <t>Si el distribuidor francés contacta con 5 consorcios:</t>
  </si>
  <si>
    <t>a.  ¿Cuál es la probabilidad de que el distribuidor francés consiga a lo sumo 2 acuerdos de</t>
  </si>
  <si>
    <t xml:space="preserve">      distribución?</t>
  </si>
  <si>
    <t xml:space="preserve">b.  ¿Cuál sería el número medio esperado de acuerdos que conseguiría cerrar el distribuidor </t>
  </si>
  <si>
    <t xml:space="preserve">      francés?</t>
  </si>
  <si>
    <t>Distribución de Datos</t>
  </si>
  <si>
    <t>Ejemplo No.3</t>
  </si>
  <si>
    <t>Las observaciones adjuntas son valores de  precipitación durante el mes de marzo a lo largo</t>
  </si>
  <si>
    <t>de un periodo de 30 años en Minneapolis-St Paul.</t>
  </si>
  <si>
    <t>x</t>
  </si>
  <si>
    <t>P(x)</t>
  </si>
  <si>
    <t>Total</t>
  </si>
  <si>
    <t>1.0</t>
  </si>
  <si>
    <t>a.  Construya e interprete una gráfica de probabilidad normal con este conjunto de datos.</t>
  </si>
  <si>
    <t xml:space="preserve">b.  Cálcule la raíz cuadrada da cada valor y luego construya una gráfica de probabilidad </t>
  </si>
  <si>
    <t xml:space="preserve">     normal.  </t>
  </si>
  <si>
    <t>c.  Interprete los resultados.</t>
  </si>
  <si>
    <t xml:space="preserve">Se tienen las probabilidades de que haya 1, 2, 3, ... etc, días nublados por semana en un </t>
  </si>
  <si>
    <t>determinado lugar, con ellos calcule la distribución de probabilidades</t>
  </si>
  <si>
    <t>ESTADÍSTICA DESCRIPTIVA</t>
  </si>
  <si>
    <t>La ley Clean Water y las modificaciones posteriores requieren que todas las aguas en Estados Unidos</t>
  </si>
  <si>
    <t xml:space="preserve">alcancen los objetivos de reducción de la contaminación para garantizar que el agua sea "apta para la </t>
  </si>
  <si>
    <t>pesca y para nadar".  El artículo "Spurious Correlation in the USEPA Rating Curve Method for Estimating</t>
  </si>
  <si>
    <t xml:space="preserve">hidrográficas; los autores "discuten la necesidad imperiosa del uso racional de los métodos estadísticos" </t>
  </si>
  <si>
    <t xml:space="preserve">para este fin.  Entre los datos que se consideran está la siguiente muestra de cargas  de nT (nitrógeno </t>
  </si>
  <si>
    <t xml:space="preserve">total) (kg N/día) a partir de una determinada ubicación en la Bahía de Chesapeake, que aparecen en </t>
  </si>
  <si>
    <t>orden creciente a continuación</t>
  </si>
  <si>
    <t>a.  Calcular las medidas de centralización</t>
  </si>
  <si>
    <t>c.  Realizar los siguientes gráficos estadísticos</t>
  </si>
  <si>
    <t xml:space="preserve">      a.1  Media</t>
  </si>
  <si>
    <t>c.1  Histograma</t>
  </si>
  <si>
    <t xml:space="preserve">      a.2  Mediana</t>
  </si>
  <si>
    <t>c.2  Boxplot</t>
  </si>
  <si>
    <t xml:space="preserve">      a.3  Moda</t>
  </si>
  <si>
    <t xml:space="preserve">      a.4  Cuartiles</t>
  </si>
  <si>
    <t>b.  Calcular las medidas de dispersión</t>
  </si>
  <si>
    <t xml:space="preserve">      b.1  Varianza</t>
  </si>
  <si>
    <t xml:space="preserve">      b.2  Desviación Estándar</t>
  </si>
  <si>
    <t xml:space="preserve">      b.3  Error estándar</t>
  </si>
  <si>
    <t xml:space="preserve">      b.4  Coeficiente de variación</t>
  </si>
  <si>
    <t>Los resultados se muestran en el cuadro que aparece posteriormente.</t>
  </si>
  <si>
    <t>Realice un análisis estadístico de los datos y señale su interpretación de los datos.</t>
  </si>
  <si>
    <t>Edad</t>
  </si>
  <si>
    <t>Estatura</t>
  </si>
  <si>
    <t>Provincia</t>
  </si>
  <si>
    <t>Sexo</t>
  </si>
  <si>
    <t>REGRESIÓN Y CORRELACIÓN</t>
  </si>
  <si>
    <t>Ejemplo No. 1</t>
  </si>
  <si>
    <t>Ejemplo No. 3</t>
  </si>
  <si>
    <t>Una evaluación precisa de la productividad del suelo es crítica para una planificación</t>
  </si>
  <si>
    <t xml:space="preserve">En el artículo "Ethylene Synthesis in Lettuce Seeds:  Its Physiological Significance", el </t>
  </si>
  <si>
    <t>nacional del uso del suelo.  Desafortunadamente, como el autor del artículo "Productivity</t>
  </si>
  <si>
    <t>contenido de etileno en semillas de lechuga (nL/g peso en seco) se estudió como función</t>
  </si>
  <si>
    <t>Ratings Based on Soil Series" argumenta, no es fácil obtener un índice de productividad del</t>
  </si>
  <si>
    <t>de la exposición de tiempo (min) a un absorbente de etileno.</t>
  </si>
  <si>
    <t>suelo aceptable.  Una dificultad es que la productividad está determinada en parte por el</t>
  </si>
  <si>
    <t xml:space="preserve">Los datos se muestran a continuación.  Evalué cual es la recta de mejor ajuste para los datos </t>
  </si>
  <si>
    <t>tipo de cosecha y la relación entre el rendimiento de dos cosechas diferentes plantadas en</t>
  </si>
  <si>
    <t>en estudio.</t>
  </si>
  <si>
    <t xml:space="preserve">el mismo suelo puede no ser muy fuerte.  Como ilustración, el artículo presenta los datos </t>
  </si>
  <si>
    <t>Tiempo</t>
  </si>
  <si>
    <t xml:space="preserve">Contenido </t>
  </si>
  <si>
    <t xml:space="preserve">adjuntos sobre una cosecha de maíz y una cosecha de maní (mT/Ha) para ocho tipos </t>
  </si>
  <si>
    <t>(min)</t>
  </si>
  <si>
    <t>Etileno</t>
  </si>
  <si>
    <t>diferentes de suelo.</t>
  </si>
  <si>
    <t>(nL/g)</t>
  </si>
  <si>
    <t>Maíz</t>
  </si>
  <si>
    <t>Maní</t>
  </si>
  <si>
    <t>(mT/Ha)</t>
  </si>
  <si>
    <t>Ejemplo No. 2</t>
  </si>
  <si>
    <t>El número de cetano es una propiedad fundamental en la especificación de la calidad de</t>
  </si>
  <si>
    <t>ignición del combustible utilizado en un motor diesel.  La determinación de este número</t>
  </si>
  <si>
    <t>para un biodiesel es cara y lleva mucho tiempo.  En el artículo "Relating the Cetane Number</t>
  </si>
  <si>
    <t>of Biodiesel Fuels to Their Fatty Acid Composition:  A Critical Study", incluye los siguientes</t>
  </si>
  <si>
    <t>datos, en x = índice de yodo (g) y y =número de cetano para una muestra de 14 biocombus-</t>
  </si>
  <si>
    <t>tibles.  El índice de yodo es la cantidad de yodo necesario para saturar una muestra de 100 g</t>
  </si>
  <si>
    <t>de aceite.  Los autores del artículo ajustan el modelo de regresión lineal simple a estos</t>
  </si>
  <si>
    <t>datos.</t>
  </si>
  <si>
    <t>Índice Yodo</t>
  </si>
  <si>
    <t>No. Cetano</t>
  </si>
  <si>
    <t>(g)</t>
  </si>
  <si>
    <t>IB-0049</t>
  </si>
  <si>
    <t>TABLAS DINÁMICAS</t>
  </si>
  <si>
    <t>Tema 2</t>
  </si>
  <si>
    <t xml:space="preserve">Matra Costa Rica es el representante de la Marca John Deere y al revisar su página electrónica ofrecen los </t>
  </si>
  <si>
    <t>tractores que se muestran en la figura 1.</t>
  </si>
  <si>
    <t>www.matraagricola.co.cr/index.php?q=page/sites/es_LA/products/equipment/tractors/tractors.page</t>
  </si>
  <si>
    <r>
      <t xml:space="preserve">FIGURA 1.1. </t>
    </r>
    <r>
      <rPr>
        <sz val="11"/>
        <color theme="1"/>
        <rFont val="Calibri"/>
        <family val="2"/>
        <scheme val="minor"/>
      </rPr>
      <t xml:space="preserve"> Diferentes categorías de los tractores marca John Deere que ofrece Matra Costa Rica.</t>
    </r>
  </si>
  <si>
    <t>El gerente de ventas le ha solicitado a uno de sus vendedores le prepare un informe anual de las ventas de tractores</t>
  </si>
  <si>
    <t>realizadas en el último año.  Los datos se muestran a continuación:</t>
  </si>
  <si>
    <t>Factura</t>
  </si>
  <si>
    <t>Fecha</t>
  </si>
  <si>
    <t>Cliente</t>
  </si>
  <si>
    <t>Lugar</t>
  </si>
  <si>
    <t>Tractor</t>
  </si>
  <si>
    <t>Monto ($)</t>
  </si>
  <si>
    <t>0004-18</t>
  </si>
  <si>
    <t>Grupo Numar</t>
  </si>
  <si>
    <t>Puntarenas</t>
  </si>
  <si>
    <t>Mediano</t>
  </si>
  <si>
    <t>0025-18</t>
  </si>
  <si>
    <t>Francisco Miranda</t>
  </si>
  <si>
    <t>Guanacaste</t>
  </si>
  <si>
    <t>Compacto</t>
  </si>
  <si>
    <t>0033-18</t>
  </si>
  <si>
    <t>Coopeagropal</t>
  </si>
  <si>
    <t>Utilitario</t>
  </si>
  <si>
    <t>0037-18</t>
  </si>
  <si>
    <t>Dole</t>
  </si>
  <si>
    <t>Limón</t>
  </si>
  <si>
    <t>0051-18</t>
  </si>
  <si>
    <t>Juan Artavia</t>
  </si>
  <si>
    <t>San José</t>
  </si>
  <si>
    <t>0062-18</t>
  </si>
  <si>
    <t>Martin Aguilar</t>
  </si>
  <si>
    <t>Cartago</t>
  </si>
  <si>
    <t>0071-18</t>
  </si>
  <si>
    <t>Apacona</t>
  </si>
  <si>
    <t>Alajuela</t>
  </si>
  <si>
    <t>0077-18</t>
  </si>
  <si>
    <t>SEPNI</t>
  </si>
  <si>
    <t>Heredia</t>
  </si>
  <si>
    <t>0084-18</t>
  </si>
  <si>
    <t>LAICA</t>
  </si>
  <si>
    <t>0089-18</t>
  </si>
  <si>
    <t>0092-18</t>
  </si>
  <si>
    <t>0098-18</t>
  </si>
  <si>
    <t>Miguel Sanabria</t>
  </si>
  <si>
    <t>0104-18</t>
  </si>
  <si>
    <t>Agustin Mesén</t>
  </si>
  <si>
    <t>0136-18</t>
  </si>
  <si>
    <t>Coopevictoria</t>
  </si>
  <si>
    <t>0140-18</t>
  </si>
  <si>
    <t>0145-18</t>
  </si>
  <si>
    <t>0153-18</t>
  </si>
  <si>
    <t>0157-18</t>
  </si>
  <si>
    <t>Agro Piñalbo</t>
  </si>
  <si>
    <t>0228-18</t>
  </si>
  <si>
    <t>Santiago Ureña</t>
  </si>
  <si>
    <t>0234-18</t>
  </si>
  <si>
    <t>Calle Real</t>
  </si>
  <si>
    <t>0239-18</t>
  </si>
  <si>
    <t>Grupo Acón</t>
  </si>
  <si>
    <t>0246-18</t>
  </si>
  <si>
    <t>0255-18</t>
  </si>
  <si>
    <t>0261-18</t>
  </si>
  <si>
    <t>0268-18</t>
  </si>
  <si>
    <t>Agronorte</t>
  </si>
  <si>
    <t>0272-18</t>
  </si>
  <si>
    <t>Sebastián Aguilar</t>
  </si>
  <si>
    <t>0279-18</t>
  </si>
  <si>
    <t>0284-18</t>
  </si>
  <si>
    <t>0314-18</t>
  </si>
  <si>
    <t>Bernardo Guzmán</t>
  </si>
  <si>
    <t xml:space="preserve">En la clase de Estadística y Diseño Experimental IB-0049, se hizo una encuesta a todos los </t>
  </si>
  <si>
    <t>estudiantes.  Los resultados se muestran en el cuadro que aparece posteriormente.</t>
  </si>
  <si>
    <t>M</t>
  </si>
  <si>
    <t>F</t>
  </si>
  <si>
    <t>Prepare una tabla dinámica por provincia y sexo con los datos de promedio de edad.</t>
  </si>
  <si>
    <t>Prepare una tabla dinámica por provincia y sexo con los datos de promedio de estatura.</t>
  </si>
  <si>
    <t>Tema 1</t>
  </si>
  <si>
    <t>PROBABILIDADES</t>
  </si>
  <si>
    <t>Tema 3</t>
  </si>
  <si>
    <t>Una compañía de seguros ofrece cuatro diferentes niveles de deducible:   ninguno (N), bajo (B),</t>
  </si>
  <si>
    <t>medio (M) y alto (A), para sus clientes de pólizas de propietario de casa y tres diferentes niveles:</t>
  </si>
  <si>
    <t xml:space="preserve">bajo (B), medio (M) y alto (A) para sus clientes de pólizas de automóviles.  El cuadro adjunto da </t>
  </si>
  <si>
    <t>proporciones de las varias categorías de clientes de pólizas que tienen abos tipos de seguro.</t>
  </si>
  <si>
    <t>Propietarios de Viviendas</t>
  </si>
  <si>
    <t>Auto</t>
  </si>
  <si>
    <t>N</t>
  </si>
  <si>
    <t>B</t>
  </si>
  <si>
    <t>A</t>
  </si>
  <si>
    <t>Suponga que se elige al azar un individuo que posee ambos tipos de pólizas.</t>
  </si>
  <si>
    <t>a.  ¿Cuál es la probabilidad de que el individuo tenga un deducible de auto medio y n deducible</t>
  </si>
  <si>
    <t xml:space="preserve">     de casa alto?</t>
  </si>
  <si>
    <t>b.  ¿Cuál es la probabiidad de que el individuo tenga un deducible de casa bajo?</t>
  </si>
  <si>
    <t xml:space="preserve">     ¿Cuál es la probabilidad de que el individuo tebga un deducible de auto bajo?</t>
  </si>
  <si>
    <t>c.  ¿Cuál es la probabilidad de que el individuo se encuentre en la misma categoría de deducibles</t>
  </si>
  <si>
    <t xml:space="preserve">     de casa y auto?</t>
  </si>
  <si>
    <t>d.  Basado en su respuesta en el inciso (c).  ¿Cuál es la probabilidad de que las dos categorías sean</t>
  </si>
  <si>
    <t xml:space="preserve">     diferentes?</t>
  </si>
  <si>
    <t>e.  ¿Cuál es la probabilidad de que el individuo tenga por lo menos un nivel deducible bajo?</t>
  </si>
  <si>
    <t>f.  Utilizando la respuesta del inciso (e). ¿Cuál es la probabilidad de que ningún nivel deducible</t>
  </si>
  <si>
    <t xml:space="preserve">     sea bajo?</t>
  </si>
  <si>
    <t>Tema 4</t>
  </si>
  <si>
    <t>Tema 5</t>
  </si>
  <si>
    <t>Cuatro universidades:  1, 2, 3 y 4, están participando en un torneo de basquetbol.  En la primera ronda, 1 jugará</t>
  </si>
  <si>
    <t>Con 2 y 3 jugará con 4.  Acto seguido los ganadores de la primera ronda jugarán por el campeonato (primer y</t>
  </si>
  <si>
    <t>segundo lugar) y los dos perdedores también jugarán (tercer y cuarto lugar).</t>
  </si>
  <si>
    <t>Un posible resultado puede ser denotado por 1324:</t>
  </si>
  <si>
    <t>Primera ronda:   1 derrota a 2 y 3 derrota a 4</t>
  </si>
  <si>
    <t>Segunda ronda:  1 derrota a 3 y 2 derrota a 4</t>
  </si>
  <si>
    <r>
      <t xml:space="preserve">a.  Enumere todos los resultados en el espacio muestral </t>
    </r>
    <r>
      <rPr>
        <sz val="10"/>
        <rFont val="Arial"/>
        <family val="2"/>
        <charset val="1"/>
      </rPr>
      <t>∂</t>
    </r>
  </si>
  <si>
    <t>b.  Que A denote el evento en que 1 gana el campeonato.  Enumere los resultados en A.</t>
  </si>
  <si>
    <t>c.  Que B denote el evento en que 2 gana en la primera ronda.  Enumere los resultados en B.</t>
  </si>
  <si>
    <r>
      <t xml:space="preserve">d.  ¿Cuáles son los resultados en A U B y en A </t>
    </r>
    <r>
      <rPr>
        <sz val="10"/>
        <rFont val="Arial"/>
        <family val="2"/>
        <charset val="1"/>
      </rPr>
      <t>∩ B?  ¿Cuáles son los resultados A'?</t>
    </r>
  </si>
  <si>
    <t>a.  En el informe el gerente desea saber cuales de sus clientes se pueden clasificar tipo A y tipo B para</t>
  </si>
  <si>
    <t xml:space="preserve">     definir el servicio a brindarles.</t>
  </si>
  <si>
    <t>b.  El gerente desea conocer cual tipo de tractor ha tenido más ventas para definir los repuestos que se deben</t>
  </si>
  <si>
    <t xml:space="preserve">     mantener en inventario para los clientes.</t>
  </si>
  <si>
    <t>Pollutant Loads" ha investigado diferentes técnicas para estimar las cargas contaminantes en las cuencas</t>
  </si>
  <si>
    <t>En la clase de Estadística y Diseño Experimental IB-0049, se hizo una encuesta a todos los estudiantes.</t>
  </si>
  <si>
    <t>IB-0005 / IB-0049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</si>
  <si>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</si>
  <si>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</si>
  <si>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</si>
  <si>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</si>
  <si>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</si>
  <si>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</si>
  <si>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</si>
  <si>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</si>
  <si>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</si>
  <si>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</si>
  <si>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</si>
  <si>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</si>
  <si>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</si>
  <si>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</si>
  <si>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</si>
  <si>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</si>
  <si>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Etiquetas de columna</t>
  </si>
  <si>
    <t>Cuenta de Tractor</t>
  </si>
  <si>
    <t>MÁS VENDIDO</t>
  </si>
  <si>
    <t>COMPACTO</t>
  </si>
  <si>
    <t>Promedio de Estatura</t>
  </si>
  <si>
    <t>Promedio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</si>
</sst>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"/>
    <numFmt numFmtId="166" formatCode="#,###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color indexed="62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Arial"/>
      <family val="2"/>
      <charset val="1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0" xfId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8" fillId="0" borderId="0" xfId="0" applyFont="1"/>
    <xf numFmtId="0" fontId="9" fillId="0" borderId="0" xfId="0" applyFont="1"/>
    <xf numFmtId="0" fontId="0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Border="1"/>
    <xf numFmtId="0" fontId="10" fillId="0" borderId="0" xfId="0" applyFont="1"/>
    <xf numFmtId="0" fontId="0" fillId="0" borderId="10" xfId="0" applyBorder="1"/>
    <xf numFmtId="0" fontId="9" fillId="0" borderId="10" xfId="0" applyFont="1" applyBorder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Font="1" applyAlignment="1">
      <alignment horizontal="center"/>
    </xf>
    <xf numFmtId="0" fontId="0" fillId="0" borderId="11" xfId="0" applyBorder="1"/>
    <xf numFmtId="0" fontId="0" fillId="0" borderId="11" xfId="0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6" fontId="0" fillId="0" borderId="11" xfId="0" applyNumberFormat="1" applyBorder="1"/>
    <xf numFmtId="0" fontId="6" fillId="0" borderId="12" xfId="1" applyBorder="1"/>
    <xf numFmtId="0" fontId="7" fillId="0" borderId="13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14" xfId="1" applyBorder="1"/>
    <xf numFmtId="0" fontId="6" fillId="0" borderId="15" xfId="1" applyBorder="1" applyAlignment="1">
      <alignment horizontal="center"/>
    </xf>
    <xf numFmtId="2" fontId="6" fillId="0" borderId="15" xfId="1" applyNumberFormat="1" applyFont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6" xfId="1" applyBorder="1"/>
    <xf numFmtId="2" fontId="6" fillId="0" borderId="0" xfId="1" applyNumberForma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6" fillId="0" borderId="0" xfId="1" applyBorder="1"/>
    <xf numFmtId="0" fontId="6" fillId="0" borderId="0" xfId="1" applyFill="1" applyBorder="1" applyAlignment="1">
      <alignment horizontal="center"/>
    </xf>
    <xf numFmtId="2" fontId="6" fillId="0" borderId="0" xfId="1" applyNumberFormat="1" applyFill="1" applyBorder="1" applyAlignment="1">
      <alignment horizontal="center"/>
    </xf>
    <xf numFmtId="0" fontId="6" fillId="0" borderId="17" xfId="1" applyBorder="1"/>
    <xf numFmtId="0" fontId="6" fillId="0" borderId="18" xfId="1" applyFill="1" applyBorder="1" applyAlignment="1">
      <alignment horizontal="center"/>
    </xf>
    <xf numFmtId="2" fontId="6" fillId="0" borderId="18" xfId="1" applyNumberFormat="1" applyFill="1" applyBorder="1" applyAlignment="1">
      <alignment horizontal="center"/>
    </xf>
    <xf numFmtId="0" fontId="6" fillId="0" borderId="0" xfId="1" applyFont="1"/>
    <xf numFmtId="0" fontId="7" fillId="0" borderId="19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2" fontId="6" fillId="0" borderId="19" xfId="1" applyNumberFormat="1" applyBorder="1" applyAlignment="1">
      <alignment horizontal="center"/>
    </xf>
    <xf numFmtId="2" fontId="6" fillId="0" borderId="0" xfId="1" applyNumberFormat="1" applyAlignment="1">
      <alignment horizontal="center"/>
    </xf>
    <xf numFmtId="2" fontId="6" fillId="0" borderId="11" xfId="1" applyNumberFormat="1" applyBorder="1" applyAlignment="1">
      <alignment horizontal="center"/>
    </xf>
    <xf numFmtId="0" fontId="12" fillId="0" borderId="0" xfId="0" applyFont="1"/>
    <xf numFmtId="0" fontId="0" fillId="0" borderId="20" xfId="0" applyBorder="1"/>
    <xf numFmtId="0" fontId="0" fillId="0" borderId="0" xfId="0" applyFill="1" applyBorder="1" applyAlignment="1"/>
    <xf numFmtId="0" fontId="0" fillId="0" borderId="21" xfId="0" applyFill="1" applyBorder="1" applyAlignment="1"/>
    <xf numFmtId="0" fontId="13" fillId="0" borderId="2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2" xfId="0" applyBorder="1"/>
    <xf numFmtId="0" fontId="1" fillId="0" borderId="9" xfId="0" applyFont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 Regresión'!$B$30:$B$40</c:f>
              <c:strCache>
                <c:ptCount val="11"/>
                <c:pt idx="0">
                  <c:v>Ejemplo No. 2</c:v>
                </c:pt>
                <c:pt idx="1">
                  <c:v>El número de cetano es una propiedad fundamental en la especificación de la calidad de</c:v>
                </c:pt>
                <c:pt idx="2">
                  <c:v>ignición del combustible utilizado en un motor diesel.  La determinación de este número</c:v>
                </c:pt>
                <c:pt idx="3">
                  <c:v>para un biodiesel es cara y lleva mucho tiempo.  En el artículo "Relating the Cetane Number</c:v>
                </c:pt>
                <c:pt idx="4">
                  <c:v>of Biodiesel Fuels to Their Fatty Acid Composition:  A Critical Study", incluye los siguientes</c:v>
                </c:pt>
                <c:pt idx="5">
                  <c:v>datos, en x = índice de yodo (g) y y =número de cetano para una muestra de 14 biocombus-</c:v>
                </c:pt>
                <c:pt idx="6">
                  <c:v>tibles.  El índice de yodo es la cantidad de yodo necesario para saturar una muestra de 100 g</c:v>
                </c:pt>
                <c:pt idx="7">
                  <c:v>de aceite.  Los autores del artículo ajustan el modelo de regresión lineal simple a estos</c:v>
                </c:pt>
                <c:pt idx="8">
                  <c:v>datos.</c:v>
                </c:pt>
                <c:pt idx="9">
                  <c:v>No. Cetano</c:v>
                </c:pt>
                <c:pt idx="10">
                  <c:v>(min)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77646544181978E-2"/>
                  <c:y val="-0.4054177602799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'3.  Regresión'!$A$41:$A$54</c:f>
              <c:numCache>
                <c:formatCode>General</c:formatCode>
                <c:ptCount val="14"/>
                <c:pt idx="0">
                  <c:v>132</c:v>
                </c:pt>
                <c:pt idx="1">
                  <c:v>129</c:v>
                </c:pt>
                <c:pt idx="2">
                  <c:v>120</c:v>
                </c:pt>
                <c:pt idx="3">
                  <c:v>113.2</c:v>
                </c:pt>
                <c:pt idx="4">
                  <c:v>105</c:v>
                </c:pt>
                <c:pt idx="5">
                  <c:v>92</c:v>
                </c:pt>
                <c:pt idx="6">
                  <c:v>84</c:v>
                </c:pt>
                <c:pt idx="7">
                  <c:v>83.2</c:v>
                </c:pt>
                <c:pt idx="8">
                  <c:v>88.4</c:v>
                </c:pt>
                <c:pt idx="9">
                  <c:v>59</c:v>
                </c:pt>
                <c:pt idx="10">
                  <c:v>80</c:v>
                </c:pt>
                <c:pt idx="11">
                  <c:v>81.5</c:v>
                </c:pt>
                <c:pt idx="12">
                  <c:v>71</c:v>
                </c:pt>
                <c:pt idx="13">
                  <c:v>69.2</c:v>
                </c:pt>
              </c:numCache>
            </c:numRef>
          </c:xVal>
          <c:yVal>
            <c:numRef>
              <c:f>'3.  Regresión'!$B$41:$B$54</c:f>
              <c:numCache>
                <c:formatCode>General</c:formatCode>
                <c:ptCount val="14"/>
                <c:pt idx="0">
                  <c:v>46</c:v>
                </c:pt>
                <c:pt idx="1">
                  <c:v>48</c:v>
                </c:pt>
                <c:pt idx="2">
                  <c:v>51</c:v>
                </c:pt>
                <c:pt idx="3">
                  <c:v>52.1</c:v>
                </c:pt>
                <c:pt idx="4">
                  <c:v>54</c:v>
                </c:pt>
                <c:pt idx="5">
                  <c:v>52</c:v>
                </c:pt>
                <c:pt idx="6">
                  <c:v>59</c:v>
                </c:pt>
                <c:pt idx="7">
                  <c:v>58.7</c:v>
                </c:pt>
                <c:pt idx="8">
                  <c:v>61.6</c:v>
                </c:pt>
                <c:pt idx="9">
                  <c:v>64</c:v>
                </c:pt>
                <c:pt idx="10">
                  <c:v>61.4</c:v>
                </c:pt>
                <c:pt idx="11">
                  <c:v>54.6</c:v>
                </c:pt>
                <c:pt idx="12">
                  <c:v>58.8</c:v>
                </c:pt>
                <c:pt idx="1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2-405C-9404-98828A25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59119"/>
        <c:axId val="1151262031"/>
      </c:scatterChart>
      <c:valAx>
        <c:axId val="1151259119"/>
        <c:scaling>
          <c:orientation val="minMax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Índice</a:t>
                </a:r>
                <a:r>
                  <a:rPr lang="es-MX" baseline="0"/>
                  <a:t> de Yodo (g)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1262031"/>
        <c:crosses val="autoZero"/>
        <c:crossBetween val="midCat"/>
      </c:valAx>
      <c:valAx>
        <c:axId val="1151262031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No.</a:t>
                </a:r>
                <a:r>
                  <a:rPr lang="es-MX" baseline="0"/>
                  <a:t> Centano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12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3</xdr:row>
      <xdr:rowOff>101600</xdr:rowOff>
    </xdr:to>
    <xdr:pic>
      <xdr:nvPicPr>
        <xdr:cNvPr id="3" name="1 Imagen" descr="ib0049estad&amp;iacute;stic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47625</xdr:rowOff>
    </xdr:from>
    <xdr:to>
      <xdr:col>7</xdr:col>
      <xdr:colOff>523875</xdr:colOff>
      <xdr:row>46</xdr:row>
      <xdr:rowOff>19050</xdr:rowOff>
    </xdr:to>
    <xdr:pic>
      <xdr:nvPicPr>
        <xdr:cNvPr id="3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"/>
          <a:ext cx="6219825" cy="5838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304800</xdr:colOff>
      <xdr:row>3</xdr:row>
      <xdr:rowOff>101600</xdr:rowOff>
    </xdr:to>
    <xdr:pic>
      <xdr:nvPicPr>
        <xdr:cNvPr id="4" name="1 Imagen" descr="ib0049estad&amp;iacute;stica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3</xdr:row>
      <xdr:rowOff>101600</xdr:rowOff>
    </xdr:to>
    <xdr:pic>
      <xdr:nvPicPr>
        <xdr:cNvPr id="4" name="1 Imagen" descr="ib0049estad&amp;iacute;stic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619125</xdr:colOff>
      <xdr:row>3</xdr:row>
      <xdr:rowOff>101600</xdr:rowOff>
    </xdr:to>
    <xdr:pic>
      <xdr:nvPicPr>
        <xdr:cNvPr id="5" name="1 Imagen" descr="ib0049estad&amp;iacute;stic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0"/>
          <a:ext cx="138112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114300</xdr:colOff>
      <xdr:row>37</xdr:row>
      <xdr:rowOff>157162</xdr:rowOff>
    </xdr:from>
    <xdr:to>
      <xdr:col>10</xdr:col>
      <xdr:colOff>47625</xdr:colOff>
      <xdr:row>52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666750</xdr:colOff>
      <xdr:row>3</xdr:row>
      <xdr:rowOff>101600</xdr:rowOff>
    </xdr:to>
    <xdr:pic>
      <xdr:nvPicPr>
        <xdr:cNvPr id="3" name="1 Imagen" descr="ib0049estad&amp;iacute;stic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3</xdr:row>
      <xdr:rowOff>101600</xdr:rowOff>
    </xdr:to>
    <xdr:pic>
      <xdr:nvPicPr>
        <xdr:cNvPr id="3" name="1 Imagen" descr="ib0049estad&amp;iacute;stic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Umaña" refreshedDate="43708.795414699074" createdVersion="6" refreshedVersion="6" minRefreshableVersion="3" recordCount="29">
  <cacheSource type="worksheet">
    <worksheetSource ref="B54:G83" sheet="2.  Tablas Dinámicas"/>
  </cacheSource>
  <cacheFields count="7">
    <cacheField name="Factura" numFmtId="0">
      <sharedItems count="29">
        <s v="0004-18"/>
        <s v="0025-18"/>
        <s v="0033-18"/>
        <s v="0037-18"/>
        <s v="0051-18"/>
        <s v="0062-18"/>
        <s v="0071-18"/>
        <s v="0077-18"/>
        <s v="0084-18"/>
        <s v="0089-18"/>
        <s v="0092-18"/>
        <s v="0098-18"/>
        <s v="0104-18"/>
        <s v="0136-18"/>
        <s v="0140-18"/>
        <s v="0145-18"/>
        <s v="0153-18"/>
        <s v="0157-18"/>
        <s v="0228-18"/>
        <s v="0234-18"/>
        <s v="0239-18"/>
        <s v="0246-18"/>
        <s v="0255-18"/>
        <s v="0261-18"/>
        <s v="0268-18"/>
        <s v="0272-18"/>
        <s v="0279-18"/>
        <s v="0284-18"/>
        <s v="0314-18"/>
      </sharedItems>
    </cacheField>
    <cacheField name="Fecha" numFmtId="165">
      <sharedItems containsSemiMixedTypes="0" containsNonDate="0" containsDate="1" containsString="0" minDate="2018-01-07T00:00:00" maxDate="2018-11-21T00:00:00" count="27">
        <d v="2018-01-07T00:00:00"/>
        <d v="2018-01-15T00:00:00"/>
        <d v="2018-01-23T00:00:00"/>
        <d v="2018-02-02T00:00:00"/>
        <d v="2018-02-05T00:00:00"/>
        <d v="2018-02-18T00:00:00"/>
        <d v="2018-03-07T00:00:00"/>
        <d v="2018-03-18T00:00:00"/>
        <d v="2018-03-29T00:00:00"/>
        <d v="2018-04-04T00:00:00"/>
        <d v="2018-04-18T00:00:00"/>
        <d v="2018-04-30T00:00:00"/>
        <d v="2018-05-15T00:00:00"/>
        <d v="2018-05-21T00:00:00"/>
        <d v="2018-06-23T00:00:00"/>
        <d v="2018-06-30T00:00:00"/>
        <d v="2018-07-09T00:00:00"/>
        <d v="2018-07-18T00:00:00"/>
        <d v="2018-08-01T00:00:00"/>
        <d v="2018-08-22T00:00:00"/>
        <d v="2018-08-31T00:00:00"/>
        <d v="2018-09-13T00:00:00"/>
        <d v="2018-09-29T00:00:00"/>
        <d v="2018-10-12T00:00:00"/>
        <d v="2018-10-27T00:00:00"/>
        <d v="2018-11-09T00:00:00"/>
        <d v="2018-11-20T00:00:00"/>
      </sharedItems>
      <fieldGroup par="6" base="1">
        <rangePr groupBy="days" startDate="2018-01-07T00:00:00" endDate="2018-11-21T00:00:00"/>
        <groupItems count="368">
          <s v="&lt;07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11/2018"/>
        </groupItems>
      </fieldGroup>
    </cacheField>
    <cacheField name="Cliente" numFmtId="0">
      <sharedItems count="19">
        <s v="Grupo Numar"/>
        <s v="Francisco Miranda"/>
        <s v="Coopeagropal"/>
        <s v="Dole"/>
        <s v="Juan Artavia"/>
        <s v="Martin Aguilar"/>
        <s v="Apacona"/>
        <s v="SEPNI"/>
        <s v="LAICA"/>
        <s v="Miguel Sanabria"/>
        <s v="Agustin Mesén"/>
        <s v="Coopevictoria"/>
        <s v="Agro Piñalbo"/>
        <s v="Santiago Ureña"/>
        <s v="Calle Real"/>
        <s v="Grupo Acón"/>
        <s v="Agronorte"/>
        <s v="Sebastián Aguilar"/>
        <s v="Bernardo Guzmán"/>
      </sharedItems>
    </cacheField>
    <cacheField name="Lugar" numFmtId="0">
      <sharedItems/>
    </cacheField>
    <cacheField name="Tractor" numFmtId="0">
      <sharedItems count="3">
        <s v="Mediano"/>
        <s v="Compacto"/>
        <s v="Utilitario"/>
      </sharedItems>
    </cacheField>
    <cacheField name="Monto ($)" numFmtId="166">
      <sharedItems containsSemiMixedTypes="0" containsString="0" containsNumber="1" containsInteger="1" minValue="25000" maxValue="100000"/>
    </cacheField>
    <cacheField name="Meses" numFmtId="0" databaseField="0">
      <fieldGroup base="1">
        <rangePr groupBy="months" startDate="2018-01-07T00:00:00" endDate="2018-11-21T00:00:00"/>
        <groupItems count="14">
          <s v="&lt;07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Umaña" refreshedDate="43709.375847569441" createdVersion="6" refreshedVersion="6" minRefreshableVersion="3" recordCount="19">
  <cacheSource type="worksheet">
    <worksheetSource ref="B96:E115" sheet="2.  Tablas Dinámicas"/>
  </cacheSource>
  <cacheFields count="4">
    <cacheField name="Edad" numFmtId="0">
      <sharedItems containsSemiMixedTypes="0" containsString="0" containsNumber="1" containsInteger="1" minValue="19" maxValue="26"/>
    </cacheField>
    <cacheField name="Estatura" numFmtId="2">
      <sharedItems containsSemiMixedTypes="0" containsString="0" containsNumber="1" minValue="1.55" maxValue="1.84"/>
    </cacheField>
    <cacheField name="Provincia" numFmtId="0">
      <sharedItems count="5">
        <s v="Cartago"/>
        <s v="San José"/>
        <s v="Alajuela"/>
        <s v="Heredia"/>
        <s v="Guanacaste"/>
      </sharedItems>
    </cacheField>
    <cacheField name="Sexo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s v="Puntarenas"/>
    <x v="0"/>
    <n v="51000"/>
  </r>
  <r>
    <x v="1"/>
    <x v="1"/>
    <x v="1"/>
    <s v="Guanacaste"/>
    <x v="1"/>
    <n v="25000"/>
  </r>
  <r>
    <x v="2"/>
    <x v="2"/>
    <x v="2"/>
    <s v="Puntarenas"/>
    <x v="2"/>
    <n v="35000"/>
  </r>
  <r>
    <x v="3"/>
    <x v="2"/>
    <x v="3"/>
    <s v="Limón"/>
    <x v="0"/>
    <n v="51000"/>
  </r>
  <r>
    <x v="4"/>
    <x v="3"/>
    <x v="4"/>
    <s v="San José"/>
    <x v="1"/>
    <n v="25000"/>
  </r>
  <r>
    <x v="5"/>
    <x v="4"/>
    <x v="5"/>
    <s v="Cartago"/>
    <x v="1"/>
    <n v="25000"/>
  </r>
  <r>
    <x v="6"/>
    <x v="5"/>
    <x v="6"/>
    <s v="Alajuela"/>
    <x v="2"/>
    <n v="35000"/>
  </r>
  <r>
    <x v="7"/>
    <x v="6"/>
    <x v="7"/>
    <s v="Heredia"/>
    <x v="1"/>
    <n v="25000"/>
  </r>
  <r>
    <x v="8"/>
    <x v="7"/>
    <x v="8"/>
    <s v="Guanacaste"/>
    <x v="0"/>
    <n v="51000"/>
  </r>
  <r>
    <x v="9"/>
    <x v="8"/>
    <x v="0"/>
    <s v="Puntarenas"/>
    <x v="0"/>
    <n v="100000"/>
  </r>
  <r>
    <x v="10"/>
    <x v="9"/>
    <x v="3"/>
    <s v="Limón"/>
    <x v="2"/>
    <n v="37000"/>
  </r>
  <r>
    <x v="11"/>
    <x v="10"/>
    <x v="9"/>
    <s v="Cartago"/>
    <x v="1"/>
    <n v="25000"/>
  </r>
  <r>
    <x v="12"/>
    <x v="11"/>
    <x v="10"/>
    <s v="Heredia"/>
    <x v="1"/>
    <n v="25000"/>
  </r>
  <r>
    <x v="13"/>
    <x v="12"/>
    <x v="11"/>
    <s v="Alajuela"/>
    <x v="2"/>
    <n v="35000"/>
  </r>
  <r>
    <x v="14"/>
    <x v="13"/>
    <x v="8"/>
    <s v="Guanacaste"/>
    <x v="1"/>
    <n v="50000"/>
  </r>
  <r>
    <x v="15"/>
    <x v="14"/>
    <x v="0"/>
    <s v="Puntarenas"/>
    <x v="2"/>
    <n v="35000"/>
  </r>
  <r>
    <x v="16"/>
    <x v="15"/>
    <x v="2"/>
    <s v="Puntarenas"/>
    <x v="0"/>
    <n v="51000"/>
  </r>
  <r>
    <x v="17"/>
    <x v="15"/>
    <x v="12"/>
    <s v="Alajuela"/>
    <x v="2"/>
    <n v="35000"/>
  </r>
  <r>
    <x v="18"/>
    <x v="16"/>
    <x v="13"/>
    <s v="Cartago"/>
    <x v="1"/>
    <n v="25000"/>
  </r>
  <r>
    <x v="19"/>
    <x v="17"/>
    <x v="14"/>
    <s v="Alajuela"/>
    <x v="1"/>
    <n v="25000"/>
  </r>
  <r>
    <x v="20"/>
    <x v="18"/>
    <x v="15"/>
    <s v="San José"/>
    <x v="2"/>
    <n v="35000"/>
  </r>
  <r>
    <x v="21"/>
    <x v="19"/>
    <x v="0"/>
    <s v="Puntarenas"/>
    <x v="0"/>
    <n v="51000"/>
  </r>
  <r>
    <x v="22"/>
    <x v="20"/>
    <x v="3"/>
    <s v="Limón"/>
    <x v="0"/>
    <n v="51000"/>
  </r>
  <r>
    <x v="23"/>
    <x v="21"/>
    <x v="2"/>
    <s v="Puntarenas"/>
    <x v="2"/>
    <n v="70000"/>
  </r>
  <r>
    <x v="24"/>
    <x v="22"/>
    <x v="16"/>
    <s v="Guanacaste"/>
    <x v="2"/>
    <n v="35000"/>
  </r>
  <r>
    <x v="25"/>
    <x v="23"/>
    <x v="17"/>
    <s v="Guanacaste"/>
    <x v="1"/>
    <n v="25000"/>
  </r>
  <r>
    <x v="26"/>
    <x v="24"/>
    <x v="11"/>
    <s v="Alajuela"/>
    <x v="0"/>
    <n v="51000"/>
  </r>
  <r>
    <x v="27"/>
    <x v="25"/>
    <x v="8"/>
    <s v="Guanacaste"/>
    <x v="0"/>
    <n v="51000"/>
  </r>
  <r>
    <x v="28"/>
    <x v="26"/>
    <x v="18"/>
    <s v="Alajuela"/>
    <x v="1"/>
    <n v="2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n v="21"/>
    <n v="1.78"/>
    <x v="0"/>
    <x v="0"/>
  </r>
  <r>
    <n v="20"/>
    <n v="1.62"/>
    <x v="1"/>
    <x v="1"/>
  </r>
  <r>
    <n v="19"/>
    <n v="1.7000000000000002"/>
    <x v="2"/>
    <x v="1"/>
  </r>
  <r>
    <n v="19"/>
    <n v="1.7000000000000002"/>
    <x v="3"/>
    <x v="1"/>
  </r>
  <r>
    <n v="20"/>
    <n v="1.7000000000000002"/>
    <x v="0"/>
    <x v="0"/>
  </r>
  <r>
    <n v="23"/>
    <n v="1.78"/>
    <x v="1"/>
    <x v="0"/>
  </r>
  <r>
    <n v="24"/>
    <n v="1.6800000000000002"/>
    <x v="1"/>
    <x v="1"/>
  </r>
  <r>
    <n v="24"/>
    <n v="1.8"/>
    <x v="1"/>
    <x v="0"/>
  </r>
  <r>
    <n v="20"/>
    <n v="1.76"/>
    <x v="0"/>
    <x v="0"/>
  </r>
  <r>
    <n v="22"/>
    <n v="1.57"/>
    <x v="0"/>
    <x v="1"/>
  </r>
  <r>
    <n v="19"/>
    <n v="1.84"/>
    <x v="2"/>
    <x v="0"/>
  </r>
  <r>
    <n v="20"/>
    <n v="1.74"/>
    <x v="0"/>
    <x v="0"/>
  </r>
  <r>
    <n v="22"/>
    <n v="1.58"/>
    <x v="1"/>
    <x v="1"/>
  </r>
  <r>
    <n v="20"/>
    <n v="1.55"/>
    <x v="2"/>
    <x v="1"/>
  </r>
  <r>
    <n v="26"/>
    <n v="1.79"/>
    <x v="1"/>
    <x v="0"/>
  </r>
  <r>
    <n v="22"/>
    <n v="1.79"/>
    <x v="1"/>
    <x v="0"/>
  </r>
  <r>
    <n v="22"/>
    <n v="1.74"/>
    <x v="4"/>
    <x v="1"/>
  </r>
  <r>
    <n v="20"/>
    <n v="1.63"/>
    <x v="2"/>
    <x v="1"/>
  </r>
  <r>
    <n v="21"/>
    <n v="1.75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4" firstHeaderRow="1" firstDataRow="2" firstDataCol="1"/>
  <pivotFields count="7"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0">
        <item x="12"/>
        <item x="16"/>
        <item x="10"/>
        <item x="6"/>
        <item x="18"/>
        <item x="14"/>
        <item x="2"/>
        <item x="11"/>
        <item x="3"/>
        <item x="1"/>
        <item x="15"/>
        <item x="0"/>
        <item x="4"/>
        <item x="8"/>
        <item x="5"/>
        <item x="9"/>
        <item x="13"/>
        <item x="17"/>
        <item x="7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numFmtId="166" showAll="0"/>
    <pivotField showAll="0" defaultSubtotal="0">
      <items count="14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uenta de Tracto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G16" firstHeaderRow="1" firstDataRow="2" firstDataCol="1"/>
  <pivotFields count="4">
    <pivotField dataField="1" showAll="0"/>
    <pivotField numFmtId="2" showAll="0"/>
    <pivotField axis="axisCol" showAll="0">
      <items count="6">
        <item x="2"/>
        <item x="0"/>
        <item x="4"/>
        <item x="3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Edad" fld="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7" firstHeaderRow="1" firstDataRow="2" firstDataCol="1"/>
  <pivotFields count="4">
    <pivotField showAll="0"/>
    <pivotField dataField="1" numFmtId="2" showAll="0"/>
    <pivotField axis="axisCol" showAll="0">
      <items count="6">
        <item x="2"/>
        <item x="0"/>
        <item x="4"/>
        <item x="3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Estatura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91" t="s">
        <v>211</v>
      </c>
      <c r="B1" s="91"/>
    </row>
    <row r="2" spans="1:2" x14ac:dyDescent="0.25">
      <c r="A2" s="89"/>
      <c r="B2" s="89"/>
    </row>
    <row r="3" spans="1:2" x14ac:dyDescent="0.25">
      <c r="A3" s="89" t="s">
        <v>212</v>
      </c>
      <c r="B3" s="89">
        <v>170.11052631578946</v>
      </c>
    </row>
    <row r="4" spans="1:2" x14ac:dyDescent="0.25">
      <c r="A4" s="89" t="s">
        <v>213</v>
      </c>
      <c r="B4" s="89">
        <v>33.056519907914868</v>
      </c>
    </row>
    <row r="5" spans="1:2" x14ac:dyDescent="0.25">
      <c r="A5" s="89" t="s">
        <v>214</v>
      </c>
      <c r="B5" s="89">
        <v>92.17</v>
      </c>
    </row>
    <row r="6" spans="1:2" x14ac:dyDescent="0.25">
      <c r="A6" s="89" t="s">
        <v>215</v>
      </c>
      <c r="B6" s="89" t="e">
        <v>#N/A</v>
      </c>
    </row>
    <row r="7" spans="1:2" x14ac:dyDescent="0.25">
      <c r="A7" s="89" t="s">
        <v>216</v>
      </c>
      <c r="B7" s="89">
        <v>249.57125231098874</v>
      </c>
    </row>
    <row r="8" spans="1:2" x14ac:dyDescent="0.25">
      <c r="A8" s="89" t="s">
        <v>217</v>
      </c>
      <c r="B8" s="89">
        <v>62285.809980075202</v>
      </c>
    </row>
    <row r="9" spans="1:2" x14ac:dyDescent="0.25">
      <c r="A9" s="89" t="s">
        <v>218</v>
      </c>
      <c r="B9" s="89">
        <v>15.896972443135574</v>
      </c>
    </row>
    <row r="10" spans="1:2" x14ac:dyDescent="0.25">
      <c r="A10" s="89" t="s">
        <v>219</v>
      </c>
      <c r="B10" s="89">
        <v>3.5686390432199908</v>
      </c>
    </row>
    <row r="11" spans="1:2" x14ac:dyDescent="0.25">
      <c r="A11" s="89" t="s">
        <v>220</v>
      </c>
      <c r="B11" s="89">
        <v>1519.6599999999999</v>
      </c>
    </row>
    <row r="12" spans="1:2" x14ac:dyDescent="0.25">
      <c r="A12" s="89" t="s">
        <v>221</v>
      </c>
      <c r="B12" s="89">
        <v>9.69</v>
      </c>
    </row>
    <row r="13" spans="1:2" x14ac:dyDescent="0.25">
      <c r="A13" s="89" t="s">
        <v>222</v>
      </c>
      <c r="B13" s="89">
        <v>1529.35</v>
      </c>
    </row>
    <row r="14" spans="1:2" x14ac:dyDescent="0.25">
      <c r="A14" s="89" t="s">
        <v>223</v>
      </c>
      <c r="B14" s="89">
        <v>9696.2999999999993</v>
      </c>
    </row>
    <row r="15" spans="1:2" ht="15.75" thickBot="1" x14ac:dyDescent="0.3">
      <c r="A15" s="90" t="s">
        <v>224</v>
      </c>
      <c r="B15" s="90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38" zoomScaleNormal="100" workbookViewId="0">
      <selection activeCell="J29" sqref="J29:J57"/>
    </sheetView>
  </sheetViews>
  <sheetFormatPr baseColWidth="10" defaultRowHeight="15" x14ac:dyDescent="0.25"/>
  <cols>
    <col min="3" max="4" width="11.85546875" bestFit="1" customWidth="1"/>
  </cols>
  <sheetData>
    <row r="1" spans="1:10" x14ac:dyDescent="0.25">
      <c r="G1" s="1" t="s">
        <v>0</v>
      </c>
      <c r="J1">
        <v>9.69</v>
      </c>
    </row>
    <row r="2" spans="1:10" x14ac:dyDescent="0.25">
      <c r="G2" s="1" t="s">
        <v>210</v>
      </c>
      <c r="J2">
        <v>30.75</v>
      </c>
    </row>
    <row r="3" spans="1:10" x14ac:dyDescent="0.25">
      <c r="J3">
        <v>49.98</v>
      </c>
    </row>
    <row r="4" spans="1:10" x14ac:dyDescent="0.25">
      <c r="J4">
        <v>66.14</v>
      </c>
    </row>
    <row r="5" spans="1:10" x14ac:dyDescent="0.25">
      <c r="D5" s="2" t="s">
        <v>26</v>
      </c>
      <c r="J5">
        <v>103.61</v>
      </c>
    </row>
    <row r="6" spans="1:10" x14ac:dyDescent="0.25">
      <c r="D6" s="2" t="s">
        <v>168</v>
      </c>
      <c r="J6">
        <v>143.75</v>
      </c>
    </row>
    <row r="7" spans="1:10" x14ac:dyDescent="0.25">
      <c r="J7">
        <v>312.45</v>
      </c>
    </row>
    <row r="8" spans="1:10" x14ac:dyDescent="0.25">
      <c r="J8">
        <v>1529.35</v>
      </c>
    </row>
    <row r="9" spans="1:10" x14ac:dyDescent="0.25">
      <c r="A9" s="3" t="s">
        <v>1</v>
      </c>
      <c r="J9">
        <v>13.16</v>
      </c>
    </row>
    <row r="10" spans="1:10" x14ac:dyDescent="0.25">
      <c r="A10" t="s">
        <v>27</v>
      </c>
      <c r="J10">
        <v>31.54</v>
      </c>
    </row>
    <row r="11" spans="1:10" x14ac:dyDescent="0.25">
      <c r="A11" t="s">
        <v>28</v>
      </c>
      <c r="J11">
        <v>50.06</v>
      </c>
    </row>
    <row r="12" spans="1:10" x14ac:dyDescent="0.25">
      <c r="A12" t="s">
        <v>29</v>
      </c>
      <c r="J12">
        <v>67.680000000000007</v>
      </c>
    </row>
    <row r="13" spans="1:10" x14ac:dyDescent="0.25">
      <c r="A13" t="s">
        <v>208</v>
      </c>
      <c r="J13">
        <v>106.28</v>
      </c>
    </row>
    <row r="14" spans="1:10" x14ac:dyDescent="0.25">
      <c r="A14" t="s">
        <v>30</v>
      </c>
      <c r="J14">
        <v>149.63999999999999</v>
      </c>
    </row>
    <row r="15" spans="1:10" x14ac:dyDescent="0.25">
      <c r="A15" t="s">
        <v>31</v>
      </c>
      <c r="J15">
        <v>352.09</v>
      </c>
    </row>
    <row r="16" spans="1:10" x14ac:dyDescent="0.25">
      <c r="A16" t="s">
        <v>32</v>
      </c>
      <c r="J16">
        <v>17.09</v>
      </c>
    </row>
    <row r="17" spans="1:10" x14ac:dyDescent="0.25">
      <c r="A17" t="s">
        <v>33</v>
      </c>
      <c r="J17">
        <v>35.07</v>
      </c>
    </row>
    <row r="18" spans="1:10" x14ac:dyDescent="0.25">
      <c r="J18">
        <v>55.02</v>
      </c>
    </row>
    <row r="19" spans="1:10" x14ac:dyDescent="0.25">
      <c r="J19">
        <v>81.400000000000006</v>
      </c>
    </row>
    <row r="20" spans="1:10" x14ac:dyDescent="0.25">
      <c r="J20">
        <v>106.8</v>
      </c>
    </row>
    <row r="21" spans="1:10" x14ac:dyDescent="0.25">
      <c r="J21">
        <v>167.79</v>
      </c>
    </row>
    <row r="22" spans="1:10" x14ac:dyDescent="0.25">
      <c r="J22">
        <v>371.47</v>
      </c>
    </row>
    <row r="23" spans="1:10" x14ac:dyDescent="0.25">
      <c r="J23">
        <v>18.12</v>
      </c>
    </row>
    <row r="24" spans="1:10" x14ac:dyDescent="0.25">
      <c r="J24">
        <v>36.99</v>
      </c>
    </row>
    <row r="25" spans="1:10" x14ac:dyDescent="0.25">
      <c r="J25">
        <v>48.22</v>
      </c>
    </row>
    <row r="26" spans="1:10" x14ac:dyDescent="0.25">
      <c r="J26">
        <v>65.239999999999995</v>
      </c>
    </row>
    <row r="27" spans="1:10" x14ac:dyDescent="0.25">
      <c r="J27">
        <v>101.94</v>
      </c>
    </row>
    <row r="28" spans="1:10" x14ac:dyDescent="0.25">
      <c r="A28" t="s">
        <v>34</v>
      </c>
      <c r="E28" t="s">
        <v>35</v>
      </c>
      <c r="J28">
        <v>143.27000000000001</v>
      </c>
    </row>
    <row r="29" spans="1:10" x14ac:dyDescent="0.25">
      <c r="A29" t="s">
        <v>36</v>
      </c>
      <c r="C29">
        <f>AVERAGE(J1:K29)</f>
        <v>149.0203448275862</v>
      </c>
      <c r="E29" t="s">
        <v>37</v>
      </c>
      <c r="J29">
        <v>57</v>
      </c>
    </row>
    <row r="30" spans="1:10" x14ac:dyDescent="0.25">
      <c r="A30" t="s">
        <v>38</v>
      </c>
      <c r="C30">
        <f>MEDIAN(J1:K29)</f>
        <v>66.14</v>
      </c>
      <c r="E30" t="s">
        <v>39</v>
      </c>
      <c r="J30">
        <v>90.8</v>
      </c>
    </row>
    <row r="31" spans="1:10" x14ac:dyDescent="0.25">
      <c r="A31" t="s">
        <v>40</v>
      </c>
      <c r="J31">
        <v>108.69</v>
      </c>
    </row>
    <row r="32" spans="1:10" x14ac:dyDescent="0.25">
      <c r="A32" t="s">
        <v>41</v>
      </c>
      <c r="C32">
        <f>_xlfn.QUARTILE.EXC(J1:K29,1)</f>
        <v>36.03</v>
      </c>
      <c r="J32">
        <v>182.5</v>
      </c>
    </row>
    <row r="33" spans="1:10" x14ac:dyDescent="0.25">
      <c r="J33">
        <v>444.68</v>
      </c>
    </row>
    <row r="34" spans="1:10" x14ac:dyDescent="0.25">
      <c r="A34" t="s">
        <v>42</v>
      </c>
      <c r="J34">
        <v>23.7</v>
      </c>
    </row>
    <row r="35" spans="1:10" x14ac:dyDescent="0.25">
      <c r="A35" t="s">
        <v>43</v>
      </c>
      <c r="C35">
        <f>_xlfn.VAR.P(J1:K29)</f>
        <v>76859.380030915592</v>
      </c>
      <c r="J35">
        <v>40.32</v>
      </c>
    </row>
    <row r="36" spans="1:10" x14ac:dyDescent="0.25">
      <c r="A36" t="s">
        <v>44</v>
      </c>
      <c r="C36">
        <f>_xlfn.STDEV.S(J1:K29)</f>
        <v>282.14244255191841</v>
      </c>
      <c r="J36">
        <v>58.41</v>
      </c>
    </row>
    <row r="37" spans="1:10" x14ac:dyDescent="0.25">
      <c r="A37" t="s">
        <v>45</v>
      </c>
      <c r="D37">
        <f>D36/SQRT(57)</f>
        <v>0</v>
      </c>
      <c r="J37">
        <v>92.17</v>
      </c>
    </row>
    <row r="38" spans="1:10" x14ac:dyDescent="0.25">
      <c r="A38" t="s">
        <v>46</v>
      </c>
      <c r="C38" t="e">
        <f>coefi</f>
        <v>#NAME?</v>
      </c>
      <c r="J38">
        <v>114.61</v>
      </c>
    </row>
    <row r="39" spans="1:10" x14ac:dyDescent="0.25">
      <c r="J39">
        <v>192.55</v>
      </c>
    </row>
    <row r="40" spans="1:10" x14ac:dyDescent="0.25">
      <c r="J40">
        <v>460.86</v>
      </c>
    </row>
    <row r="41" spans="1:10" x14ac:dyDescent="0.25">
      <c r="A41" s="3" t="s">
        <v>2</v>
      </c>
      <c r="J41">
        <v>24.07</v>
      </c>
    </row>
    <row r="42" spans="1:10" x14ac:dyDescent="0.25">
      <c r="A42" t="s">
        <v>209</v>
      </c>
      <c r="J42">
        <v>42.51</v>
      </c>
    </row>
    <row r="43" spans="1:10" x14ac:dyDescent="0.25">
      <c r="A43" t="s">
        <v>47</v>
      </c>
      <c r="J43">
        <v>61.31</v>
      </c>
    </row>
    <row r="44" spans="1:10" x14ac:dyDescent="0.25">
      <c r="A44" t="s">
        <v>48</v>
      </c>
      <c r="J44">
        <v>92.42</v>
      </c>
    </row>
    <row r="45" spans="1:10" x14ac:dyDescent="0.25">
      <c r="J45">
        <v>120.86</v>
      </c>
    </row>
    <row r="46" spans="1:10" x14ac:dyDescent="0.25">
      <c r="B46" s="41"/>
      <c r="C46" s="41"/>
      <c r="D46" s="41"/>
      <c r="E46" s="41"/>
      <c r="J46">
        <v>193.53</v>
      </c>
    </row>
    <row r="47" spans="1:10" x14ac:dyDescent="0.25">
      <c r="B47" s="2"/>
      <c r="C47" s="1"/>
      <c r="D47" s="1"/>
      <c r="E47" s="1"/>
      <c r="J47">
        <v>563.91999999999996</v>
      </c>
    </row>
    <row r="48" spans="1:10" x14ac:dyDescent="0.25">
      <c r="B48" s="1"/>
      <c r="C48" s="1"/>
      <c r="D48" s="1"/>
      <c r="E48" s="1"/>
      <c r="J48">
        <v>24.29</v>
      </c>
    </row>
    <row r="49" spans="2:10" x14ac:dyDescent="0.25">
      <c r="B49" s="1"/>
      <c r="C49" s="1"/>
      <c r="D49" s="1"/>
      <c r="E49" s="1"/>
      <c r="J49">
        <v>45.64</v>
      </c>
    </row>
    <row r="50" spans="2:10" x14ac:dyDescent="0.25">
      <c r="B50" s="1"/>
      <c r="C50" s="1"/>
      <c r="D50" s="1"/>
      <c r="E50" s="1"/>
      <c r="J50">
        <v>64.25</v>
      </c>
    </row>
    <row r="51" spans="2:10" x14ac:dyDescent="0.25">
      <c r="B51" s="1"/>
      <c r="C51" s="1"/>
      <c r="D51" s="1"/>
      <c r="E51" s="1"/>
      <c r="J51">
        <v>100.82</v>
      </c>
    </row>
    <row r="52" spans="2:10" x14ac:dyDescent="0.25">
      <c r="B52" s="1"/>
      <c r="C52" s="1"/>
      <c r="D52" s="1"/>
      <c r="E52" s="1"/>
      <c r="J52">
        <v>124.54</v>
      </c>
    </row>
    <row r="53" spans="2:10" x14ac:dyDescent="0.25">
      <c r="B53" s="1"/>
      <c r="C53" s="1"/>
      <c r="D53" s="1"/>
      <c r="E53" s="1"/>
      <c r="J53">
        <v>271.57</v>
      </c>
    </row>
    <row r="54" spans="2:10" x14ac:dyDescent="0.25">
      <c r="B54" s="1"/>
      <c r="C54" s="1"/>
      <c r="D54" s="1"/>
      <c r="E54" s="1"/>
      <c r="J54">
        <v>690.11</v>
      </c>
    </row>
    <row r="55" spans="2:10" x14ac:dyDescent="0.25">
      <c r="B55" s="1"/>
      <c r="C55" s="1"/>
      <c r="D55" s="1"/>
      <c r="E55" s="1"/>
      <c r="J55">
        <v>26.43</v>
      </c>
    </row>
    <row r="56" spans="2:10" x14ac:dyDescent="0.25">
      <c r="B56" s="1"/>
      <c r="C56" s="1"/>
      <c r="D56" s="1"/>
      <c r="E56" s="1"/>
      <c r="J56">
        <v>292.61</v>
      </c>
    </row>
    <row r="57" spans="2:10" x14ac:dyDescent="0.25">
      <c r="B57" s="1"/>
      <c r="C57" s="1"/>
      <c r="D57" s="1"/>
      <c r="E57" s="1"/>
      <c r="J57">
        <v>826.54</v>
      </c>
    </row>
    <row r="58" spans="2:10" x14ac:dyDescent="0.25">
      <c r="B58" s="1"/>
      <c r="C58" s="1"/>
      <c r="D58" s="1"/>
      <c r="E58" s="1"/>
    </row>
    <row r="59" spans="2:10" x14ac:dyDescent="0.25">
      <c r="B59" s="1"/>
      <c r="C59" s="1"/>
      <c r="D59" s="1"/>
      <c r="E59" s="1"/>
    </row>
    <row r="60" spans="2:10" x14ac:dyDescent="0.25">
      <c r="B60" s="1"/>
      <c r="C60" s="1"/>
      <c r="D60" s="1"/>
      <c r="E60" s="1"/>
    </row>
    <row r="61" spans="2:10" x14ac:dyDescent="0.25">
      <c r="B61" s="1"/>
      <c r="C61" s="1"/>
      <c r="D61" s="1"/>
      <c r="E61" s="1"/>
    </row>
    <row r="62" spans="2:10" x14ac:dyDescent="0.25">
      <c r="B62" s="1"/>
      <c r="C62" s="1"/>
      <c r="D62" s="1"/>
      <c r="E62" s="1"/>
    </row>
    <row r="63" spans="2:10" x14ac:dyDescent="0.25">
      <c r="B63" s="1"/>
      <c r="C63" s="1"/>
      <c r="D63" s="1"/>
      <c r="E63" s="1"/>
    </row>
    <row r="64" spans="2:10" x14ac:dyDescent="0.25">
      <c r="B64" s="1"/>
      <c r="C64" s="1"/>
      <c r="D64" s="1"/>
      <c r="E64" s="1"/>
    </row>
    <row r="65" spans="2:9" x14ac:dyDescent="0.25">
      <c r="B65" s="1"/>
      <c r="C65" s="1"/>
      <c r="D65" s="1"/>
      <c r="E65" s="1"/>
    </row>
    <row r="66" spans="2:9" x14ac:dyDescent="0.25">
      <c r="B66" s="1"/>
      <c r="C66" s="1"/>
      <c r="D66" s="1"/>
      <c r="E66" s="1"/>
    </row>
    <row r="67" spans="2:9" x14ac:dyDescent="0.25">
      <c r="B67" s="1"/>
      <c r="C67" s="1"/>
      <c r="D67" s="1"/>
      <c r="E67" s="1"/>
      <c r="H67" s="87"/>
    </row>
    <row r="68" spans="2:9" x14ac:dyDescent="0.25">
      <c r="B68" s="1"/>
      <c r="C68" s="1"/>
      <c r="D68" s="1"/>
      <c r="E68" s="1"/>
    </row>
    <row r="69" spans="2:9" x14ac:dyDescent="0.25">
      <c r="B69" s="1"/>
      <c r="C69" s="1"/>
      <c r="D69" s="1"/>
      <c r="E69" s="1"/>
    </row>
    <row r="70" spans="2:9" x14ac:dyDescent="0.25">
      <c r="B70" s="1"/>
      <c r="C70" s="1"/>
      <c r="D70" s="1"/>
      <c r="E70" s="1"/>
    </row>
    <row r="71" spans="2:9" x14ac:dyDescent="0.25">
      <c r="H71" s="88"/>
      <c r="I71" s="88"/>
    </row>
    <row r="72" spans="2:9" x14ac:dyDescent="0.25">
      <c r="H72" s="8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opLeftCell="A2" workbookViewId="0">
      <selection activeCell="M20" sqref="M20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4" width="9" customWidth="1"/>
    <col min="5" max="5" width="12.5703125" customWidth="1"/>
    <col min="6" max="6" width="4.7109375" customWidth="1"/>
    <col min="7" max="7" width="3.85546875" customWidth="1"/>
    <col min="8" max="8" width="3.28515625" customWidth="1"/>
    <col min="9" max="9" width="13.85546875" bestFit="1" customWidth="1"/>
    <col min="10" max="10" width="17" bestFit="1" customWidth="1"/>
    <col min="11" max="11" width="3.7109375" customWidth="1"/>
    <col min="12" max="12" width="4.28515625" customWidth="1"/>
    <col min="13" max="13" width="12.5703125" customWidth="1"/>
    <col min="14" max="14" width="6.140625" customWidth="1"/>
    <col min="15" max="15" width="12.5703125" bestFit="1" customWidth="1"/>
  </cols>
  <sheetData>
    <row r="3" spans="1:10" x14ac:dyDescent="0.25">
      <c r="A3" s="92" t="s">
        <v>228</v>
      </c>
      <c r="B3" s="92" t="s">
        <v>227</v>
      </c>
      <c r="I3" s="96" t="s">
        <v>179</v>
      </c>
      <c r="J3" s="96" t="s">
        <v>178</v>
      </c>
    </row>
    <row r="4" spans="1:10" x14ac:dyDescent="0.25">
      <c r="A4" s="92" t="s">
        <v>225</v>
      </c>
      <c r="B4" t="s">
        <v>111</v>
      </c>
      <c r="C4" t="s">
        <v>107</v>
      </c>
      <c r="D4" t="s">
        <v>114</v>
      </c>
      <c r="E4" t="s">
        <v>226</v>
      </c>
      <c r="I4" s="93" t="s">
        <v>113</v>
      </c>
      <c r="J4" s="93" t="s">
        <v>144</v>
      </c>
    </row>
    <row r="5" spans="1:10" x14ac:dyDescent="0.25">
      <c r="A5" s="93" t="s">
        <v>144</v>
      </c>
      <c r="B5" s="57"/>
      <c r="C5" s="57"/>
      <c r="D5" s="57">
        <v>1</v>
      </c>
      <c r="E5" s="57">
        <v>1</v>
      </c>
      <c r="I5" s="93" t="s">
        <v>116</v>
      </c>
      <c r="J5" s="93" t="s">
        <v>155</v>
      </c>
    </row>
    <row r="6" spans="1:10" x14ac:dyDescent="0.25">
      <c r="A6" s="93" t="s">
        <v>155</v>
      </c>
      <c r="B6" s="57"/>
      <c r="C6" s="57"/>
      <c r="D6" s="57">
        <v>1</v>
      </c>
      <c r="E6" s="57">
        <v>1</v>
      </c>
      <c r="I6" s="93" t="s">
        <v>105</v>
      </c>
      <c r="J6" s="93" t="s">
        <v>137</v>
      </c>
    </row>
    <row r="7" spans="1:10" x14ac:dyDescent="0.25">
      <c r="A7" s="93" t="s">
        <v>137</v>
      </c>
      <c r="B7" s="57">
        <v>1</v>
      </c>
      <c r="C7" s="57"/>
      <c r="D7" s="57"/>
      <c r="E7" s="57">
        <v>1</v>
      </c>
      <c r="I7" s="93" t="s">
        <v>131</v>
      </c>
      <c r="J7" s="93" t="s">
        <v>125</v>
      </c>
    </row>
    <row r="8" spans="1:10" x14ac:dyDescent="0.25">
      <c r="A8" s="93" t="s">
        <v>125</v>
      </c>
      <c r="B8" s="57"/>
      <c r="C8" s="57"/>
      <c r="D8" s="57">
        <v>1</v>
      </c>
      <c r="E8" s="57">
        <v>1</v>
      </c>
      <c r="J8" s="93" t="s">
        <v>161</v>
      </c>
    </row>
    <row r="9" spans="1:10" x14ac:dyDescent="0.25">
      <c r="A9" s="93" t="s">
        <v>161</v>
      </c>
      <c r="B9" s="57">
        <v>1</v>
      </c>
      <c r="C9" s="57"/>
      <c r="D9" s="57"/>
      <c r="E9" s="57">
        <v>1</v>
      </c>
      <c r="J9" s="93" t="s">
        <v>148</v>
      </c>
    </row>
    <row r="10" spans="1:10" x14ac:dyDescent="0.25">
      <c r="A10" s="93" t="s">
        <v>148</v>
      </c>
      <c r="B10" s="57">
        <v>1</v>
      </c>
      <c r="C10" s="57"/>
      <c r="D10" s="57"/>
      <c r="E10" s="57">
        <v>1</v>
      </c>
      <c r="J10" s="93" t="s">
        <v>139</v>
      </c>
    </row>
    <row r="11" spans="1:10" x14ac:dyDescent="0.25">
      <c r="A11" s="93" t="s">
        <v>113</v>
      </c>
      <c r="B11" s="57"/>
      <c r="C11" s="57">
        <v>1</v>
      </c>
      <c r="D11" s="57">
        <v>2</v>
      </c>
      <c r="E11" s="57">
        <v>3</v>
      </c>
      <c r="J11" s="93" t="s">
        <v>109</v>
      </c>
    </row>
    <row r="12" spans="1:10" x14ac:dyDescent="0.25">
      <c r="A12" s="93" t="s">
        <v>139</v>
      </c>
      <c r="B12" s="57"/>
      <c r="C12" s="57">
        <v>1</v>
      </c>
      <c r="D12" s="57">
        <v>1</v>
      </c>
      <c r="E12" s="57">
        <v>2</v>
      </c>
      <c r="J12" s="93" t="s">
        <v>150</v>
      </c>
    </row>
    <row r="13" spans="1:10" x14ac:dyDescent="0.25">
      <c r="A13" s="93" t="s">
        <v>116</v>
      </c>
      <c r="B13" s="57"/>
      <c r="C13" s="57">
        <v>2</v>
      </c>
      <c r="D13" s="57">
        <v>1</v>
      </c>
      <c r="E13" s="57">
        <v>3</v>
      </c>
      <c r="J13" s="93" t="s">
        <v>119</v>
      </c>
    </row>
    <row r="14" spans="1:10" x14ac:dyDescent="0.25">
      <c r="A14" s="93" t="s">
        <v>109</v>
      </c>
      <c r="B14" s="57">
        <v>1</v>
      </c>
      <c r="C14" s="57"/>
      <c r="D14" s="57"/>
      <c r="E14" s="57">
        <v>1</v>
      </c>
      <c r="J14" s="93" t="s">
        <v>122</v>
      </c>
    </row>
    <row r="15" spans="1:10" x14ac:dyDescent="0.25">
      <c r="A15" s="93" t="s">
        <v>150</v>
      </c>
      <c r="B15" s="57"/>
      <c r="C15" s="57"/>
      <c r="D15" s="57">
        <v>1</v>
      </c>
      <c r="E15" s="57">
        <v>1</v>
      </c>
      <c r="J15" s="93" t="s">
        <v>135</v>
      </c>
    </row>
    <row r="16" spans="1:10" x14ac:dyDescent="0.25">
      <c r="A16" s="93" t="s">
        <v>105</v>
      </c>
      <c r="B16" s="57"/>
      <c r="C16" s="57">
        <v>3</v>
      </c>
      <c r="D16" s="57">
        <v>1</v>
      </c>
      <c r="E16" s="57">
        <v>4</v>
      </c>
      <c r="J16" s="93" t="s">
        <v>146</v>
      </c>
    </row>
    <row r="17" spans="1:10" x14ac:dyDescent="0.25">
      <c r="A17" s="93" t="s">
        <v>119</v>
      </c>
      <c r="B17" s="57">
        <v>1</v>
      </c>
      <c r="C17" s="57"/>
      <c r="D17" s="57"/>
      <c r="E17" s="57">
        <v>1</v>
      </c>
      <c r="J17" s="93" t="s">
        <v>157</v>
      </c>
    </row>
    <row r="18" spans="1:10" x14ac:dyDescent="0.25">
      <c r="A18" s="93" t="s">
        <v>131</v>
      </c>
      <c r="B18" s="57">
        <v>1</v>
      </c>
      <c r="C18" s="57">
        <v>2</v>
      </c>
      <c r="D18" s="57"/>
      <c r="E18" s="57">
        <v>3</v>
      </c>
      <c r="J18" s="93" t="s">
        <v>128</v>
      </c>
    </row>
    <row r="19" spans="1:10" x14ac:dyDescent="0.25">
      <c r="A19" s="93" t="s">
        <v>122</v>
      </c>
      <c r="B19" s="57">
        <v>1</v>
      </c>
      <c r="C19" s="57"/>
      <c r="D19" s="57"/>
      <c r="E19" s="57">
        <v>1</v>
      </c>
    </row>
    <row r="20" spans="1:10" x14ac:dyDescent="0.25">
      <c r="A20" s="93" t="s">
        <v>135</v>
      </c>
      <c r="B20" s="57">
        <v>1</v>
      </c>
      <c r="C20" s="57"/>
      <c r="D20" s="57"/>
      <c r="E20" s="57">
        <v>1</v>
      </c>
    </row>
    <row r="21" spans="1:10" x14ac:dyDescent="0.25">
      <c r="A21" s="93" t="s">
        <v>146</v>
      </c>
      <c r="B21" s="57">
        <v>1</v>
      </c>
      <c r="C21" s="57"/>
      <c r="D21" s="57"/>
      <c r="E21" s="57">
        <v>1</v>
      </c>
    </row>
    <row r="22" spans="1:10" x14ac:dyDescent="0.25">
      <c r="A22" s="93" t="s">
        <v>157</v>
      </c>
      <c r="B22" s="57">
        <v>1</v>
      </c>
      <c r="C22" s="57"/>
      <c r="D22" s="57"/>
      <c r="E22" s="57">
        <v>1</v>
      </c>
    </row>
    <row r="23" spans="1:10" x14ac:dyDescent="0.25">
      <c r="A23" s="93" t="s">
        <v>128</v>
      </c>
      <c r="B23" s="57">
        <v>1</v>
      </c>
      <c r="C23" s="57"/>
      <c r="D23" s="57"/>
      <c r="E23" s="57">
        <v>1</v>
      </c>
    </row>
    <row r="24" spans="1:10" x14ac:dyDescent="0.25">
      <c r="A24" s="93" t="s">
        <v>226</v>
      </c>
      <c r="B24" s="57">
        <v>11</v>
      </c>
      <c r="C24" s="57">
        <v>9</v>
      </c>
      <c r="D24" s="57">
        <v>9</v>
      </c>
      <c r="E24" s="57">
        <v>29</v>
      </c>
      <c r="I24" s="94" t="s">
        <v>229</v>
      </c>
      <c r="J24" s="95" t="s">
        <v>230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A12" sqref="A12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7.7109375" customWidth="1"/>
    <col min="4" max="4" width="11.28515625" customWidth="1"/>
    <col min="5" max="5" width="8" customWidth="1"/>
    <col min="6" max="6" width="8.42578125" customWidth="1"/>
    <col min="7" max="7" width="12.5703125" customWidth="1"/>
    <col min="8" max="8" width="18.7109375" bestFit="1" customWidth="1"/>
    <col min="9" max="9" width="20.140625" bestFit="1" customWidth="1"/>
    <col min="10" max="10" width="18.7109375" bestFit="1" customWidth="1"/>
    <col min="11" max="11" width="20.140625" bestFit="1" customWidth="1"/>
    <col min="12" max="12" width="23.7109375" bestFit="1" customWidth="1"/>
    <col min="13" max="13" width="25.140625" bestFit="1" customWidth="1"/>
  </cols>
  <sheetData>
    <row r="3" spans="1:7" x14ac:dyDescent="0.25">
      <c r="A3" s="92" t="s">
        <v>231</v>
      </c>
      <c r="B3" s="92" t="s">
        <v>227</v>
      </c>
    </row>
    <row r="4" spans="1:7" x14ac:dyDescent="0.25">
      <c r="A4" s="92" t="s">
        <v>225</v>
      </c>
      <c r="B4" t="s">
        <v>126</v>
      </c>
      <c r="C4" t="s">
        <v>123</v>
      </c>
      <c r="D4" t="s">
        <v>110</v>
      </c>
      <c r="E4" t="s">
        <v>129</v>
      </c>
      <c r="F4" t="s">
        <v>120</v>
      </c>
      <c r="G4" t="s">
        <v>226</v>
      </c>
    </row>
    <row r="5" spans="1:7" x14ac:dyDescent="0.25">
      <c r="A5" s="93" t="s">
        <v>165</v>
      </c>
      <c r="B5" s="57">
        <v>1.6266666666666667</v>
      </c>
      <c r="C5" s="57">
        <v>1.57</v>
      </c>
      <c r="D5" s="57">
        <v>1.74</v>
      </c>
      <c r="E5" s="57">
        <v>1.7000000000000002</v>
      </c>
      <c r="F5" s="57">
        <v>1.6266666666666669</v>
      </c>
      <c r="G5" s="57">
        <v>1.6411111111111112</v>
      </c>
    </row>
    <row r="6" spans="1:7" x14ac:dyDescent="0.25">
      <c r="A6" s="93" t="s">
        <v>164</v>
      </c>
      <c r="B6" s="57">
        <v>1.84</v>
      </c>
      <c r="C6" s="57">
        <v>1.7450000000000001</v>
      </c>
      <c r="D6" s="57"/>
      <c r="E6" s="57">
        <v>1.75</v>
      </c>
      <c r="F6" s="57">
        <v>1.79</v>
      </c>
      <c r="G6" s="57">
        <v>1.7730000000000001</v>
      </c>
    </row>
    <row r="7" spans="1:7" x14ac:dyDescent="0.25">
      <c r="A7" s="93" t="s">
        <v>226</v>
      </c>
      <c r="B7" s="57">
        <v>1.68</v>
      </c>
      <c r="C7" s="57">
        <v>1.7100000000000002</v>
      </c>
      <c r="D7" s="57">
        <v>1.74</v>
      </c>
      <c r="E7" s="57">
        <v>1.7250000000000001</v>
      </c>
      <c r="F7" s="57">
        <v>1.72</v>
      </c>
      <c r="G7" s="57">
        <v>1.7105263157894737</v>
      </c>
    </row>
    <row r="12" spans="1:7" x14ac:dyDescent="0.25">
      <c r="A12" s="92" t="s">
        <v>232</v>
      </c>
      <c r="B12" s="92" t="s">
        <v>227</v>
      </c>
    </row>
    <row r="13" spans="1:7" x14ac:dyDescent="0.25">
      <c r="A13" s="92" t="s">
        <v>225</v>
      </c>
      <c r="B13" t="s">
        <v>126</v>
      </c>
      <c r="C13" t="s">
        <v>123</v>
      </c>
      <c r="D13" t="s">
        <v>110</v>
      </c>
      <c r="E13" t="s">
        <v>129</v>
      </c>
      <c r="F13" t="s">
        <v>120</v>
      </c>
      <c r="G13" t="s">
        <v>226</v>
      </c>
    </row>
    <row r="14" spans="1:7" x14ac:dyDescent="0.25">
      <c r="A14" s="93" t="s">
        <v>165</v>
      </c>
      <c r="B14" s="57">
        <v>19.666666666666668</v>
      </c>
      <c r="C14" s="57">
        <v>22</v>
      </c>
      <c r="D14" s="57">
        <v>22</v>
      </c>
      <c r="E14" s="57">
        <v>19</v>
      </c>
      <c r="F14" s="57">
        <v>22</v>
      </c>
      <c r="G14" s="57">
        <v>20.888888888888889</v>
      </c>
    </row>
    <row r="15" spans="1:7" x14ac:dyDescent="0.25">
      <c r="A15" s="93" t="s">
        <v>164</v>
      </c>
      <c r="B15" s="57">
        <v>19</v>
      </c>
      <c r="C15" s="57">
        <v>20.25</v>
      </c>
      <c r="D15" s="57"/>
      <c r="E15" s="57">
        <v>21</v>
      </c>
      <c r="F15" s="57">
        <v>23.75</v>
      </c>
      <c r="G15" s="57">
        <v>21.6</v>
      </c>
    </row>
    <row r="16" spans="1:7" x14ac:dyDescent="0.25">
      <c r="A16" s="93" t="s">
        <v>226</v>
      </c>
      <c r="B16" s="57">
        <v>19.5</v>
      </c>
      <c r="C16" s="57">
        <v>20.6</v>
      </c>
      <c r="D16" s="57">
        <v>22</v>
      </c>
      <c r="E16" s="57">
        <v>20</v>
      </c>
      <c r="F16" s="57">
        <v>23</v>
      </c>
      <c r="G16" s="57">
        <v>21.263157894736842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94" workbookViewId="0">
      <selection activeCell="A96" sqref="A96:E115"/>
    </sheetView>
  </sheetViews>
  <sheetFormatPr baseColWidth="10" defaultColWidth="11.5703125" defaultRowHeight="15" x14ac:dyDescent="0.25"/>
  <cols>
    <col min="1" max="1" width="4.5703125" customWidth="1"/>
    <col min="4" max="4" width="23.28515625" customWidth="1"/>
    <col min="257" max="257" width="4.5703125" customWidth="1"/>
    <col min="260" max="260" width="23.28515625" customWidth="1"/>
    <col min="513" max="513" width="4.5703125" customWidth="1"/>
    <col min="516" max="516" width="23.28515625" customWidth="1"/>
    <col min="769" max="769" width="4.5703125" customWidth="1"/>
    <col min="772" max="772" width="23.28515625" customWidth="1"/>
    <col min="1025" max="1025" width="4.5703125" customWidth="1"/>
    <col min="1028" max="1028" width="23.28515625" customWidth="1"/>
    <col min="1281" max="1281" width="4.5703125" customWidth="1"/>
    <col min="1284" max="1284" width="23.28515625" customWidth="1"/>
    <col min="1537" max="1537" width="4.5703125" customWidth="1"/>
    <col min="1540" max="1540" width="23.28515625" customWidth="1"/>
    <col min="1793" max="1793" width="4.5703125" customWidth="1"/>
    <col min="1796" max="1796" width="23.28515625" customWidth="1"/>
    <col min="2049" max="2049" width="4.5703125" customWidth="1"/>
    <col min="2052" max="2052" width="23.28515625" customWidth="1"/>
    <col min="2305" max="2305" width="4.5703125" customWidth="1"/>
    <col min="2308" max="2308" width="23.28515625" customWidth="1"/>
    <col min="2561" max="2561" width="4.5703125" customWidth="1"/>
    <col min="2564" max="2564" width="23.28515625" customWidth="1"/>
    <col min="2817" max="2817" width="4.5703125" customWidth="1"/>
    <col min="2820" max="2820" width="23.28515625" customWidth="1"/>
    <col min="3073" max="3073" width="4.5703125" customWidth="1"/>
    <col min="3076" max="3076" width="23.28515625" customWidth="1"/>
    <col min="3329" max="3329" width="4.5703125" customWidth="1"/>
    <col min="3332" max="3332" width="23.28515625" customWidth="1"/>
    <col min="3585" max="3585" width="4.5703125" customWidth="1"/>
    <col min="3588" max="3588" width="23.28515625" customWidth="1"/>
    <col min="3841" max="3841" width="4.5703125" customWidth="1"/>
    <col min="3844" max="3844" width="23.28515625" customWidth="1"/>
    <col min="4097" max="4097" width="4.5703125" customWidth="1"/>
    <col min="4100" max="4100" width="23.28515625" customWidth="1"/>
    <col min="4353" max="4353" width="4.5703125" customWidth="1"/>
    <col min="4356" max="4356" width="23.28515625" customWidth="1"/>
    <col min="4609" max="4609" width="4.5703125" customWidth="1"/>
    <col min="4612" max="4612" width="23.28515625" customWidth="1"/>
    <col min="4865" max="4865" width="4.5703125" customWidth="1"/>
    <col min="4868" max="4868" width="23.28515625" customWidth="1"/>
    <col min="5121" max="5121" width="4.5703125" customWidth="1"/>
    <col min="5124" max="5124" width="23.28515625" customWidth="1"/>
    <col min="5377" max="5377" width="4.5703125" customWidth="1"/>
    <col min="5380" max="5380" width="23.28515625" customWidth="1"/>
    <col min="5633" max="5633" width="4.5703125" customWidth="1"/>
    <col min="5636" max="5636" width="23.28515625" customWidth="1"/>
    <col min="5889" max="5889" width="4.5703125" customWidth="1"/>
    <col min="5892" max="5892" width="23.28515625" customWidth="1"/>
    <col min="6145" max="6145" width="4.5703125" customWidth="1"/>
    <col min="6148" max="6148" width="23.28515625" customWidth="1"/>
    <col min="6401" max="6401" width="4.5703125" customWidth="1"/>
    <col min="6404" max="6404" width="23.28515625" customWidth="1"/>
    <col min="6657" max="6657" width="4.5703125" customWidth="1"/>
    <col min="6660" max="6660" width="23.28515625" customWidth="1"/>
    <col min="6913" max="6913" width="4.5703125" customWidth="1"/>
    <col min="6916" max="6916" width="23.28515625" customWidth="1"/>
    <col min="7169" max="7169" width="4.5703125" customWidth="1"/>
    <col min="7172" max="7172" width="23.28515625" customWidth="1"/>
    <col min="7425" max="7425" width="4.5703125" customWidth="1"/>
    <col min="7428" max="7428" width="23.28515625" customWidth="1"/>
    <col min="7681" max="7681" width="4.5703125" customWidth="1"/>
    <col min="7684" max="7684" width="23.28515625" customWidth="1"/>
    <col min="7937" max="7937" width="4.5703125" customWidth="1"/>
    <col min="7940" max="7940" width="23.28515625" customWidth="1"/>
    <col min="8193" max="8193" width="4.5703125" customWidth="1"/>
    <col min="8196" max="8196" width="23.28515625" customWidth="1"/>
    <col min="8449" max="8449" width="4.5703125" customWidth="1"/>
    <col min="8452" max="8452" width="23.28515625" customWidth="1"/>
    <col min="8705" max="8705" width="4.5703125" customWidth="1"/>
    <col min="8708" max="8708" width="23.28515625" customWidth="1"/>
    <col min="8961" max="8961" width="4.5703125" customWidth="1"/>
    <col min="8964" max="8964" width="23.28515625" customWidth="1"/>
    <col min="9217" max="9217" width="4.5703125" customWidth="1"/>
    <col min="9220" max="9220" width="23.28515625" customWidth="1"/>
    <col min="9473" max="9473" width="4.5703125" customWidth="1"/>
    <col min="9476" max="9476" width="23.28515625" customWidth="1"/>
    <col min="9729" max="9729" width="4.5703125" customWidth="1"/>
    <col min="9732" max="9732" width="23.28515625" customWidth="1"/>
    <col min="9985" max="9985" width="4.5703125" customWidth="1"/>
    <col min="9988" max="9988" width="23.28515625" customWidth="1"/>
    <col min="10241" max="10241" width="4.5703125" customWidth="1"/>
    <col min="10244" max="10244" width="23.28515625" customWidth="1"/>
    <col min="10497" max="10497" width="4.5703125" customWidth="1"/>
    <col min="10500" max="10500" width="23.28515625" customWidth="1"/>
    <col min="10753" max="10753" width="4.5703125" customWidth="1"/>
    <col min="10756" max="10756" width="23.28515625" customWidth="1"/>
    <col min="11009" max="11009" width="4.5703125" customWidth="1"/>
    <col min="11012" max="11012" width="23.28515625" customWidth="1"/>
    <col min="11265" max="11265" width="4.5703125" customWidth="1"/>
    <col min="11268" max="11268" width="23.28515625" customWidth="1"/>
    <col min="11521" max="11521" width="4.5703125" customWidth="1"/>
    <col min="11524" max="11524" width="23.28515625" customWidth="1"/>
    <col min="11777" max="11777" width="4.5703125" customWidth="1"/>
    <col min="11780" max="11780" width="23.28515625" customWidth="1"/>
    <col min="12033" max="12033" width="4.5703125" customWidth="1"/>
    <col min="12036" max="12036" width="23.28515625" customWidth="1"/>
    <col min="12289" max="12289" width="4.5703125" customWidth="1"/>
    <col min="12292" max="12292" width="23.28515625" customWidth="1"/>
    <col min="12545" max="12545" width="4.5703125" customWidth="1"/>
    <col min="12548" max="12548" width="23.28515625" customWidth="1"/>
    <col min="12801" max="12801" width="4.5703125" customWidth="1"/>
    <col min="12804" max="12804" width="23.28515625" customWidth="1"/>
    <col min="13057" max="13057" width="4.5703125" customWidth="1"/>
    <col min="13060" max="13060" width="23.28515625" customWidth="1"/>
    <col min="13313" max="13313" width="4.5703125" customWidth="1"/>
    <col min="13316" max="13316" width="23.28515625" customWidth="1"/>
    <col min="13569" max="13569" width="4.5703125" customWidth="1"/>
    <col min="13572" max="13572" width="23.28515625" customWidth="1"/>
    <col min="13825" max="13825" width="4.5703125" customWidth="1"/>
    <col min="13828" max="13828" width="23.28515625" customWidth="1"/>
    <col min="14081" max="14081" width="4.5703125" customWidth="1"/>
    <col min="14084" max="14084" width="23.28515625" customWidth="1"/>
    <col min="14337" max="14337" width="4.5703125" customWidth="1"/>
    <col min="14340" max="14340" width="23.28515625" customWidth="1"/>
    <col min="14593" max="14593" width="4.5703125" customWidth="1"/>
    <col min="14596" max="14596" width="23.28515625" customWidth="1"/>
    <col min="14849" max="14849" width="4.5703125" customWidth="1"/>
    <col min="14852" max="14852" width="23.28515625" customWidth="1"/>
    <col min="15105" max="15105" width="4.5703125" customWidth="1"/>
    <col min="15108" max="15108" width="23.28515625" customWidth="1"/>
    <col min="15361" max="15361" width="4.5703125" customWidth="1"/>
    <col min="15364" max="15364" width="23.28515625" customWidth="1"/>
    <col min="15617" max="15617" width="4.5703125" customWidth="1"/>
    <col min="15620" max="15620" width="23.28515625" customWidth="1"/>
    <col min="15873" max="15873" width="4.5703125" customWidth="1"/>
    <col min="15876" max="15876" width="23.28515625" customWidth="1"/>
    <col min="16129" max="16129" width="4.5703125" customWidth="1"/>
    <col min="16132" max="16132" width="23.28515625" customWidth="1"/>
  </cols>
  <sheetData>
    <row r="1" spans="1:8" x14ac:dyDescent="0.25">
      <c r="A1" s="42"/>
      <c r="B1" s="42"/>
      <c r="C1" s="42"/>
      <c r="D1" s="42"/>
      <c r="E1" s="42"/>
      <c r="F1" s="42"/>
      <c r="G1" s="43" t="s">
        <v>0</v>
      </c>
      <c r="H1" s="42"/>
    </row>
    <row r="2" spans="1:8" x14ac:dyDescent="0.25">
      <c r="A2" s="42"/>
      <c r="B2" s="42"/>
      <c r="C2" s="42"/>
      <c r="D2" s="42"/>
      <c r="E2" s="42"/>
      <c r="F2" s="42"/>
      <c r="G2" s="1" t="s">
        <v>210</v>
      </c>
      <c r="H2" s="42"/>
    </row>
    <row r="3" spans="1:8" x14ac:dyDescent="0.25">
      <c r="A3" s="42"/>
      <c r="B3" s="42"/>
      <c r="C3" s="42"/>
      <c r="D3" s="42"/>
      <c r="E3" s="42"/>
      <c r="F3" s="42"/>
      <c r="G3" s="42"/>
      <c r="H3" s="42"/>
    </row>
    <row r="4" spans="1:8" x14ac:dyDescent="0.25">
      <c r="A4" s="42"/>
      <c r="B4" s="42"/>
      <c r="C4" s="42"/>
      <c r="D4" s="42"/>
      <c r="E4" s="42"/>
      <c r="F4" s="42"/>
      <c r="G4" s="42"/>
      <c r="H4" s="42"/>
    </row>
    <row r="5" spans="1:8" x14ac:dyDescent="0.25">
      <c r="A5" s="42"/>
      <c r="B5" s="42"/>
      <c r="C5" s="42"/>
      <c r="D5" s="44" t="s">
        <v>90</v>
      </c>
      <c r="E5" s="42"/>
      <c r="F5" s="42"/>
      <c r="G5" s="42"/>
      <c r="H5" s="42"/>
    </row>
    <row r="6" spans="1:8" x14ac:dyDescent="0.25">
      <c r="A6" s="42"/>
      <c r="B6" s="42"/>
      <c r="C6" s="42"/>
      <c r="D6" s="44" t="s">
        <v>91</v>
      </c>
      <c r="E6" s="42"/>
      <c r="F6" s="42"/>
      <c r="G6" s="42"/>
      <c r="H6" s="42"/>
    </row>
    <row r="7" spans="1:8" x14ac:dyDescent="0.25">
      <c r="A7" s="42"/>
      <c r="B7" s="42"/>
      <c r="C7" s="42"/>
      <c r="D7" s="42"/>
      <c r="E7" s="42"/>
      <c r="F7" s="42"/>
      <c r="G7" s="42"/>
      <c r="H7" s="42"/>
    </row>
    <row r="8" spans="1:8" x14ac:dyDescent="0.25">
      <c r="A8" s="42"/>
      <c r="B8" s="42"/>
      <c r="C8" s="42"/>
      <c r="D8" s="42"/>
      <c r="E8" s="42"/>
      <c r="F8" s="42"/>
      <c r="G8" s="42"/>
      <c r="H8" s="42"/>
    </row>
    <row r="9" spans="1:8" x14ac:dyDescent="0.25">
      <c r="A9" s="45" t="s">
        <v>1</v>
      </c>
      <c r="B9" s="42"/>
      <c r="C9" s="42"/>
      <c r="D9" s="42"/>
      <c r="E9" s="42"/>
      <c r="F9" s="42"/>
      <c r="G9" s="42"/>
      <c r="H9" s="42"/>
    </row>
    <row r="11" spans="1:8" x14ac:dyDescent="0.25">
      <c r="A11" t="s">
        <v>92</v>
      </c>
    </row>
    <row r="12" spans="1:8" x14ac:dyDescent="0.25">
      <c r="A12" t="s">
        <v>93</v>
      </c>
    </row>
    <row r="13" spans="1:8" x14ac:dyDescent="0.25">
      <c r="A13" s="46" t="s">
        <v>94</v>
      </c>
    </row>
    <row r="23" spans="1:10" x14ac:dyDescent="0.25">
      <c r="A23" s="47"/>
      <c r="I23" s="42"/>
      <c r="J23" s="42"/>
    </row>
    <row r="24" spans="1:10" x14ac:dyDescent="0.25">
      <c r="I24" s="42"/>
      <c r="J24" s="42"/>
    </row>
    <row r="25" spans="1:10" x14ac:dyDescent="0.25">
      <c r="A25" s="48"/>
      <c r="B25" s="6"/>
      <c r="C25" s="6"/>
      <c r="D25" s="6"/>
      <c r="E25" s="6"/>
      <c r="F25" s="6"/>
      <c r="G25" s="6"/>
      <c r="I25" s="42"/>
      <c r="J25" s="42"/>
    </row>
    <row r="26" spans="1:10" x14ac:dyDescent="0.25">
      <c r="A26" s="6"/>
      <c r="B26" s="49"/>
      <c r="C26" s="49"/>
      <c r="F26" s="49"/>
      <c r="G26" s="50"/>
      <c r="I26" s="42"/>
      <c r="J26" s="42"/>
    </row>
    <row r="27" spans="1:10" x14ac:dyDescent="0.25">
      <c r="A27" s="6"/>
      <c r="B27" s="49"/>
      <c r="C27" s="49"/>
      <c r="F27" s="49"/>
      <c r="G27" s="51"/>
      <c r="I27" s="42"/>
      <c r="J27" s="42"/>
    </row>
    <row r="28" spans="1:10" x14ac:dyDescent="0.25">
      <c r="A28" s="6"/>
      <c r="G28" s="6"/>
      <c r="I28" s="42"/>
      <c r="J28" s="42"/>
    </row>
    <row r="29" spans="1:10" x14ac:dyDescent="0.25">
      <c r="A29" s="6"/>
      <c r="B29" s="49"/>
      <c r="C29" s="49"/>
      <c r="F29" s="49"/>
      <c r="G29" s="50"/>
      <c r="I29" s="42"/>
      <c r="J29" s="42"/>
    </row>
    <row r="30" spans="1:10" x14ac:dyDescent="0.25">
      <c r="A30" s="6"/>
      <c r="B30" s="52"/>
      <c r="C30" s="49"/>
      <c r="F30" s="52"/>
      <c r="G30" s="51"/>
      <c r="I30" s="42"/>
      <c r="J30" s="42"/>
    </row>
    <row r="31" spans="1:10" x14ac:dyDescent="0.25">
      <c r="A31" s="6"/>
      <c r="B31" s="6"/>
      <c r="C31" s="6"/>
      <c r="D31" s="6"/>
      <c r="E31" s="6"/>
      <c r="F31" s="6"/>
      <c r="G31" s="6"/>
      <c r="I31" s="42"/>
      <c r="J31" s="42"/>
    </row>
    <row r="32" spans="1:10" x14ac:dyDescent="0.25">
      <c r="A32" s="48"/>
      <c r="B32" s="6"/>
      <c r="C32" s="6"/>
      <c r="D32" s="6"/>
      <c r="E32" s="6"/>
      <c r="F32" s="6"/>
      <c r="G32" s="6"/>
      <c r="I32" s="42"/>
      <c r="J32" s="42"/>
    </row>
    <row r="33" spans="1:10" x14ac:dyDescent="0.25">
      <c r="A33" s="6"/>
      <c r="B33" s="52"/>
      <c r="C33" s="49"/>
      <c r="F33" s="52"/>
      <c r="G33" s="50"/>
      <c r="I33" s="42"/>
      <c r="J33" s="42"/>
    </row>
    <row r="34" spans="1:10" x14ac:dyDescent="0.25">
      <c r="A34" s="6"/>
      <c r="B34" s="49"/>
      <c r="C34" s="49"/>
      <c r="F34" s="49"/>
      <c r="G34" s="51"/>
      <c r="I34" s="42"/>
      <c r="J34" s="42"/>
    </row>
    <row r="35" spans="1:10" x14ac:dyDescent="0.25">
      <c r="A35" s="6"/>
      <c r="G35" s="6"/>
      <c r="I35" s="42"/>
      <c r="J35" s="42"/>
    </row>
    <row r="36" spans="1:10" x14ac:dyDescent="0.25">
      <c r="A36" s="6"/>
      <c r="B36" s="52"/>
      <c r="C36" s="49"/>
      <c r="F36" s="52"/>
      <c r="G36" s="50"/>
      <c r="I36" s="42"/>
      <c r="J36" s="42"/>
    </row>
    <row r="37" spans="1:10" x14ac:dyDescent="0.25">
      <c r="A37" s="6"/>
      <c r="B37" s="52"/>
      <c r="C37" s="49"/>
      <c r="F37" s="52"/>
      <c r="G37" s="51"/>
      <c r="I37" s="42"/>
      <c r="J37" s="42"/>
    </row>
    <row r="38" spans="1:10" x14ac:dyDescent="0.25">
      <c r="A38" s="6"/>
      <c r="B38" s="6"/>
      <c r="C38" s="6"/>
      <c r="D38" s="6"/>
      <c r="E38" s="6"/>
      <c r="F38" s="6"/>
      <c r="G38" s="6"/>
      <c r="I38" s="42"/>
      <c r="J38" s="42"/>
    </row>
    <row r="39" spans="1:10" x14ac:dyDescent="0.25">
      <c r="A39" s="48"/>
      <c r="B39" s="6"/>
      <c r="C39" s="6"/>
      <c r="D39" s="6"/>
      <c r="E39" s="6"/>
      <c r="F39" s="6"/>
      <c r="G39" s="6"/>
      <c r="I39" s="42"/>
      <c r="J39" s="42"/>
    </row>
    <row r="40" spans="1:10" x14ac:dyDescent="0.25">
      <c r="A40" s="6"/>
      <c r="B40" s="49"/>
      <c r="C40" s="49"/>
      <c r="F40" s="49"/>
      <c r="G40" s="50"/>
      <c r="I40" s="42"/>
      <c r="J40" s="42"/>
    </row>
    <row r="41" spans="1:10" x14ac:dyDescent="0.25">
      <c r="A41" s="6"/>
      <c r="B41" s="49"/>
      <c r="C41" s="49"/>
      <c r="F41" s="49"/>
      <c r="G41" s="51"/>
      <c r="I41" s="42"/>
      <c r="J41" s="42"/>
    </row>
    <row r="42" spans="1:10" x14ac:dyDescent="0.25">
      <c r="A42" s="6"/>
      <c r="G42" s="6"/>
      <c r="I42" s="42"/>
      <c r="J42" s="42"/>
    </row>
    <row r="43" spans="1:10" x14ac:dyDescent="0.25">
      <c r="A43" s="6"/>
      <c r="B43" s="52"/>
      <c r="C43" s="49"/>
      <c r="F43" s="52"/>
      <c r="G43" s="50"/>
      <c r="I43" s="42"/>
      <c r="J43" s="42"/>
    </row>
    <row r="44" spans="1:10" x14ac:dyDescent="0.25">
      <c r="A44" s="6"/>
      <c r="B44" s="49"/>
      <c r="C44" s="49"/>
      <c r="F44" s="49"/>
      <c r="G44" s="51"/>
      <c r="I44" s="42"/>
      <c r="J44" s="42"/>
    </row>
    <row r="45" spans="1:10" x14ac:dyDescent="0.25">
      <c r="A45" s="6"/>
      <c r="B45" s="6"/>
      <c r="C45" s="6"/>
      <c r="D45" s="6"/>
      <c r="E45" s="6"/>
      <c r="F45" s="6"/>
      <c r="G45" s="6"/>
      <c r="I45" s="42"/>
      <c r="J45" s="42"/>
    </row>
    <row r="46" spans="1:10" x14ac:dyDescent="0.25">
      <c r="A46" s="48"/>
      <c r="B46" s="6"/>
      <c r="C46" s="6"/>
      <c r="D46" s="6"/>
      <c r="E46" s="6"/>
      <c r="F46" s="6"/>
      <c r="G46" s="6"/>
      <c r="I46" s="42"/>
      <c r="J46" s="42"/>
    </row>
    <row r="47" spans="1:10" x14ac:dyDescent="0.25">
      <c r="A47" s="6"/>
      <c r="B47" s="49"/>
      <c r="C47" s="49"/>
      <c r="F47" s="49"/>
      <c r="G47" s="50"/>
    </row>
    <row r="48" spans="1:10" x14ac:dyDescent="0.25">
      <c r="A48" s="53" t="s">
        <v>95</v>
      </c>
      <c r="B48" s="52"/>
      <c r="C48" s="49"/>
      <c r="F48" s="52"/>
      <c r="G48" s="51"/>
    </row>
    <row r="49" spans="1:7" x14ac:dyDescent="0.25">
      <c r="A49" s="6"/>
      <c r="G49" s="6"/>
    </row>
    <row r="50" spans="1:7" x14ac:dyDescent="0.25">
      <c r="A50" s="6"/>
      <c r="B50" s="52"/>
      <c r="C50" s="49"/>
      <c r="F50" s="52"/>
      <c r="G50" s="50"/>
    </row>
    <row r="51" spans="1:7" x14ac:dyDescent="0.25">
      <c r="A51" s="6" t="s">
        <v>96</v>
      </c>
      <c r="B51" s="51"/>
      <c r="C51" s="50"/>
      <c r="D51" s="6"/>
      <c r="E51" s="6"/>
      <c r="F51" s="51"/>
      <c r="G51" s="51"/>
    </row>
    <row r="52" spans="1:7" x14ac:dyDescent="0.25">
      <c r="A52" t="s">
        <v>97</v>
      </c>
    </row>
    <row r="53" spans="1:7" x14ac:dyDescent="0.25">
      <c r="A53" s="54"/>
    </row>
    <row r="54" spans="1:7" x14ac:dyDescent="0.25">
      <c r="A54" s="55"/>
      <c r="B54" s="56" t="s">
        <v>98</v>
      </c>
      <c r="C54" s="56" t="s">
        <v>99</v>
      </c>
      <c r="D54" s="56" t="s">
        <v>100</v>
      </c>
      <c r="E54" s="56" t="s">
        <v>101</v>
      </c>
      <c r="F54" s="56" t="s">
        <v>102</v>
      </c>
      <c r="G54" s="56" t="s">
        <v>103</v>
      </c>
    </row>
    <row r="55" spans="1:7" x14ac:dyDescent="0.25">
      <c r="A55" s="57">
        <v>1</v>
      </c>
      <c r="B55" s="52" t="s">
        <v>104</v>
      </c>
      <c r="C55" s="58">
        <v>43107</v>
      </c>
      <c r="D55" s="52" t="s">
        <v>105</v>
      </c>
      <c r="E55" s="52" t="s">
        <v>106</v>
      </c>
      <c r="F55" s="52" t="s">
        <v>107</v>
      </c>
      <c r="G55" s="59">
        <v>51000</v>
      </c>
    </row>
    <row r="56" spans="1:7" x14ac:dyDescent="0.25">
      <c r="A56">
        <v>2</v>
      </c>
      <c r="B56" s="52" t="s">
        <v>108</v>
      </c>
      <c r="C56" s="58">
        <v>43115</v>
      </c>
      <c r="D56" s="52" t="s">
        <v>109</v>
      </c>
      <c r="E56" s="52" t="s">
        <v>110</v>
      </c>
      <c r="F56" s="52" t="s">
        <v>111</v>
      </c>
      <c r="G56" s="59">
        <v>25000</v>
      </c>
    </row>
    <row r="57" spans="1:7" x14ac:dyDescent="0.25">
      <c r="A57">
        <v>3</v>
      </c>
      <c r="B57" s="52" t="s">
        <v>112</v>
      </c>
      <c r="C57" s="58">
        <v>43123</v>
      </c>
      <c r="D57" s="52" t="s">
        <v>113</v>
      </c>
      <c r="E57" s="52" t="s">
        <v>106</v>
      </c>
      <c r="F57" s="52" t="s">
        <v>114</v>
      </c>
      <c r="G57" s="59">
        <v>35000</v>
      </c>
    </row>
    <row r="58" spans="1:7" x14ac:dyDescent="0.25">
      <c r="A58" s="57">
        <v>4</v>
      </c>
      <c r="B58" s="52" t="s">
        <v>115</v>
      </c>
      <c r="C58" s="58">
        <v>43123</v>
      </c>
      <c r="D58" s="52" t="s">
        <v>116</v>
      </c>
      <c r="E58" s="52" t="s">
        <v>117</v>
      </c>
      <c r="F58" s="52" t="s">
        <v>107</v>
      </c>
      <c r="G58" s="59">
        <v>51000</v>
      </c>
    </row>
    <row r="59" spans="1:7" x14ac:dyDescent="0.25">
      <c r="A59">
        <v>5</v>
      </c>
      <c r="B59" s="52" t="s">
        <v>118</v>
      </c>
      <c r="C59" s="58">
        <v>43133</v>
      </c>
      <c r="D59" s="52" t="s">
        <v>119</v>
      </c>
      <c r="E59" s="52" t="s">
        <v>120</v>
      </c>
      <c r="F59" s="52" t="s">
        <v>111</v>
      </c>
      <c r="G59" s="59">
        <v>25000</v>
      </c>
    </row>
    <row r="60" spans="1:7" x14ac:dyDescent="0.25">
      <c r="A60">
        <v>6</v>
      </c>
      <c r="B60" s="52" t="s">
        <v>121</v>
      </c>
      <c r="C60" s="58">
        <v>43136</v>
      </c>
      <c r="D60" s="52" t="s">
        <v>122</v>
      </c>
      <c r="E60" s="52" t="s">
        <v>123</v>
      </c>
      <c r="F60" s="52" t="s">
        <v>111</v>
      </c>
      <c r="G60" s="59">
        <v>25000</v>
      </c>
    </row>
    <row r="61" spans="1:7" x14ac:dyDescent="0.25">
      <c r="A61" s="57">
        <v>7</v>
      </c>
      <c r="B61" s="52" t="s">
        <v>124</v>
      </c>
      <c r="C61" s="58">
        <v>43149</v>
      </c>
      <c r="D61" s="52" t="s">
        <v>125</v>
      </c>
      <c r="E61" s="52" t="s">
        <v>126</v>
      </c>
      <c r="F61" s="52" t="s">
        <v>114</v>
      </c>
      <c r="G61" s="59">
        <v>35000</v>
      </c>
    </row>
    <row r="62" spans="1:7" x14ac:dyDescent="0.25">
      <c r="A62">
        <v>8</v>
      </c>
      <c r="B62" s="52" t="s">
        <v>127</v>
      </c>
      <c r="C62" s="60">
        <v>43166</v>
      </c>
      <c r="D62" s="52" t="s">
        <v>128</v>
      </c>
      <c r="E62" s="52" t="s">
        <v>129</v>
      </c>
      <c r="F62" s="52" t="s">
        <v>111</v>
      </c>
      <c r="G62" s="59">
        <v>25000</v>
      </c>
    </row>
    <row r="63" spans="1:7" x14ac:dyDescent="0.25">
      <c r="A63">
        <v>9</v>
      </c>
      <c r="B63" s="52" t="s">
        <v>130</v>
      </c>
      <c r="C63" s="60">
        <v>43177</v>
      </c>
      <c r="D63" s="52" t="s">
        <v>131</v>
      </c>
      <c r="E63" s="52" t="s">
        <v>110</v>
      </c>
      <c r="F63" s="52" t="s">
        <v>107</v>
      </c>
      <c r="G63" s="59">
        <v>51000</v>
      </c>
    </row>
    <row r="64" spans="1:7" x14ac:dyDescent="0.25">
      <c r="A64" s="57">
        <v>10</v>
      </c>
      <c r="B64" s="52" t="s">
        <v>132</v>
      </c>
      <c r="C64" s="60">
        <v>43188</v>
      </c>
      <c r="D64" s="52" t="s">
        <v>105</v>
      </c>
      <c r="E64" s="52" t="s">
        <v>106</v>
      </c>
      <c r="F64" s="52" t="s">
        <v>107</v>
      </c>
      <c r="G64" s="59">
        <v>100000</v>
      </c>
    </row>
    <row r="65" spans="1:7" x14ac:dyDescent="0.25">
      <c r="A65">
        <v>11</v>
      </c>
      <c r="B65" s="52" t="s">
        <v>133</v>
      </c>
      <c r="C65" s="60">
        <v>43194</v>
      </c>
      <c r="D65" s="52" t="s">
        <v>116</v>
      </c>
      <c r="E65" s="52" t="s">
        <v>117</v>
      </c>
      <c r="F65" s="52" t="s">
        <v>114</v>
      </c>
      <c r="G65" s="59">
        <v>37000</v>
      </c>
    </row>
    <row r="66" spans="1:7" x14ac:dyDescent="0.25">
      <c r="A66">
        <v>12</v>
      </c>
      <c r="B66" s="52" t="s">
        <v>134</v>
      </c>
      <c r="C66" s="60">
        <v>43208</v>
      </c>
      <c r="D66" s="52" t="s">
        <v>135</v>
      </c>
      <c r="E66" s="52" t="s">
        <v>123</v>
      </c>
      <c r="F66" s="52" t="s">
        <v>111</v>
      </c>
      <c r="G66" s="59">
        <v>25000</v>
      </c>
    </row>
    <row r="67" spans="1:7" x14ac:dyDescent="0.25">
      <c r="A67" s="57">
        <v>13</v>
      </c>
      <c r="B67" s="52" t="s">
        <v>136</v>
      </c>
      <c r="C67" s="60">
        <v>43220</v>
      </c>
      <c r="D67" s="52" t="s">
        <v>137</v>
      </c>
      <c r="E67" s="52" t="s">
        <v>129</v>
      </c>
      <c r="F67" s="52" t="s">
        <v>111</v>
      </c>
      <c r="G67" s="59">
        <v>25000</v>
      </c>
    </row>
    <row r="68" spans="1:7" x14ac:dyDescent="0.25">
      <c r="A68">
        <v>14</v>
      </c>
      <c r="B68" s="52" t="s">
        <v>138</v>
      </c>
      <c r="C68" s="60">
        <v>43235</v>
      </c>
      <c r="D68" s="52" t="s">
        <v>139</v>
      </c>
      <c r="E68" s="52" t="s">
        <v>126</v>
      </c>
      <c r="F68" s="52" t="s">
        <v>114</v>
      </c>
      <c r="G68" s="59">
        <v>35000</v>
      </c>
    </row>
    <row r="69" spans="1:7" x14ac:dyDescent="0.25">
      <c r="A69">
        <v>15</v>
      </c>
      <c r="B69" s="52" t="s">
        <v>140</v>
      </c>
      <c r="C69" s="60">
        <v>43241</v>
      </c>
      <c r="D69" s="52" t="s">
        <v>131</v>
      </c>
      <c r="E69" s="52" t="s">
        <v>110</v>
      </c>
      <c r="F69" s="52" t="s">
        <v>111</v>
      </c>
      <c r="G69" s="59">
        <v>50000</v>
      </c>
    </row>
    <row r="70" spans="1:7" x14ac:dyDescent="0.25">
      <c r="A70" s="57">
        <v>16</v>
      </c>
      <c r="B70" s="52" t="s">
        <v>141</v>
      </c>
      <c r="C70" s="60">
        <v>43274</v>
      </c>
      <c r="D70" s="52" t="s">
        <v>105</v>
      </c>
      <c r="E70" s="52" t="s">
        <v>106</v>
      </c>
      <c r="F70" s="52" t="s">
        <v>114</v>
      </c>
      <c r="G70" s="59">
        <v>35000</v>
      </c>
    </row>
    <row r="71" spans="1:7" x14ac:dyDescent="0.25">
      <c r="A71">
        <v>17</v>
      </c>
      <c r="B71" s="52" t="s">
        <v>142</v>
      </c>
      <c r="C71" s="60">
        <v>43281</v>
      </c>
      <c r="D71" s="52" t="s">
        <v>113</v>
      </c>
      <c r="E71" s="52" t="s">
        <v>106</v>
      </c>
      <c r="F71" s="52" t="s">
        <v>107</v>
      </c>
      <c r="G71" s="59">
        <v>51000</v>
      </c>
    </row>
    <row r="72" spans="1:7" x14ac:dyDescent="0.25">
      <c r="A72">
        <v>18</v>
      </c>
      <c r="B72" s="52" t="s">
        <v>143</v>
      </c>
      <c r="C72" s="60">
        <v>43281</v>
      </c>
      <c r="D72" s="52" t="s">
        <v>144</v>
      </c>
      <c r="E72" s="52" t="s">
        <v>126</v>
      </c>
      <c r="F72" s="52" t="s">
        <v>114</v>
      </c>
      <c r="G72" s="59">
        <v>35000</v>
      </c>
    </row>
    <row r="73" spans="1:7" x14ac:dyDescent="0.25">
      <c r="A73" s="57">
        <v>19</v>
      </c>
      <c r="B73" s="52" t="s">
        <v>145</v>
      </c>
      <c r="C73" s="60">
        <v>43290</v>
      </c>
      <c r="D73" s="52" t="s">
        <v>146</v>
      </c>
      <c r="E73" s="52" t="s">
        <v>123</v>
      </c>
      <c r="F73" s="52" t="s">
        <v>111</v>
      </c>
      <c r="G73" s="59">
        <v>25000</v>
      </c>
    </row>
    <row r="74" spans="1:7" x14ac:dyDescent="0.25">
      <c r="A74">
        <v>20</v>
      </c>
      <c r="B74" s="52" t="s">
        <v>147</v>
      </c>
      <c r="C74" s="60">
        <v>43299</v>
      </c>
      <c r="D74" s="52" t="s">
        <v>148</v>
      </c>
      <c r="E74" s="52" t="s">
        <v>126</v>
      </c>
      <c r="F74" s="52" t="s">
        <v>111</v>
      </c>
      <c r="G74" s="59">
        <v>25000</v>
      </c>
    </row>
    <row r="75" spans="1:7" x14ac:dyDescent="0.25">
      <c r="A75">
        <v>21</v>
      </c>
      <c r="B75" s="52" t="s">
        <v>149</v>
      </c>
      <c r="C75" s="60">
        <v>43313</v>
      </c>
      <c r="D75" s="52" t="s">
        <v>150</v>
      </c>
      <c r="E75" s="52" t="s">
        <v>120</v>
      </c>
      <c r="F75" s="52" t="s">
        <v>114</v>
      </c>
      <c r="G75" s="59">
        <v>35000</v>
      </c>
    </row>
    <row r="76" spans="1:7" x14ac:dyDescent="0.25">
      <c r="A76" s="57">
        <v>22</v>
      </c>
      <c r="B76" s="52" t="s">
        <v>151</v>
      </c>
      <c r="C76" s="60">
        <v>43334</v>
      </c>
      <c r="D76" s="52" t="s">
        <v>105</v>
      </c>
      <c r="E76" s="52" t="s">
        <v>106</v>
      </c>
      <c r="F76" s="52" t="s">
        <v>107</v>
      </c>
      <c r="G76" s="59">
        <v>51000</v>
      </c>
    </row>
    <row r="77" spans="1:7" x14ac:dyDescent="0.25">
      <c r="A77">
        <v>23</v>
      </c>
      <c r="B77" s="52" t="s">
        <v>152</v>
      </c>
      <c r="C77" s="60">
        <v>43343</v>
      </c>
      <c r="D77" s="52" t="s">
        <v>116</v>
      </c>
      <c r="E77" s="52" t="s">
        <v>117</v>
      </c>
      <c r="F77" s="52" t="s">
        <v>107</v>
      </c>
      <c r="G77" s="59">
        <v>51000</v>
      </c>
    </row>
    <row r="78" spans="1:7" x14ac:dyDescent="0.25">
      <c r="A78">
        <v>24</v>
      </c>
      <c r="B78" s="52" t="s">
        <v>153</v>
      </c>
      <c r="C78" s="60">
        <v>43356</v>
      </c>
      <c r="D78" s="52" t="s">
        <v>113</v>
      </c>
      <c r="E78" s="52" t="s">
        <v>106</v>
      </c>
      <c r="F78" s="52" t="s">
        <v>114</v>
      </c>
      <c r="G78" s="59">
        <v>70000</v>
      </c>
    </row>
    <row r="79" spans="1:7" x14ac:dyDescent="0.25">
      <c r="A79" s="57">
        <v>25</v>
      </c>
      <c r="B79" s="52" t="s">
        <v>154</v>
      </c>
      <c r="C79" s="60">
        <v>43372</v>
      </c>
      <c r="D79" s="52" t="s">
        <v>155</v>
      </c>
      <c r="E79" s="52" t="s">
        <v>110</v>
      </c>
      <c r="F79" s="52" t="s">
        <v>114</v>
      </c>
      <c r="G79" s="59">
        <v>35000</v>
      </c>
    </row>
    <row r="80" spans="1:7" x14ac:dyDescent="0.25">
      <c r="A80">
        <v>26</v>
      </c>
      <c r="B80" s="52" t="s">
        <v>156</v>
      </c>
      <c r="C80" s="60">
        <v>43385</v>
      </c>
      <c r="D80" s="52" t="s">
        <v>157</v>
      </c>
      <c r="E80" s="52" t="s">
        <v>110</v>
      </c>
      <c r="F80" s="52" t="s">
        <v>111</v>
      </c>
      <c r="G80" s="59">
        <v>25000</v>
      </c>
    </row>
    <row r="81" spans="1:8" x14ac:dyDescent="0.25">
      <c r="A81">
        <v>27</v>
      </c>
      <c r="B81" s="52" t="s">
        <v>158</v>
      </c>
      <c r="C81" s="60">
        <v>43400</v>
      </c>
      <c r="D81" s="52" t="s">
        <v>139</v>
      </c>
      <c r="E81" s="52" t="s">
        <v>126</v>
      </c>
      <c r="F81" s="52" t="s">
        <v>107</v>
      </c>
      <c r="G81" s="59">
        <v>51000</v>
      </c>
    </row>
    <row r="82" spans="1:8" x14ac:dyDescent="0.25">
      <c r="A82" s="57">
        <v>28</v>
      </c>
      <c r="B82" s="52" t="s">
        <v>159</v>
      </c>
      <c r="C82" s="60">
        <v>43413</v>
      </c>
      <c r="D82" s="52" t="s">
        <v>131</v>
      </c>
      <c r="E82" s="52" t="s">
        <v>110</v>
      </c>
      <c r="F82" s="52" t="s">
        <v>107</v>
      </c>
      <c r="G82" s="59">
        <v>51000</v>
      </c>
    </row>
    <row r="83" spans="1:8" x14ac:dyDescent="0.25">
      <c r="A83" s="61">
        <v>29</v>
      </c>
      <c r="B83" s="62" t="s">
        <v>160</v>
      </c>
      <c r="C83" s="63">
        <v>43424</v>
      </c>
      <c r="D83" s="62" t="s">
        <v>161</v>
      </c>
      <c r="E83" s="62" t="s">
        <v>126</v>
      </c>
      <c r="F83" s="62" t="s">
        <v>111</v>
      </c>
      <c r="G83" s="64">
        <v>25000</v>
      </c>
    </row>
    <row r="84" spans="1:8" x14ac:dyDescent="0.25">
      <c r="B84" s="52"/>
      <c r="C84" s="52"/>
      <c r="D84" s="52"/>
      <c r="E84" s="52"/>
      <c r="F84" s="52"/>
    </row>
    <row r="85" spans="1:8" x14ac:dyDescent="0.25">
      <c r="A85" t="s">
        <v>204</v>
      </c>
    </row>
    <row r="86" spans="1:8" x14ac:dyDescent="0.25">
      <c r="A86" t="s">
        <v>205</v>
      </c>
    </row>
    <row r="87" spans="1:8" x14ac:dyDescent="0.25">
      <c r="A87" t="s">
        <v>206</v>
      </c>
    </row>
    <row r="88" spans="1:8" x14ac:dyDescent="0.25">
      <c r="A88" t="s">
        <v>207</v>
      </c>
    </row>
    <row r="92" spans="1:8" x14ac:dyDescent="0.25">
      <c r="A92" s="45" t="s">
        <v>2</v>
      </c>
      <c r="B92" s="42"/>
      <c r="C92" s="42"/>
      <c r="D92" s="42"/>
      <c r="E92" s="42"/>
      <c r="F92" s="42"/>
      <c r="G92" s="42"/>
      <c r="H92" s="42"/>
    </row>
    <row r="93" spans="1:8" x14ac:dyDescent="0.25">
      <c r="A93" s="42" t="s">
        <v>162</v>
      </c>
      <c r="B93" s="42"/>
      <c r="C93" s="42"/>
      <c r="D93" s="42"/>
      <c r="E93" s="42"/>
      <c r="F93" s="42"/>
      <c r="G93" s="42"/>
      <c r="H93" s="42"/>
    </row>
    <row r="94" spans="1:8" x14ac:dyDescent="0.25">
      <c r="A94" s="42" t="s">
        <v>163</v>
      </c>
      <c r="B94" s="42"/>
      <c r="C94" s="42"/>
      <c r="D94" s="42"/>
      <c r="E94" s="42"/>
      <c r="F94" s="42"/>
      <c r="G94" s="42"/>
      <c r="H94" s="42"/>
    </row>
    <row r="95" spans="1:8" x14ac:dyDescent="0.25">
      <c r="A95" s="42" t="s">
        <v>48</v>
      </c>
      <c r="B95" s="42"/>
      <c r="C95" s="42"/>
      <c r="D95" s="42"/>
      <c r="E95" s="42"/>
      <c r="F95" s="42"/>
      <c r="G95" s="42"/>
      <c r="H95" s="42"/>
    </row>
    <row r="96" spans="1:8" x14ac:dyDescent="0.25">
      <c r="A96" s="65"/>
      <c r="B96" s="66" t="s">
        <v>49</v>
      </c>
      <c r="C96" s="66" t="s">
        <v>50</v>
      </c>
      <c r="D96" s="66" t="s">
        <v>51</v>
      </c>
      <c r="E96" s="66" t="s">
        <v>52</v>
      </c>
      <c r="F96" s="67"/>
      <c r="G96" s="42"/>
      <c r="H96" s="42"/>
    </row>
    <row r="97" spans="1:8" x14ac:dyDescent="0.25">
      <c r="A97" s="68">
        <v>1</v>
      </c>
      <c r="B97" s="69">
        <v>21</v>
      </c>
      <c r="C97" s="70">
        <v>1.78</v>
      </c>
      <c r="D97" s="69" t="s">
        <v>123</v>
      </c>
      <c r="E97" s="69" t="s">
        <v>164</v>
      </c>
      <c r="F97" s="71"/>
      <c r="G97" s="42"/>
      <c r="H97" s="42"/>
    </row>
    <row r="98" spans="1:8" x14ac:dyDescent="0.25">
      <c r="A98" s="72">
        <v>2</v>
      </c>
      <c r="B98" s="71">
        <v>20</v>
      </c>
      <c r="C98" s="73">
        <v>1.62</v>
      </c>
      <c r="D98" s="71" t="s">
        <v>120</v>
      </c>
      <c r="E98" s="71" t="s">
        <v>165</v>
      </c>
      <c r="F98" s="71"/>
      <c r="G98" s="42"/>
      <c r="H98" s="42"/>
    </row>
    <row r="99" spans="1:8" x14ac:dyDescent="0.25">
      <c r="A99" s="72">
        <v>3</v>
      </c>
      <c r="B99" s="71">
        <v>19</v>
      </c>
      <c r="C99" s="73">
        <v>1.7000000000000002</v>
      </c>
      <c r="D99" s="71" t="s">
        <v>126</v>
      </c>
      <c r="E99" s="71" t="s">
        <v>165</v>
      </c>
      <c r="F99" s="71"/>
      <c r="G99" s="42"/>
      <c r="H99" s="42"/>
    </row>
    <row r="100" spans="1:8" x14ac:dyDescent="0.25">
      <c r="A100" s="72">
        <v>4</v>
      </c>
      <c r="B100" s="71">
        <v>19</v>
      </c>
      <c r="C100" s="73">
        <v>1.7000000000000002</v>
      </c>
      <c r="D100" s="71" t="s">
        <v>129</v>
      </c>
      <c r="E100" s="71" t="s">
        <v>165</v>
      </c>
      <c r="F100" s="71"/>
      <c r="G100" s="42"/>
      <c r="H100" s="42"/>
    </row>
    <row r="101" spans="1:8" x14ac:dyDescent="0.25">
      <c r="A101" s="72">
        <v>5</v>
      </c>
      <c r="B101" s="71">
        <v>20</v>
      </c>
      <c r="C101" s="73">
        <v>1.7000000000000002</v>
      </c>
      <c r="D101" s="71" t="s">
        <v>123</v>
      </c>
      <c r="E101" s="74" t="s">
        <v>164</v>
      </c>
      <c r="F101" s="74"/>
      <c r="G101" s="42"/>
      <c r="H101" s="42"/>
    </row>
    <row r="102" spans="1:8" x14ac:dyDescent="0.25">
      <c r="A102" s="72">
        <v>6</v>
      </c>
      <c r="B102" s="71">
        <v>23</v>
      </c>
      <c r="C102" s="73">
        <v>1.78</v>
      </c>
      <c r="D102" s="71" t="s">
        <v>120</v>
      </c>
      <c r="E102" s="71" t="s">
        <v>164</v>
      </c>
      <c r="F102" s="71"/>
      <c r="G102" s="42"/>
      <c r="H102" s="42"/>
    </row>
    <row r="103" spans="1:8" x14ac:dyDescent="0.25">
      <c r="A103" s="75">
        <v>7</v>
      </c>
      <c r="B103" s="71">
        <v>24</v>
      </c>
      <c r="C103" s="73">
        <v>1.6800000000000002</v>
      </c>
      <c r="D103" s="71" t="s">
        <v>120</v>
      </c>
      <c r="E103" s="71" t="s">
        <v>165</v>
      </c>
      <c r="F103" s="71"/>
      <c r="G103" s="42"/>
      <c r="H103" s="42"/>
    </row>
    <row r="104" spans="1:8" x14ac:dyDescent="0.25">
      <c r="A104" s="75">
        <v>8</v>
      </c>
      <c r="B104" s="76">
        <v>24</v>
      </c>
      <c r="C104" s="77">
        <v>1.8</v>
      </c>
      <c r="D104" s="76" t="s">
        <v>120</v>
      </c>
      <c r="E104" s="76" t="s">
        <v>164</v>
      </c>
      <c r="F104" s="71"/>
      <c r="G104" s="42"/>
      <c r="H104" s="42"/>
    </row>
    <row r="105" spans="1:8" x14ac:dyDescent="0.25">
      <c r="A105" s="75">
        <v>9</v>
      </c>
      <c r="B105" s="76">
        <v>20</v>
      </c>
      <c r="C105" s="77">
        <v>1.76</v>
      </c>
      <c r="D105" s="76" t="s">
        <v>123</v>
      </c>
      <c r="E105" s="76" t="s">
        <v>164</v>
      </c>
      <c r="F105" s="71"/>
      <c r="G105" s="42"/>
      <c r="H105" s="42"/>
    </row>
    <row r="106" spans="1:8" x14ac:dyDescent="0.25">
      <c r="A106" s="75">
        <v>10</v>
      </c>
      <c r="B106" s="76">
        <v>22</v>
      </c>
      <c r="C106" s="77">
        <v>1.57</v>
      </c>
      <c r="D106" s="76" t="s">
        <v>123</v>
      </c>
      <c r="E106" s="76" t="s">
        <v>165</v>
      </c>
      <c r="F106" s="42"/>
      <c r="G106" s="42"/>
      <c r="H106" s="42"/>
    </row>
    <row r="107" spans="1:8" x14ac:dyDescent="0.25">
      <c r="A107" s="75">
        <v>11</v>
      </c>
      <c r="B107" s="76">
        <v>19</v>
      </c>
      <c r="C107" s="77">
        <v>1.84</v>
      </c>
      <c r="D107" s="76" t="s">
        <v>126</v>
      </c>
      <c r="E107" s="76" t="s">
        <v>164</v>
      </c>
      <c r="F107" s="42"/>
      <c r="G107" s="42"/>
      <c r="H107" s="42"/>
    </row>
    <row r="108" spans="1:8" x14ac:dyDescent="0.25">
      <c r="A108" s="75">
        <v>12</v>
      </c>
      <c r="B108" s="76">
        <v>20</v>
      </c>
      <c r="C108" s="77">
        <v>1.74</v>
      </c>
      <c r="D108" s="76" t="s">
        <v>123</v>
      </c>
      <c r="E108" s="76" t="s">
        <v>164</v>
      </c>
      <c r="F108" s="42"/>
      <c r="G108" s="42"/>
      <c r="H108" s="42"/>
    </row>
    <row r="109" spans="1:8" x14ac:dyDescent="0.25">
      <c r="A109" s="75">
        <v>13</v>
      </c>
      <c r="B109" s="76">
        <v>22</v>
      </c>
      <c r="C109" s="77">
        <v>1.58</v>
      </c>
      <c r="D109" s="76" t="s">
        <v>120</v>
      </c>
      <c r="E109" s="76" t="s">
        <v>165</v>
      </c>
      <c r="F109" s="42"/>
      <c r="G109" s="42"/>
      <c r="H109" s="42"/>
    </row>
    <row r="110" spans="1:8" x14ac:dyDescent="0.25">
      <c r="A110" s="75">
        <v>14</v>
      </c>
      <c r="B110" s="76">
        <v>20</v>
      </c>
      <c r="C110" s="77">
        <v>1.55</v>
      </c>
      <c r="D110" s="76" t="s">
        <v>126</v>
      </c>
      <c r="E110" s="76" t="s">
        <v>165</v>
      </c>
      <c r="F110" s="42"/>
      <c r="G110" s="42"/>
      <c r="H110" s="42"/>
    </row>
    <row r="111" spans="1:8" x14ac:dyDescent="0.25">
      <c r="A111" s="75">
        <v>15</v>
      </c>
      <c r="B111" s="76">
        <v>26</v>
      </c>
      <c r="C111" s="77">
        <v>1.79</v>
      </c>
      <c r="D111" s="76" t="s">
        <v>120</v>
      </c>
      <c r="E111" s="76" t="s">
        <v>164</v>
      </c>
      <c r="F111" s="42"/>
      <c r="G111" s="42"/>
      <c r="H111" s="42"/>
    </row>
    <row r="112" spans="1:8" x14ac:dyDescent="0.25">
      <c r="A112" s="72">
        <v>16</v>
      </c>
      <c r="B112" s="76">
        <v>22</v>
      </c>
      <c r="C112" s="77">
        <v>1.79</v>
      </c>
      <c r="D112" s="76" t="s">
        <v>120</v>
      </c>
      <c r="E112" s="76" t="s">
        <v>164</v>
      </c>
      <c r="F112" s="42"/>
      <c r="G112" s="42"/>
      <c r="H112" s="42"/>
    </row>
    <row r="113" spans="1:8" x14ac:dyDescent="0.25">
      <c r="A113" s="72">
        <v>17</v>
      </c>
      <c r="B113" s="76">
        <v>22</v>
      </c>
      <c r="C113" s="77">
        <v>1.74</v>
      </c>
      <c r="D113" s="76" t="s">
        <v>110</v>
      </c>
      <c r="E113" s="76" t="s">
        <v>165</v>
      </c>
      <c r="F113" s="42"/>
      <c r="G113" s="42"/>
      <c r="H113" s="42"/>
    </row>
    <row r="114" spans="1:8" x14ac:dyDescent="0.25">
      <c r="A114" s="72">
        <v>18</v>
      </c>
      <c r="B114" s="76">
        <v>20</v>
      </c>
      <c r="C114" s="77">
        <v>1.63</v>
      </c>
      <c r="D114" s="76" t="s">
        <v>126</v>
      </c>
      <c r="E114" s="76" t="s">
        <v>165</v>
      </c>
      <c r="F114" s="42"/>
      <c r="G114" s="42"/>
      <c r="H114" s="42"/>
    </row>
    <row r="115" spans="1:8" x14ac:dyDescent="0.25">
      <c r="A115" s="78">
        <v>19</v>
      </c>
      <c r="B115" s="79">
        <v>21</v>
      </c>
      <c r="C115" s="80">
        <v>1.75</v>
      </c>
      <c r="D115" s="79" t="s">
        <v>129</v>
      </c>
      <c r="E115" s="79" t="s">
        <v>164</v>
      </c>
      <c r="F115" s="42"/>
      <c r="G115" s="42"/>
      <c r="H115" s="42"/>
    </row>
    <row r="116" spans="1:8" x14ac:dyDescent="0.25">
      <c r="A116" s="42"/>
      <c r="B116" s="42"/>
      <c r="C116" s="42"/>
      <c r="D116" s="42"/>
      <c r="E116" s="42"/>
      <c r="F116" s="42"/>
      <c r="G116" s="42"/>
      <c r="H116" s="42"/>
    </row>
    <row r="117" spans="1:8" x14ac:dyDescent="0.25">
      <c r="A117" s="81" t="s">
        <v>166</v>
      </c>
      <c r="B117" s="42"/>
      <c r="C117" s="42"/>
      <c r="D117" s="42"/>
      <c r="E117" s="42"/>
      <c r="F117" s="42"/>
      <c r="G117" s="42"/>
      <c r="H117" s="42"/>
    </row>
    <row r="118" spans="1:8" x14ac:dyDescent="0.25">
      <c r="A118" s="42" t="s">
        <v>167</v>
      </c>
      <c r="B118" s="42"/>
      <c r="C118" s="42"/>
      <c r="D118" s="42"/>
      <c r="E118" s="42"/>
      <c r="F118" s="42"/>
      <c r="G118" s="42"/>
      <c r="H118" s="4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31" workbookViewId="0">
      <selection activeCell="H36" sqref="H36"/>
    </sheetView>
  </sheetViews>
  <sheetFormatPr baseColWidth="10" defaultRowHeight="15" x14ac:dyDescent="0.25"/>
  <cols>
    <col min="7" max="7" width="12.42578125" customWidth="1"/>
  </cols>
  <sheetData>
    <row r="1" spans="1:15" x14ac:dyDescent="0.25">
      <c r="F1" s="1" t="s">
        <v>0</v>
      </c>
      <c r="H1" s="6"/>
      <c r="N1" s="1" t="s">
        <v>0</v>
      </c>
    </row>
    <row r="2" spans="1:15" x14ac:dyDescent="0.25">
      <c r="F2" s="1" t="s">
        <v>210</v>
      </c>
      <c r="H2" s="6"/>
      <c r="N2" s="1" t="s">
        <v>89</v>
      </c>
    </row>
    <row r="3" spans="1:15" x14ac:dyDescent="0.25">
      <c r="H3" s="6"/>
    </row>
    <row r="4" spans="1:15" x14ac:dyDescent="0.25">
      <c r="H4" s="6"/>
    </row>
    <row r="5" spans="1:15" x14ac:dyDescent="0.25">
      <c r="D5" s="2" t="s">
        <v>53</v>
      </c>
      <c r="H5" s="6"/>
      <c r="L5" s="2" t="s">
        <v>53</v>
      </c>
    </row>
    <row r="6" spans="1:15" x14ac:dyDescent="0.25">
      <c r="D6" s="2" t="s">
        <v>170</v>
      </c>
      <c r="H6" s="6"/>
      <c r="L6" s="2"/>
    </row>
    <row r="7" spans="1:1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0" t="s">
        <v>54</v>
      </c>
      <c r="B9" s="21"/>
      <c r="C9" s="22"/>
      <c r="D9" s="21"/>
      <c r="E9" s="6"/>
      <c r="F9" s="6"/>
      <c r="G9" s="6"/>
      <c r="I9" s="20" t="s">
        <v>55</v>
      </c>
      <c r="J9" s="21"/>
      <c r="K9" s="22"/>
      <c r="L9" s="21"/>
      <c r="M9" s="6"/>
      <c r="N9" s="6"/>
      <c r="O9" s="6"/>
    </row>
    <row r="10" spans="1:15" x14ac:dyDescent="0.25">
      <c r="A10" s="23" t="s">
        <v>56</v>
      </c>
      <c r="B10" s="21"/>
      <c r="C10" s="22"/>
      <c r="D10" s="21"/>
      <c r="E10" s="6"/>
      <c r="F10" s="6"/>
      <c r="G10" s="6"/>
      <c r="I10" t="s">
        <v>57</v>
      </c>
    </row>
    <row r="11" spans="1:15" x14ac:dyDescent="0.25">
      <c r="A11" s="6" t="s">
        <v>58</v>
      </c>
      <c r="B11" s="6"/>
      <c r="C11" s="6"/>
      <c r="D11" s="6"/>
      <c r="E11" s="6"/>
      <c r="F11" s="6"/>
      <c r="G11" s="6"/>
      <c r="I11" t="s">
        <v>59</v>
      </c>
    </row>
    <row r="12" spans="1:15" x14ac:dyDescent="0.25">
      <c r="A12" s="6" t="s">
        <v>60</v>
      </c>
      <c r="B12" s="6"/>
      <c r="C12" s="6"/>
      <c r="D12" s="6"/>
      <c r="E12" s="6"/>
      <c r="F12" s="6"/>
      <c r="G12" s="6"/>
      <c r="I12" t="s">
        <v>61</v>
      </c>
    </row>
    <row r="13" spans="1:15" x14ac:dyDescent="0.25">
      <c r="A13" t="s">
        <v>62</v>
      </c>
      <c r="C13" s="6"/>
      <c r="D13" s="6"/>
      <c r="E13" s="6"/>
      <c r="F13" s="6"/>
      <c r="G13" s="6"/>
      <c r="I13" t="s">
        <v>63</v>
      </c>
    </row>
    <row r="14" spans="1:15" x14ac:dyDescent="0.25">
      <c r="A14" t="s">
        <v>64</v>
      </c>
      <c r="C14" s="6"/>
      <c r="D14" s="6"/>
      <c r="E14" s="6"/>
      <c r="F14" s="6"/>
      <c r="G14" s="6"/>
      <c r="I14" t="s">
        <v>65</v>
      </c>
    </row>
    <row r="15" spans="1:15" x14ac:dyDescent="0.25">
      <c r="A15" t="s">
        <v>66</v>
      </c>
      <c r="C15" s="6"/>
      <c r="D15" s="6"/>
      <c r="E15" s="6"/>
      <c r="F15" s="6"/>
      <c r="G15" s="6"/>
      <c r="I15" s="24" t="s">
        <v>67</v>
      </c>
      <c r="J15" s="25" t="s">
        <v>68</v>
      </c>
    </row>
    <row r="16" spans="1:15" x14ac:dyDescent="0.25">
      <c r="A16" t="s">
        <v>69</v>
      </c>
      <c r="C16" s="6"/>
      <c r="D16" s="6"/>
      <c r="E16" s="6"/>
      <c r="F16" s="6"/>
      <c r="G16" s="6"/>
      <c r="I16" s="26" t="s">
        <v>70</v>
      </c>
      <c r="J16" s="27" t="s">
        <v>71</v>
      </c>
    </row>
    <row r="17" spans="1:15" x14ac:dyDescent="0.25">
      <c r="A17" t="s">
        <v>72</v>
      </c>
      <c r="I17" s="28"/>
      <c r="J17" s="29" t="s">
        <v>73</v>
      </c>
    </row>
    <row r="18" spans="1:15" x14ac:dyDescent="0.25">
      <c r="A18" s="24" t="s">
        <v>74</v>
      </c>
      <c r="B18" s="25" t="s">
        <v>75</v>
      </c>
      <c r="C18" s="6"/>
      <c r="D18" s="6"/>
      <c r="E18" s="6"/>
      <c r="F18" s="6"/>
      <c r="G18" s="6"/>
      <c r="I18" s="30">
        <v>2</v>
      </c>
      <c r="J18" s="31">
        <v>408</v>
      </c>
    </row>
    <row r="19" spans="1:15" x14ac:dyDescent="0.25">
      <c r="A19" s="28" t="s">
        <v>76</v>
      </c>
      <c r="B19" s="29" t="s">
        <v>76</v>
      </c>
      <c r="C19" s="6"/>
      <c r="D19" s="6"/>
      <c r="E19" s="6"/>
      <c r="F19" s="6"/>
      <c r="G19" s="6"/>
      <c r="I19" s="32">
        <v>10</v>
      </c>
      <c r="J19" s="33">
        <v>274</v>
      </c>
    </row>
    <row r="20" spans="1:15" x14ac:dyDescent="0.25">
      <c r="A20" s="30">
        <v>2.4</v>
      </c>
      <c r="B20" s="31">
        <v>1.33</v>
      </c>
      <c r="C20" s="6"/>
      <c r="D20" s="6"/>
      <c r="E20" s="6"/>
      <c r="F20" s="6"/>
      <c r="G20" s="6"/>
      <c r="I20" s="32">
        <v>20</v>
      </c>
      <c r="J20" s="33">
        <v>196</v>
      </c>
    </row>
    <row r="21" spans="1:15" x14ac:dyDescent="0.25">
      <c r="A21" s="32">
        <v>3.4</v>
      </c>
      <c r="B21" s="33">
        <v>2.12</v>
      </c>
      <c r="I21" s="32">
        <v>30</v>
      </c>
      <c r="J21" s="33">
        <v>137</v>
      </c>
    </row>
    <row r="22" spans="1:15" x14ac:dyDescent="0.25">
      <c r="A22" s="32">
        <v>4.5999999999999996</v>
      </c>
      <c r="B22" s="33">
        <v>1.8</v>
      </c>
      <c r="I22" s="32">
        <v>40</v>
      </c>
      <c r="J22" s="33">
        <v>90</v>
      </c>
    </row>
    <row r="23" spans="1:15" x14ac:dyDescent="0.25">
      <c r="A23" s="34">
        <v>3.7</v>
      </c>
      <c r="B23" s="35">
        <v>1.65</v>
      </c>
      <c r="I23" s="32">
        <v>50</v>
      </c>
      <c r="J23" s="33">
        <v>78</v>
      </c>
    </row>
    <row r="24" spans="1:15" x14ac:dyDescent="0.25">
      <c r="A24" s="34">
        <v>2.2000000000000002</v>
      </c>
      <c r="B24" s="35">
        <v>2</v>
      </c>
      <c r="I24" s="32">
        <v>60</v>
      </c>
      <c r="J24" s="33">
        <v>51</v>
      </c>
    </row>
    <row r="25" spans="1:15" x14ac:dyDescent="0.25">
      <c r="A25" s="34">
        <v>3.3</v>
      </c>
      <c r="B25" s="35">
        <v>1.76</v>
      </c>
      <c r="I25" s="32">
        <v>70</v>
      </c>
      <c r="J25" s="33">
        <v>40</v>
      </c>
    </row>
    <row r="26" spans="1:15" x14ac:dyDescent="0.25">
      <c r="A26" s="34">
        <v>4</v>
      </c>
      <c r="B26" s="35">
        <v>2.11</v>
      </c>
      <c r="I26" s="32">
        <v>80</v>
      </c>
      <c r="J26" s="33">
        <v>30</v>
      </c>
    </row>
    <row r="27" spans="1:15" x14ac:dyDescent="0.25">
      <c r="A27" s="36">
        <v>2.1</v>
      </c>
      <c r="B27" s="37">
        <v>1.63</v>
      </c>
      <c r="I27" s="32">
        <v>90</v>
      </c>
      <c r="J27" s="33">
        <v>22</v>
      </c>
    </row>
    <row r="28" spans="1:15" x14ac:dyDescent="0.25">
      <c r="I28" s="38">
        <v>100</v>
      </c>
      <c r="J28" s="39">
        <v>15</v>
      </c>
    </row>
    <row r="30" spans="1:15" x14ac:dyDescent="0.25">
      <c r="A30" s="3" t="s">
        <v>77</v>
      </c>
      <c r="I30" s="40"/>
      <c r="J30" s="40"/>
      <c r="K30" s="40"/>
      <c r="L30" s="40"/>
      <c r="M30" s="6"/>
      <c r="N30" s="6"/>
      <c r="O30" s="6"/>
    </row>
    <row r="31" spans="1:15" x14ac:dyDescent="0.25">
      <c r="A31" t="s">
        <v>78</v>
      </c>
      <c r="I31" s="40"/>
      <c r="J31" s="40"/>
      <c r="K31" s="40"/>
      <c r="L31" s="40"/>
      <c r="M31" s="6"/>
      <c r="N31" s="6"/>
      <c r="O31" s="6"/>
    </row>
    <row r="32" spans="1:15" x14ac:dyDescent="0.25">
      <c r="A32" t="s">
        <v>79</v>
      </c>
      <c r="I32" s="40"/>
      <c r="J32" s="40"/>
      <c r="K32" s="40"/>
      <c r="L32" s="40"/>
      <c r="M32" s="6"/>
      <c r="N32" s="6"/>
      <c r="O32" s="6"/>
    </row>
    <row r="33" spans="1:15" x14ac:dyDescent="0.25">
      <c r="A33" t="s">
        <v>80</v>
      </c>
      <c r="I33" s="40"/>
      <c r="J33" s="40"/>
      <c r="K33" s="40"/>
      <c r="L33" s="40"/>
      <c r="M33" s="6"/>
      <c r="N33" s="6"/>
      <c r="O33" s="6"/>
    </row>
    <row r="34" spans="1:15" x14ac:dyDescent="0.25">
      <c r="A34" t="s">
        <v>81</v>
      </c>
      <c r="I34" s="40"/>
      <c r="J34" s="40"/>
      <c r="K34" s="40"/>
      <c r="L34" s="40"/>
      <c r="M34" s="6"/>
      <c r="N34" s="6"/>
      <c r="O34" s="6"/>
    </row>
    <row r="35" spans="1:15" x14ac:dyDescent="0.25">
      <c r="A35" t="s">
        <v>82</v>
      </c>
      <c r="H35" s="6"/>
      <c r="I35" s="22"/>
      <c r="J35" s="21"/>
      <c r="K35" s="22"/>
      <c r="L35" s="21"/>
      <c r="M35" s="6"/>
      <c r="N35" s="6"/>
      <c r="O35" s="6"/>
    </row>
    <row r="36" spans="1:15" x14ac:dyDescent="0.25">
      <c r="A36" t="s">
        <v>83</v>
      </c>
      <c r="H36" s="6"/>
      <c r="I36" s="22"/>
      <c r="J36" s="21"/>
      <c r="K36" s="22"/>
      <c r="L36" s="21"/>
      <c r="M36" s="6"/>
      <c r="N36" s="6"/>
      <c r="O36" s="6"/>
    </row>
    <row r="37" spans="1:15" x14ac:dyDescent="0.25">
      <c r="A37" t="s">
        <v>84</v>
      </c>
      <c r="H37" s="6"/>
      <c r="I37" s="22"/>
      <c r="J37" s="21"/>
      <c r="K37" s="22"/>
      <c r="L37" s="21"/>
      <c r="M37" s="6"/>
      <c r="N37" s="6"/>
      <c r="O37" s="6"/>
    </row>
    <row r="38" spans="1:15" x14ac:dyDescent="0.25">
      <c r="A38" t="s">
        <v>85</v>
      </c>
      <c r="H38" s="6"/>
      <c r="I38" s="22"/>
      <c r="J38" s="21"/>
      <c r="K38" s="22"/>
      <c r="L38" s="21"/>
      <c r="M38" s="6"/>
      <c r="N38" s="6"/>
      <c r="O38" s="6"/>
    </row>
    <row r="39" spans="1:15" x14ac:dyDescent="0.25">
      <c r="A39" s="24" t="s">
        <v>86</v>
      </c>
      <c r="B39" s="25" t="s">
        <v>87</v>
      </c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28" t="s">
        <v>88</v>
      </c>
      <c r="B40" s="29" t="s">
        <v>70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30">
        <v>132</v>
      </c>
      <c r="B41" s="31">
        <v>46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32">
        <v>129</v>
      </c>
      <c r="B42" s="33">
        <v>48</v>
      </c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32">
        <v>120</v>
      </c>
      <c r="B43" s="33">
        <v>51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32">
        <v>113.2</v>
      </c>
      <c r="B44" s="33">
        <v>52.1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32">
        <v>105</v>
      </c>
      <c r="B45" s="33">
        <v>54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32">
        <v>92</v>
      </c>
      <c r="B46" s="33">
        <v>52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32">
        <v>84</v>
      </c>
      <c r="B47" s="33">
        <v>59</v>
      </c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32">
        <v>83.2</v>
      </c>
      <c r="B48" s="33">
        <v>58.7</v>
      </c>
    </row>
    <row r="49" spans="1:2" x14ac:dyDescent="0.25">
      <c r="A49" s="32">
        <v>88.4</v>
      </c>
      <c r="B49" s="33">
        <v>61.6</v>
      </c>
    </row>
    <row r="50" spans="1:2" x14ac:dyDescent="0.25">
      <c r="A50" s="32">
        <v>59</v>
      </c>
      <c r="B50" s="33">
        <v>64</v>
      </c>
    </row>
    <row r="51" spans="1:2" x14ac:dyDescent="0.25">
      <c r="A51" s="32">
        <v>80</v>
      </c>
      <c r="B51" s="33">
        <v>61.4</v>
      </c>
    </row>
    <row r="52" spans="1:2" x14ac:dyDescent="0.25">
      <c r="A52" s="32">
        <v>81.5</v>
      </c>
      <c r="B52" s="33">
        <v>54.6</v>
      </c>
    </row>
    <row r="53" spans="1:2" x14ac:dyDescent="0.25">
      <c r="A53" s="32">
        <v>71</v>
      </c>
      <c r="B53" s="33">
        <v>58.8</v>
      </c>
    </row>
    <row r="54" spans="1:2" x14ac:dyDescent="0.25">
      <c r="A54" s="38">
        <v>69.2</v>
      </c>
      <c r="B54" s="39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baseColWidth="10" defaultColWidth="10.7109375" defaultRowHeight="15" x14ac:dyDescent="0.25"/>
  <cols>
    <col min="1" max="16384" width="10.7109375" style="42"/>
  </cols>
  <sheetData>
    <row r="1" spans="1:7" x14ac:dyDescent="0.25">
      <c r="G1" s="43" t="s">
        <v>0</v>
      </c>
    </row>
    <row r="2" spans="1:7" x14ac:dyDescent="0.25">
      <c r="G2" s="1" t="s">
        <v>210</v>
      </c>
    </row>
    <row r="5" spans="1:7" x14ac:dyDescent="0.25">
      <c r="D5" s="44" t="s">
        <v>169</v>
      </c>
    </row>
    <row r="6" spans="1:7" x14ac:dyDescent="0.25">
      <c r="D6" s="44" t="s">
        <v>192</v>
      </c>
    </row>
    <row r="9" spans="1:7" x14ac:dyDescent="0.25">
      <c r="A9" s="45" t="s">
        <v>1</v>
      </c>
    </row>
    <row r="10" spans="1:7" x14ac:dyDescent="0.25">
      <c r="A10" s="42" t="s">
        <v>171</v>
      </c>
    </row>
    <row r="11" spans="1:7" x14ac:dyDescent="0.25">
      <c r="A11" s="42" t="s">
        <v>172</v>
      </c>
    </row>
    <row r="12" spans="1:7" x14ac:dyDescent="0.25">
      <c r="A12" s="42" t="s">
        <v>173</v>
      </c>
    </row>
    <row r="13" spans="1:7" x14ac:dyDescent="0.25">
      <c r="A13" s="42" t="s">
        <v>174</v>
      </c>
    </row>
    <row r="14" spans="1:7" x14ac:dyDescent="0.25">
      <c r="A14"/>
      <c r="B14"/>
      <c r="C14"/>
      <c r="D14"/>
      <c r="E14"/>
    </row>
    <row r="15" spans="1:7" x14ac:dyDescent="0.25">
      <c r="A15" s="82"/>
      <c r="B15" s="82" t="s">
        <v>175</v>
      </c>
      <c r="C15" s="82"/>
      <c r="D15" s="82"/>
      <c r="E15" s="82"/>
    </row>
    <row r="16" spans="1:7" x14ac:dyDescent="0.25">
      <c r="A16" s="83" t="s">
        <v>176</v>
      </c>
      <c r="B16" s="83" t="s">
        <v>177</v>
      </c>
      <c r="C16" s="83" t="s">
        <v>178</v>
      </c>
      <c r="D16" s="83" t="s">
        <v>164</v>
      </c>
      <c r="E16" s="83" t="s">
        <v>179</v>
      </c>
    </row>
    <row r="17" spans="1:5" x14ac:dyDescent="0.25">
      <c r="A17" s="82" t="s">
        <v>178</v>
      </c>
      <c r="B17" s="84">
        <v>0.04</v>
      </c>
      <c r="C17" s="84">
        <v>0.06</v>
      </c>
      <c r="D17" s="84">
        <v>0.05</v>
      </c>
      <c r="E17" s="84">
        <v>0.03</v>
      </c>
    </row>
    <row r="18" spans="1:5" x14ac:dyDescent="0.25">
      <c r="A18" s="44" t="s">
        <v>164</v>
      </c>
      <c r="B18" s="85">
        <v>7.0000000000000007E-2</v>
      </c>
      <c r="C18" s="85">
        <v>0.1</v>
      </c>
      <c r="D18" s="85">
        <v>0.2</v>
      </c>
      <c r="E18" s="85">
        <v>0.1</v>
      </c>
    </row>
    <row r="19" spans="1:5" x14ac:dyDescent="0.25">
      <c r="A19" s="83" t="s">
        <v>179</v>
      </c>
      <c r="B19" s="86">
        <v>0.02</v>
      </c>
      <c r="C19" s="86">
        <v>0.03</v>
      </c>
      <c r="D19" s="86">
        <v>0.15</v>
      </c>
      <c r="E19" s="86">
        <v>0.15</v>
      </c>
    </row>
    <row r="21" spans="1:5" x14ac:dyDescent="0.25">
      <c r="A21" s="42" t="s">
        <v>180</v>
      </c>
    </row>
    <row r="22" spans="1:5" x14ac:dyDescent="0.25">
      <c r="A22" s="42" t="s">
        <v>181</v>
      </c>
    </row>
    <row r="23" spans="1:5" x14ac:dyDescent="0.25">
      <c r="A23" s="42" t="s">
        <v>182</v>
      </c>
    </row>
    <row r="24" spans="1:5" x14ac:dyDescent="0.25">
      <c r="A24" s="42" t="s">
        <v>183</v>
      </c>
    </row>
    <row r="25" spans="1:5" x14ac:dyDescent="0.25">
      <c r="A25" s="42" t="s">
        <v>184</v>
      </c>
    </row>
    <row r="26" spans="1:5" x14ac:dyDescent="0.25">
      <c r="A26" s="42" t="s">
        <v>185</v>
      </c>
    </row>
    <row r="27" spans="1:5" x14ac:dyDescent="0.25">
      <c r="A27" s="42" t="s">
        <v>186</v>
      </c>
    </row>
    <row r="28" spans="1:5" x14ac:dyDescent="0.25">
      <c r="A28" s="42" t="s">
        <v>187</v>
      </c>
    </row>
    <row r="29" spans="1:5" x14ac:dyDescent="0.25">
      <c r="A29" s="42" t="s">
        <v>188</v>
      </c>
    </row>
    <row r="30" spans="1:5" x14ac:dyDescent="0.25">
      <c r="A30" s="42" t="s">
        <v>189</v>
      </c>
    </row>
    <row r="31" spans="1:5" x14ac:dyDescent="0.25">
      <c r="A31" s="42" t="s">
        <v>190</v>
      </c>
    </row>
    <row r="32" spans="1:5" x14ac:dyDescent="0.25">
      <c r="A32" s="42" t="s">
        <v>191</v>
      </c>
    </row>
    <row r="34" spans="1:8" x14ac:dyDescent="0.25">
      <c r="A34" s="45"/>
    </row>
    <row r="35" spans="1:8" x14ac:dyDescent="0.25">
      <c r="A35" s="45" t="s">
        <v>2</v>
      </c>
    </row>
    <row r="36" spans="1:8" x14ac:dyDescent="0.25">
      <c r="A36" t="s">
        <v>194</v>
      </c>
      <c r="B36"/>
      <c r="C36"/>
      <c r="D36"/>
      <c r="E36"/>
      <c r="F36"/>
      <c r="G36"/>
      <c r="H36"/>
    </row>
    <row r="37" spans="1:8" x14ac:dyDescent="0.25">
      <c r="A37" t="s">
        <v>195</v>
      </c>
      <c r="B37"/>
      <c r="C37"/>
      <c r="D37"/>
      <c r="E37"/>
      <c r="F37"/>
      <c r="G37"/>
      <c r="H37"/>
    </row>
    <row r="38" spans="1:8" x14ac:dyDescent="0.25">
      <c r="A38" t="s">
        <v>196</v>
      </c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 t="s">
        <v>197</v>
      </c>
      <c r="B40"/>
      <c r="C40"/>
      <c r="D40"/>
      <c r="E40" t="s">
        <v>198</v>
      </c>
      <c r="F40"/>
      <c r="G40"/>
      <c r="H40"/>
    </row>
    <row r="41" spans="1:8" x14ac:dyDescent="0.25">
      <c r="A41"/>
      <c r="B41"/>
      <c r="C41"/>
      <c r="D41"/>
      <c r="E41" t="s">
        <v>199</v>
      </c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 t="s">
        <v>200</v>
      </c>
      <c r="B43"/>
      <c r="C43"/>
      <c r="D43"/>
      <c r="E43"/>
      <c r="F43"/>
      <c r="G43"/>
      <c r="H43"/>
    </row>
    <row r="44" spans="1:8" x14ac:dyDescent="0.25">
      <c r="A44" t="s">
        <v>201</v>
      </c>
      <c r="B44"/>
      <c r="C44"/>
      <c r="D44"/>
      <c r="E44"/>
      <c r="F44"/>
      <c r="G44"/>
      <c r="H44"/>
    </row>
    <row r="45" spans="1:8" x14ac:dyDescent="0.25">
      <c r="A45" t="s">
        <v>202</v>
      </c>
      <c r="B45"/>
      <c r="C45"/>
      <c r="D45"/>
      <c r="E45"/>
      <c r="F45"/>
      <c r="G45"/>
      <c r="H45"/>
    </row>
    <row r="46" spans="1:8" x14ac:dyDescent="0.25">
      <c r="A46" t="s">
        <v>203</v>
      </c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B48" s="71"/>
      <c r="C48" s="71"/>
      <c r="D48" s="71"/>
    </row>
    <row r="49" spans="1:4" x14ac:dyDescent="0.25">
      <c r="B49" s="71"/>
      <c r="C49" s="71"/>
      <c r="D49" s="74"/>
    </row>
    <row r="50" spans="1:4" x14ac:dyDescent="0.25">
      <c r="A50" s="71"/>
      <c r="B50" s="71"/>
      <c r="C50" s="71"/>
      <c r="D50" s="71"/>
    </row>
    <row r="51" spans="1:4" x14ac:dyDescent="0.25">
      <c r="B51" s="71"/>
      <c r="C51" s="71"/>
      <c r="D51" s="71"/>
    </row>
    <row r="53" spans="1:4" x14ac:dyDescent="0.25">
      <c r="A5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13" sqref="F13"/>
    </sheetView>
  </sheetViews>
  <sheetFormatPr baseColWidth="10" defaultRowHeight="15" x14ac:dyDescent="0.25"/>
  <sheetData>
    <row r="1" spans="1:14" x14ac:dyDescent="0.25">
      <c r="F1" s="1" t="s">
        <v>0</v>
      </c>
    </row>
    <row r="2" spans="1:14" x14ac:dyDescent="0.25">
      <c r="F2" s="1" t="s">
        <v>210</v>
      </c>
    </row>
    <row r="5" spans="1:14" x14ac:dyDescent="0.25">
      <c r="D5" s="2" t="s">
        <v>12</v>
      </c>
    </row>
    <row r="6" spans="1:14" x14ac:dyDescent="0.25">
      <c r="D6" s="2" t="s">
        <v>193</v>
      </c>
    </row>
    <row r="9" spans="1:14" x14ac:dyDescent="0.25">
      <c r="A9" s="3" t="s">
        <v>1</v>
      </c>
    </row>
    <row r="10" spans="1:14" x14ac:dyDescent="0.25">
      <c r="A10" s="9" t="s">
        <v>24</v>
      </c>
    </row>
    <row r="11" spans="1:14" x14ac:dyDescent="0.25">
      <c r="A11" t="s">
        <v>25</v>
      </c>
    </row>
    <row r="12" spans="1:14" x14ac:dyDescent="0.25">
      <c r="A12" s="10" t="s">
        <v>16</v>
      </c>
      <c r="B12" s="11" t="s">
        <v>17</v>
      </c>
    </row>
    <row r="13" spans="1:14" x14ac:dyDescent="0.25">
      <c r="A13" s="12">
        <v>0</v>
      </c>
      <c r="B13" s="13">
        <v>0.05</v>
      </c>
    </row>
    <row r="14" spans="1:14" x14ac:dyDescent="0.25">
      <c r="A14" s="14">
        <v>1</v>
      </c>
      <c r="B14" s="15">
        <v>0.15</v>
      </c>
      <c r="J14" s="7"/>
      <c r="K14" s="7"/>
      <c r="L14" s="7"/>
      <c r="M14" s="7"/>
      <c r="N14" s="7"/>
    </row>
    <row r="15" spans="1:14" x14ac:dyDescent="0.25">
      <c r="A15" s="14">
        <v>2</v>
      </c>
      <c r="B15" s="15">
        <v>0.25</v>
      </c>
      <c r="J15" s="7"/>
      <c r="K15" s="7"/>
      <c r="L15" s="7"/>
      <c r="M15" s="7"/>
      <c r="N15" s="7"/>
    </row>
    <row r="16" spans="1:14" x14ac:dyDescent="0.25">
      <c r="A16" s="14">
        <v>3</v>
      </c>
      <c r="B16" s="15">
        <v>0.2</v>
      </c>
      <c r="J16" s="7"/>
      <c r="K16" s="7"/>
      <c r="L16" s="7"/>
      <c r="M16" s="7"/>
      <c r="N16" s="7"/>
    </row>
    <row r="17" spans="1:14" x14ac:dyDescent="0.25">
      <c r="A17" s="14">
        <v>4</v>
      </c>
      <c r="B17" s="15">
        <v>0.15</v>
      </c>
      <c r="J17" s="7"/>
      <c r="K17" s="7"/>
      <c r="L17" s="7"/>
      <c r="M17" s="7"/>
      <c r="N17" s="7"/>
    </row>
    <row r="18" spans="1:14" x14ac:dyDescent="0.25">
      <c r="A18" s="14">
        <v>5</v>
      </c>
      <c r="B18" s="15">
        <v>0.1</v>
      </c>
      <c r="J18" s="7"/>
      <c r="K18" s="7"/>
      <c r="L18" s="7"/>
      <c r="M18" s="7"/>
      <c r="N18" s="7"/>
    </row>
    <row r="19" spans="1:14" x14ac:dyDescent="0.25">
      <c r="A19" s="14">
        <v>6</v>
      </c>
      <c r="B19" s="15">
        <v>0.08</v>
      </c>
      <c r="J19" s="7"/>
      <c r="K19" s="7"/>
      <c r="L19" s="7"/>
      <c r="M19" s="7"/>
      <c r="N19" s="7"/>
    </row>
    <row r="20" spans="1:14" x14ac:dyDescent="0.25">
      <c r="A20" s="16">
        <v>7</v>
      </c>
      <c r="B20" s="17">
        <v>0.02</v>
      </c>
      <c r="J20" s="7"/>
      <c r="K20" s="7"/>
      <c r="L20" s="7"/>
      <c r="M20" s="7"/>
      <c r="N20" s="7"/>
    </row>
    <row r="21" spans="1:14" x14ac:dyDescent="0.25">
      <c r="A21" s="18" t="s">
        <v>18</v>
      </c>
      <c r="B21" s="19" t="s">
        <v>19</v>
      </c>
      <c r="K21" s="8"/>
      <c r="L21" s="8"/>
      <c r="M21" s="7"/>
      <c r="N21" s="7"/>
    </row>
    <row r="24" spans="1:14" x14ac:dyDescent="0.25">
      <c r="A24" s="3" t="s">
        <v>2</v>
      </c>
    </row>
    <row r="25" spans="1:14" x14ac:dyDescent="0.25">
      <c r="A25" t="s">
        <v>3</v>
      </c>
    </row>
    <row r="26" spans="1:14" x14ac:dyDescent="0.25">
      <c r="A26" t="s">
        <v>4</v>
      </c>
    </row>
    <row r="27" spans="1:14" x14ac:dyDescent="0.25">
      <c r="A27" t="s">
        <v>5</v>
      </c>
    </row>
    <row r="28" spans="1:14" x14ac:dyDescent="0.25">
      <c r="A28" t="s">
        <v>6</v>
      </c>
    </row>
    <row r="29" spans="1:14" x14ac:dyDescent="0.25">
      <c r="A29" t="s">
        <v>7</v>
      </c>
    </row>
    <row r="30" spans="1:14" x14ac:dyDescent="0.25">
      <c r="A30" t="s">
        <v>8</v>
      </c>
    </row>
    <row r="31" spans="1:14" x14ac:dyDescent="0.25">
      <c r="A31" t="s">
        <v>9</v>
      </c>
      <c r="J31" s="7"/>
      <c r="K31" s="7"/>
      <c r="L31" s="7"/>
      <c r="M31" s="7"/>
      <c r="N31" s="7"/>
    </row>
    <row r="32" spans="1:14" x14ac:dyDescent="0.25">
      <c r="A32" t="s">
        <v>10</v>
      </c>
      <c r="J32" s="7"/>
      <c r="K32" s="7"/>
      <c r="L32" s="7"/>
      <c r="M32" s="7"/>
      <c r="N32" s="7"/>
    </row>
    <row r="33" spans="1:14" x14ac:dyDescent="0.25">
      <c r="A33" t="s">
        <v>11</v>
      </c>
      <c r="J33" s="7"/>
      <c r="K33" s="7"/>
      <c r="L33" s="7"/>
      <c r="M33" s="7"/>
      <c r="N33" s="7"/>
    </row>
    <row r="34" spans="1:14" x14ac:dyDescent="0.25">
      <c r="J34" s="7"/>
      <c r="K34" s="7"/>
      <c r="L34" s="7"/>
      <c r="M34" s="7"/>
      <c r="N34" s="7"/>
    </row>
    <row r="36" spans="1:14" x14ac:dyDescent="0.25">
      <c r="A36" s="3" t="s">
        <v>13</v>
      </c>
    </row>
    <row r="37" spans="1:14" x14ac:dyDescent="0.25">
      <c r="A37" t="s">
        <v>14</v>
      </c>
    </row>
    <row r="38" spans="1:14" x14ac:dyDescent="0.25">
      <c r="A38" t="s">
        <v>15</v>
      </c>
    </row>
    <row r="39" spans="1:14" x14ac:dyDescent="0.25">
      <c r="A39" s="4">
        <v>0.77</v>
      </c>
      <c r="B39" s="4">
        <v>1.2</v>
      </c>
      <c r="C39" s="4">
        <v>3</v>
      </c>
      <c r="D39" s="4">
        <v>1.62</v>
      </c>
      <c r="E39" s="4">
        <v>2.81</v>
      </c>
      <c r="F39" s="4">
        <v>2.48</v>
      </c>
    </row>
    <row r="40" spans="1:14" x14ac:dyDescent="0.25">
      <c r="A40" s="4">
        <v>1.74</v>
      </c>
      <c r="B40" s="4">
        <v>0.47</v>
      </c>
      <c r="C40" s="4">
        <v>3.09</v>
      </c>
      <c r="D40" s="4">
        <v>1.31</v>
      </c>
      <c r="E40" s="4">
        <v>1.87</v>
      </c>
      <c r="F40" s="4">
        <v>0.96</v>
      </c>
    </row>
    <row r="41" spans="1:14" x14ac:dyDescent="0.25">
      <c r="A41" s="4">
        <v>0.81</v>
      </c>
      <c r="B41" s="4">
        <v>1.43</v>
      </c>
      <c r="C41" s="4">
        <v>1.51</v>
      </c>
      <c r="D41" s="4">
        <v>0.32</v>
      </c>
      <c r="E41" s="4">
        <v>1.18</v>
      </c>
      <c r="F41" s="4">
        <v>1.89</v>
      </c>
    </row>
    <row r="42" spans="1:14" x14ac:dyDescent="0.25">
      <c r="A42" s="4">
        <v>1.2</v>
      </c>
      <c r="B42" s="4">
        <v>3.37</v>
      </c>
      <c r="C42" s="4">
        <v>2.1</v>
      </c>
      <c r="D42" s="4">
        <v>0.59</v>
      </c>
      <c r="E42" s="4">
        <v>1.35</v>
      </c>
      <c r="F42" s="4">
        <v>0.9</v>
      </c>
    </row>
    <row r="43" spans="1:14" x14ac:dyDescent="0.25">
      <c r="A43" s="4">
        <v>1.95</v>
      </c>
      <c r="B43" s="4">
        <v>2.2000000000000002</v>
      </c>
      <c r="C43" s="4">
        <v>0.52</v>
      </c>
      <c r="D43" s="4">
        <v>0.81</v>
      </c>
      <c r="E43" s="4">
        <v>4.75</v>
      </c>
      <c r="F43" s="4">
        <v>2.0499999999999998</v>
      </c>
    </row>
    <row r="45" spans="1:14" x14ac:dyDescent="0.25">
      <c r="A45" t="s">
        <v>20</v>
      </c>
    </row>
    <row r="46" spans="1:14" x14ac:dyDescent="0.25">
      <c r="A46" s="5" t="s">
        <v>21</v>
      </c>
    </row>
    <row r="47" spans="1:14" x14ac:dyDescent="0.25">
      <c r="A47" t="s">
        <v>22</v>
      </c>
    </row>
    <row r="48" spans="1:14" x14ac:dyDescent="0.25">
      <c r="A48" t="s">
        <v>23</v>
      </c>
    </row>
    <row r="51" spans="2:6" x14ac:dyDescent="0.25">
      <c r="B51" s="2"/>
      <c r="C51" s="2"/>
      <c r="D51" s="2"/>
      <c r="E51" s="2"/>
      <c r="F51" s="2"/>
    </row>
    <row r="52" spans="2:6" x14ac:dyDescent="0.25">
      <c r="B5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Hoja2</vt:lpstr>
      <vt:lpstr>1. Estadística Descriptiva</vt:lpstr>
      <vt:lpstr>Hoja3</vt:lpstr>
      <vt:lpstr>Hoja4</vt:lpstr>
      <vt:lpstr>2.  Tablas Dinámicas</vt:lpstr>
      <vt:lpstr>3.  Regresión</vt:lpstr>
      <vt:lpstr>4.  Probabilidades</vt:lpstr>
      <vt:lpstr>5. Distribución de datos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PB02</dc:creator>
  <cp:lastModifiedBy>David Umaña</cp:lastModifiedBy>
  <dcterms:created xsi:type="dcterms:W3CDTF">2018-03-02T15:16:59Z</dcterms:created>
  <dcterms:modified xsi:type="dcterms:W3CDTF">2019-09-01T23:27:34Z</dcterms:modified>
</cp:coreProperties>
</file>