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80001_{D778A8BB-249D-4024-A8D5-793D8EF183C0}" xr6:coauthVersionLast="33" xr6:coauthVersionMax="33" xr10:uidLastSave="{00000000-0000-0000-0000-000000000000}"/>
  <bookViews>
    <workbookView xWindow="0" yWindow="0" windowWidth="28800" windowHeight="11475" firstSheet="1" activeTab="4" xr2:uid="{00000000-000D-0000-FFFF-FFFF00000000}"/>
  </bookViews>
  <sheets>
    <sheet name="Formularantworten 1" sheetId="1" state="hidden" r:id="rId1"/>
    <sheet name="Pivot Analyse" sheetId="2" r:id="rId2"/>
    <sheet name="T-Tests" sheetId="3" r:id="rId3"/>
    <sheet name="Pivot Analyse nach Fehlern" sheetId="4" r:id="rId4"/>
    <sheet name="Gesamtdaten" sheetId="5" r:id="rId5"/>
    <sheet name="Experiment 1" sheetId="6" r:id="rId6"/>
    <sheet name="Experiment 2" sheetId="7" r:id="rId7"/>
    <sheet name="Experiment 3" sheetId="8" r:id="rId8"/>
  </sheets>
  <definedNames>
    <definedName name="_xlnm._FilterDatabase" localSheetId="4" hidden="1">Gesamtdaten!$A$3:$O$363</definedName>
  </definedNames>
  <calcPr calcId="179017"/>
  <pivotCaches>
    <pivotCache cacheId="4" r:id="rId9"/>
    <pivotCache cacheId="9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" i="6" l="1"/>
  <c r="AC2" i="6" s="1"/>
  <c r="AE2" i="6" s="1"/>
  <c r="AG2" i="6" s="1"/>
  <c r="AI2" i="6" s="1"/>
  <c r="AK2" i="6" s="1"/>
  <c r="Z2" i="6"/>
  <c r="AB2" i="6" s="1"/>
  <c r="AD2" i="6" s="1"/>
  <c r="AF2" i="6" s="1"/>
  <c r="AH2" i="6" s="1"/>
  <c r="AJ2" i="6" s="1"/>
  <c r="AL2" i="6" s="1"/>
  <c r="Y2" i="6"/>
  <c r="U2" i="6"/>
  <c r="S2" i="6"/>
  <c r="R2" i="6"/>
  <c r="T2" i="6" s="1"/>
  <c r="V2" i="6" s="1"/>
  <c r="Q2" i="6"/>
  <c r="O363" i="5"/>
  <c r="N363" i="5"/>
  <c r="M363" i="5"/>
  <c r="L363" i="5"/>
  <c r="K363" i="5"/>
  <c r="J363" i="5"/>
  <c r="D363" i="5"/>
  <c r="C363" i="5"/>
  <c r="E363" i="5" s="1"/>
  <c r="A363" i="5"/>
  <c r="O362" i="5"/>
  <c r="N362" i="5"/>
  <c r="M362" i="5"/>
  <c r="L362" i="5"/>
  <c r="K362" i="5"/>
  <c r="J362" i="5"/>
  <c r="D362" i="5"/>
  <c r="C362" i="5"/>
  <c r="E362" i="5" s="1"/>
  <c r="A362" i="5"/>
  <c r="O361" i="5"/>
  <c r="N361" i="5"/>
  <c r="M361" i="5"/>
  <c r="L361" i="5"/>
  <c r="K361" i="5"/>
  <c r="J361" i="5"/>
  <c r="D361" i="5"/>
  <c r="C361" i="5"/>
  <c r="E361" i="5" s="1"/>
  <c r="A361" i="5"/>
  <c r="O360" i="5"/>
  <c r="N360" i="5"/>
  <c r="M360" i="5"/>
  <c r="L360" i="5"/>
  <c r="K360" i="5"/>
  <c r="J360" i="5"/>
  <c r="D360" i="5"/>
  <c r="C360" i="5"/>
  <c r="E360" i="5" s="1"/>
  <c r="A360" i="5"/>
  <c r="O359" i="5"/>
  <c r="N359" i="5"/>
  <c r="M359" i="5"/>
  <c r="L359" i="5"/>
  <c r="K359" i="5"/>
  <c r="J359" i="5"/>
  <c r="D359" i="5"/>
  <c r="C359" i="5"/>
  <c r="E359" i="5" s="1"/>
  <c r="A359" i="5"/>
  <c r="O358" i="5"/>
  <c r="N358" i="5"/>
  <c r="M358" i="5"/>
  <c r="L358" i="5"/>
  <c r="K358" i="5"/>
  <c r="J358" i="5"/>
  <c r="E358" i="5"/>
  <c r="D358" i="5"/>
  <c r="C358" i="5"/>
  <c r="A358" i="5"/>
  <c r="O357" i="5"/>
  <c r="N357" i="5"/>
  <c r="M357" i="5"/>
  <c r="L357" i="5"/>
  <c r="K357" i="5"/>
  <c r="J357" i="5"/>
  <c r="D357" i="5"/>
  <c r="C357" i="5"/>
  <c r="E357" i="5" s="1"/>
  <c r="A357" i="5"/>
  <c r="O356" i="5"/>
  <c r="N356" i="5"/>
  <c r="M356" i="5"/>
  <c r="L356" i="5"/>
  <c r="K356" i="5"/>
  <c r="J356" i="5"/>
  <c r="D356" i="5"/>
  <c r="C356" i="5"/>
  <c r="E356" i="5" s="1"/>
  <c r="A356" i="5"/>
  <c r="O355" i="5"/>
  <c r="N355" i="5"/>
  <c r="M355" i="5"/>
  <c r="L355" i="5"/>
  <c r="K355" i="5"/>
  <c r="J355" i="5"/>
  <c r="D355" i="5"/>
  <c r="C355" i="5"/>
  <c r="E355" i="5" s="1"/>
  <c r="A355" i="5"/>
  <c r="O354" i="5"/>
  <c r="N354" i="5"/>
  <c r="M354" i="5"/>
  <c r="L354" i="5"/>
  <c r="K354" i="5"/>
  <c r="J354" i="5"/>
  <c r="D354" i="5"/>
  <c r="C354" i="5"/>
  <c r="E354" i="5" s="1"/>
  <c r="A354" i="5"/>
  <c r="O353" i="5"/>
  <c r="N353" i="5"/>
  <c r="M353" i="5"/>
  <c r="L353" i="5"/>
  <c r="K353" i="5"/>
  <c r="J353" i="5"/>
  <c r="D353" i="5"/>
  <c r="C353" i="5"/>
  <c r="E353" i="5" s="1"/>
  <c r="A353" i="5"/>
  <c r="O352" i="5"/>
  <c r="N352" i="5"/>
  <c r="M352" i="5"/>
  <c r="L352" i="5"/>
  <c r="K352" i="5"/>
  <c r="J352" i="5"/>
  <c r="D352" i="5"/>
  <c r="C352" i="5"/>
  <c r="E352" i="5" s="1"/>
  <c r="A352" i="5"/>
  <c r="O351" i="5"/>
  <c r="N351" i="5"/>
  <c r="M351" i="5"/>
  <c r="L351" i="5"/>
  <c r="K351" i="5"/>
  <c r="J351" i="5"/>
  <c r="D351" i="5"/>
  <c r="C351" i="5"/>
  <c r="E351" i="5" s="1"/>
  <c r="A351" i="5"/>
  <c r="O350" i="5"/>
  <c r="N350" i="5"/>
  <c r="M350" i="5"/>
  <c r="L350" i="5"/>
  <c r="K350" i="5"/>
  <c r="J350" i="5"/>
  <c r="D350" i="5"/>
  <c r="C350" i="5"/>
  <c r="E350" i="5" s="1"/>
  <c r="A350" i="5"/>
  <c r="O349" i="5"/>
  <c r="N349" i="5"/>
  <c r="M349" i="5"/>
  <c r="L349" i="5"/>
  <c r="K349" i="5"/>
  <c r="J349" i="5"/>
  <c r="D349" i="5"/>
  <c r="C349" i="5"/>
  <c r="E349" i="5" s="1"/>
  <c r="A349" i="5"/>
  <c r="O348" i="5"/>
  <c r="N348" i="5"/>
  <c r="M348" i="5"/>
  <c r="L348" i="5"/>
  <c r="K348" i="5"/>
  <c r="J348" i="5"/>
  <c r="D348" i="5"/>
  <c r="C348" i="5"/>
  <c r="E348" i="5" s="1"/>
  <c r="A348" i="5"/>
  <c r="O347" i="5"/>
  <c r="N347" i="5"/>
  <c r="M347" i="5"/>
  <c r="L347" i="5"/>
  <c r="K347" i="5"/>
  <c r="J347" i="5"/>
  <c r="D347" i="5"/>
  <c r="C347" i="5"/>
  <c r="E347" i="5" s="1"/>
  <c r="A347" i="5"/>
  <c r="O346" i="5"/>
  <c r="N346" i="5"/>
  <c r="M346" i="5"/>
  <c r="L346" i="5"/>
  <c r="K346" i="5"/>
  <c r="J346" i="5"/>
  <c r="D346" i="5"/>
  <c r="C346" i="5"/>
  <c r="E346" i="5" s="1"/>
  <c r="A346" i="5"/>
  <c r="O345" i="5"/>
  <c r="N345" i="5"/>
  <c r="M345" i="5"/>
  <c r="L345" i="5"/>
  <c r="K345" i="5"/>
  <c r="J345" i="5"/>
  <c r="D345" i="5"/>
  <c r="C345" i="5"/>
  <c r="E345" i="5" s="1"/>
  <c r="A345" i="5"/>
  <c r="O344" i="5"/>
  <c r="N344" i="5"/>
  <c r="M344" i="5"/>
  <c r="L344" i="5"/>
  <c r="K344" i="5"/>
  <c r="J344" i="5"/>
  <c r="D344" i="5"/>
  <c r="C344" i="5"/>
  <c r="E344" i="5" s="1"/>
  <c r="A344" i="5"/>
  <c r="O343" i="5"/>
  <c r="N343" i="5"/>
  <c r="M343" i="5"/>
  <c r="L343" i="5"/>
  <c r="K343" i="5"/>
  <c r="J343" i="5"/>
  <c r="D343" i="5"/>
  <c r="C343" i="5"/>
  <c r="E343" i="5" s="1"/>
  <c r="A343" i="5"/>
  <c r="O342" i="5"/>
  <c r="N342" i="5"/>
  <c r="M342" i="5"/>
  <c r="L342" i="5"/>
  <c r="K342" i="5"/>
  <c r="J342" i="5"/>
  <c r="D342" i="5"/>
  <c r="C342" i="5"/>
  <c r="E342" i="5" s="1"/>
  <c r="A342" i="5"/>
  <c r="O341" i="5"/>
  <c r="N341" i="5"/>
  <c r="M341" i="5"/>
  <c r="L341" i="5"/>
  <c r="K341" i="5"/>
  <c r="J341" i="5"/>
  <c r="D341" i="5"/>
  <c r="C341" i="5"/>
  <c r="E341" i="5" s="1"/>
  <c r="A341" i="5"/>
  <c r="O340" i="5"/>
  <c r="N340" i="5"/>
  <c r="M340" i="5"/>
  <c r="L340" i="5"/>
  <c r="K340" i="5"/>
  <c r="J340" i="5"/>
  <c r="D340" i="5"/>
  <c r="C340" i="5"/>
  <c r="E340" i="5" s="1"/>
  <c r="A340" i="5"/>
  <c r="O339" i="5"/>
  <c r="N339" i="5"/>
  <c r="M339" i="5"/>
  <c r="L339" i="5"/>
  <c r="K339" i="5"/>
  <c r="J339" i="5"/>
  <c r="D339" i="5"/>
  <c r="C339" i="5"/>
  <c r="E339" i="5" s="1"/>
  <c r="A339" i="5"/>
  <c r="O338" i="5"/>
  <c r="N338" i="5"/>
  <c r="M338" i="5"/>
  <c r="L338" i="5"/>
  <c r="K338" i="5"/>
  <c r="J338" i="5"/>
  <c r="D338" i="5"/>
  <c r="C338" i="5"/>
  <c r="E338" i="5" s="1"/>
  <c r="A338" i="5"/>
  <c r="O337" i="5"/>
  <c r="N337" i="5"/>
  <c r="M337" i="5"/>
  <c r="L337" i="5"/>
  <c r="K337" i="5"/>
  <c r="J337" i="5"/>
  <c r="D337" i="5"/>
  <c r="C337" i="5"/>
  <c r="E337" i="5" s="1"/>
  <c r="A337" i="5"/>
  <c r="O336" i="5"/>
  <c r="N336" i="5"/>
  <c r="M336" i="5"/>
  <c r="L336" i="5"/>
  <c r="K336" i="5"/>
  <c r="J336" i="5"/>
  <c r="D336" i="5"/>
  <c r="C336" i="5"/>
  <c r="E336" i="5" s="1"/>
  <c r="A336" i="5"/>
  <c r="O335" i="5"/>
  <c r="N335" i="5"/>
  <c r="M335" i="5"/>
  <c r="L335" i="5"/>
  <c r="K335" i="5"/>
  <c r="J335" i="5"/>
  <c r="D335" i="5"/>
  <c r="C335" i="5"/>
  <c r="E335" i="5" s="1"/>
  <c r="A335" i="5"/>
  <c r="O334" i="5"/>
  <c r="N334" i="5"/>
  <c r="M334" i="5"/>
  <c r="L334" i="5"/>
  <c r="K334" i="5"/>
  <c r="J334" i="5"/>
  <c r="D334" i="5"/>
  <c r="C334" i="5"/>
  <c r="E334" i="5" s="1"/>
  <c r="A334" i="5"/>
  <c r="O333" i="5"/>
  <c r="N333" i="5"/>
  <c r="M333" i="5"/>
  <c r="L333" i="5"/>
  <c r="K333" i="5"/>
  <c r="J333" i="5"/>
  <c r="E333" i="5"/>
  <c r="D333" i="5"/>
  <c r="C333" i="5"/>
  <c r="A333" i="5"/>
  <c r="O332" i="5"/>
  <c r="N332" i="5"/>
  <c r="M332" i="5"/>
  <c r="L332" i="5"/>
  <c r="K332" i="5"/>
  <c r="J332" i="5"/>
  <c r="D332" i="5"/>
  <c r="C332" i="5"/>
  <c r="E332" i="5" s="1"/>
  <c r="A332" i="5"/>
  <c r="O331" i="5"/>
  <c r="N331" i="5"/>
  <c r="M331" i="5"/>
  <c r="L331" i="5"/>
  <c r="K331" i="5"/>
  <c r="J331" i="5"/>
  <c r="D331" i="5"/>
  <c r="C331" i="5"/>
  <c r="E331" i="5" s="1"/>
  <c r="A331" i="5"/>
  <c r="O330" i="5"/>
  <c r="N330" i="5"/>
  <c r="M330" i="5"/>
  <c r="L330" i="5"/>
  <c r="K330" i="5"/>
  <c r="J330" i="5"/>
  <c r="D330" i="5"/>
  <c r="C330" i="5"/>
  <c r="E330" i="5" s="1"/>
  <c r="A330" i="5"/>
  <c r="O329" i="5"/>
  <c r="N329" i="5"/>
  <c r="M329" i="5"/>
  <c r="L329" i="5"/>
  <c r="K329" i="5"/>
  <c r="J329" i="5"/>
  <c r="D329" i="5"/>
  <c r="C329" i="5"/>
  <c r="E329" i="5" s="1"/>
  <c r="A329" i="5"/>
  <c r="O328" i="5"/>
  <c r="N328" i="5"/>
  <c r="M328" i="5"/>
  <c r="L328" i="5"/>
  <c r="K328" i="5"/>
  <c r="J328" i="5"/>
  <c r="D328" i="5"/>
  <c r="C328" i="5"/>
  <c r="E328" i="5" s="1"/>
  <c r="A328" i="5"/>
  <c r="O327" i="5"/>
  <c r="N327" i="5"/>
  <c r="M327" i="5"/>
  <c r="L327" i="5"/>
  <c r="K327" i="5"/>
  <c r="J327" i="5"/>
  <c r="D327" i="5"/>
  <c r="C327" i="5"/>
  <c r="E327" i="5" s="1"/>
  <c r="A327" i="5"/>
  <c r="O326" i="5"/>
  <c r="N326" i="5"/>
  <c r="M326" i="5"/>
  <c r="L326" i="5"/>
  <c r="K326" i="5"/>
  <c r="J326" i="5"/>
  <c r="D326" i="5"/>
  <c r="C326" i="5"/>
  <c r="E326" i="5" s="1"/>
  <c r="A326" i="5"/>
  <c r="O325" i="5"/>
  <c r="N325" i="5"/>
  <c r="M325" i="5"/>
  <c r="L325" i="5"/>
  <c r="K325" i="5"/>
  <c r="J325" i="5"/>
  <c r="D325" i="5"/>
  <c r="C325" i="5"/>
  <c r="E325" i="5" s="1"/>
  <c r="A325" i="5"/>
  <c r="O324" i="5"/>
  <c r="N324" i="5"/>
  <c r="M324" i="5"/>
  <c r="L324" i="5"/>
  <c r="K324" i="5"/>
  <c r="J324" i="5"/>
  <c r="D324" i="5"/>
  <c r="C324" i="5"/>
  <c r="E324" i="5" s="1"/>
  <c r="A324" i="5"/>
  <c r="O323" i="5"/>
  <c r="N323" i="5"/>
  <c r="M323" i="5"/>
  <c r="L323" i="5"/>
  <c r="K323" i="5"/>
  <c r="J323" i="5"/>
  <c r="D323" i="5"/>
  <c r="C323" i="5"/>
  <c r="E323" i="5" s="1"/>
  <c r="A323" i="5"/>
  <c r="O322" i="5"/>
  <c r="N322" i="5"/>
  <c r="M322" i="5"/>
  <c r="L322" i="5"/>
  <c r="K322" i="5"/>
  <c r="J322" i="5"/>
  <c r="D322" i="5"/>
  <c r="C322" i="5"/>
  <c r="E322" i="5" s="1"/>
  <c r="A322" i="5"/>
  <c r="O321" i="5"/>
  <c r="N321" i="5"/>
  <c r="M321" i="5"/>
  <c r="L321" i="5"/>
  <c r="K321" i="5"/>
  <c r="J321" i="5"/>
  <c r="D321" i="5"/>
  <c r="C321" i="5"/>
  <c r="E321" i="5" s="1"/>
  <c r="A321" i="5"/>
  <c r="O320" i="5"/>
  <c r="N320" i="5"/>
  <c r="M320" i="5"/>
  <c r="L320" i="5"/>
  <c r="K320" i="5"/>
  <c r="J320" i="5"/>
  <c r="D320" i="5"/>
  <c r="C320" i="5"/>
  <c r="E320" i="5" s="1"/>
  <c r="A320" i="5"/>
  <c r="O319" i="5"/>
  <c r="N319" i="5"/>
  <c r="M319" i="5"/>
  <c r="L319" i="5"/>
  <c r="K319" i="5"/>
  <c r="J319" i="5"/>
  <c r="D319" i="5"/>
  <c r="C319" i="5"/>
  <c r="E319" i="5" s="1"/>
  <c r="A319" i="5"/>
  <c r="O318" i="5"/>
  <c r="N318" i="5"/>
  <c r="M318" i="5"/>
  <c r="L318" i="5"/>
  <c r="K318" i="5"/>
  <c r="J318" i="5"/>
  <c r="D318" i="5"/>
  <c r="C318" i="5"/>
  <c r="E318" i="5" s="1"/>
  <c r="A318" i="5"/>
  <c r="O317" i="5"/>
  <c r="N317" i="5"/>
  <c r="M317" i="5"/>
  <c r="L317" i="5"/>
  <c r="K317" i="5"/>
  <c r="J317" i="5"/>
  <c r="D317" i="5"/>
  <c r="C317" i="5"/>
  <c r="E317" i="5" s="1"/>
  <c r="A317" i="5"/>
  <c r="O316" i="5"/>
  <c r="N316" i="5"/>
  <c r="M316" i="5"/>
  <c r="L316" i="5"/>
  <c r="K316" i="5"/>
  <c r="J316" i="5"/>
  <c r="D316" i="5"/>
  <c r="C316" i="5"/>
  <c r="E316" i="5" s="1"/>
  <c r="A316" i="5"/>
  <c r="O315" i="5"/>
  <c r="N315" i="5"/>
  <c r="M315" i="5"/>
  <c r="L315" i="5"/>
  <c r="K315" i="5"/>
  <c r="J315" i="5"/>
  <c r="D315" i="5"/>
  <c r="C315" i="5"/>
  <c r="E315" i="5" s="1"/>
  <c r="A315" i="5"/>
  <c r="O314" i="5"/>
  <c r="N314" i="5"/>
  <c r="M314" i="5"/>
  <c r="L314" i="5"/>
  <c r="K314" i="5"/>
  <c r="J314" i="5"/>
  <c r="D314" i="5"/>
  <c r="C314" i="5"/>
  <c r="E314" i="5" s="1"/>
  <c r="A314" i="5"/>
  <c r="O313" i="5"/>
  <c r="N313" i="5"/>
  <c r="M313" i="5"/>
  <c r="L313" i="5"/>
  <c r="K313" i="5"/>
  <c r="J313" i="5"/>
  <c r="D313" i="5"/>
  <c r="C313" i="5"/>
  <c r="E313" i="5" s="1"/>
  <c r="A313" i="5"/>
  <c r="O312" i="5"/>
  <c r="N312" i="5"/>
  <c r="M312" i="5"/>
  <c r="L312" i="5"/>
  <c r="K312" i="5"/>
  <c r="J312" i="5"/>
  <c r="D312" i="5"/>
  <c r="C312" i="5"/>
  <c r="E312" i="5" s="1"/>
  <c r="A312" i="5"/>
  <c r="O311" i="5"/>
  <c r="N311" i="5"/>
  <c r="M311" i="5"/>
  <c r="L311" i="5"/>
  <c r="K311" i="5"/>
  <c r="J311" i="5"/>
  <c r="D311" i="5"/>
  <c r="C311" i="5"/>
  <c r="E311" i="5" s="1"/>
  <c r="A311" i="5"/>
  <c r="O310" i="5"/>
  <c r="N310" i="5"/>
  <c r="M310" i="5"/>
  <c r="L310" i="5"/>
  <c r="K310" i="5"/>
  <c r="J310" i="5"/>
  <c r="D310" i="5"/>
  <c r="C310" i="5"/>
  <c r="E310" i="5" s="1"/>
  <c r="A310" i="5"/>
  <c r="O309" i="5"/>
  <c r="N309" i="5"/>
  <c r="M309" i="5"/>
  <c r="L309" i="5"/>
  <c r="K309" i="5"/>
  <c r="J309" i="5"/>
  <c r="D309" i="5"/>
  <c r="C309" i="5"/>
  <c r="E309" i="5" s="1"/>
  <c r="A309" i="5"/>
  <c r="O308" i="5"/>
  <c r="N308" i="5"/>
  <c r="M308" i="5"/>
  <c r="L308" i="5"/>
  <c r="K308" i="5"/>
  <c r="J308" i="5"/>
  <c r="D308" i="5"/>
  <c r="C308" i="5"/>
  <c r="E308" i="5" s="1"/>
  <c r="A308" i="5"/>
  <c r="O307" i="5"/>
  <c r="N307" i="5"/>
  <c r="M307" i="5"/>
  <c r="L307" i="5"/>
  <c r="K307" i="5"/>
  <c r="J307" i="5"/>
  <c r="D307" i="5"/>
  <c r="C307" i="5"/>
  <c r="E307" i="5" s="1"/>
  <c r="A307" i="5"/>
  <c r="O306" i="5"/>
  <c r="N306" i="5"/>
  <c r="M306" i="5"/>
  <c r="L306" i="5"/>
  <c r="K306" i="5"/>
  <c r="J306" i="5"/>
  <c r="D306" i="5"/>
  <c r="C306" i="5"/>
  <c r="E306" i="5" s="1"/>
  <c r="A306" i="5"/>
  <c r="O305" i="5"/>
  <c r="N305" i="5"/>
  <c r="M305" i="5"/>
  <c r="L305" i="5"/>
  <c r="K305" i="5"/>
  <c r="J305" i="5"/>
  <c r="D305" i="5"/>
  <c r="C305" i="5"/>
  <c r="E305" i="5" s="1"/>
  <c r="A305" i="5"/>
  <c r="O304" i="5"/>
  <c r="N304" i="5"/>
  <c r="M304" i="5"/>
  <c r="L304" i="5"/>
  <c r="K304" i="5"/>
  <c r="J304" i="5"/>
  <c r="D304" i="5"/>
  <c r="C304" i="5"/>
  <c r="E304" i="5" s="1"/>
  <c r="A304" i="5"/>
  <c r="O303" i="5"/>
  <c r="N303" i="5"/>
  <c r="M303" i="5"/>
  <c r="L303" i="5"/>
  <c r="K303" i="5"/>
  <c r="J303" i="5"/>
  <c r="E303" i="5"/>
  <c r="D303" i="5"/>
  <c r="C303" i="5"/>
  <c r="A303" i="5"/>
  <c r="O302" i="5"/>
  <c r="N302" i="5"/>
  <c r="M302" i="5"/>
  <c r="L302" i="5"/>
  <c r="K302" i="5"/>
  <c r="J302" i="5"/>
  <c r="D302" i="5"/>
  <c r="C302" i="5"/>
  <c r="E302" i="5" s="1"/>
  <c r="A302" i="5"/>
  <c r="O301" i="5"/>
  <c r="N301" i="5"/>
  <c r="M301" i="5"/>
  <c r="L301" i="5"/>
  <c r="K301" i="5"/>
  <c r="J301" i="5"/>
  <c r="D301" i="5"/>
  <c r="C301" i="5"/>
  <c r="E301" i="5" s="1"/>
  <c r="A301" i="5"/>
  <c r="O300" i="5"/>
  <c r="N300" i="5"/>
  <c r="M300" i="5"/>
  <c r="L300" i="5"/>
  <c r="K300" i="5"/>
  <c r="J300" i="5"/>
  <c r="D300" i="5"/>
  <c r="C300" i="5"/>
  <c r="E300" i="5" s="1"/>
  <c r="A300" i="5"/>
  <c r="O299" i="5"/>
  <c r="N299" i="5"/>
  <c r="M299" i="5"/>
  <c r="L299" i="5"/>
  <c r="K299" i="5"/>
  <c r="J299" i="5"/>
  <c r="D299" i="5"/>
  <c r="C299" i="5"/>
  <c r="E299" i="5" s="1"/>
  <c r="A299" i="5"/>
  <c r="O298" i="5"/>
  <c r="N298" i="5"/>
  <c r="M298" i="5"/>
  <c r="L298" i="5"/>
  <c r="K298" i="5"/>
  <c r="J298" i="5"/>
  <c r="D298" i="5"/>
  <c r="C298" i="5"/>
  <c r="E298" i="5" s="1"/>
  <c r="A298" i="5"/>
  <c r="O297" i="5"/>
  <c r="N297" i="5"/>
  <c r="M297" i="5"/>
  <c r="L297" i="5"/>
  <c r="K297" i="5"/>
  <c r="J297" i="5"/>
  <c r="D297" i="5"/>
  <c r="C297" i="5"/>
  <c r="E297" i="5" s="1"/>
  <c r="A297" i="5"/>
  <c r="O296" i="5"/>
  <c r="N296" i="5"/>
  <c r="M296" i="5"/>
  <c r="L296" i="5"/>
  <c r="K296" i="5"/>
  <c r="J296" i="5"/>
  <c r="D296" i="5"/>
  <c r="C296" i="5"/>
  <c r="E296" i="5" s="1"/>
  <c r="A296" i="5"/>
  <c r="O295" i="5"/>
  <c r="N295" i="5"/>
  <c r="M295" i="5"/>
  <c r="L295" i="5"/>
  <c r="K295" i="5"/>
  <c r="J295" i="5"/>
  <c r="D295" i="5"/>
  <c r="C295" i="5"/>
  <c r="E295" i="5" s="1"/>
  <c r="A295" i="5"/>
  <c r="O294" i="5"/>
  <c r="N294" i="5"/>
  <c r="M294" i="5"/>
  <c r="L294" i="5"/>
  <c r="K294" i="5"/>
  <c r="J294" i="5"/>
  <c r="D294" i="5"/>
  <c r="C294" i="5"/>
  <c r="E294" i="5" s="1"/>
  <c r="A294" i="5"/>
  <c r="O293" i="5"/>
  <c r="N293" i="5"/>
  <c r="M293" i="5"/>
  <c r="L293" i="5"/>
  <c r="K293" i="5"/>
  <c r="J293" i="5"/>
  <c r="D293" i="5"/>
  <c r="C293" i="5"/>
  <c r="E293" i="5" s="1"/>
  <c r="A293" i="5"/>
  <c r="O292" i="5"/>
  <c r="N292" i="5"/>
  <c r="M292" i="5"/>
  <c r="L292" i="5"/>
  <c r="K292" i="5"/>
  <c r="J292" i="5"/>
  <c r="D292" i="5"/>
  <c r="C292" i="5"/>
  <c r="E292" i="5" s="1"/>
  <c r="A292" i="5"/>
  <c r="O291" i="5"/>
  <c r="N291" i="5"/>
  <c r="M291" i="5"/>
  <c r="L291" i="5"/>
  <c r="K291" i="5"/>
  <c r="J291" i="5"/>
  <c r="D291" i="5"/>
  <c r="C291" i="5"/>
  <c r="E291" i="5" s="1"/>
  <c r="A291" i="5"/>
  <c r="O290" i="5"/>
  <c r="N290" i="5"/>
  <c r="M290" i="5"/>
  <c r="L290" i="5"/>
  <c r="K290" i="5"/>
  <c r="J290" i="5"/>
  <c r="D290" i="5"/>
  <c r="C290" i="5"/>
  <c r="E290" i="5" s="1"/>
  <c r="A290" i="5"/>
  <c r="O289" i="5"/>
  <c r="N289" i="5"/>
  <c r="M289" i="5"/>
  <c r="L289" i="5"/>
  <c r="K289" i="5"/>
  <c r="J289" i="5"/>
  <c r="D289" i="5"/>
  <c r="C289" i="5"/>
  <c r="E289" i="5" s="1"/>
  <c r="A289" i="5"/>
  <c r="O288" i="5"/>
  <c r="N288" i="5"/>
  <c r="M288" i="5"/>
  <c r="L288" i="5"/>
  <c r="K288" i="5"/>
  <c r="J288" i="5"/>
  <c r="D288" i="5"/>
  <c r="C288" i="5"/>
  <c r="E288" i="5" s="1"/>
  <c r="A288" i="5"/>
  <c r="O287" i="5"/>
  <c r="N287" i="5"/>
  <c r="M287" i="5"/>
  <c r="L287" i="5"/>
  <c r="K287" i="5"/>
  <c r="J287" i="5"/>
  <c r="D287" i="5"/>
  <c r="C287" i="5"/>
  <c r="E287" i="5" s="1"/>
  <c r="A287" i="5"/>
  <c r="O286" i="5"/>
  <c r="N286" i="5"/>
  <c r="M286" i="5"/>
  <c r="L286" i="5"/>
  <c r="K286" i="5"/>
  <c r="J286" i="5"/>
  <c r="D286" i="5"/>
  <c r="C286" i="5"/>
  <c r="E286" i="5" s="1"/>
  <c r="A286" i="5"/>
  <c r="O285" i="5"/>
  <c r="N285" i="5"/>
  <c r="M285" i="5"/>
  <c r="L285" i="5"/>
  <c r="K285" i="5"/>
  <c r="J285" i="5"/>
  <c r="E285" i="5"/>
  <c r="D285" i="5"/>
  <c r="C285" i="5"/>
  <c r="A285" i="5"/>
  <c r="O284" i="5"/>
  <c r="N284" i="5"/>
  <c r="M284" i="5"/>
  <c r="L284" i="5"/>
  <c r="K284" i="5"/>
  <c r="J284" i="5"/>
  <c r="D284" i="5"/>
  <c r="C284" i="5"/>
  <c r="E284" i="5" s="1"/>
  <c r="A284" i="5"/>
  <c r="O283" i="5"/>
  <c r="N283" i="5"/>
  <c r="M283" i="5"/>
  <c r="L283" i="5"/>
  <c r="K283" i="5"/>
  <c r="J283" i="5"/>
  <c r="D283" i="5"/>
  <c r="C283" i="5"/>
  <c r="E283" i="5" s="1"/>
  <c r="A283" i="5"/>
  <c r="O282" i="5"/>
  <c r="N282" i="5"/>
  <c r="M282" i="5"/>
  <c r="L282" i="5"/>
  <c r="K282" i="5"/>
  <c r="J282" i="5"/>
  <c r="D282" i="5"/>
  <c r="C282" i="5"/>
  <c r="E282" i="5" s="1"/>
  <c r="A282" i="5"/>
  <c r="O281" i="5"/>
  <c r="N281" i="5"/>
  <c r="M281" i="5"/>
  <c r="L281" i="5"/>
  <c r="K281" i="5"/>
  <c r="J281" i="5"/>
  <c r="D281" i="5"/>
  <c r="C281" i="5"/>
  <c r="E281" i="5" s="1"/>
  <c r="A281" i="5"/>
  <c r="O280" i="5"/>
  <c r="N280" i="5"/>
  <c r="M280" i="5"/>
  <c r="L280" i="5"/>
  <c r="K280" i="5"/>
  <c r="J280" i="5"/>
  <c r="D280" i="5"/>
  <c r="C280" i="5"/>
  <c r="E280" i="5" s="1"/>
  <c r="A280" i="5"/>
  <c r="O279" i="5"/>
  <c r="N279" i="5"/>
  <c r="M279" i="5"/>
  <c r="L279" i="5"/>
  <c r="K279" i="5"/>
  <c r="J279" i="5"/>
  <c r="D279" i="5"/>
  <c r="C279" i="5"/>
  <c r="E279" i="5" s="1"/>
  <c r="A279" i="5"/>
  <c r="O278" i="5"/>
  <c r="N278" i="5"/>
  <c r="M278" i="5"/>
  <c r="L278" i="5"/>
  <c r="K278" i="5"/>
  <c r="J278" i="5"/>
  <c r="D278" i="5"/>
  <c r="C278" i="5"/>
  <c r="E278" i="5" s="1"/>
  <c r="A278" i="5"/>
  <c r="O277" i="5"/>
  <c r="N277" i="5"/>
  <c r="M277" i="5"/>
  <c r="L277" i="5"/>
  <c r="K277" i="5"/>
  <c r="J277" i="5"/>
  <c r="E277" i="5"/>
  <c r="D277" i="5"/>
  <c r="C277" i="5"/>
  <c r="A277" i="5"/>
  <c r="O276" i="5"/>
  <c r="N276" i="5"/>
  <c r="M276" i="5"/>
  <c r="L276" i="5"/>
  <c r="K276" i="5"/>
  <c r="J276" i="5"/>
  <c r="D276" i="5"/>
  <c r="C276" i="5"/>
  <c r="E276" i="5" s="1"/>
  <c r="A276" i="5"/>
  <c r="O275" i="5"/>
  <c r="N275" i="5"/>
  <c r="M275" i="5"/>
  <c r="L275" i="5"/>
  <c r="K275" i="5"/>
  <c r="J275" i="5"/>
  <c r="D275" i="5"/>
  <c r="C275" i="5"/>
  <c r="E275" i="5" s="1"/>
  <c r="A275" i="5"/>
  <c r="O274" i="5"/>
  <c r="N274" i="5"/>
  <c r="M274" i="5"/>
  <c r="L274" i="5"/>
  <c r="K274" i="5"/>
  <c r="J274" i="5"/>
  <c r="D274" i="5"/>
  <c r="C274" i="5"/>
  <c r="E274" i="5" s="1"/>
  <c r="A274" i="5"/>
  <c r="O273" i="5"/>
  <c r="N273" i="5"/>
  <c r="M273" i="5"/>
  <c r="L273" i="5"/>
  <c r="K273" i="5"/>
  <c r="J273" i="5"/>
  <c r="E273" i="5"/>
  <c r="D273" i="5"/>
  <c r="C273" i="5"/>
  <c r="A273" i="5"/>
  <c r="O272" i="5"/>
  <c r="N272" i="5"/>
  <c r="M272" i="5"/>
  <c r="L272" i="5"/>
  <c r="K272" i="5"/>
  <c r="J272" i="5"/>
  <c r="D272" i="5"/>
  <c r="C272" i="5"/>
  <c r="E272" i="5" s="1"/>
  <c r="A272" i="5"/>
  <c r="O271" i="5"/>
  <c r="N271" i="5"/>
  <c r="M271" i="5"/>
  <c r="L271" i="5"/>
  <c r="K271" i="5"/>
  <c r="J271" i="5"/>
  <c r="D271" i="5"/>
  <c r="C271" i="5"/>
  <c r="E271" i="5" s="1"/>
  <c r="A271" i="5"/>
  <c r="O270" i="5"/>
  <c r="N270" i="5"/>
  <c r="M270" i="5"/>
  <c r="L270" i="5"/>
  <c r="K270" i="5"/>
  <c r="J270" i="5"/>
  <c r="D270" i="5"/>
  <c r="C270" i="5"/>
  <c r="E270" i="5" s="1"/>
  <c r="A270" i="5"/>
  <c r="O269" i="5"/>
  <c r="N269" i="5"/>
  <c r="M269" i="5"/>
  <c r="L269" i="5"/>
  <c r="K269" i="5"/>
  <c r="J269" i="5"/>
  <c r="E269" i="5"/>
  <c r="D269" i="5"/>
  <c r="C269" i="5"/>
  <c r="A269" i="5"/>
  <c r="O268" i="5"/>
  <c r="N268" i="5"/>
  <c r="M268" i="5"/>
  <c r="L268" i="5"/>
  <c r="K268" i="5"/>
  <c r="J268" i="5"/>
  <c r="E268" i="5"/>
  <c r="D268" i="5"/>
  <c r="C268" i="5"/>
  <c r="A268" i="5"/>
  <c r="O267" i="5"/>
  <c r="N267" i="5"/>
  <c r="M267" i="5"/>
  <c r="L267" i="5"/>
  <c r="K267" i="5"/>
  <c r="J267" i="5"/>
  <c r="D267" i="5"/>
  <c r="C267" i="5"/>
  <c r="E267" i="5" s="1"/>
  <c r="A267" i="5"/>
  <c r="O266" i="5"/>
  <c r="N266" i="5"/>
  <c r="M266" i="5"/>
  <c r="L266" i="5"/>
  <c r="K266" i="5"/>
  <c r="J266" i="5"/>
  <c r="D266" i="5"/>
  <c r="C266" i="5"/>
  <c r="E266" i="5" s="1"/>
  <c r="A266" i="5"/>
  <c r="O265" i="5"/>
  <c r="N265" i="5"/>
  <c r="M265" i="5"/>
  <c r="L265" i="5"/>
  <c r="K265" i="5"/>
  <c r="J265" i="5"/>
  <c r="D265" i="5"/>
  <c r="C265" i="5"/>
  <c r="E265" i="5" s="1"/>
  <c r="A265" i="5"/>
  <c r="O264" i="5"/>
  <c r="N264" i="5"/>
  <c r="M264" i="5"/>
  <c r="L264" i="5"/>
  <c r="K264" i="5"/>
  <c r="J264" i="5"/>
  <c r="D264" i="5"/>
  <c r="C264" i="5"/>
  <c r="E264" i="5" s="1"/>
  <c r="A264" i="5"/>
  <c r="O263" i="5"/>
  <c r="N263" i="5"/>
  <c r="M263" i="5"/>
  <c r="L263" i="5"/>
  <c r="K263" i="5"/>
  <c r="J263" i="5"/>
  <c r="E263" i="5"/>
  <c r="D263" i="5"/>
  <c r="C263" i="5"/>
  <c r="A263" i="5"/>
  <c r="O262" i="5"/>
  <c r="N262" i="5"/>
  <c r="M262" i="5"/>
  <c r="L262" i="5"/>
  <c r="K262" i="5"/>
  <c r="J262" i="5"/>
  <c r="D262" i="5"/>
  <c r="C262" i="5"/>
  <c r="E262" i="5" s="1"/>
  <c r="A262" i="5"/>
  <c r="O261" i="5"/>
  <c r="N261" i="5"/>
  <c r="M261" i="5"/>
  <c r="L261" i="5"/>
  <c r="K261" i="5"/>
  <c r="J261" i="5"/>
  <c r="D261" i="5"/>
  <c r="C261" i="5"/>
  <c r="E261" i="5" s="1"/>
  <c r="A261" i="5"/>
  <c r="O260" i="5"/>
  <c r="N260" i="5"/>
  <c r="M260" i="5"/>
  <c r="L260" i="5"/>
  <c r="K260" i="5"/>
  <c r="J260" i="5"/>
  <c r="D260" i="5"/>
  <c r="C260" i="5"/>
  <c r="E260" i="5" s="1"/>
  <c r="A260" i="5"/>
  <c r="O259" i="5"/>
  <c r="N259" i="5"/>
  <c r="M259" i="5"/>
  <c r="L259" i="5"/>
  <c r="K259" i="5"/>
  <c r="J259" i="5"/>
  <c r="E259" i="5"/>
  <c r="D259" i="5"/>
  <c r="C259" i="5"/>
  <c r="A259" i="5"/>
  <c r="O258" i="5"/>
  <c r="N258" i="5"/>
  <c r="M258" i="5"/>
  <c r="L258" i="5"/>
  <c r="K258" i="5"/>
  <c r="J258" i="5"/>
  <c r="D258" i="5"/>
  <c r="C258" i="5"/>
  <c r="E258" i="5" s="1"/>
  <c r="A258" i="5"/>
  <c r="O257" i="5"/>
  <c r="N257" i="5"/>
  <c r="M257" i="5"/>
  <c r="L257" i="5"/>
  <c r="K257" i="5"/>
  <c r="J257" i="5"/>
  <c r="D257" i="5"/>
  <c r="C257" i="5"/>
  <c r="E257" i="5" s="1"/>
  <c r="A257" i="5"/>
  <c r="O256" i="5"/>
  <c r="N256" i="5"/>
  <c r="M256" i="5"/>
  <c r="L256" i="5"/>
  <c r="K256" i="5"/>
  <c r="J256" i="5"/>
  <c r="D256" i="5"/>
  <c r="C256" i="5"/>
  <c r="E256" i="5" s="1"/>
  <c r="A256" i="5"/>
  <c r="O255" i="5"/>
  <c r="N255" i="5"/>
  <c r="M255" i="5"/>
  <c r="L255" i="5"/>
  <c r="K255" i="5"/>
  <c r="J255" i="5"/>
  <c r="D255" i="5"/>
  <c r="C255" i="5"/>
  <c r="E255" i="5" s="1"/>
  <c r="A255" i="5"/>
  <c r="O254" i="5"/>
  <c r="N254" i="5"/>
  <c r="M254" i="5"/>
  <c r="L254" i="5"/>
  <c r="K254" i="5"/>
  <c r="J254" i="5"/>
  <c r="D254" i="5"/>
  <c r="C254" i="5"/>
  <c r="E254" i="5" s="1"/>
  <c r="A254" i="5"/>
  <c r="O253" i="5"/>
  <c r="N253" i="5"/>
  <c r="M253" i="5"/>
  <c r="L253" i="5"/>
  <c r="K253" i="5"/>
  <c r="J253" i="5"/>
  <c r="D253" i="5"/>
  <c r="C253" i="5"/>
  <c r="E253" i="5" s="1"/>
  <c r="A253" i="5"/>
  <c r="O252" i="5"/>
  <c r="N252" i="5"/>
  <c r="M252" i="5"/>
  <c r="L252" i="5"/>
  <c r="K252" i="5"/>
  <c r="J252" i="5"/>
  <c r="D252" i="5"/>
  <c r="C252" i="5"/>
  <c r="E252" i="5" s="1"/>
  <c r="A252" i="5"/>
  <c r="O251" i="5"/>
  <c r="N251" i="5"/>
  <c r="M251" i="5"/>
  <c r="L251" i="5"/>
  <c r="K251" i="5"/>
  <c r="J251" i="5"/>
  <c r="D251" i="5"/>
  <c r="C251" i="5"/>
  <c r="E251" i="5" s="1"/>
  <c r="A251" i="5"/>
  <c r="O250" i="5"/>
  <c r="N250" i="5"/>
  <c r="M250" i="5"/>
  <c r="L250" i="5"/>
  <c r="K250" i="5"/>
  <c r="J250" i="5"/>
  <c r="D250" i="5"/>
  <c r="C250" i="5"/>
  <c r="E250" i="5" s="1"/>
  <c r="A250" i="5"/>
  <c r="O249" i="5"/>
  <c r="N249" i="5"/>
  <c r="M249" i="5"/>
  <c r="L249" i="5"/>
  <c r="K249" i="5"/>
  <c r="J249" i="5"/>
  <c r="D249" i="5"/>
  <c r="C249" i="5"/>
  <c r="E249" i="5" s="1"/>
  <c r="A249" i="5"/>
  <c r="O248" i="5"/>
  <c r="N248" i="5"/>
  <c r="M248" i="5"/>
  <c r="L248" i="5"/>
  <c r="K248" i="5"/>
  <c r="J248" i="5"/>
  <c r="D248" i="5"/>
  <c r="C248" i="5"/>
  <c r="E248" i="5" s="1"/>
  <c r="A248" i="5"/>
  <c r="O247" i="5"/>
  <c r="N247" i="5"/>
  <c r="M247" i="5"/>
  <c r="L247" i="5"/>
  <c r="K247" i="5"/>
  <c r="J247" i="5"/>
  <c r="D247" i="5"/>
  <c r="C247" i="5"/>
  <c r="E247" i="5" s="1"/>
  <c r="A247" i="5"/>
  <c r="O246" i="5"/>
  <c r="N246" i="5"/>
  <c r="M246" i="5"/>
  <c r="L246" i="5"/>
  <c r="K246" i="5"/>
  <c r="J246" i="5"/>
  <c r="D246" i="5"/>
  <c r="C246" i="5"/>
  <c r="E246" i="5" s="1"/>
  <c r="A246" i="5"/>
  <c r="O245" i="5"/>
  <c r="N245" i="5"/>
  <c r="M245" i="5"/>
  <c r="L245" i="5"/>
  <c r="K245" i="5"/>
  <c r="J245" i="5"/>
  <c r="D245" i="5"/>
  <c r="C245" i="5"/>
  <c r="E245" i="5" s="1"/>
  <c r="A245" i="5"/>
  <c r="O244" i="5"/>
  <c r="N244" i="5"/>
  <c r="M244" i="5"/>
  <c r="L244" i="5"/>
  <c r="K244" i="5"/>
  <c r="J244" i="5"/>
  <c r="D244" i="5"/>
  <c r="C244" i="5"/>
  <c r="E244" i="5" s="1"/>
  <c r="A244" i="5"/>
  <c r="O243" i="5"/>
  <c r="N243" i="5"/>
  <c r="M243" i="5"/>
  <c r="L243" i="5"/>
  <c r="K243" i="5"/>
  <c r="J243" i="5"/>
  <c r="E243" i="5"/>
  <c r="D243" i="5"/>
  <c r="C243" i="5"/>
  <c r="A243" i="5"/>
  <c r="O242" i="5"/>
  <c r="N242" i="5"/>
  <c r="M242" i="5"/>
  <c r="L242" i="5"/>
  <c r="K242" i="5"/>
  <c r="J242" i="5"/>
  <c r="D242" i="5"/>
  <c r="C242" i="5"/>
  <c r="E242" i="5" s="1"/>
  <c r="A242" i="5"/>
  <c r="O241" i="5"/>
  <c r="N241" i="5"/>
  <c r="M241" i="5"/>
  <c r="L241" i="5"/>
  <c r="K241" i="5"/>
  <c r="J241" i="5"/>
  <c r="D241" i="5"/>
  <c r="C241" i="5"/>
  <c r="E241" i="5" s="1"/>
  <c r="A241" i="5"/>
  <c r="O240" i="5"/>
  <c r="N240" i="5"/>
  <c r="M240" i="5"/>
  <c r="L240" i="5"/>
  <c r="K240" i="5"/>
  <c r="J240" i="5"/>
  <c r="D240" i="5"/>
  <c r="C240" i="5"/>
  <c r="E240" i="5" s="1"/>
  <c r="A240" i="5"/>
  <c r="O239" i="5"/>
  <c r="N239" i="5"/>
  <c r="M239" i="5"/>
  <c r="L239" i="5"/>
  <c r="K239" i="5"/>
  <c r="J239" i="5"/>
  <c r="D239" i="5"/>
  <c r="C239" i="5"/>
  <c r="E239" i="5" s="1"/>
  <c r="A239" i="5"/>
  <c r="O238" i="5"/>
  <c r="N238" i="5"/>
  <c r="M238" i="5"/>
  <c r="L238" i="5"/>
  <c r="K238" i="5"/>
  <c r="J238" i="5"/>
  <c r="E238" i="5"/>
  <c r="D238" i="5"/>
  <c r="C238" i="5"/>
  <c r="A238" i="5"/>
  <c r="O237" i="5"/>
  <c r="N237" i="5"/>
  <c r="M237" i="5"/>
  <c r="L237" i="5"/>
  <c r="K237" i="5"/>
  <c r="J237" i="5"/>
  <c r="E237" i="5"/>
  <c r="D237" i="5"/>
  <c r="C237" i="5"/>
  <c r="A237" i="5"/>
  <c r="O236" i="5"/>
  <c r="N236" i="5"/>
  <c r="M236" i="5"/>
  <c r="L236" i="5"/>
  <c r="K236" i="5"/>
  <c r="J236" i="5"/>
  <c r="D236" i="5"/>
  <c r="C236" i="5"/>
  <c r="E236" i="5" s="1"/>
  <c r="A236" i="5"/>
  <c r="O235" i="5"/>
  <c r="N235" i="5"/>
  <c r="M235" i="5"/>
  <c r="L235" i="5"/>
  <c r="K235" i="5"/>
  <c r="J235" i="5"/>
  <c r="D235" i="5"/>
  <c r="C235" i="5"/>
  <c r="E235" i="5" s="1"/>
  <c r="A235" i="5"/>
  <c r="O234" i="5"/>
  <c r="N234" i="5"/>
  <c r="M234" i="5"/>
  <c r="L234" i="5"/>
  <c r="K234" i="5"/>
  <c r="J234" i="5"/>
  <c r="D234" i="5"/>
  <c r="C234" i="5"/>
  <c r="E234" i="5" s="1"/>
  <c r="A234" i="5"/>
  <c r="O233" i="5"/>
  <c r="N233" i="5"/>
  <c r="M233" i="5"/>
  <c r="L233" i="5"/>
  <c r="K233" i="5"/>
  <c r="J233" i="5"/>
  <c r="E233" i="5"/>
  <c r="D233" i="5"/>
  <c r="C233" i="5"/>
  <c r="A233" i="5"/>
  <c r="O232" i="5"/>
  <c r="N232" i="5"/>
  <c r="M232" i="5"/>
  <c r="L232" i="5"/>
  <c r="K232" i="5"/>
  <c r="J232" i="5"/>
  <c r="E232" i="5"/>
  <c r="D232" i="5"/>
  <c r="C232" i="5"/>
  <c r="A232" i="5"/>
  <c r="O231" i="5"/>
  <c r="N231" i="5"/>
  <c r="M231" i="5"/>
  <c r="L231" i="5"/>
  <c r="K231" i="5"/>
  <c r="J231" i="5"/>
  <c r="D231" i="5"/>
  <c r="C231" i="5"/>
  <c r="E231" i="5" s="1"/>
  <c r="A231" i="5"/>
  <c r="O230" i="5"/>
  <c r="N230" i="5"/>
  <c r="M230" i="5"/>
  <c r="L230" i="5"/>
  <c r="K230" i="5"/>
  <c r="J230" i="5"/>
  <c r="D230" i="5"/>
  <c r="C230" i="5"/>
  <c r="E230" i="5" s="1"/>
  <c r="A230" i="5"/>
  <c r="O229" i="5"/>
  <c r="N229" i="5"/>
  <c r="M229" i="5"/>
  <c r="L229" i="5"/>
  <c r="K229" i="5"/>
  <c r="J229" i="5"/>
  <c r="D229" i="5"/>
  <c r="C229" i="5"/>
  <c r="E229" i="5" s="1"/>
  <c r="A229" i="5"/>
  <c r="O228" i="5"/>
  <c r="N228" i="5"/>
  <c r="M228" i="5"/>
  <c r="L228" i="5"/>
  <c r="K228" i="5"/>
  <c r="J228" i="5"/>
  <c r="D228" i="5"/>
  <c r="C228" i="5"/>
  <c r="E228" i="5" s="1"/>
  <c r="A228" i="5"/>
  <c r="O227" i="5"/>
  <c r="N227" i="5"/>
  <c r="M227" i="5"/>
  <c r="L227" i="5"/>
  <c r="K227" i="5"/>
  <c r="J227" i="5"/>
  <c r="E227" i="5"/>
  <c r="D227" i="5"/>
  <c r="C227" i="5"/>
  <c r="A227" i="5"/>
  <c r="O226" i="5"/>
  <c r="N226" i="5"/>
  <c r="M226" i="5"/>
  <c r="L226" i="5"/>
  <c r="K226" i="5"/>
  <c r="J226" i="5"/>
  <c r="D226" i="5"/>
  <c r="C226" i="5"/>
  <c r="E226" i="5" s="1"/>
  <c r="A226" i="5"/>
  <c r="O225" i="5"/>
  <c r="N225" i="5"/>
  <c r="M225" i="5"/>
  <c r="L225" i="5"/>
  <c r="K225" i="5"/>
  <c r="J225" i="5"/>
  <c r="D225" i="5"/>
  <c r="C225" i="5"/>
  <c r="E225" i="5" s="1"/>
  <c r="A225" i="5"/>
  <c r="O224" i="5"/>
  <c r="N224" i="5"/>
  <c r="M224" i="5"/>
  <c r="L224" i="5"/>
  <c r="K224" i="5"/>
  <c r="J224" i="5"/>
  <c r="D224" i="5"/>
  <c r="C224" i="5"/>
  <c r="E224" i="5" s="1"/>
  <c r="A224" i="5"/>
  <c r="O223" i="5"/>
  <c r="N223" i="5"/>
  <c r="M223" i="5"/>
  <c r="L223" i="5"/>
  <c r="K223" i="5"/>
  <c r="J223" i="5"/>
  <c r="E223" i="5"/>
  <c r="D223" i="5"/>
  <c r="C223" i="5"/>
  <c r="A223" i="5"/>
  <c r="O222" i="5"/>
  <c r="N222" i="5"/>
  <c r="M222" i="5"/>
  <c r="L222" i="5"/>
  <c r="K222" i="5"/>
  <c r="J222" i="5"/>
  <c r="D222" i="5"/>
  <c r="C222" i="5"/>
  <c r="E222" i="5" s="1"/>
  <c r="A222" i="5"/>
  <c r="O221" i="5"/>
  <c r="N221" i="5"/>
  <c r="M221" i="5"/>
  <c r="L221" i="5"/>
  <c r="K221" i="5"/>
  <c r="J221" i="5"/>
  <c r="D221" i="5"/>
  <c r="C221" i="5"/>
  <c r="E221" i="5" s="1"/>
  <c r="A221" i="5"/>
  <c r="O220" i="5"/>
  <c r="N220" i="5"/>
  <c r="M220" i="5"/>
  <c r="L220" i="5"/>
  <c r="K220" i="5"/>
  <c r="J220" i="5"/>
  <c r="D220" i="5"/>
  <c r="C220" i="5"/>
  <c r="E220" i="5" s="1"/>
  <c r="A220" i="5"/>
  <c r="O219" i="5"/>
  <c r="N219" i="5"/>
  <c r="M219" i="5"/>
  <c r="L219" i="5"/>
  <c r="K219" i="5"/>
  <c r="J219" i="5"/>
  <c r="D219" i="5"/>
  <c r="C219" i="5"/>
  <c r="E219" i="5" s="1"/>
  <c r="A219" i="5"/>
  <c r="O218" i="5"/>
  <c r="N218" i="5"/>
  <c r="M218" i="5"/>
  <c r="L218" i="5"/>
  <c r="K218" i="5"/>
  <c r="J218" i="5"/>
  <c r="D218" i="5"/>
  <c r="C218" i="5"/>
  <c r="E218" i="5" s="1"/>
  <c r="A218" i="5"/>
  <c r="O217" i="5"/>
  <c r="N217" i="5"/>
  <c r="M217" i="5"/>
  <c r="L217" i="5"/>
  <c r="K217" i="5"/>
  <c r="J217" i="5"/>
  <c r="D217" i="5"/>
  <c r="C217" i="5"/>
  <c r="E217" i="5" s="1"/>
  <c r="A217" i="5"/>
  <c r="O216" i="5"/>
  <c r="N216" i="5"/>
  <c r="M216" i="5"/>
  <c r="L216" i="5"/>
  <c r="K216" i="5"/>
  <c r="J216" i="5"/>
  <c r="D216" i="5"/>
  <c r="C216" i="5"/>
  <c r="E216" i="5" s="1"/>
  <c r="A216" i="5"/>
  <c r="O215" i="5"/>
  <c r="N215" i="5"/>
  <c r="M215" i="5"/>
  <c r="L215" i="5"/>
  <c r="K215" i="5"/>
  <c r="J215" i="5"/>
  <c r="D215" i="5"/>
  <c r="C215" i="5"/>
  <c r="E215" i="5" s="1"/>
  <c r="A215" i="5"/>
  <c r="O214" i="5"/>
  <c r="N214" i="5"/>
  <c r="M214" i="5"/>
  <c r="L214" i="5"/>
  <c r="K214" i="5"/>
  <c r="J214" i="5"/>
  <c r="D214" i="5"/>
  <c r="C214" i="5"/>
  <c r="E214" i="5" s="1"/>
  <c r="A214" i="5"/>
  <c r="O213" i="5"/>
  <c r="N213" i="5"/>
  <c r="M213" i="5"/>
  <c r="L213" i="5"/>
  <c r="K213" i="5"/>
  <c r="J213" i="5"/>
  <c r="D213" i="5"/>
  <c r="C213" i="5"/>
  <c r="E213" i="5" s="1"/>
  <c r="A213" i="5"/>
  <c r="O212" i="5"/>
  <c r="N212" i="5"/>
  <c r="M212" i="5"/>
  <c r="L212" i="5"/>
  <c r="K212" i="5"/>
  <c r="J212" i="5"/>
  <c r="D212" i="5"/>
  <c r="C212" i="5"/>
  <c r="E212" i="5" s="1"/>
  <c r="A212" i="5"/>
  <c r="O211" i="5"/>
  <c r="N211" i="5"/>
  <c r="M211" i="5"/>
  <c r="L211" i="5"/>
  <c r="K211" i="5"/>
  <c r="J211" i="5"/>
  <c r="D211" i="5"/>
  <c r="C211" i="5"/>
  <c r="E211" i="5" s="1"/>
  <c r="A211" i="5"/>
  <c r="O210" i="5"/>
  <c r="N210" i="5"/>
  <c r="M210" i="5"/>
  <c r="L210" i="5"/>
  <c r="K210" i="5"/>
  <c r="J210" i="5"/>
  <c r="D210" i="5"/>
  <c r="C210" i="5"/>
  <c r="E210" i="5" s="1"/>
  <c r="A210" i="5"/>
  <c r="O209" i="5"/>
  <c r="N209" i="5"/>
  <c r="M209" i="5"/>
  <c r="L209" i="5"/>
  <c r="K209" i="5"/>
  <c r="J209" i="5"/>
  <c r="D209" i="5"/>
  <c r="C209" i="5"/>
  <c r="E209" i="5" s="1"/>
  <c r="A209" i="5"/>
  <c r="O208" i="5"/>
  <c r="N208" i="5"/>
  <c r="M208" i="5"/>
  <c r="L208" i="5"/>
  <c r="K208" i="5"/>
  <c r="J208" i="5"/>
  <c r="D208" i="5"/>
  <c r="C208" i="5"/>
  <c r="E208" i="5" s="1"/>
  <c r="A208" i="5"/>
  <c r="O207" i="5"/>
  <c r="N207" i="5"/>
  <c r="M207" i="5"/>
  <c r="L207" i="5"/>
  <c r="K207" i="5"/>
  <c r="J207" i="5"/>
  <c r="E207" i="5"/>
  <c r="D207" i="5"/>
  <c r="C207" i="5"/>
  <c r="A207" i="5"/>
  <c r="O206" i="5"/>
  <c r="N206" i="5"/>
  <c r="M206" i="5"/>
  <c r="L206" i="5"/>
  <c r="K206" i="5"/>
  <c r="J206" i="5"/>
  <c r="D206" i="5"/>
  <c r="C206" i="5"/>
  <c r="E206" i="5" s="1"/>
  <c r="A206" i="5"/>
  <c r="O205" i="5"/>
  <c r="N205" i="5"/>
  <c r="M205" i="5"/>
  <c r="L205" i="5"/>
  <c r="K205" i="5"/>
  <c r="J205" i="5"/>
  <c r="D205" i="5"/>
  <c r="C205" i="5"/>
  <c r="E205" i="5" s="1"/>
  <c r="A205" i="5"/>
  <c r="O204" i="5"/>
  <c r="N204" i="5"/>
  <c r="M204" i="5"/>
  <c r="L204" i="5"/>
  <c r="K204" i="5"/>
  <c r="J204" i="5"/>
  <c r="D204" i="5"/>
  <c r="C204" i="5"/>
  <c r="E204" i="5" s="1"/>
  <c r="A204" i="5"/>
  <c r="O203" i="5"/>
  <c r="N203" i="5"/>
  <c r="M203" i="5"/>
  <c r="L203" i="5"/>
  <c r="K203" i="5"/>
  <c r="J203" i="5"/>
  <c r="D203" i="5"/>
  <c r="C203" i="5"/>
  <c r="E203" i="5" s="1"/>
  <c r="A203" i="5"/>
  <c r="O202" i="5"/>
  <c r="N202" i="5"/>
  <c r="M202" i="5"/>
  <c r="L202" i="5"/>
  <c r="K202" i="5"/>
  <c r="J202" i="5"/>
  <c r="E202" i="5"/>
  <c r="D202" i="5"/>
  <c r="C202" i="5"/>
  <c r="A202" i="5"/>
  <c r="O201" i="5"/>
  <c r="N201" i="5"/>
  <c r="M201" i="5"/>
  <c r="L201" i="5"/>
  <c r="K201" i="5"/>
  <c r="J201" i="5"/>
  <c r="E201" i="5"/>
  <c r="D201" i="5"/>
  <c r="C201" i="5"/>
  <c r="A201" i="5"/>
  <c r="O200" i="5"/>
  <c r="N200" i="5"/>
  <c r="M200" i="5"/>
  <c r="L200" i="5"/>
  <c r="K200" i="5"/>
  <c r="J200" i="5"/>
  <c r="D200" i="5"/>
  <c r="C200" i="5"/>
  <c r="E200" i="5" s="1"/>
  <c r="A200" i="5"/>
  <c r="O199" i="5"/>
  <c r="N199" i="5"/>
  <c r="M199" i="5"/>
  <c r="L199" i="5"/>
  <c r="K199" i="5"/>
  <c r="J199" i="5"/>
  <c r="D199" i="5"/>
  <c r="C199" i="5"/>
  <c r="E199" i="5" s="1"/>
  <c r="A199" i="5"/>
  <c r="O198" i="5"/>
  <c r="N198" i="5"/>
  <c r="M198" i="5"/>
  <c r="L198" i="5"/>
  <c r="K198" i="5"/>
  <c r="J198" i="5"/>
  <c r="D198" i="5"/>
  <c r="C198" i="5"/>
  <c r="E198" i="5" s="1"/>
  <c r="A198" i="5"/>
  <c r="O197" i="5"/>
  <c r="N197" i="5"/>
  <c r="M197" i="5"/>
  <c r="L197" i="5"/>
  <c r="K197" i="5"/>
  <c r="J197" i="5"/>
  <c r="E197" i="5"/>
  <c r="D197" i="5"/>
  <c r="C197" i="5"/>
  <c r="A197" i="5"/>
  <c r="O196" i="5"/>
  <c r="N196" i="5"/>
  <c r="M196" i="5"/>
  <c r="L196" i="5"/>
  <c r="K196" i="5"/>
  <c r="J196" i="5"/>
  <c r="E196" i="5"/>
  <c r="D196" i="5"/>
  <c r="C196" i="5"/>
  <c r="A196" i="5"/>
  <c r="O195" i="5"/>
  <c r="N195" i="5"/>
  <c r="M195" i="5"/>
  <c r="L195" i="5"/>
  <c r="K195" i="5"/>
  <c r="J195" i="5"/>
  <c r="D195" i="5"/>
  <c r="C195" i="5"/>
  <c r="E195" i="5" s="1"/>
  <c r="A195" i="5"/>
  <c r="O194" i="5"/>
  <c r="N194" i="5"/>
  <c r="M194" i="5"/>
  <c r="L194" i="5"/>
  <c r="K194" i="5"/>
  <c r="J194" i="5"/>
  <c r="D194" i="5"/>
  <c r="C194" i="5"/>
  <c r="E194" i="5" s="1"/>
  <c r="A194" i="5"/>
  <c r="O193" i="5"/>
  <c r="N193" i="5"/>
  <c r="M193" i="5"/>
  <c r="L193" i="5"/>
  <c r="K193" i="5"/>
  <c r="J193" i="5"/>
  <c r="D193" i="5"/>
  <c r="C193" i="5"/>
  <c r="E193" i="5" s="1"/>
  <c r="A193" i="5"/>
  <c r="O192" i="5"/>
  <c r="N192" i="5"/>
  <c r="M192" i="5"/>
  <c r="L192" i="5"/>
  <c r="K192" i="5"/>
  <c r="J192" i="5"/>
  <c r="D192" i="5"/>
  <c r="C192" i="5"/>
  <c r="E192" i="5" s="1"/>
  <c r="A192" i="5"/>
  <c r="O191" i="5"/>
  <c r="N191" i="5"/>
  <c r="M191" i="5"/>
  <c r="L191" i="5"/>
  <c r="K191" i="5"/>
  <c r="J191" i="5"/>
  <c r="E191" i="5"/>
  <c r="D191" i="5"/>
  <c r="C191" i="5"/>
  <c r="A191" i="5"/>
  <c r="O190" i="5"/>
  <c r="N190" i="5"/>
  <c r="M190" i="5"/>
  <c r="L190" i="5"/>
  <c r="K190" i="5"/>
  <c r="J190" i="5"/>
  <c r="D190" i="5"/>
  <c r="C190" i="5"/>
  <c r="E190" i="5" s="1"/>
  <c r="A190" i="5"/>
  <c r="O189" i="5"/>
  <c r="N189" i="5"/>
  <c r="M189" i="5"/>
  <c r="L189" i="5"/>
  <c r="K189" i="5"/>
  <c r="J189" i="5"/>
  <c r="D189" i="5"/>
  <c r="C189" i="5"/>
  <c r="E189" i="5" s="1"/>
  <c r="A189" i="5"/>
  <c r="O188" i="5"/>
  <c r="N188" i="5"/>
  <c r="M188" i="5"/>
  <c r="L188" i="5"/>
  <c r="K188" i="5"/>
  <c r="J188" i="5"/>
  <c r="D188" i="5"/>
  <c r="C188" i="5"/>
  <c r="E188" i="5" s="1"/>
  <c r="A188" i="5"/>
  <c r="O187" i="5"/>
  <c r="N187" i="5"/>
  <c r="M187" i="5"/>
  <c r="L187" i="5"/>
  <c r="K187" i="5"/>
  <c r="J187" i="5"/>
  <c r="E187" i="5"/>
  <c r="D187" i="5"/>
  <c r="C187" i="5"/>
  <c r="A187" i="5"/>
  <c r="O186" i="5"/>
  <c r="N186" i="5"/>
  <c r="M186" i="5"/>
  <c r="L186" i="5"/>
  <c r="K186" i="5"/>
  <c r="J186" i="5"/>
  <c r="D186" i="5"/>
  <c r="C186" i="5"/>
  <c r="E186" i="5" s="1"/>
  <c r="A186" i="5"/>
  <c r="O185" i="5"/>
  <c r="N185" i="5"/>
  <c r="M185" i="5"/>
  <c r="L185" i="5"/>
  <c r="K185" i="5"/>
  <c r="J185" i="5"/>
  <c r="D185" i="5"/>
  <c r="C185" i="5"/>
  <c r="E185" i="5" s="1"/>
  <c r="A185" i="5"/>
  <c r="O184" i="5"/>
  <c r="N184" i="5"/>
  <c r="M184" i="5"/>
  <c r="L184" i="5"/>
  <c r="K184" i="5"/>
  <c r="J184" i="5"/>
  <c r="D184" i="5"/>
  <c r="C184" i="5"/>
  <c r="E184" i="5" s="1"/>
  <c r="A184" i="5"/>
  <c r="O183" i="5"/>
  <c r="N183" i="5"/>
  <c r="M183" i="5"/>
  <c r="L183" i="5"/>
  <c r="K183" i="5"/>
  <c r="J183" i="5"/>
  <c r="D183" i="5"/>
  <c r="C183" i="5"/>
  <c r="E183" i="5" s="1"/>
  <c r="A183" i="5"/>
  <c r="O182" i="5"/>
  <c r="N182" i="5"/>
  <c r="M182" i="5"/>
  <c r="L182" i="5"/>
  <c r="K182" i="5"/>
  <c r="J182" i="5"/>
  <c r="D182" i="5"/>
  <c r="C182" i="5"/>
  <c r="E182" i="5" s="1"/>
  <c r="A182" i="5"/>
  <c r="O181" i="5"/>
  <c r="N181" i="5"/>
  <c r="M181" i="5"/>
  <c r="L181" i="5"/>
  <c r="K181" i="5"/>
  <c r="J181" i="5"/>
  <c r="D181" i="5"/>
  <c r="C181" i="5"/>
  <c r="E181" i="5" s="1"/>
  <c r="A181" i="5"/>
  <c r="O180" i="5"/>
  <c r="N180" i="5"/>
  <c r="M180" i="5"/>
  <c r="L180" i="5"/>
  <c r="K180" i="5"/>
  <c r="J180" i="5"/>
  <c r="D180" i="5"/>
  <c r="C180" i="5"/>
  <c r="E180" i="5" s="1"/>
  <c r="A180" i="5"/>
  <c r="O179" i="5"/>
  <c r="N179" i="5"/>
  <c r="M179" i="5"/>
  <c r="L179" i="5"/>
  <c r="K179" i="5"/>
  <c r="J179" i="5"/>
  <c r="D179" i="5"/>
  <c r="C179" i="5"/>
  <c r="E179" i="5" s="1"/>
  <c r="A179" i="5"/>
  <c r="O178" i="5"/>
  <c r="N178" i="5"/>
  <c r="M178" i="5"/>
  <c r="L178" i="5"/>
  <c r="K178" i="5"/>
  <c r="J178" i="5"/>
  <c r="D178" i="5"/>
  <c r="C178" i="5"/>
  <c r="E178" i="5" s="1"/>
  <c r="A178" i="5"/>
  <c r="O177" i="5"/>
  <c r="N177" i="5"/>
  <c r="M177" i="5"/>
  <c r="L177" i="5"/>
  <c r="K177" i="5"/>
  <c r="J177" i="5"/>
  <c r="D177" i="5"/>
  <c r="C177" i="5"/>
  <c r="E177" i="5" s="1"/>
  <c r="A177" i="5"/>
  <c r="O176" i="5"/>
  <c r="N176" i="5"/>
  <c r="M176" i="5"/>
  <c r="L176" i="5"/>
  <c r="K176" i="5"/>
  <c r="J176" i="5"/>
  <c r="D176" i="5"/>
  <c r="C176" i="5"/>
  <c r="E176" i="5" s="1"/>
  <c r="A176" i="5"/>
  <c r="O175" i="5"/>
  <c r="N175" i="5"/>
  <c r="M175" i="5"/>
  <c r="L175" i="5"/>
  <c r="K175" i="5"/>
  <c r="J175" i="5"/>
  <c r="D175" i="5"/>
  <c r="C175" i="5"/>
  <c r="E175" i="5" s="1"/>
  <c r="A175" i="5"/>
  <c r="O174" i="5"/>
  <c r="N174" i="5"/>
  <c r="M174" i="5"/>
  <c r="L174" i="5"/>
  <c r="K174" i="5"/>
  <c r="J174" i="5"/>
  <c r="D174" i="5"/>
  <c r="C174" i="5"/>
  <c r="E174" i="5" s="1"/>
  <c r="A174" i="5"/>
  <c r="O173" i="5"/>
  <c r="N173" i="5"/>
  <c r="M173" i="5"/>
  <c r="L173" i="5"/>
  <c r="K173" i="5"/>
  <c r="J173" i="5"/>
  <c r="D173" i="5"/>
  <c r="C173" i="5"/>
  <c r="E173" i="5" s="1"/>
  <c r="A173" i="5"/>
  <c r="O172" i="5"/>
  <c r="N172" i="5"/>
  <c r="M172" i="5"/>
  <c r="L172" i="5"/>
  <c r="K172" i="5"/>
  <c r="J172" i="5"/>
  <c r="D172" i="5"/>
  <c r="C172" i="5"/>
  <c r="E172" i="5" s="1"/>
  <c r="A172" i="5"/>
  <c r="O171" i="5"/>
  <c r="N171" i="5"/>
  <c r="M171" i="5"/>
  <c r="L171" i="5"/>
  <c r="K171" i="5"/>
  <c r="J171" i="5"/>
  <c r="E171" i="5"/>
  <c r="D171" i="5"/>
  <c r="C171" i="5"/>
  <c r="A171" i="5"/>
  <c r="O170" i="5"/>
  <c r="N170" i="5"/>
  <c r="M170" i="5"/>
  <c r="L170" i="5"/>
  <c r="K170" i="5"/>
  <c r="J170" i="5"/>
  <c r="D170" i="5"/>
  <c r="C170" i="5"/>
  <c r="E170" i="5" s="1"/>
  <c r="A170" i="5"/>
  <c r="O169" i="5"/>
  <c r="N169" i="5"/>
  <c r="M169" i="5"/>
  <c r="L169" i="5"/>
  <c r="K169" i="5"/>
  <c r="J169" i="5"/>
  <c r="D169" i="5"/>
  <c r="C169" i="5"/>
  <c r="E169" i="5" s="1"/>
  <c r="A169" i="5"/>
  <c r="O168" i="5"/>
  <c r="N168" i="5"/>
  <c r="M168" i="5"/>
  <c r="L168" i="5"/>
  <c r="K168" i="5"/>
  <c r="J168" i="5"/>
  <c r="D168" i="5"/>
  <c r="C168" i="5"/>
  <c r="E168" i="5" s="1"/>
  <c r="A168" i="5"/>
  <c r="O167" i="5"/>
  <c r="N167" i="5"/>
  <c r="M167" i="5"/>
  <c r="L167" i="5"/>
  <c r="K167" i="5"/>
  <c r="J167" i="5"/>
  <c r="D167" i="5"/>
  <c r="C167" i="5"/>
  <c r="E167" i="5" s="1"/>
  <c r="A167" i="5"/>
  <c r="O166" i="5"/>
  <c r="N166" i="5"/>
  <c r="M166" i="5"/>
  <c r="L166" i="5"/>
  <c r="K166" i="5"/>
  <c r="J166" i="5"/>
  <c r="E166" i="5"/>
  <c r="D166" i="5"/>
  <c r="C166" i="5"/>
  <c r="A166" i="5"/>
  <c r="O165" i="5"/>
  <c r="N165" i="5"/>
  <c r="M165" i="5"/>
  <c r="L165" i="5"/>
  <c r="K165" i="5"/>
  <c r="J165" i="5"/>
  <c r="E165" i="5"/>
  <c r="D165" i="5"/>
  <c r="C165" i="5"/>
  <c r="A165" i="5"/>
  <c r="O164" i="5"/>
  <c r="N164" i="5"/>
  <c r="M164" i="5"/>
  <c r="L164" i="5"/>
  <c r="K164" i="5"/>
  <c r="J164" i="5"/>
  <c r="D164" i="5"/>
  <c r="C164" i="5"/>
  <c r="E164" i="5" s="1"/>
  <c r="A164" i="5"/>
  <c r="O163" i="5"/>
  <c r="N163" i="5"/>
  <c r="M163" i="5"/>
  <c r="L163" i="5"/>
  <c r="K163" i="5"/>
  <c r="J163" i="5"/>
  <c r="D163" i="5"/>
  <c r="C163" i="5"/>
  <c r="E163" i="5" s="1"/>
  <c r="A163" i="5"/>
  <c r="O162" i="5"/>
  <c r="N162" i="5"/>
  <c r="M162" i="5"/>
  <c r="L162" i="5"/>
  <c r="K162" i="5"/>
  <c r="J162" i="5"/>
  <c r="D162" i="5"/>
  <c r="C162" i="5"/>
  <c r="E162" i="5" s="1"/>
  <c r="A162" i="5"/>
  <c r="O161" i="5"/>
  <c r="N161" i="5"/>
  <c r="M161" i="5"/>
  <c r="L161" i="5"/>
  <c r="K161" i="5"/>
  <c r="J161" i="5"/>
  <c r="E161" i="5"/>
  <c r="D161" i="5"/>
  <c r="C161" i="5"/>
  <c r="A161" i="5"/>
  <c r="O160" i="5"/>
  <c r="N160" i="5"/>
  <c r="M160" i="5"/>
  <c r="L160" i="5"/>
  <c r="K160" i="5"/>
  <c r="J160" i="5"/>
  <c r="E160" i="5"/>
  <c r="D160" i="5"/>
  <c r="C160" i="5"/>
  <c r="A160" i="5"/>
  <c r="O159" i="5"/>
  <c r="N159" i="5"/>
  <c r="M159" i="5"/>
  <c r="L159" i="5"/>
  <c r="K159" i="5"/>
  <c r="J159" i="5"/>
  <c r="D159" i="5"/>
  <c r="C159" i="5"/>
  <c r="E159" i="5" s="1"/>
  <c r="A159" i="5"/>
  <c r="O158" i="5"/>
  <c r="N158" i="5"/>
  <c r="M158" i="5"/>
  <c r="L158" i="5"/>
  <c r="K158" i="5"/>
  <c r="J158" i="5"/>
  <c r="D158" i="5"/>
  <c r="C158" i="5"/>
  <c r="E158" i="5" s="1"/>
  <c r="A158" i="5"/>
  <c r="O157" i="5"/>
  <c r="N157" i="5"/>
  <c r="M157" i="5"/>
  <c r="L157" i="5"/>
  <c r="K157" i="5"/>
  <c r="J157" i="5"/>
  <c r="D157" i="5"/>
  <c r="C157" i="5"/>
  <c r="E157" i="5" s="1"/>
  <c r="A157" i="5"/>
  <c r="O156" i="5"/>
  <c r="N156" i="5"/>
  <c r="M156" i="5"/>
  <c r="L156" i="5"/>
  <c r="K156" i="5"/>
  <c r="J156" i="5"/>
  <c r="D156" i="5"/>
  <c r="C156" i="5"/>
  <c r="E156" i="5" s="1"/>
  <c r="A156" i="5"/>
  <c r="O155" i="5"/>
  <c r="N155" i="5"/>
  <c r="M155" i="5"/>
  <c r="L155" i="5"/>
  <c r="K155" i="5"/>
  <c r="J155" i="5"/>
  <c r="E155" i="5"/>
  <c r="D155" i="5"/>
  <c r="C155" i="5"/>
  <c r="A155" i="5"/>
  <c r="O154" i="5"/>
  <c r="N154" i="5"/>
  <c r="M154" i="5"/>
  <c r="L154" i="5"/>
  <c r="K154" i="5"/>
  <c r="J154" i="5"/>
  <c r="D154" i="5"/>
  <c r="C154" i="5"/>
  <c r="E154" i="5" s="1"/>
  <c r="A154" i="5"/>
  <c r="O153" i="5"/>
  <c r="N153" i="5"/>
  <c r="M153" i="5"/>
  <c r="L153" i="5"/>
  <c r="K153" i="5"/>
  <c r="J153" i="5"/>
  <c r="D153" i="5"/>
  <c r="C153" i="5"/>
  <c r="E153" i="5" s="1"/>
  <c r="A153" i="5"/>
  <c r="O152" i="5"/>
  <c r="N152" i="5"/>
  <c r="M152" i="5"/>
  <c r="L152" i="5"/>
  <c r="K152" i="5"/>
  <c r="J152" i="5"/>
  <c r="D152" i="5"/>
  <c r="C152" i="5"/>
  <c r="E152" i="5" s="1"/>
  <c r="A152" i="5"/>
  <c r="O151" i="5"/>
  <c r="N151" i="5"/>
  <c r="M151" i="5"/>
  <c r="L151" i="5"/>
  <c r="K151" i="5"/>
  <c r="J151" i="5"/>
  <c r="E151" i="5"/>
  <c r="D151" i="5"/>
  <c r="C151" i="5"/>
  <c r="A151" i="5"/>
  <c r="O150" i="5"/>
  <c r="N150" i="5"/>
  <c r="M150" i="5"/>
  <c r="L150" i="5"/>
  <c r="K150" i="5"/>
  <c r="J150" i="5"/>
  <c r="D150" i="5"/>
  <c r="C150" i="5"/>
  <c r="E150" i="5" s="1"/>
  <c r="A150" i="5"/>
  <c r="O149" i="5"/>
  <c r="N149" i="5"/>
  <c r="M149" i="5"/>
  <c r="L149" i="5"/>
  <c r="K149" i="5"/>
  <c r="J149" i="5"/>
  <c r="D149" i="5"/>
  <c r="C149" i="5"/>
  <c r="E149" i="5" s="1"/>
  <c r="A149" i="5"/>
  <c r="O148" i="5"/>
  <c r="N148" i="5"/>
  <c r="M148" i="5"/>
  <c r="L148" i="5"/>
  <c r="K148" i="5"/>
  <c r="J148" i="5"/>
  <c r="D148" i="5"/>
  <c r="C148" i="5"/>
  <c r="E148" i="5" s="1"/>
  <c r="A148" i="5"/>
  <c r="O147" i="5"/>
  <c r="N147" i="5"/>
  <c r="M147" i="5"/>
  <c r="L147" i="5"/>
  <c r="K147" i="5"/>
  <c r="J147" i="5"/>
  <c r="D147" i="5"/>
  <c r="C147" i="5"/>
  <c r="E147" i="5" s="1"/>
  <c r="A147" i="5"/>
  <c r="O146" i="5"/>
  <c r="N146" i="5"/>
  <c r="M146" i="5"/>
  <c r="L146" i="5"/>
  <c r="K146" i="5"/>
  <c r="J146" i="5"/>
  <c r="D146" i="5"/>
  <c r="C146" i="5"/>
  <c r="E146" i="5" s="1"/>
  <c r="A146" i="5"/>
  <c r="O145" i="5"/>
  <c r="N145" i="5"/>
  <c r="M145" i="5"/>
  <c r="L145" i="5"/>
  <c r="K145" i="5"/>
  <c r="J145" i="5"/>
  <c r="D145" i="5"/>
  <c r="C145" i="5"/>
  <c r="E145" i="5" s="1"/>
  <c r="A145" i="5"/>
  <c r="O144" i="5"/>
  <c r="N144" i="5"/>
  <c r="M144" i="5"/>
  <c r="L144" i="5"/>
  <c r="K144" i="5"/>
  <c r="J144" i="5"/>
  <c r="D144" i="5"/>
  <c r="C144" i="5"/>
  <c r="E144" i="5" s="1"/>
  <c r="A144" i="5"/>
  <c r="O143" i="5"/>
  <c r="N143" i="5"/>
  <c r="M143" i="5"/>
  <c r="L143" i="5"/>
  <c r="K143" i="5"/>
  <c r="J143" i="5"/>
  <c r="D143" i="5"/>
  <c r="C143" i="5"/>
  <c r="E143" i="5" s="1"/>
  <c r="A143" i="5"/>
  <c r="O142" i="5"/>
  <c r="N142" i="5"/>
  <c r="M142" i="5"/>
  <c r="L142" i="5"/>
  <c r="K142" i="5"/>
  <c r="J142" i="5"/>
  <c r="D142" i="5"/>
  <c r="C142" i="5"/>
  <c r="E142" i="5" s="1"/>
  <c r="A142" i="5"/>
  <c r="O141" i="5"/>
  <c r="N141" i="5"/>
  <c r="M141" i="5"/>
  <c r="L141" i="5"/>
  <c r="K141" i="5"/>
  <c r="J141" i="5"/>
  <c r="E141" i="5"/>
  <c r="D141" i="5"/>
  <c r="C141" i="5"/>
  <c r="A141" i="5"/>
  <c r="O140" i="5"/>
  <c r="N140" i="5"/>
  <c r="M140" i="5"/>
  <c r="L140" i="5"/>
  <c r="K140" i="5"/>
  <c r="J140" i="5"/>
  <c r="D140" i="5"/>
  <c r="C140" i="5"/>
  <c r="E140" i="5" s="1"/>
  <c r="A140" i="5"/>
  <c r="O139" i="5"/>
  <c r="N139" i="5"/>
  <c r="M139" i="5"/>
  <c r="L139" i="5"/>
  <c r="K139" i="5"/>
  <c r="J139" i="5"/>
  <c r="D139" i="5"/>
  <c r="C139" i="5"/>
  <c r="E139" i="5" s="1"/>
  <c r="A139" i="5"/>
  <c r="O138" i="5"/>
  <c r="N138" i="5"/>
  <c r="M138" i="5"/>
  <c r="L138" i="5"/>
  <c r="K138" i="5"/>
  <c r="J138" i="5"/>
  <c r="D138" i="5"/>
  <c r="C138" i="5"/>
  <c r="E138" i="5" s="1"/>
  <c r="A138" i="5"/>
  <c r="O137" i="5"/>
  <c r="N137" i="5"/>
  <c r="M137" i="5"/>
  <c r="L137" i="5"/>
  <c r="K137" i="5"/>
  <c r="J137" i="5"/>
  <c r="D137" i="5"/>
  <c r="C137" i="5"/>
  <c r="E137" i="5" s="1"/>
  <c r="A137" i="5"/>
  <c r="O136" i="5"/>
  <c r="N136" i="5"/>
  <c r="M136" i="5"/>
  <c r="L136" i="5"/>
  <c r="K136" i="5"/>
  <c r="J136" i="5"/>
  <c r="D136" i="5"/>
  <c r="C136" i="5"/>
  <c r="E136" i="5" s="1"/>
  <c r="A136" i="5"/>
  <c r="O135" i="5"/>
  <c r="N135" i="5"/>
  <c r="M135" i="5"/>
  <c r="L135" i="5"/>
  <c r="K135" i="5"/>
  <c r="J135" i="5"/>
  <c r="D135" i="5"/>
  <c r="C135" i="5"/>
  <c r="E135" i="5" s="1"/>
  <c r="A135" i="5"/>
  <c r="O134" i="5"/>
  <c r="N134" i="5"/>
  <c r="M134" i="5"/>
  <c r="L134" i="5"/>
  <c r="K134" i="5"/>
  <c r="J134" i="5"/>
  <c r="D134" i="5"/>
  <c r="C134" i="5"/>
  <c r="E134" i="5" s="1"/>
  <c r="A134" i="5"/>
  <c r="O133" i="5"/>
  <c r="N133" i="5"/>
  <c r="M133" i="5"/>
  <c r="L133" i="5"/>
  <c r="K133" i="5"/>
  <c r="J133" i="5"/>
  <c r="D133" i="5"/>
  <c r="C133" i="5"/>
  <c r="E133" i="5" s="1"/>
  <c r="A133" i="5"/>
  <c r="O132" i="5"/>
  <c r="N132" i="5"/>
  <c r="M132" i="5"/>
  <c r="L132" i="5"/>
  <c r="K132" i="5"/>
  <c r="J132" i="5"/>
  <c r="D132" i="5"/>
  <c r="C132" i="5"/>
  <c r="E132" i="5" s="1"/>
  <c r="A132" i="5"/>
  <c r="O131" i="5"/>
  <c r="N131" i="5"/>
  <c r="M131" i="5"/>
  <c r="L131" i="5"/>
  <c r="K131" i="5"/>
  <c r="J131" i="5"/>
  <c r="D131" i="5"/>
  <c r="C131" i="5"/>
  <c r="E131" i="5" s="1"/>
  <c r="A131" i="5"/>
  <c r="O130" i="5"/>
  <c r="N130" i="5"/>
  <c r="M130" i="5"/>
  <c r="L130" i="5"/>
  <c r="K130" i="5"/>
  <c r="J130" i="5"/>
  <c r="E130" i="5"/>
  <c r="D130" i="5"/>
  <c r="C130" i="5"/>
  <c r="A130" i="5"/>
  <c r="O129" i="5"/>
  <c r="N129" i="5"/>
  <c r="M129" i="5"/>
  <c r="L129" i="5"/>
  <c r="K129" i="5"/>
  <c r="J129" i="5"/>
  <c r="E129" i="5"/>
  <c r="D129" i="5"/>
  <c r="C129" i="5"/>
  <c r="A129" i="5"/>
  <c r="O128" i="5"/>
  <c r="N128" i="5"/>
  <c r="M128" i="5"/>
  <c r="L128" i="5"/>
  <c r="K128" i="5"/>
  <c r="J128" i="5"/>
  <c r="D128" i="5"/>
  <c r="C128" i="5"/>
  <c r="E128" i="5" s="1"/>
  <c r="A128" i="5"/>
  <c r="O127" i="5"/>
  <c r="N127" i="5"/>
  <c r="M127" i="5"/>
  <c r="L127" i="5"/>
  <c r="K127" i="5"/>
  <c r="J127" i="5"/>
  <c r="D127" i="5"/>
  <c r="C127" i="5"/>
  <c r="E127" i="5" s="1"/>
  <c r="A127" i="5"/>
  <c r="O126" i="5"/>
  <c r="N126" i="5"/>
  <c r="M126" i="5"/>
  <c r="L126" i="5"/>
  <c r="K126" i="5"/>
  <c r="J126" i="5"/>
  <c r="D126" i="5"/>
  <c r="C126" i="5"/>
  <c r="E126" i="5" s="1"/>
  <c r="A126" i="5"/>
  <c r="O125" i="5"/>
  <c r="N125" i="5"/>
  <c r="M125" i="5"/>
  <c r="L125" i="5"/>
  <c r="K125" i="5"/>
  <c r="J125" i="5"/>
  <c r="E125" i="5"/>
  <c r="D125" i="5"/>
  <c r="C125" i="5"/>
  <c r="A125" i="5"/>
  <c r="O124" i="5"/>
  <c r="N124" i="5"/>
  <c r="M124" i="5"/>
  <c r="L124" i="5"/>
  <c r="K124" i="5"/>
  <c r="J124" i="5"/>
  <c r="E124" i="5"/>
  <c r="D124" i="5"/>
  <c r="C124" i="5"/>
  <c r="A124" i="5"/>
  <c r="O123" i="5"/>
  <c r="N123" i="5"/>
  <c r="M123" i="5"/>
  <c r="L123" i="5"/>
  <c r="K123" i="5"/>
  <c r="J123" i="5"/>
  <c r="D123" i="5"/>
  <c r="C123" i="5"/>
  <c r="E123" i="5" s="1"/>
  <c r="A123" i="5"/>
  <c r="O122" i="5"/>
  <c r="N122" i="5"/>
  <c r="M122" i="5"/>
  <c r="L122" i="5"/>
  <c r="K122" i="5"/>
  <c r="J122" i="5"/>
  <c r="D122" i="5"/>
  <c r="C122" i="5"/>
  <c r="E122" i="5" s="1"/>
  <c r="A122" i="5"/>
  <c r="O121" i="5"/>
  <c r="N121" i="5"/>
  <c r="M121" i="5"/>
  <c r="L121" i="5"/>
  <c r="K121" i="5"/>
  <c r="J121" i="5"/>
  <c r="D121" i="5"/>
  <c r="C121" i="5"/>
  <c r="E121" i="5" s="1"/>
  <c r="A121" i="5"/>
  <c r="O120" i="5"/>
  <c r="N120" i="5"/>
  <c r="M120" i="5"/>
  <c r="L120" i="5"/>
  <c r="K120" i="5"/>
  <c r="J120" i="5"/>
  <c r="D120" i="5"/>
  <c r="C120" i="5"/>
  <c r="E120" i="5" s="1"/>
  <c r="A120" i="5"/>
  <c r="O119" i="5"/>
  <c r="N119" i="5"/>
  <c r="M119" i="5"/>
  <c r="L119" i="5"/>
  <c r="K119" i="5"/>
  <c r="J119" i="5"/>
  <c r="E119" i="5"/>
  <c r="D119" i="5"/>
  <c r="C119" i="5"/>
  <c r="A119" i="5"/>
  <c r="O118" i="5"/>
  <c r="N118" i="5"/>
  <c r="M118" i="5"/>
  <c r="L118" i="5"/>
  <c r="K118" i="5"/>
  <c r="J118" i="5"/>
  <c r="D118" i="5"/>
  <c r="C118" i="5"/>
  <c r="E118" i="5" s="1"/>
  <c r="A118" i="5"/>
  <c r="O117" i="5"/>
  <c r="N117" i="5"/>
  <c r="M117" i="5"/>
  <c r="L117" i="5"/>
  <c r="K117" i="5"/>
  <c r="J117" i="5"/>
  <c r="D117" i="5"/>
  <c r="C117" i="5"/>
  <c r="E117" i="5" s="1"/>
  <c r="A117" i="5"/>
  <c r="O116" i="5"/>
  <c r="N116" i="5"/>
  <c r="M116" i="5"/>
  <c r="L116" i="5"/>
  <c r="K116" i="5"/>
  <c r="J116" i="5"/>
  <c r="D116" i="5"/>
  <c r="C116" i="5"/>
  <c r="E116" i="5" s="1"/>
  <c r="A116" i="5"/>
  <c r="O115" i="5"/>
  <c r="N115" i="5"/>
  <c r="M115" i="5"/>
  <c r="L115" i="5"/>
  <c r="K115" i="5"/>
  <c r="J115" i="5"/>
  <c r="E115" i="5"/>
  <c r="D115" i="5"/>
  <c r="C115" i="5"/>
  <c r="A115" i="5"/>
  <c r="O114" i="5"/>
  <c r="N114" i="5"/>
  <c r="M114" i="5"/>
  <c r="L114" i="5"/>
  <c r="K114" i="5"/>
  <c r="J114" i="5"/>
  <c r="D114" i="5"/>
  <c r="C114" i="5"/>
  <c r="E114" i="5" s="1"/>
  <c r="A114" i="5"/>
  <c r="O113" i="5"/>
  <c r="N113" i="5"/>
  <c r="M113" i="5"/>
  <c r="L113" i="5"/>
  <c r="K113" i="5"/>
  <c r="J113" i="5"/>
  <c r="D113" i="5"/>
  <c r="C113" i="5"/>
  <c r="E113" i="5" s="1"/>
  <c r="A113" i="5"/>
  <c r="O112" i="5"/>
  <c r="N112" i="5"/>
  <c r="M112" i="5"/>
  <c r="L112" i="5"/>
  <c r="K112" i="5"/>
  <c r="J112" i="5"/>
  <c r="D112" i="5"/>
  <c r="C112" i="5"/>
  <c r="E112" i="5" s="1"/>
  <c r="A112" i="5"/>
  <c r="O111" i="5"/>
  <c r="N111" i="5"/>
  <c r="M111" i="5"/>
  <c r="L111" i="5"/>
  <c r="K111" i="5"/>
  <c r="J111" i="5"/>
  <c r="D111" i="5"/>
  <c r="C111" i="5"/>
  <c r="E111" i="5" s="1"/>
  <c r="A111" i="5"/>
  <c r="O110" i="5"/>
  <c r="N110" i="5"/>
  <c r="M110" i="5"/>
  <c r="L110" i="5"/>
  <c r="K110" i="5"/>
  <c r="J110" i="5"/>
  <c r="D110" i="5"/>
  <c r="C110" i="5"/>
  <c r="E110" i="5" s="1"/>
  <c r="A110" i="5"/>
  <c r="O109" i="5"/>
  <c r="N109" i="5"/>
  <c r="M109" i="5"/>
  <c r="L109" i="5"/>
  <c r="K109" i="5"/>
  <c r="J109" i="5"/>
  <c r="D109" i="5"/>
  <c r="C109" i="5"/>
  <c r="E109" i="5" s="1"/>
  <c r="A109" i="5"/>
  <c r="O108" i="5"/>
  <c r="N108" i="5"/>
  <c r="M108" i="5"/>
  <c r="L108" i="5"/>
  <c r="K108" i="5"/>
  <c r="J108" i="5"/>
  <c r="D108" i="5"/>
  <c r="C108" i="5"/>
  <c r="E108" i="5" s="1"/>
  <c r="A108" i="5"/>
  <c r="O107" i="5"/>
  <c r="N107" i="5"/>
  <c r="M107" i="5"/>
  <c r="L107" i="5"/>
  <c r="K107" i="5"/>
  <c r="J107" i="5"/>
  <c r="D107" i="5"/>
  <c r="C107" i="5"/>
  <c r="E107" i="5" s="1"/>
  <c r="A107" i="5"/>
  <c r="O106" i="5"/>
  <c r="N106" i="5"/>
  <c r="M106" i="5"/>
  <c r="L106" i="5"/>
  <c r="K106" i="5"/>
  <c r="J106" i="5"/>
  <c r="D106" i="5"/>
  <c r="C106" i="5"/>
  <c r="E106" i="5" s="1"/>
  <c r="A106" i="5"/>
  <c r="O105" i="5"/>
  <c r="N105" i="5"/>
  <c r="M105" i="5"/>
  <c r="L105" i="5"/>
  <c r="K105" i="5"/>
  <c r="J105" i="5"/>
  <c r="E105" i="5"/>
  <c r="D105" i="5"/>
  <c r="C105" i="5"/>
  <c r="A105" i="5"/>
  <c r="O104" i="5"/>
  <c r="N104" i="5"/>
  <c r="M104" i="5"/>
  <c r="L104" i="5"/>
  <c r="K104" i="5"/>
  <c r="J104" i="5"/>
  <c r="D104" i="5"/>
  <c r="C104" i="5"/>
  <c r="E104" i="5" s="1"/>
  <c r="A104" i="5"/>
  <c r="O103" i="5"/>
  <c r="N103" i="5"/>
  <c r="M103" i="5"/>
  <c r="L103" i="5"/>
  <c r="K103" i="5"/>
  <c r="J103" i="5"/>
  <c r="E103" i="5"/>
  <c r="D103" i="5"/>
  <c r="C103" i="5"/>
  <c r="A103" i="5"/>
  <c r="O102" i="5"/>
  <c r="N102" i="5"/>
  <c r="M102" i="5"/>
  <c r="L102" i="5"/>
  <c r="K102" i="5"/>
  <c r="J102" i="5"/>
  <c r="D102" i="5"/>
  <c r="C102" i="5"/>
  <c r="E102" i="5" s="1"/>
  <c r="A102" i="5"/>
  <c r="O101" i="5"/>
  <c r="N101" i="5"/>
  <c r="M101" i="5"/>
  <c r="L101" i="5"/>
  <c r="K101" i="5"/>
  <c r="J101" i="5"/>
  <c r="D101" i="5"/>
  <c r="C101" i="5"/>
  <c r="E101" i="5" s="1"/>
  <c r="A101" i="5"/>
  <c r="O100" i="5"/>
  <c r="N100" i="5"/>
  <c r="M100" i="5"/>
  <c r="L100" i="5"/>
  <c r="K100" i="5"/>
  <c r="J100" i="5"/>
  <c r="D100" i="5"/>
  <c r="C100" i="5"/>
  <c r="E100" i="5" s="1"/>
  <c r="A100" i="5"/>
  <c r="O99" i="5"/>
  <c r="N99" i="5"/>
  <c r="M99" i="5"/>
  <c r="L99" i="5"/>
  <c r="K99" i="5"/>
  <c r="J99" i="5"/>
  <c r="D99" i="5"/>
  <c r="C99" i="5"/>
  <c r="E99" i="5" s="1"/>
  <c r="A99" i="5"/>
  <c r="O98" i="5"/>
  <c r="N98" i="5"/>
  <c r="M98" i="5"/>
  <c r="L98" i="5"/>
  <c r="K98" i="5"/>
  <c r="J98" i="5"/>
  <c r="D98" i="5"/>
  <c r="C98" i="5"/>
  <c r="E98" i="5" s="1"/>
  <c r="A98" i="5"/>
  <c r="O97" i="5"/>
  <c r="N97" i="5"/>
  <c r="M97" i="5"/>
  <c r="L97" i="5"/>
  <c r="K97" i="5"/>
  <c r="J97" i="5"/>
  <c r="E97" i="5"/>
  <c r="D97" i="5"/>
  <c r="C97" i="5"/>
  <c r="A97" i="5"/>
  <c r="O96" i="5"/>
  <c r="N96" i="5"/>
  <c r="M96" i="5"/>
  <c r="L96" i="5"/>
  <c r="K96" i="5"/>
  <c r="J96" i="5"/>
  <c r="D96" i="5"/>
  <c r="C96" i="5"/>
  <c r="E96" i="5" s="1"/>
  <c r="A96" i="5"/>
  <c r="O95" i="5"/>
  <c r="N95" i="5"/>
  <c r="M95" i="5"/>
  <c r="L95" i="5"/>
  <c r="K95" i="5"/>
  <c r="J95" i="5"/>
  <c r="D95" i="5"/>
  <c r="C95" i="5"/>
  <c r="E95" i="5" s="1"/>
  <c r="A95" i="5"/>
  <c r="O94" i="5"/>
  <c r="N94" i="5"/>
  <c r="M94" i="5"/>
  <c r="L94" i="5"/>
  <c r="K94" i="5"/>
  <c r="J94" i="5"/>
  <c r="D94" i="5"/>
  <c r="C94" i="5"/>
  <c r="E94" i="5" s="1"/>
  <c r="A94" i="5"/>
  <c r="O93" i="5"/>
  <c r="N93" i="5"/>
  <c r="M93" i="5"/>
  <c r="L93" i="5"/>
  <c r="K93" i="5"/>
  <c r="J93" i="5"/>
  <c r="E93" i="5"/>
  <c r="D93" i="5"/>
  <c r="C93" i="5"/>
  <c r="A93" i="5"/>
  <c r="O92" i="5"/>
  <c r="N92" i="5"/>
  <c r="M92" i="5"/>
  <c r="L92" i="5"/>
  <c r="K92" i="5"/>
  <c r="J92" i="5"/>
  <c r="D92" i="5"/>
  <c r="C92" i="5"/>
  <c r="E92" i="5" s="1"/>
  <c r="A92" i="5"/>
  <c r="O91" i="5"/>
  <c r="N91" i="5"/>
  <c r="M91" i="5"/>
  <c r="L91" i="5"/>
  <c r="K91" i="5"/>
  <c r="J91" i="5"/>
  <c r="D91" i="5"/>
  <c r="C91" i="5"/>
  <c r="E91" i="5" s="1"/>
  <c r="A91" i="5"/>
  <c r="O90" i="5"/>
  <c r="N90" i="5"/>
  <c r="M90" i="5"/>
  <c r="L90" i="5"/>
  <c r="K90" i="5"/>
  <c r="J90" i="5"/>
  <c r="D90" i="5"/>
  <c r="C90" i="5"/>
  <c r="E90" i="5" s="1"/>
  <c r="A90" i="5"/>
  <c r="O89" i="5"/>
  <c r="N89" i="5"/>
  <c r="M89" i="5"/>
  <c r="L89" i="5"/>
  <c r="K89" i="5"/>
  <c r="J89" i="5"/>
  <c r="E89" i="5"/>
  <c r="D89" i="5"/>
  <c r="C89" i="5"/>
  <c r="A89" i="5"/>
  <c r="O88" i="5"/>
  <c r="N88" i="5"/>
  <c r="M88" i="5"/>
  <c r="L88" i="5"/>
  <c r="K88" i="5"/>
  <c r="J88" i="5"/>
  <c r="E88" i="5"/>
  <c r="D88" i="5"/>
  <c r="C88" i="5"/>
  <c r="A88" i="5"/>
  <c r="O87" i="5"/>
  <c r="N87" i="5"/>
  <c r="M87" i="5"/>
  <c r="L87" i="5"/>
  <c r="K87" i="5"/>
  <c r="J87" i="5"/>
  <c r="D87" i="5"/>
  <c r="C87" i="5"/>
  <c r="E87" i="5" s="1"/>
  <c r="A87" i="5"/>
  <c r="O86" i="5"/>
  <c r="N86" i="5"/>
  <c r="M86" i="5"/>
  <c r="L86" i="5"/>
  <c r="K86" i="5"/>
  <c r="J86" i="5"/>
  <c r="D86" i="5"/>
  <c r="C86" i="5"/>
  <c r="E86" i="5" s="1"/>
  <c r="A86" i="5"/>
  <c r="O85" i="5"/>
  <c r="N85" i="5"/>
  <c r="M85" i="5"/>
  <c r="L85" i="5"/>
  <c r="K85" i="5"/>
  <c r="J85" i="5"/>
  <c r="D85" i="5"/>
  <c r="C85" i="5"/>
  <c r="E85" i="5" s="1"/>
  <c r="A85" i="5"/>
  <c r="O84" i="5"/>
  <c r="N84" i="5"/>
  <c r="M84" i="5"/>
  <c r="L84" i="5"/>
  <c r="K84" i="5"/>
  <c r="J84" i="5"/>
  <c r="D84" i="5"/>
  <c r="C84" i="5"/>
  <c r="E84" i="5" s="1"/>
  <c r="A84" i="5"/>
  <c r="O83" i="5"/>
  <c r="N83" i="5"/>
  <c r="M83" i="5"/>
  <c r="L83" i="5"/>
  <c r="K83" i="5"/>
  <c r="J83" i="5"/>
  <c r="E83" i="5"/>
  <c r="D83" i="5"/>
  <c r="C83" i="5"/>
  <c r="A83" i="5"/>
  <c r="O82" i="5"/>
  <c r="N82" i="5"/>
  <c r="M82" i="5"/>
  <c r="L82" i="5"/>
  <c r="K82" i="5"/>
  <c r="J82" i="5"/>
  <c r="D82" i="5"/>
  <c r="C82" i="5"/>
  <c r="E82" i="5" s="1"/>
  <c r="A82" i="5"/>
  <c r="O81" i="5"/>
  <c r="N81" i="5"/>
  <c r="M81" i="5"/>
  <c r="L81" i="5"/>
  <c r="K81" i="5"/>
  <c r="J81" i="5"/>
  <c r="D81" i="5"/>
  <c r="C81" i="5"/>
  <c r="E81" i="5" s="1"/>
  <c r="A81" i="5"/>
  <c r="O80" i="5"/>
  <c r="N80" i="5"/>
  <c r="M80" i="5"/>
  <c r="L80" i="5"/>
  <c r="K80" i="5"/>
  <c r="J80" i="5"/>
  <c r="D80" i="5"/>
  <c r="C80" i="5"/>
  <c r="E80" i="5" s="1"/>
  <c r="A80" i="5"/>
  <c r="O79" i="5"/>
  <c r="N79" i="5"/>
  <c r="M79" i="5"/>
  <c r="L79" i="5"/>
  <c r="K79" i="5"/>
  <c r="J79" i="5"/>
  <c r="E79" i="5"/>
  <c r="D79" i="5"/>
  <c r="C79" i="5"/>
  <c r="A79" i="5"/>
  <c r="O78" i="5"/>
  <c r="N78" i="5"/>
  <c r="M78" i="5"/>
  <c r="L78" i="5"/>
  <c r="K78" i="5"/>
  <c r="J78" i="5"/>
  <c r="D78" i="5"/>
  <c r="C78" i="5"/>
  <c r="E78" i="5" s="1"/>
  <c r="A78" i="5"/>
  <c r="O77" i="5"/>
  <c r="N77" i="5"/>
  <c r="M77" i="5"/>
  <c r="L77" i="5"/>
  <c r="K77" i="5"/>
  <c r="J77" i="5"/>
  <c r="E77" i="5"/>
  <c r="D77" i="5"/>
  <c r="C77" i="5"/>
  <c r="A77" i="5"/>
  <c r="O76" i="5"/>
  <c r="N76" i="5"/>
  <c r="M76" i="5"/>
  <c r="L76" i="5"/>
  <c r="K76" i="5"/>
  <c r="J76" i="5"/>
  <c r="D76" i="5"/>
  <c r="C76" i="5"/>
  <c r="E76" i="5" s="1"/>
  <c r="A76" i="5"/>
  <c r="O75" i="5"/>
  <c r="N75" i="5"/>
  <c r="M75" i="5"/>
  <c r="L75" i="5"/>
  <c r="K75" i="5"/>
  <c r="J75" i="5"/>
  <c r="D75" i="5"/>
  <c r="C75" i="5"/>
  <c r="E75" i="5" s="1"/>
  <c r="A75" i="5"/>
  <c r="O74" i="5"/>
  <c r="N74" i="5"/>
  <c r="M74" i="5"/>
  <c r="L74" i="5"/>
  <c r="K74" i="5"/>
  <c r="J74" i="5"/>
  <c r="D74" i="5"/>
  <c r="C74" i="5"/>
  <c r="E74" i="5" s="1"/>
  <c r="A74" i="5"/>
  <c r="O73" i="5"/>
  <c r="N73" i="5"/>
  <c r="M73" i="5"/>
  <c r="L73" i="5"/>
  <c r="K73" i="5"/>
  <c r="J73" i="5"/>
  <c r="D73" i="5"/>
  <c r="C73" i="5"/>
  <c r="E73" i="5" s="1"/>
  <c r="A73" i="5"/>
  <c r="O72" i="5"/>
  <c r="N72" i="5"/>
  <c r="M72" i="5"/>
  <c r="L72" i="5"/>
  <c r="K72" i="5"/>
  <c r="J72" i="5"/>
  <c r="D72" i="5"/>
  <c r="C72" i="5"/>
  <c r="E72" i="5" s="1"/>
  <c r="A72" i="5"/>
  <c r="O71" i="5"/>
  <c r="N71" i="5"/>
  <c r="M71" i="5"/>
  <c r="L71" i="5"/>
  <c r="K71" i="5"/>
  <c r="J71" i="5"/>
  <c r="D71" i="5"/>
  <c r="C71" i="5"/>
  <c r="E71" i="5" s="1"/>
  <c r="A71" i="5"/>
  <c r="O70" i="5"/>
  <c r="N70" i="5"/>
  <c r="M70" i="5"/>
  <c r="L70" i="5"/>
  <c r="K70" i="5"/>
  <c r="J70" i="5"/>
  <c r="E70" i="5"/>
  <c r="D70" i="5"/>
  <c r="C70" i="5"/>
  <c r="A70" i="5"/>
  <c r="O69" i="5"/>
  <c r="N69" i="5"/>
  <c r="M69" i="5"/>
  <c r="L69" i="5"/>
  <c r="K69" i="5"/>
  <c r="J69" i="5"/>
  <c r="D69" i="5"/>
  <c r="C69" i="5"/>
  <c r="E69" i="5" s="1"/>
  <c r="A69" i="5"/>
  <c r="O68" i="5"/>
  <c r="N68" i="5"/>
  <c r="M68" i="5"/>
  <c r="L68" i="5"/>
  <c r="K68" i="5"/>
  <c r="J68" i="5"/>
  <c r="D68" i="5"/>
  <c r="C68" i="5"/>
  <c r="E68" i="5" s="1"/>
  <c r="A68" i="5"/>
  <c r="O67" i="5"/>
  <c r="N67" i="5"/>
  <c r="M67" i="5"/>
  <c r="L67" i="5"/>
  <c r="K67" i="5"/>
  <c r="J67" i="5"/>
  <c r="D67" i="5"/>
  <c r="C67" i="5"/>
  <c r="E67" i="5" s="1"/>
  <c r="A67" i="5"/>
  <c r="O66" i="5"/>
  <c r="N66" i="5"/>
  <c r="M66" i="5"/>
  <c r="L66" i="5"/>
  <c r="K66" i="5"/>
  <c r="J66" i="5"/>
  <c r="D66" i="5"/>
  <c r="C66" i="5"/>
  <c r="E66" i="5" s="1"/>
  <c r="A66" i="5"/>
  <c r="O65" i="5"/>
  <c r="N65" i="5"/>
  <c r="M65" i="5"/>
  <c r="L65" i="5"/>
  <c r="K65" i="5"/>
  <c r="J65" i="5"/>
  <c r="D65" i="5"/>
  <c r="C65" i="5"/>
  <c r="E65" i="5" s="1"/>
  <c r="A65" i="5"/>
  <c r="O64" i="5"/>
  <c r="N64" i="5"/>
  <c r="M64" i="5"/>
  <c r="L64" i="5"/>
  <c r="K64" i="5"/>
  <c r="J64" i="5"/>
  <c r="D64" i="5"/>
  <c r="C64" i="5"/>
  <c r="E64" i="5" s="1"/>
  <c r="A64" i="5"/>
  <c r="O63" i="5"/>
  <c r="N63" i="5"/>
  <c r="M63" i="5"/>
  <c r="L63" i="5"/>
  <c r="K63" i="5"/>
  <c r="J63" i="5"/>
  <c r="D63" i="5"/>
  <c r="C63" i="5"/>
  <c r="E63" i="5" s="1"/>
  <c r="A63" i="5"/>
  <c r="O62" i="5"/>
  <c r="N62" i="5"/>
  <c r="M62" i="5"/>
  <c r="L62" i="5"/>
  <c r="K62" i="5"/>
  <c r="J62" i="5"/>
  <c r="D62" i="5"/>
  <c r="C62" i="5"/>
  <c r="E62" i="5" s="1"/>
  <c r="A62" i="5"/>
  <c r="O61" i="5"/>
  <c r="N61" i="5"/>
  <c r="M61" i="5"/>
  <c r="L61" i="5"/>
  <c r="K61" i="5"/>
  <c r="J61" i="5"/>
  <c r="D61" i="5"/>
  <c r="C61" i="5"/>
  <c r="E61" i="5" s="1"/>
  <c r="A61" i="5"/>
  <c r="O60" i="5"/>
  <c r="N60" i="5"/>
  <c r="M60" i="5"/>
  <c r="L60" i="5"/>
  <c r="K60" i="5"/>
  <c r="J60" i="5"/>
  <c r="D60" i="5"/>
  <c r="C60" i="5"/>
  <c r="E60" i="5" s="1"/>
  <c r="A60" i="5"/>
  <c r="O59" i="5"/>
  <c r="N59" i="5"/>
  <c r="M59" i="5"/>
  <c r="L59" i="5"/>
  <c r="K59" i="5"/>
  <c r="J59" i="5"/>
  <c r="D59" i="5"/>
  <c r="C59" i="5"/>
  <c r="E59" i="5" s="1"/>
  <c r="A59" i="5"/>
  <c r="O58" i="5"/>
  <c r="N58" i="5"/>
  <c r="M58" i="5"/>
  <c r="L58" i="5"/>
  <c r="K58" i="5"/>
  <c r="J58" i="5"/>
  <c r="D58" i="5"/>
  <c r="C58" i="5"/>
  <c r="E58" i="5" s="1"/>
  <c r="A58" i="5"/>
  <c r="O57" i="5"/>
  <c r="N57" i="5"/>
  <c r="M57" i="5"/>
  <c r="L57" i="5"/>
  <c r="K57" i="5"/>
  <c r="J57" i="5"/>
  <c r="D57" i="5"/>
  <c r="C57" i="5"/>
  <c r="E57" i="5" s="1"/>
  <c r="A57" i="5"/>
  <c r="O56" i="5"/>
  <c r="N56" i="5"/>
  <c r="M56" i="5"/>
  <c r="L56" i="5"/>
  <c r="K56" i="5"/>
  <c r="J56" i="5"/>
  <c r="D56" i="5"/>
  <c r="C56" i="5"/>
  <c r="E56" i="5" s="1"/>
  <c r="A56" i="5"/>
  <c r="O55" i="5"/>
  <c r="N55" i="5"/>
  <c r="M55" i="5"/>
  <c r="L55" i="5"/>
  <c r="K55" i="5"/>
  <c r="J55" i="5"/>
  <c r="D55" i="5"/>
  <c r="C55" i="5"/>
  <c r="E55" i="5" s="1"/>
  <c r="A55" i="5"/>
  <c r="O54" i="5"/>
  <c r="N54" i="5"/>
  <c r="M54" i="5"/>
  <c r="L54" i="5"/>
  <c r="K54" i="5"/>
  <c r="J54" i="5"/>
  <c r="D54" i="5"/>
  <c r="C54" i="5"/>
  <c r="E54" i="5" s="1"/>
  <c r="A54" i="5"/>
  <c r="O53" i="5"/>
  <c r="N53" i="5"/>
  <c r="M53" i="5"/>
  <c r="L53" i="5"/>
  <c r="K53" i="5"/>
  <c r="J53" i="5"/>
  <c r="D53" i="5"/>
  <c r="C53" i="5"/>
  <c r="E53" i="5" s="1"/>
  <c r="A53" i="5"/>
  <c r="O52" i="5"/>
  <c r="N52" i="5"/>
  <c r="M52" i="5"/>
  <c r="L52" i="5"/>
  <c r="K52" i="5"/>
  <c r="J52" i="5"/>
  <c r="D52" i="5"/>
  <c r="C52" i="5"/>
  <c r="E52" i="5" s="1"/>
  <c r="A52" i="5"/>
  <c r="O51" i="5"/>
  <c r="N51" i="5"/>
  <c r="M51" i="5"/>
  <c r="L51" i="5"/>
  <c r="K51" i="5"/>
  <c r="J51" i="5"/>
  <c r="D51" i="5"/>
  <c r="C51" i="5"/>
  <c r="E51" i="5" s="1"/>
  <c r="A51" i="5"/>
  <c r="O50" i="5"/>
  <c r="N50" i="5"/>
  <c r="M50" i="5"/>
  <c r="L50" i="5"/>
  <c r="K50" i="5"/>
  <c r="J50" i="5"/>
  <c r="E50" i="5"/>
  <c r="D50" i="5"/>
  <c r="C50" i="5"/>
  <c r="A50" i="5"/>
  <c r="O49" i="5"/>
  <c r="N49" i="5"/>
  <c r="M49" i="5"/>
  <c r="L49" i="5"/>
  <c r="K49" i="5"/>
  <c r="J49" i="5"/>
  <c r="E49" i="5"/>
  <c r="D49" i="5"/>
  <c r="C49" i="5"/>
  <c r="A49" i="5"/>
  <c r="O48" i="5"/>
  <c r="N48" i="5"/>
  <c r="M48" i="5"/>
  <c r="L48" i="5"/>
  <c r="K48" i="5"/>
  <c r="J48" i="5"/>
  <c r="D48" i="5"/>
  <c r="C48" i="5"/>
  <c r="E48" i="5" s="1"/>
  <c r="A48" i="5"/>
  <c r="O47" i="5"/>
  <c r="N47" i="5"/>
  <c r="M47" i="5"/>
  <c r="L47" i="5"/>
  <c r="K47" i="5"/>
  <c r="J47" i="5"/>
  <c r="D47" i="5"/>
  <c r="C47" i="5"/>
  <c r="E47" i="5" s="1"/>
  <c r="A47" i="5"/>
  <c r="O46" i="5"/>
  <c r="N46" i="5"/>
  <c r="M46" i="5"/>
  <c r="L46" i="5"/>
  <c r="K46" i="5"/>
  <c r="J46" i="5"/>
  <c r="D46" i="5"/>
  <c r="C46" i="5"/>
  <c r="E46" i="5" s="1"/>
  <c r="A46" i="5"/>
  <c r="O45" i="5"/>
  <c r="N45" i="5"/>
  <c r="M45" i="5"/>
  <c r="L45" i="5"/>
  <c r="K45" i="5"/>
  <c r="J45" i="5"/>
  <c r="D45" i="5"/>
  <c r="C45" i="5"/>
  <c r="E45" i="5" s="1"/>
  <c r="A45" i="5"/>
  <c r="O44" i="5"/>
  <c r="N44" i="5"/>
  <c r="M44" i="5"/>
  <c r="L44" i="5"/>
  <c r="K44" i="5"/>
  <c r="J44" i="5"/>
  <c r="D44" i="5"/>
  <c r="C44" i="5"/>
  <c r="E44" i="5" s="1"/>
  <c r="A44" i="5"/>
  <c r="O43" i="5"/>
  <c r="N43" i="5"/>
  <c r="M43" i="5"/>
  <c r="L43" i="5"/>
  <c r="K43" i="5"/>
  <c r="J43" i="5"/>
  <c r="E43" i="5"/>
  <c r="D43" i="5"/>
  <c r="C43" i="5"/>
  <c r="A43" i="5"/>
  <c r="O42" i="5"/>
  <c r="N42" i="5"/>
  <c r="M42" i="5"/>
  <c r="L42" i="5"/>
  <c r="K42" i="5"/>
  <c r="J42" i="5"/>
  <c r="D42" i="5"/>
  <c r="C42" i="5"/>
  <c r="E42" i="5" s="1"/>
  <c r="A42" i="5"/>
  <c r="O41" i="5"/>
  <c r="N41" i="5"/>
  <c r="M41" i="5"/>
  <c r="L41" i="5"/>
  <c r="K41" i="5"/>
  <c r="J41" i="5"/>
  <c r="D41" i="5"/>
  <c r="C41" i="5"/>
  <c r="E41" i="5" s="1"/>
  <c r="A41" i="5"/>
  <c r="O40" i="5"/>
  <c r="N40" i="5"/>
  <c r="M40" i="5"/>
  <c r="L40" i="5"/>
  <c r="K40" i="5"/>
  <c r="J40" i="5"/>
  <c r="E40" i="5"/>
  <c r="D40" i="5"/>
  <c r="C40" i="5"/>
  <c r="A40" i="5"/>
  <c r="O39" i="5"/>
  <c r="N39" i="5"/>
  <c r="M39" i="5"/>
  <c r="L39" i="5"/>
  <c r="K39" i="5"/>
  <c r="J39" i="5"/>
  <c r="D39" i="5"/>
  <c r="C39" i="5"/>
  <c r="E39" i="5" s="1"/>
  <c r="A39" i="5"/>
  <c r="O38" i="5"/>
  <c r="N38" i="5"/>
  <c r="M38" i="5"/>
  <c r="L38" i="5"/>
  <c r="K38" i="5"/>
  <c r="J38" i="5"/>
  <c r="D38" i="5"/>
  <c r="C38" i="5"/>
  <c r="E38" i="5" s="1"/>
  <c r="A38" i="5"/>
  <c r="O37" i="5"/>
  <c r="N37" i="5"/>
  <c r="M37" i="5"/>
  <c r="L37" i="5"/>
  <c r="K37" i="5"/>
  <c r="J37" i="5"/>
  <c r="D37" i="5"/>
  <c r="C37" i="5"/>
  <c r="E37" i="5" s="1"/>
  <c r="A37" i="5"/>
  <c r="O36" i="5"/>
  <c r="N36" i="5"/>
  <c r="M36" i="5"/>
  <c r="L36" i="5"/>
  <c r="K36" i="5"/>
  <c r="J36" i="5"/>
  <c r="D36" i="5"/>
  <c r="C36" i="5"/>
  <c r="E36" i="5" s="1"/>
  <c r="A36" i="5"/>
  <c r="T34" i="5"/>
  <c r="O35" i="5"/>
  <c r="N35" i="5"/>
  <c r="M35" i="5"/>
  <c r="L35" i="5"/>
  <c r="K35" i="5"/>
  <c r="J35" i="5"/>
  <c r="D35" i="5"/>
  <c r="C35" i="5"/>
  <c r="E35" i="5" s="1"/>
  <c r="A35" i="5"/>
  <c r="O34" i="5"/>
  <c r="N34" i="5"/>
  <c r="M34" i="5"/>
  <c r="L34" i="5"/>
  <c r="K34" i="5"/>
  <c r="J34" i="5"/>
  <c r="D34" i="5"/>
  <c r="C34" i="5"/>
  <c r="E34" i="5" s="1"/>
  <c r="A34" i="5"/>
  <c r="O33" i="5"/>
  <c r="N33" i="5"/>
  <c r="M33" i="5"/>
  <c r="L33" i="5"/>
  <c r="K33" i="5"/>
  <c r="J33" i="5"/>
  <c r="D33" i="5"/>
  <c r="C33" i="5"/>
  <c r="E33" i="5" s="1"/>
  <c r="A33" i="5"/>
  <c r="O32" i="5"/>
  <c r="N32" i="5"/>
  <c r="M32" i="5"/>
  <c r="L32" i="5"/>
  <c r="K32" i="5"/>
  <c r="J32" i="5"/>
  <c r="D32" i="5"/>
  <c r="C32" i="5"/>
  <c r="E32" i="5" s="1"/>
  <c r="A32" i="5"/>
  <c r="O31" i="5"/>
  <c r="N31" i="5"/>
  <c r="M31" i="5"/>
  <c r="L31" i="5"/>
  <c r="K31" i="5"/>
  <c r="J31" i="5"/>
  <c r="D31" i="5"/>
  <c r="C31" i="5"/>
  <c r="E31" i="5" s="1"/>
  <c r="A31" i="5"/>
  <c r="O30" i="5"/>
  <c r="N30" i="5"/>
  <c r="M30" i="5"/>
  <c r="L30" i="5"/>
  <c r="K30" i="5"/>
  <c r="J30" i="5"/>
  <c r="D30" i="5"/>
  <c r="C30" i="5"/>
  <c r="E30" i="5" s="1"/>
  <c r="A30" i="5"/>
  <c r="O29" i="5"/>
  <c r="N29" i="5"/>
  <c r="M29" i="5"/>
  <c r="L29" i="5"/>
  <c r="K29" i="5"/>
  <c r="J29" i="5"/>
  <c r="D29" i="5"/>
  <c r="C29" i="5"/>
  <c r="E29" i="5" s="1"/>
  <c r="A29" i="5"/>
  <c r="O28" i="5"/>
  <c r="N28" i="5"/>
  <c r="M28" i="5"/>
  <c r="L28" i="5"/>
  <c r="K28" i="5"/>
  <c r="J28" i="5"/>
  <c r="D28" i="5"/>
  <c r="C28" i="5"/>
  <c r="E28" i="5" s="1"/>
  <c r="A28" i="5"/>
  <c r="O27" i="5"/>
  <c r="N27" i="5"/>
  <c r="M27" i="5"/>
  <c r="L27" i="5"/>
  <c r="K27" i="5"/>
  <c r="J27" i="5"/>
  <c r="D27" i="5"/>
  <c r="C27" i="5"/>
  <c r="E27" i="5" s="1"/>
  <c r="A27" i="5"/>
  <c r="O26" i="5"/>
  <c r="N26" i="5"/>
  <c r="M26" i="5"/>
  <c r="L26" i="5"/>
  <c r="K26" i="5"/>
  <c r="J26" i="5"/>
  <c r="D26" i="5"/>
  <c r="C26" i="5"/>
  <c r="E26" i="5" s="1"/>
  <c r="A26" i="5"/>
  <c r="O25" i="5"/>
  <c r="N25" i="5"/>
  <c r="M25" i="5"/>
  <c r="L25" i="5"/>
  <c r="K25" i="5"/>
  <c r="J25" i="5"/>
  <c r="D25" i="5"/>
  <c r="C25" i="5"/>
  <c r="E25" i="5" s="1"/>
  <c r="A25" i="5"/>
  <c r="O24" i="5"/>
  <c r="N24" i="5"/>
  <c r="M24" i="5"/>
  <c r="L24" i="5"/>
  <c r="K24" i="5"/>
  <c r="J24" i="5"/>
  <c r="D24" i="5"/>
  <c r="C24" i="5"/>
  <c r="E24" i="5" s="1"/>
  <c r="A24" i="5"/>
  <c r="O23" i="5"/>
  <c r="N23" i="5"/>
  <c r="M23" i="5"/>
  <c r="L23" i="5"/>
  <c r="K23" i="5"/>
  <c r="J23" i="5"/>
  <c r="D23" i="5"/>
  <c r="C23" i="5"/>
  <c r="E23" i="5" s="1"/>
  <c r="A23" i="5"/>
  <c r="O22" i="5"/>
  <c r="N22" i="5"/>
  <c r="M22" i="5"/>
  <c r="L22" i="5"/>
  <c r="K22" i="5"/>
  <c r="J22" i="5"/>
  <c r="D22" i="5"/>
  <c r="C22" i="5"/>
  <c r="E22" i="5" s="1"/>
  <c r="A22" i="5"/>
  <c r="O21" i="5"/>
  <c r="N21" i="5"/>
  <c r="M21" i="5"/>
  <c r="L21" i="5"/>
  <c r="K21" i="5"/>
  <c r="J21" i="5"/>
  <c r="D21" i="5"/>
  <c r="C21" i="5"/>
  <c r="E21" i="5" s="1"/>
  <c r="A21" i="5"/>
  <c r="O20" i="5"/>
  <c r="N20" i="5"/>
  <c r="M20" i="5"/>
  <c r="L20" i="5"/>
  <c r="K20" i="5"/>
  <c r="J20" i="5"/>
  <c r="D20" i="5"/>
  <c r="C20" i="5"/>
  <c r="E20" i="5" s="1"/>
  <c r="A20" i="5"/>
  <c r="O19" i="5"/>
  <c r="N19" i="5"/>
  <c r="M19" i="5"/>
  <c r="L19" i="5"/>
  <c r="K19" i="5"/>
  <c r="J19" i="5"/>
  <c r="D19" i="5"/>
  <c r="C19" i="5"/>
  <c r="E19" i="5" s="1"/>
  <c r="A19" i="5"/>
  <c r="O18" i="5"/>
  <c r="N18" i="5"/>
  <c r="M18" i="5"/>
  <c r="L18" i="5"/>
  <c r="K18" i="5"/>
  <c r="J18" i="5"/>
  <c r="D18" i="5"/>
  <c r="C18" i="5"/>
  <c r="E18" i="5" s="1"/>
  <c r="A18" i="5"/>
  <c r="AA16" i="5"/>
  <c r="Z16" i="5"/>
  <c r="Y16" i="5"/>
  <c r="X16" i="5"/>
  <c r="W16" i="5"/>
  <c r="V16" i="5"/>
  <c r="U16" i="5"/>
  <c r="T16" i="5"/>
  <c r="S16" i="5"/>
  <c r="O17" i="5"/>
  <c r="N17" i="5"/>
  <c r="M17" i="5"/>
  <c r="L17" i="5"/>
  <c r="K17" i="5"/>
  <c r="J17" i="5"/>
  <c r="D17" i="5"/>
  <c r="C17" i="5"/>
  <c r="E17" i="5" s="1"/>
  <c r="A17" i="5"/>
  <c r="O16" i="5"/>
  <c r="N16" i="5"/>
  <c r="M16" i="5"/>
  <c r="L16" i="5"/>
  <c r="K16" i="5"/>
  <c r="J16" i="5"/>
  <c r="D16" i="5"/>
  <c r="C16" i="5"/>
  <c r="E16" i="5" s="1"/>
  <c r="A16" i="5"/>
  <c r="AD15" i="5"/>
  <c r="AC15" i="5"/>
  <c r="AB15" i="5"/>
  <c r="AA15" i="5"/>
  <c r="Z15" i="5"/>
  <c r="Y15" i="5"/>
  <c r="X15" i="5"/>
  <c r="W15" i="5"/>
  <c r="V15" i="5"/>
  <c r="U15" i="5"/>
  <c r="T15" i="5"/>
  <c r="S15" i="5"/>
  <c r="O15" i="5"/>
  <c r="N15" i="5"/>
  <c r="M15" i="5"/>
  <c r="L15" i="5"/>
  <c r="K15" i="5"/>
  <c r="J15" i="5"/>
  <c r="D15" i="5"/>
  <c r="C15" i="5"/>
  <c r="E15" i="5" s="1"/>
  <c r="A15" i="5"/>
  <c r="AD14" i="5"/>
  <c r="AC14" i="5"/>
  <c r="AB14" i="5"/>
  <c r="AA14" i="5"/>
  <c r="Z14" i="5"/>
  <c r="Y14" i="5"/>
  <c r="X14" i="5"/>
  <c r="W14" i="5"/>
  <c r="V14" i="5"/>
  <c r="U14" i="5"/>
  <c r="T14" i="5"/>
  <c r="S14" i="5"/>
  <c r="O14" i="5"/>
  <c r="N14" i="5"/>
  <c r="M14" i="5"/>
  <c r="L14" i="5"/>
  <c r="K14" i="5"/>
  <c r="J14" i="5"/>
  <c r="D14" i="5"/>
  <c r="C14" i="5"/>
  <c r="E14" i="5" s="1"/>
  <c r="A14" i="5"/>
  <c r="AD13" i="5"/>
  <c r="AC13" i="5"/>
  <c r="AB13" i="5"/>
  <c r="AA13" i="5"/>
  <c r="Z13" i="5"/>
  <c r="Y13" i="5"/>
  <c r="X13" i="5"/>
  <c r="W13" i="5"/>
  <c r="V13" i="5"/>
  <c r="U13" i="5"/>
  <c r="T13" i="5"/>
  <c r="S13" i="5"/>
  <c r="O13" i="5"/>
  <c r="N13" i="5"/>
  <c r="M13" i="5"/>
  <c r="L13" i="5"/>
  <c r="K13" i="5"/>
  <c r="J13" i="5"/>
  <c r="D13" i="5"/>
  <c r="C13" i="5"/>
  <c r="E13" i="5" s="1"/>
  <c r="A13" i="5"/>
  <c r="AD12" i="5"/>
  <c r="AC12" i="5"/>
  <c r="AB12" i="5"/>
  <c r="AA12" i="5"/>
  <c r="Z12" i="5"/>
  <c r="Y12" i="5"/>
  <c r="X12" i="5"/>
  <c r="W12" i="5"/>
  <c r="V12" i="5"/>
  <c r="U12" i="5"/>
  <c r="T12" i="5"/>
  <c r="S12" i="5"/>
  <c r="O12" i="5"/>
  <c r="N12" i="5"/>
  <c r="M12" i="5"/>
  <c r="L12" i="5"/>
  <c r="K12" i="5"/>
  <c r="J12" i="5"/>
  <c r="D12" i="5"/>
  <c r="C12" i="5"/>
  <c r="E12" i="5" s="1"/>
  <c r="A12" i="5"/>
  <c r="AD11" i="5"/>
  <c r="AC11" i="5"/>
  <c r="AB11" i="5"/>
  <c r="AA11" i="5"/>
  <c r="Z11" i="5"/>
  <c r="Y11" i="5"/>
  <c r="X11" i="5"/>
  <c r="W11" i="5"/>
  <c r="V11" i="5"/>
  <c r="U11" i="5"/>
  <c r="T11" i="5"/>
  <c r="S11" i="5"/>
  <c r="O11" i="5"/>
  <c r="N11" i="5"/>
  <c r="M11" i="5"/>
  <c r="L11" i="5"/>
  <c r="K11" i="5"/>
  <c r="J11" i="5"/>
  <c r="D11" i="5"/>
  <c r="C11" i="5"/>
  <c r="E11" i="5" s="1"/>
  <c r="A11" i="5"/>
  <c r="AD10" i="5"/>
  <c r="AC10" i="5"/>
  <c r="AB10" i="5"/>
  <c r="AA10" i="5"/>
  <c r="Z10" i="5"/>
  <c r="Y10" i="5"/>
  <c r="X10" i="5"/>
  <c r="W10" i="5"/>
  <c r="V10" i="5"/>
  <c r="U10" i="5"/>
  <c r="T10" i="5"/>
  <c r="S10" i="5"/>
  <c r="O10" i="5"/>
  <c r="N10" i="5"/>
  <c r="M10" i="5"/>
  <c r="L10" i="5"/>
  <c r="K10" i="5"/>
  <c r="J10" i="5"/>
  <c r="D10" i="5"/>
  <c r="C10" i="5"/>
  <c r="E10" i="5" s="1"/>
  <c r="A10" i="5"/>
  <c r="AD9" i="5"/>
  <c r="AC9" i="5"/>
  <c r="AB9" i="5"/>
  <c r="AA9" i="5"/>
  <c r="Z9" i="5"/>
  <c r="Y9" i="5"/>
  <c r="X9" i="5"/>
  <c r="W9" i="5"/>
  <c r="V9" i="5"/>
  <c r="U9" i="5"/>
  <c r="T9" i="5"/>
  <c r="S9" i="5"/>
  <c r="O9" i="5"/>
  <c r="N9" i="5"/>
  <c r="M9" i="5"/>
  <c r="L9" i="5"/>
  <c r="K9" i="5"/>
  <c r="J9" i="5"/>
  <c r="D9" i="5"/>
  <c r="C9" i="5"/>
  <c r="E9" i="5" s="1"/>
  <c r="A9" i="5"/>
  <c r="AD8" i="5"/>
  <c r="AC8" i="5"/>
  <c r="AB8" i="5"/>
  <c r="AA8" i="5"/>
  <c r="Z8" i="5"/>
  <c r="Y8" i="5"/>
  <c r="X8" i="5"/>
  <c r="W8" i="5"/>
  <c r="V8" i="5"/>
  <c r="U8" i="5"/>
  <c r="T8" i="5"/>
  <c r="S8" i="5"/>
  <c r="O8" i="5"/>
  <c r="N8" i="5"/>
  <c r="M8" i="5"/>
  <c r="L8" i="5"/>
  <c r="K8" i="5"/>
  <c r="J8" i="5"/>
  <c r="D8" i="5"/>
  <c r="C8" i="5"/>
  <c r="E8" i="5" s="1"/>
  <c r="A8" i="5"/>
  <c r="AD7" i="5"/>
  <c r="AC7" i="5"/>
  <c r="AB7" i="5"/>
  <c r="AA7" i="5"/>
  <c r="Z7" i="5"/>
  <c r="Y7" i="5"/>
  <c r="X7" i="5"/>
  <c r="W7" i="5"/>
  <c r="V7" i="5"/>
  <c r="U7" i="5"/>
  <c r="T7" i="5"/>
  <c r="S7" i="5"/>
  <c r="O7" i="5"/>
  <c r="N7" i="5"/>
  <c r="M7" i="5"/>
  <c r="L7" i="5"/>
  <c r="K7" i="5"/>
  <c r="J7" i="5"/>
  <c r="D7" i="5"/>
  <c r="C7" i="5"/>
  <c r="E7" i="5" s="1"/>
  <c r="A7" i="5"/>
  <c r="AD6" i="5"/>
  <c r="AC6" i="5"/>
  <c r="AB6" i="5"/>
  <c r="AA6" i="5"/>
  <c r="Z6" i="5"/>
  <c r="Y6" i="5"/>
  <c r="X6" i="5"/>
  <c r="W6" i="5"/>
  <c r="V6" i="5"/>
  <c r="U6" i="5"/>
  <c r="T6" i="5"/>
  <c r="S6" i="5"/>
  <c r="O6" i="5"/>
  <c r="N6" i="5"/>
  <c r="M6" i="5"/>
  <c r="L6" i="5"/>
  <c r="K6" i="5"/>
  <c r="J6" i="5"/>
  <c r="D6" i="5"/>
  <c r="C6" i="5"/>
  <c r="E6" i="5" s="1"/>
  <c r="A6" i="5"/>
  <c r="AD5" i="5"/>
  <c r="AC5" i="5"/>
  <c r="AB5" i="5"/>
  <c r="AA5" i="5"/>
  <c r="Z5" i="5"/>
  <c r="Y5" i="5"/>
  <c r="X5" i="5"/>
  <c r="W5" i="5"/>
  <c r="V5" i="5"/>
  <c r="U5" i="5"/>
  <c r="T5" i="5"/>
  <c r="S5" i="5"/>
  <c r="O5" i="5"/>
  <c r="N5" i="5"/>
  <c r="M5" i="5"/>
  <c r="L5" i="5"/>
  <c r="K5" i="5"/>
  <c r="J5" i="5"/>
  <c r="D5" i="5"/>
  <c r="C5" i="5"/>
  <c r="E5" i="5" s="1"/>
  <c r="A5" i="5"/>
  <c r="AD4" i="5"/>
  <c r="AC4" i="5"/>
  <c r="AB4" i="5"/>
  <c r="AA4" i="5"/>
  <c r="Z4" i="5"/>
  <c r="Y4" i="5"/>
  <c r="X4" i="5"/>
  <c r="W4" i="5"/>
  <c r="V4" i="5"/>
  <c r="U4" i="5"/>
  <c r="T4" i="5"/>
  <c r="S4" i="5"/>
  <c r="O4" i="5"/>
  <c r="N4" i="5"/>
  <c r="M4" i="5"/>
  <c r="L4" i="5"/>
  <c r="K4" i="5"/>
  <c r="J4" i="5"/>
  <c r="D4" i="5"/>
  <c r="C4" i="5"/>
  <c r="E4" i="5" s="1"/>
  <c r="A4" i="5"/>
  <c r="M14" i="6" l="1"/>
  <c r="W40" i="5"/>
  <c r="X45" i="5"/>
  <c r="V41" i="5"/>
  <c r="W42" i="5"/>
  <c r="X40" i="5"/>
  <c r="AB16" i="5"/>
  <c r="L9" i="8"/>
  <c r="V46" i="5"/>
  <c r="W45" i="5"/>
  <c r="W46" i="5"/>
  <c r="K3" i="6"/>
  <c r="K7" i="6"/>
  <c r="B15" i="6"/>
  <c r="L26" i="6"/>
  <c r="K26" i="6"/>
  <c r="L8" i="6"/>
  <c r="G16" i="6"/>
  <c r="L32" i="6"/>
  <c r="X44" i="5"/>
  <c r="M8" i="6"/>
  <c r="H16" i="6"/>
  <c r="L3" i="7"/>
  <c r="B10" i="6"/>
  <c r="L17" i="6"/>
  <c r="L14" i="7"/>
  <c r="W41" i="5"/>
  <c r="V42" i="5"/>
  <c r="V43" i="5"/>
  <c r="C10" i="6"/>
  <c r="C18" i="6"/>
  <c r="L15" i="7"/>
  <c r="AC16" i="5"/>
  <c r="X48" i="5"/>
  <c r="X47" i="5"/>
  <c r="X46" i="5"/>
  <c r="X43" i="5"/>
  <c r="X42" i="5"/>
  <c r="AD16" i="5"/>
  <c r="X41" i="5"/>
  <c r="J4" i="6"/>
  <c r="E11" i="6"/>
  <c r="L19" i="6"/>
  <c r="L26" i="7"/>
  <c r="J7" i="6"/>
  <c r="W48" i="5"/>
  <c r="W47" i="5"/>
  <c r="W44" i="5"/>
  <c r="W43" i="5"/>
  <c r="K4" i="6"/>
  <c r="G11" i="6"/>
  <c r="C20" i="6"/>
  <c r="L27" i="7"/>
  <c r="J3" i="6"/>
  <c r="J5" i="6"/>
  <c r="H12" i="6"/>
  <c r="L21" i="6"/>
  <c r="L8" i="8"/>
  <c r="K5" i="6"/>
  <c r="I12" i="6"/>
  <c r="C22" i="6"/>
  <c r="V40" i="5"/>
  <c r="V48" i="5"/>
  <c r="V45" i="5"/>
  <c r="V44" i="5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L32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32" i="6"/>
  <c r="K31" i="6"/>
  <c r="K30" i="6"/>
  <c r="K29" i="6"/>
  <c r="K28" i="6"/>
  <c r="K27" i="6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32" i="6"/>
  <c r="H31" i="6"/>
  <c r="H30" i="6"/>
  <c r="H29" i="6"/>
  <c r="H28" i="6"/>
  <c r="H27" i="6"/>
  <c r="H26" i="6"/>
  <c r="H25" i="6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32" i="6"/>
  <c r="G31" i="6"/>
  <c r="G30" i="6"/>
  <c r="G29" i="6"/>
  <c r="G28" i="6"/>
  <c r="G27" i="6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32" i="6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32" i="6"/>
  <c r="C31" i="6"/>
  <c r="C30" i="6"/>
  <c r="C29" i="6"/>
  <c r="C28" i="6"/>
  <c r="C27" i="6"/>
  <c r="C26" i="6"/>
  <c r="C25" i="6"/>
  <c r="C24" i="6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L31" i="8"/>
  <c r="L19" i="8"/>
  <c r="L7" i="8"/>
  <c r="L25" i="7"/>
  <c r="L13" i="7"/>
  <c r="L31" i="6"/>
  <c r="G26" i="6"/>
  <c r="K23" i="6"/>
  <c r="K21" i="6"/>
  <c r="K19" i="6"/>
  <c r="K17" i="6"/>
  <c r="E16" i="6"/>
  <c r="L14" i="6"/>
  <c r="I13" i="6"/>
  <c r="G12" i="6"/>
  <c r="C11" i="6"/>
  <c r="M9" i="6"/>
  <c r="K8" i="6"/>
  <c r="I7" i="6"/>
  <c r="I6" i="6"/>
  <c r="I5" i="6"/>
  <c r="I4" i="6"/>
  <c r="I3" i="6"/>
  <c r="L30" i="8"/>
  <c r="L18" i="8"/>
  <c r="L6" i="8"/>
  <c r="L24" i="7"/>
  <c r="L12" i="7"/>
  <c r="E31" i="6"/>
  <c r="E26" i="6"/>
  <c r="H23" i="6"/>
  <c r="H21" i="6"/>
  <c r="H19" i="6"/>
  <c r="I17" i="6"/>
  <c r="C16" i="6"/>
  <c r="K14" i="6"/>
  <c r="H13" i="6"/>
  <c r="E12" i="6"/>
  <c r="B11" i="6"/>
  <c r="L9" i="6"/>
  <c r="J8" i="6"/>
  <c r="H7" i="6"/>
  <c r="H6" i="6"/>
  <c r="H5" i="6"/>
  <c r="H4" i="6"/>
  <c r="H3" i="6"/>
  <c r="L29" i="8"/>
  <c r="L17" i="8"/>
  <c r="L5" i="8"/>
  <c r="L23" i="7"/>
  <c r="L11" i="7"/>
  <c r="L30" i="6"/>
  <c r="L25" i="6"/>
  <c r="G23" i="6"/>
  <c r="G21" i="6"/>
  <c r="G19" i="6"/>
  <c r="H17" i="6"/>
  <c r="M15" i="6"/>
  <c r="I14" i="6"/>
  <c r="G13" i="6"/>
  <c r="C12" i="6"/>
  <c r="M10" i="6"/>
  <c r="K9" i="6"/>
  <c r="I8" i="6"/>
  <c r="G7" i="6"/>
  <c r="G6" i="6"/>
  <c r="G5" i="6"/>
  <c r="G4" i="6"/>
  <c r="G3" i="6"/>
  <c r="L28" i="8"/>
  <c r="L16" i="8"/>
  <c r="L4" i="8"/>
  <c r="L22" i="7"/>
  <c r="L10" i="7"/>
  <c r="E30" i="6"/>
  <c r="K25" i="6"/>
  <c r="E23" i="6"/>
  <c r="E21" i="6"/>
  <c r="E19" i="6"/>
  <c r="G17" i="6"/>
  <c r="L15" i="6"/>
  <c r="H14" i="6"/>
  <c r="E13" i="6"/>
  <c r="B12" i="6"/>
  <c r="L10" i="6"/>
  <c r="J9" i="6"/>
  <c r="H8" i="6"/>
  <c r="F7" i="6"/>
  <c r="F6" i="6"/>
  <c r="F5" i="6"/>
  <c r="F4" i="6"/>
  <c r="F3" i="6"/>
  <c r="L27" i="8"/>
  <c r="L15" i="8"/>
  <c r="L3" i="8"/>
  <c r="L21" i="7"/>
  <c r="L9" i="7"/>
  <c r="L29" i="6"/>
  <c r="G25" i="6"/>
  <c r="C23" i="6"/>
  <c r="C21" i="6"/>
  <c r="C19" i="6"/>
  <c r="E17" i="6"/>
  <c r="K15" i="6"/>
  <c r="G14" i="6"/>
  <c r="C13" i="6"/>
  <c r="M11" i="6"/>
  <c r="K10" i="6"/>
  <c r="I9" i="6"/>
  <c r="G8" i="6"/>
  <c r="E7" i="6"/>
  <c r="E6" i="6"/>
  <c r="E5" i="6"/>
  <c r="E4" i="6"/>
  <c r="E3" i="6"/>
  <c r="L26" i="8"/>
  <c r="L14" i="8"/>
  <c r="L32" i="7"/>
  <c r="L20" i="7"/>
  <c r="L8" i="7"/>
  <c r="E29" i="6"/>
  <c r="E25" i="6"/>
  <c r="L22" i="6"/>
  <c r="L20" i="6"/>
  <c r="L18" i="6"/>
  <c r="C17" i="6"/>
  <c r="I15" i="6"/>
  <c r="E14" i="6"/>
  <c r="B13" i="6"/>
  <c r="L11" i="6"/>
  <c r="J10" i="6"/>
  <c r="H9" i="6"/>
  <c r="E8" i="6"/>
  <c r="D7" i="6"/>
  <c r="D6" i="6"/>
  <c r="D5" i="6"/>
  <c r="D4" i="6"/>
  <c r="D3" i="6"/>
  <c r="L25" i="8"/>
  <c r="L13" i="8"/>
  <c r="L31" i="7"/>
  <c r="L19" i="7"/>
  <c r="L7" i="7"/>
  <c r="L28" i="6"/>
  <c r="L24" i="6"/>
  <c r="K22" i="6"/>
  <c r="K20" i="6"/>
  <c r="K18" i="6"/>
  <c r="M16" i="6"/>
  <c r="H15" i="6"/>
  <c r="C14" i="6"/>
  <c r="M12" i="6"/>
  <c r="K11" i="6"/>
  <c r="I10" i="6"/>
  <c r="G9" i="6"/>
  <c r="C8" i="6"/>
  <c r="C7" i="6"/>
  <c r="C6" i="6"/>
  <c r="C5" i="6"/>
  <c r="C4" i="6"/>
  <c r="C3" i="6"/>
  <c r="L24" i="8"/>
  <c r="L12" i="8"/>
  <c r="L30" i="7"/>
  <c r="L18" i="7"/>
  <c r="L6" i="7"/>
  <c r="E28" i="6"/>
  <c r="K24" i="6"/>
  <c r="H22" i="6"/>
  <c r="H20" i="6"/>
  <c r="H18" i="6"/>
  <c r="L16" i="6"/>
  <c r="G15" i="6"/>
  <c r="B14" i="6"/>
  <c r="L12" i="6"/>
  <c r="J11" i="6"/>
  <c r="H10" i="6"/>
  <c r="E9" i="6"/>
  <c r="B8" i="6"/>
  <c r="B7" i="6"/>
  <c r="B6" i="6"/>
  <c r="B5" i="6"/>
  <c r="B4" i="6"/>
  <c r="B3" i="6"/>
  <c r="L23" i="8"/>
  <c r="L11" i="8"/>
  <c r="L29" i="7"/>
  <c r="L17" i="7"/>
  <c r="L5" i="7"/>
  <c r="L27" i="6"/>
  <c r="H24" i="6"/>
  <c r="G22" i="6"/>
  <c r="G20" i="6"/>
  <c r="G18" i="6"/>
  <c r="K16" i="6"/>
  <c r="E15" i="6"/>
  <c r="M13" i="6"/>
  <c r="K12" i="6"/>
  <c r="I11" i="6"/>
  <c r="G10" i="6"/>
  <c r="C9" i="6"/>
  <c r="M7" i="6"/>
  <c r="M6" i="6"/>
  <c r="M5" i="6"/>
  <c r="M4" i="6"/>
  <c r="M3" i="6"/>
  <c r="L22" i="8"/>
  <c r="L10" i="8"/>
  <c r="L28" i="7"/>
  <c r="L16" i="7"/>
  <c r="L4" i="7"/>
  <c r="E27" i="6"/>
  <c r="G24" i="6"/>
  <c r="E22" i="6"/>
  <c r="E20" i="6"/>
  <c r="E18" i="6"/>
  <c r="I16" i="6"/>
  <c r="C15" i="6"/>
  <c r="L13" i="6"/>
  <c r="J12" i="6"/>
  <c r="H11" i="6"/>
  <c r="E10" i="6"/>
  <c r="B9" i="6"/>
  <c r="L7" i="6"/>
  <c r="L6" i="6"/>
  <c r="L5" i="6"/>
  <c r="L4" i="6"/>
  <c r="L3" i="6"/>
  <c r="J6" i="6"/>
  <c r="J13" i="6"/>
  <c r="L23" i="6"/>
  <c r="L20" i="8"/>
  <c r="V47" i="5"/>
  <c r="K6" i="6"/>
  <c r="K13" i="6"/>
  <c r="E24" i="6"/>
  <c r="L21" i="8"/>
  <c r="AD3" i="6" l="1"/>
  <c r="X49" i="5"/>
  <c r="S3" i="6"/>
  <c r="W49" i="5"/>
  <c r="AA3" i="6"/>
  <c r="Y3" i="6"/>
  <c r="AE3" i="6"/>
  <c r="W3" i="6"/>
  <c r="P3" i="6"/>
  <c r="R3" i="6"/>
  <c r="U3" i="6"/>
  <c r="V3" i="6"/>
  <c r="AB3" i="6"/>
  <c r="Q3" i="6"/>
  <c r="AJ3" i="6"/>
  <c r="V49" i="5"/>
  <c r="O3" i="6"/>
  <c r="AG3" i="6"/>
  <c r="AK3" i="6"/>
  <c r="Z3" i="6"/>
  <c r="X3" i="6"/>
  <c r="AF3" i="6"/>
  <c r="AI3" i="6"/>
  <c r="T3" i="6"/>
  <c r="AL3" i="6"/>
  <c r="AC3" i="6"/>
  <c r="AH3" i="6"/>
</calcChain>
</file>

<file path=xl/sharedStrings.xml><?xml version="1.0" encoding="utf-8"?>
<sst xmlns="http://schemas.openxmlformats.org/spreadsheetml/2006/main" count="193" uniqueCount="96">
  <si>
    <t>Zeitstempel</t>
  </si>
  <si>
    <t>Unbenannte Frage</t>
  </si>
  <si>
    <t>t-Test: Paired Two Sample for Means</t>
  </si>
  <si>
    <t xml:space="preserve">Experiment1 vs Experiment2 </t>
  </si>
  <si>
    <t>Experiment1 vs Experiment3</t>
  </si>
  <si>
    <t>Experiment2 vs Experiment3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</si>
  <si>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</si>
  <si>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</si>
  <si>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</si>
  <si>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</si>
  <si>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</si>
  <si>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</si>
  <si>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</si>
  <si>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</si>
  <si>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</si>
  <si>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</si>
  <si>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</si>
  <si>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</si>
  <si>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</si>
  <si>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TeilnehmerID</t>
  </si>
  <si>
    <t>Alter</t>
  </si>
  <si>
    <t>Geschlecht</t>
  </si>
  <si>
    <t>Altersklasse</t>
  </si>
  <si>
    <t>WiederholungsID</t>
  </si>
  <si>
    <t>Experiment1</t>
  </si>
  <si>
    <t>Experiment2</t>
  </si>
  <si>
    <t>Experiment3</t>
  </si>
  <si>
    <t>Fehler Experiment 1</t>
  </si>
  <si>
    <t>Fehler Experiment 2</t>
  </si>
  <si>
    <t>Fehler Experiment 3</t>
  </si>
  <si>
    <t>Cluster Exp. 1</t>
  </si>
  <si>
    <t>Cluster Exp. 2</t>
  </si>
  <si>
    <t>Cluster Exp. 3</t>
  </si>
  <si>
    <t>TID</t>
  </si>
  <si>
    <t>Name</t>
  </si>
  <si>
    <t>Daniel</t>
  </si>
  <si>
    <t>männlich</t>
  </si>
  <si>
    <t>Robin</t>
  </si>
  <si>
    <t>Fiona</t>
  </si>
  <si>
    <t>weiblich</t>
  </si>
  <si>
    <t>Paul</t>
  </si>
  <si>
    <t>Dustin</t>
  </si>
  <si>
    <t>Julian</t>
  </si>
  <si>
    <t>Gerald</t>
  </si>
  <si>
    <t>Sophia</t>
  </si>
  <si>
    <t>Anna</t>
  </si>
  <si>
    <t>Phil</t>
  </si>
  <si>
    <t>Max</t>
  </si>
  <si>
    <t>Tobias</t>
  </si>
  <si>
    <t>Häufigkeiten</t>
  </si>
  <si>
    <t>Experiment 1</t>
  </si>
  <si>
    <t>Experiment 2</t>
  </si>
  <si>
    <t>Experiment 3</t>
  </si>
  <si>
    <t>&lt;=200ms</t>
  </si>
  <si>
    <t>201-400ms</t>
  </si>
  <si>
    <t>401-600ms</t>
  </si>
  <si>
    <t>601-800ms</t>
  </si>
  <si>
    <t>801-1000ms</t>
  </si>
  <si>
    <t>1001-1200ms</t>
  </si>
  <si>
    <t>1201-1400ms</t>
  </si>
  <si>
    <t>1401-1600ms</t>
  </si>
  <si>
    <t>1601-1800ms</t>
  </si>
  <si>
    <t>1801-2000ms</t>
  </si>
  <si>
    <t>&gt;2000ms</t>
  </si>
  <si>
    <t>Mittelwert von Experiment1</t>
  </si>
  <si>
    <t>Mittelwert von Experiment2</t>
  </si>
  <si>
    <t>Mittelwert von Experiment3</t>
  </si>
  <si>
    <t>Wiederholung</t>
  </si>
  <si>
    <t>Teilnehmer  1</t>
  </si>
  <si>
    <t>Teilnehmer  2</t>
  </si>
  <si>
    <t>Teilnehmer  3</t>
  </si>
  <si>
    <t>Teilnehmer  4</t>
  </si>
  <si>
    <t>Teilnehmer  5</t>
  </si>
  <si>
    <t>Teilnehmer  6</t>
  </si>
  <si>
    <t>Teilnehmer  7</t>
  </si>
  <si>
    <t>Teilnehmer  8</t>
  </si>
  <si>
    <t>Teilnehmer  9</t>
  </si>
  <si>
    <t>Teilnehmer  10</t>
  </si>
  <si>
    <t>Teilnehmer  11</t>
  </si>
  <si>
    <t>Teilnehmer  12</t>
  </si>
  <si>
    <t>Audio</t>
  </si>
  <si>
    <t>Image</t>
  </si>
  <si>
    <t>Fehleranzahl</t>
  </si>
  <si>
    <t>Standardabweichung (Grundgesamtheit) von Experiment1</t>
  </si>
  <si>
    <t>Standardabweichung (Grundgesamtheit) von Experiment2</t>
  </si>
  <si>
    <t>Standardabweichung (Grundgesamtheit) von Experiment3</t>
  </si>
  <si>
    <t/>
  </si>
  <si>
    <t>Gesamtergebnis</t>
  </si>
  <si>
    <t>Durchschnitt</t>
  </si>
  <si>
    <t>Standardabweichung</t>
  </si>
  <si>
    <t>Median</t>
  </si>
  <si>
    <t>Fehlerrate</t>
  </si>
  <si>
    <t>Exp. 1</t>
  </si>
  <si>
    <t>Exp. 2</t>
  </si>
  <si>
    <t>Exp. 3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</si>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</sst>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0000"/>
    <numFmt numFmtId="165" formatCode="#,##0.000000000"/>
    <numFmt numFmtId="166" formatCode="0.0"/>
  </numFmts>
  <fonts count="12">
    <font>
      <sz val="12"/>
      <color rgb="FF000000"/>
      <name val="Calibri"/>
    </font>
    <font>
      <sz val="12"/>
      <name val="Calibri"/>
    </font>
    <font>
      <sz val="10"/>
      <color rgb="FF000000"/>
      <name val="Calibri"/>
    </font>
    <font>
      <i/>
      <sz val="10"/>
      <color rgb="FF000000"/>
      <name val="Calibri"/>
    </font>
    <font>
      <b/>
      <sz val="12"/>
      <color rgb="FF000000"/>
      <name val="Calibri"/>
    </font>
    <font>
      <sz val="12"/>
      <name val="Calibri"/>
    </font>
    <font>
      <sz val="11"/>
      <name val="Calibri"/>
    </font>
    <font>
      <b/>
      <sz val="12"/>
      <name val="Calibri"/>
    </font>
    <font>
      <sz val="11"/>
      <color rgb="FF000000"/>
      <name val="Inconsolata"/>
    </font>
    <font>
      <sz val="11"/>
      <name val="Calibri"/>
    </font>
    <font>
      <sz val="11"/>
      <color rgb="FF000000"/>
      <name val="Calibri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164" fontId="2" fillId="0" borderId="0" xfId="0" applyNumberFormat="1" applyFont="1"/>
    <xf numFmtId="0" fontId="2" fillId="0" borderId="15" xfId="0" applyFont="1" applyBorder="1"/>
    <xf numFmtId="165" fontId="2" fillId="0" borderId="15" xfId="0" applyNumberFormat="1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0" xfId="0" applyFont="1"/>
    <xf numFmtId="0" fontId="7" fillId="0" borderId="0" xfId="0" applyFont="1"/>
    <xf numFmtId="0" fontId="5" fillId="0" borderId="0" xfId="0" applyFont="1"/>
    <xf numFmtId="0" fontId="0" fillId="0" borderId="0" xfId="0" quotePrefix="1" applyFont="1"/>
    <xf numFmtId="0" fontId="1" fillId="4" borderId="0" xfId="0" applyFont="1" applyFill="1"/>
    <xf numFmtId="0" fontId="0" fillId="0" borderId="0" xfId="0" applyFont="1"/>
    <xf numFmtId="0" fontId="5" fillId="4" borderId="5" xfId="0" applyFont="1" applyFill="1" applyBorder="1"/>
    <xf numFmtId="0" fontId="8" fillId="5" borderId="0" xfId="0" applyFont="1" applyFill="1"/>
    <xf numFmtId="0" fontId="9" fillId="0" borderId="0" xfId="0" applyFont="1"/>
    <xf numFmtId="0" fontId="9" fillId="0" borderId="0" xfId="0" applyFont="1" applyAlignment="1"/>
    <xf numFmtId="0" fontId="10" fillId="4" borderId="5" xfId="0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10" fillId="6" borderId="5" xfId="0" applyFont="1" applyFill="1" applyBorder="1" applyAlignment="1">
      <alignment horizontal="right"/>
    </xf>
    <xf numFmtId="0" fontId="10" fillId="7" borderId="5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0" xfId="0" pivotButton="1" applyFont="1" applyAlignment="1"/>
    <xf numFmtId="0" fontId="0" fillId="0" borderId="0" xfId="0" applyNumberFormat="1" applyFont="1" applyAlignment="1"/>
    <xf numFmtId="0" fontId="4" fillId="9" borderId="43" xfId="0" applyFont="1" applyFill="1" applyBorder="1" applyAlignment="1">
      <alignment horizontal="center" vertical="center"/>
    </xf>
    <xf numFmtId="0" fontId="4" fillId="9" borderId="44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4" fillId="9" borderId="31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0" fillId="9" borderId="40" xfId="0" applyFont="1" applyFill="1" applyBorder="1" applyAlignment="1">
      <alignment horizontal="center" vertical="center"/>
    </xf>
    <xf numFmtId="0" fontId="0" fillId="9" borderId="41" xfId="0" applyFont="1" applyFill="1" applyBorder="1" applyAlignment="1">
      <alignment horizontal="center" vertical="center"/>
    </xf>
    <xf numFmtId="0" fontId="0" fillId="9" borderId="47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4" fillId="8" borderId="0" xfId="0" applyFont="1" applyFill="1"/>
    <xf numFmtId="166" fontId="5" fillId="8" borderId="35" xfId="0" applyNumberFormat="1" applyFont="1" applyFill="1" applyBorder="1" applyAlignment="1">
      <alignment horizontal="center" vertical="center"/>
    </xf>
    <xf numFmtId="166" fontId="5" fillId="8" borderId="36" xfId="0" applyNumberFormat="1" applyFont="1" applyFill="1" applyBorder="1" applyAlignment="1">
      <alignment horizontal="center" vertical="center"/>
    </xf>
    <xf numFmtId="166" fontId="5" fillId="8" borderId="37" xfId="0" applyNumberFormat="1" applyFont="1" applyFill="1" applyBorder="1" applyAlignment="1">
      <alignment horizontal="center" vertical="center"/>
    </xf>
    <xf numFmtId="10" fontId="5" fillId="8" borderId="35" xfId="0" applyNumberFormat="1" applyFont="1" applyFill="1" applyBorder="1" applyAlignment="1">
      <alignment horizontal="center" vertical="center"/>
    </xf>
    <xf numFmtId="10" fontId="6" fillId="8" borderId="36" xfId="0" applyNumberFormat="1" applyFont="1" applyFill="1" applyBorder="1" applyAlignment="1">
      <alignment horizontal="center" vertical="center"/>
    </xf>
    <xf numFmtId="10" fontId="6" fillId="8" borderId="37" xfId="0" applyNumberFormat="1" applyFont="1" applyFill="1" applyBorder="1" applyAlignment="1">
      <alignment horizontal="center" vertical="center"/>
    </xf>
    <xf numFmtId="166" fontId="5" fillId="8" borderId="38" xfId="0" applyNumberFormat="1" applyFont="1" applyFill="1" applyBorder="1" applyAlignment="1">
      <alignment horizontal="center" vertical="center"/>
    </xf>
    <xf numFmtId="166" fontId="5" fillId="8" borderId="20" xfId="0" applyNumberFormat="1" applyFont="1" applyFill="1" applyBorder="1" applyAlignment="1">
      <alignment horizontal="center" vertical="center"/>
    </xf>
    <xf numFmtId="166" fontId="5" fillId="8" borderId="39" xfId="0" applyNumberFormat="1" applyFont="1" applyFill="1" applyBorder="1" applyAlignment="1">
      <alignment horizontal="center" vertical="center"/>
    </xf>
    <xf numFmtId="10" fontId="5" fillId="8" borderId="38" xfId="0" applyNumberFormat="1" applyFont="1" applyFill="1" applyBorder="1" applyAlignment="1">
      <alignment horizontal="center" vertical="center"/>
    </xf>
    <xf numFmtId="10" fontId="6" fillId="8" borderId="20" xfId="0" applyNumberFormat="1" applyFont="1" applyFill="1" applyBorder="1" applyAlignment="1">
      <alignment horizontal="center" vertical="center"/>
    </xf>
    <xf numFmtId="10" fontId="6" fillId="8" borderId="39" xfId="0" applyNumberFormat="1" applyFont="1" applyFill="1" applyBorder="1" applyAlignment="1">
      <alignment horizontal="center" vertical="center"/>
    </xf>
    <xf numFmtId="166" fontId="5" fillId="8" borderId="45" xfId="0" applyNumberFormat="1" applyFont="1" applyFill="1" applyBorder="1" applyAlignment="1">
      <alignment horizontal="center" vertical="center"/>
    </xf>
    <xf numFmtId="166" fontId="5" fillId="8" borderId="46" xfId="0" applyNumberFormat="1" applyFont="1" applyFill="1" applyBorder="1" applyAlignment="1">
      <alignment horizontal="center" vertical="center"/>
    </xf>
    <xf numFmtId="166" fontId="5" fillId="8" borderId="42" xfId="0" applyNumberFormat="1" applyFont="1" applyFill="1" applyBorder="1" applyAlignment="1">
      <alignment horizontal="center" vertical="center"/>
    </xf>
    <xf numFmtId="10" fontId="5" fillId="8" borderId="45" xfId="0" applyNumberFormat="1" applyFont="1" applyFill="1" applyBorder="1" applyAlignment="1">
      <alignment horizontal="center" vertical="center"/>
    </xf>
    <xf numFmtId="10" fontId="6" fillId="8" borderId="46" xfId="0" applyNumberFormat="1" applyFont="1" applyFill="1" applyBorder="1" applyAlignment="1">
      <alignment horizontal="center" vertical="center"/>
    </xf>
    <xf numFmtId="10" fontId="6" fillId="8" borderId="42" xfId="0" applyNumberFormat="1" applyFont="1" applyFill="1" applyBorder="1" applyAlignment="1">
      <alignment horizontal="center" vertical="center"/>
    </xf>
    <xf numFmtId="166" fontId="5" fillId="8" borderId="27" xfId="0" applyNumberFormat="1" applyFont="1" applyFill="1" applyBorder="1" applyAlignment="1">
      <alignment horizontal="center" vertical="center"/>
    </xf>
    <xf numFmtId="166" fontId="5" fillId="8" borderId="28" xfId="0" applyNumberFormat="1" applyFont="1" applyFill="1" applyBorder="1" applyAlignment="1">
      <alignment horizontal="center" vertical="center"/>
    </xf>
    <xf numFmtId="166" fontId="5" fillId="8" borderId="29" xfId="0" applyNumberFormat="1" applyFont="1" applyFill="1" applyBorder="1" applyAlignment="1">
      <alignment horizontal="center" vertical="center"/>
    </xf>
    <xf numFmtId="10" fontId="5" fillId="8" borderId="27" xfId="0" applyNumberFormat="1" applyFont="1" applyFill="1" applyBorder="1" applyAlignment="1">
      <alignment horizontal="center" vertical="center"/>
    </xf>
    <xf numFmtId="10" fontId="5" fillId="8" borderId="28" xfId="0" applyNumberFormat="1" applyFont="1" applyFill="1" applyBorder="1" applyAlignment="1">
      <alignment horizontal="center" vertical="center"/>
    </xf>
    <xf numFmtId="10" fontId="5" fillId="8" borderId="29" xfId="0" applyNumberFormat="1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0" fontId="11" fillId="10" borderId="26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0" fontId="11" fillId="10" borderId="24" xfId="0" applyFont="1" applyFill="1" applyBorder="1" applyAlignment="1">
      <alignment horizontal="center" vertical="center"/>
    </xf>
  </cellXfs>
  <cellStyles count="1">
    <cellStyle name="Standard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5"/>
      <tableStyleElement type="headerRow" dxfId="8"/>
      <tableStyleElement type="totalRow" dxfId="4"/>
      <tableStyleElement type="firstSubtotalRow" dxfId="7"/>
      <tableStyleElement type="secondSubtotalRow" dxfId="6"/>
      <tableStyleElement type="thirdSubtotalRow" dxfId="5"/>
      <tableStyleElement type="firstColumnSubheading" dxfId="11"/>
      <tableStyleElement type="secondColumnSubheading" dxfId="10"/>
      <tableStyleElement type="thirdColumnSubheading" dxfId="9"/>
      <tableStyleElement type="firstRowSubheading" dxfId="14"/>
      <tableStyleElement type="secondRowSubheading" dxfId="13"/>
      <tableStyleElement type="thirdRowSubheading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de-DE"/>
              <a:t>Reaktionszeiten Experiment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'Experiment 1'!$B$2</c:f>
              <c:strCache>
                <c:ptCount val="1"/>
                <c:pt idx="0">
                  <c:v>Teilnehmer  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1'!$B$3:$B$33</c:f>
              <c:numCache>
                <c:formatCode>General</c:formatCode>
                <c:ptCount val="31"/>
                <c:pt idx="0">
                  <c:v>1196</c:v>
                </c:pt>
                <c:pt idx="1">
                  <c:v>1064</c:v>
                </c:pt>
                <c:pt idx="2">
                  <c:v>929</c:v>
                </c:pt>
                <c:pt idx="3">
                  <c:v>737</c:v>
                </c:pt>
                <c:pt idx="4">
                  <c:v>618</c:v>
                </c:pt>
                <c:pt idx="5">
                  <c:v>584</c:v>
                </c:pt>
                <c:pt idx="6">
                  <c:v>641</c:v>
                </c:pt>
                <c:pt idx="7">
                  <c:v>626</c:v>
                </c:pt>
                <c:pt idx="8">
                  <c:v>635</c:v>
                </c:pt>
                <c:pt idx="9">
                  <c:v>598</c:v>
                </c:pt>
                <c:pt idx="10">
                  <c:v>649</c:v>
                </c:pt>
                <c:pt idx="11">
                  <c:v>683</c:v>
                </c:pt>
                <c:pt idx="12">
                  <c:v>727</c:v>
                </c:pt>
                <c:pt idx="13">
                  <c:v>619</c:v>
                </c:pt>
                <c:pt idx="14">
                  <c:v>679</c:v>
                </c:pt>
                <c:pt idx="15">
                  <c:v>674</c:v>
                </c:pt>
                <c:pt idx="16">
                  <c:v>634</c:v>
                </c:pt>
                <c:pt idx="17">
                  <c:v>704</c:v>
                </c:pt>
                <c:pt idx="18">
                  <c:v>533</c:v>
                </c:pt>
                <c:pt idx="19">
                  <c:v>412</c:v>
                </c:pt>
                <c:pt idx="20">
                  <c:v>411</c:v>
                </c:pt>
                <c:pt idx="21">
                  <c:v>379</c:v>
                </c:pt>
                <c:pt idx="22">
                  <c:v>472</c:v>
                </c:pt>
                <c:pt idx="23">
                  <c:v>371</c:v>
                </c:pt>
                <c:pt idx="24">
                  <c:v>537</c:v>
                </c:pt>
                <c:pt idx="25">
                  <c:v>378</c:v>
                </c:pt>
                <c:pt idx="26">
                  <c:v>467</c:v>
                </c:pt>
                <c:pt idx="27">
                  <c:v>342</c:v>
                </c:pt>
                <c:pt idx="28">
                  <c:v>361</c:v>
                </c:pt>
                <c:pt idx="29">
                  <c:v>366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A-4334-A5EB-E9CA58DD3F83}"/>
            </c:ext>
          </c:extLst>
        </c:ser>
        <c:ser>
          <c:idx val="1"/>
          <c:order val="1"/>
          <c:tx>
            <c:strRef>
              <c:f>'Experiment 1'!$C$2</c:f>
              <c:strCache>
                <c:ptCount val="1"/>
                <c:pt idx="0">
                  <c:v>Teilnehmer  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1'!$C$3:$C$33</c:f>
              <c:numCache>
                <c:formatCode>General</c:formatCode>
                <c:ptCount val="31"/>
                <c:pt idx="0">
                  <c:v>1359</c:v>
                </c:pt>
                <c:pt idx="1">
                  <c:v>842</c:v>
                </c:pt>
                <c:pt idx="2">
                  <c:v>590</c:v>
                </c:pt>
                <c:pt idx="3">
                  <c:v>631</c:v>
                </c:pt>
                <c:pt idx="4">
                  <c:v>750</c:v>
                </c:pt>
                <c:pt idx="5">
                  <c:v>621</c:v>
                </c:pt>
                <c:pt idx="6">
                  <c:v>649</c:v>
                </c:pt>
                <c:pt idx="7">
                  <c:v>583</c:v>
                </c:pt>
                <c:pt idx="8">
                  <c:v>673</c:v>
                </c:pt>
                <c:pt idx="9">
                  <c:v>585</c:v>
                </c:pt>
                <c:pt idx="10">
                  <c:v>571</c:v>
                </c:pt>
                <c:pt idx="11">
                  <c:v>1255</c:v>
                </c:pt>
                <c:pt idx="12">
                  <c:v>663</c:v>
                </c:pt>
                <c:pt idx="13">
                  <c:v>373</c:v>
                </c:pt>
                <c:pt idx="14">
                  <c:v>406</c:v>
                </c:pt>
                <c:pt idx="15">
                  <c:v>490</c:v>
                </c:pt>
                <c:pt idx="16">
                  <c:v>397</c:v>
                </c:pt>
                <c:pt idx="17">
                  <c:v>572</c:v>
                </c:pt>
                <c:pt idx="18">
                  <c:v>492</c:v>
                </c:pt>
                <c:pt idx="19">
                  <c:v>378</c:v>
                </c:pt>
                <c:pt idx="20">
                  <c:v>372</c:v>
                </c:pt>
                <c:pt idx="21">
                  <c:v>487</c:v>
                </c:pt>
                <c:pt idx="22">
                  <c:v>377</c:v>
                </c:pt>
                <c:pt idx="23">
                  <c:v>301</c:v>
                </c:pt>
                <c:pt idx="24">
                  <c:v>410</c:v>
                </c:pt>
                <c:pt idx="25">
                  <c:v>416</c:v>
                </c:pt>
                <c:pt idx="26">
                  <c:v>459</c:v>
                </c:pt>
                <c:pt idx="27">
                  <c:v>604</c:v>
                </c:pt>
                <c:pt idx="28">
                  <c:v>412</c:v>
                </c:pt>
                <c:pt idx="29">
                  <c:v>529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A-4334-A5EB-E9CA58DD3F83}"/>
            </c:ext>
          </c:extLst>
        </c:ser>
        <c:ser>
          <c:idx val="2"/>
          <c:order val="2"/>
          <c:tx>
            <c:strRef>
              <c:f>'Experiment 1'!$D$2</c:f>
              <c:strCache>
                <c:ptCount val="1"/>
                <c:pt idx="0">
                  <c:v>Teilnehmer  3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1'!$D$3:$D$33</c:f>
              <c:numCache>
                <c:formatCode>General</c:formatCode>
                <c:ptCount val="31"/>
                <c:pt idx="0">
                  <c:v>474</c:v>
                </c:pt>
                <c:pt idx="1">
                  <c:v>676</c:v>
                </c:pt>
                <c:pt idx="2">
                  <c:v>616</c:v>
                </c:pt>
                <c:pt idx="3">
                  <c:v>568</c:v>
                </c:pt>
                <c:pt idx="4">
                  <c:v>568</c:v>
                </c:pt>
                <c:pt idx="5">
                  <c:v>596</c:v>
                </c:pt>
                <c:pt idx="6">
                  <c:v>664</c:v>
                </c:pt>
                <c:pt idx="7">
                  <c:v>632</c:v>
                </c:pt>
                <c:pt idx="8">
                  <c:v>586</c:v>
                </c:pt>
                <c:pt idx="9">
                  <c:v>608</c:v>
                </c:pt>
                <c:pt idx="10">
                  <c:v>742</c:v>
                </c:pt>
                <c:pt idx="11">
                  <c:v>626</c:v>
                </c:pt>
                <c:pt idx="12">
                  <c:v>466</c:v>
                </c:pt>
                <c:pt idx="13">
                  <c:v>670</c:v>
                </c:pt>
                <c:pt idx="14">
                  <c:v>680</c:v>
                </c:pt>
                <c:pt idx="15">
                  <c:v>476</c:v>
                </c:pt>
                <c:pt idx="16">
                  <c:v>470</c:v>
                </c:pt>
                <c:pt idx="17">
                  <c:v>302</c:v>
                </c:pt>
                <c:pt idx="18">
                  <c:v>372</c:v>
                </c:pt>
                <c:pt idx="19">
                  <c:v>444</c:v>
                </c:pt>
                <c:pt idx="20">
                  <c:v>332</c:v>
                </c:pt>
                <c:pt idx="21">
                  <c:v>394</c:v>
                </c:pt>
                <c:pt idx="22">
                  <c:v>374</c:v>
                </c:pt>
                <c:pt idx="23">
                  <c:v>330</c:v>
                </c:pt>
                <c:pt idx="24">
                  <c:v>1092</c:v>
                </c:pt>
                <c:pt idx="25">
                  <c:v>400</c:v>
                </c:pt>
                <c:pt idx="26">
                  <c:v>360</c:v>
                </c:pt>
                <c:pt idx="27">
                  <c:v>340</c:v>
                </c:pt>
                <c:pt idx="28">
                  <c:v>358</c:v>
                </c:pt>
                <c:pt idx="29">
                  <c:v>402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A-4334-A5EB-E9CA58DD3F83}"/>
            </c:ext>
          </c:extLst>
        </c:ser>
        <c:ser>
          <c:idx val="3"/>
          <c:order val="3"/>
          <c:tx>
            <c:strRef>
              <c:f>'Experiment 1'!$E$2</c:f>
              <c:strCache>
                <c:ptCount val="1"/>
                <c:pt idx="0">
                  <c:v>Teilnehmer  4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1'!$E$3:$E$33</c:f>
              <c:numCache>
                <c:formatCode>General</c:formatCode>
                <c:ptCount val="31"/>
                <c:pt idx="0">
                  <c:v>716</c:v>
                </c:pt>
                <c:pt idx="1">
                  <c:v>636</c:v>
                </c:pt>
                <c:pt idx="2">
                  <c:v>596</c:v>
                </c:pt>
                <c:pt idx="3">
                  <c:v>568</c:v>
                </c:pt>
                <c:pt idx="4">
                  <c:v>644</c:v>
                </c:pt>
                <c:pt idx="5">
                  <c:v>606</c:v>
                </c:pt>
                <c:pt idx="6">
                  <c:v>554</c:v>
                </c:pt>
                <c:pt idx="7">
                  <c:v>584</c:v>
                </c:pt>
                <c:pt idx="8">
                  <c:v>674</c:v>
                </c:pt>
                <c:pt idx="9">
                  <c:v>568</c:v>
                </c:pt>
                <c:pt idx="10">
                  <c:v>580</c:v>
                </c:pt>
                <c:pt idx="11">
                  <c:v>506</c:v>
                </c:pt>
                <c:pt idx="12">
                  <c:v>570</c:v>
                </c:pt>
                <c:pt idx="13">
                  <c:v>572</c:v>
                </c:pt>
                <c:pt idx="14">
                  <c:v>504</c:v>
                </c:pt>
                <c:pt idx="15">
                  <c:v>698</c:v>
                </c:pt>
                <c:pt idx="16">
                  <c:v>586</c:v>
                </c:pt>
                <c:pt idx="17">
                  <c:v>284</c:v>
                </c:pt>
                <c:pt idx="18">
                  <c:v>274</c:v>
                </c:pt>
                <c:pt idx="19">
                  <c:v>290</c:v>
                </c:pt>
                <c:pt idx="20">
                  <c:v>382</c:v>
                </c:pt>
                <c:pt idx="21">
                  <c:v>352</c:v>
                </c:pt>
                <c:pt idx="22">
                  <c:v>262</c:v>
                </c:pt>
                <c:pt idx="23">
                  <c:v>246</c:v>
                </c:pt>
                <c:pt idx="24">
                  <c:v>292</c:v>
                </c:pt>
                <c:pt idx="25">
                  <c:v>366</c:v>
                </c:pt>
                <c:pt idx="26">
                  <c:v>230</c:v>
                </c:pt>
                <c:pt idx="27">
                  <c:v>230</c:v>
                </c:pt>
                <c:pt idx="28">
                  <c:v>300</c:v>
                </c:pt>
                <c:pt idx="29">
                  <c:v>448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A-4334-A5EB-E9CA58DD3F83}"/>
            </c:ext>
          </c:extLst>
        </c:ser>
        <c:ser>
          <c:idx val="4"/>
          <c:order val="4"/>
          <c:tx>
            <c:strRef>
              <c:f>'Experiment 1'!$F$2</c:f>
              <c:strCache>
                <c:ptCount val="1"/>
                <c:pt idx="0">
                  <c:v>Teilnehmer  5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1'!$F$3:$F$33</c:f>
              <c:numCache>
                <c:formatCode>General</c:formatCode>
                <c:ptCount val="31"/>
                <c:pt idx="0">
                  <c:v>1328</c:v>
                </c:pt>
                <c:pt idx="1">
                  <c:v>944</c:v>
                </c:pt>
                <c:pt idx="2">
                  <c:v>636</c:v>
                </c:pt>
                <c:pt idx="3">
                  <c:v>740</c:v>
                </c:pt>
                <c:pt idx="4">
                  <c:v>843</c:v>
                </c:pt>
                <c:pt idx="5">
                  <c:v>683</c:v>
                </c:pt>
                <c:pt idx="6">
                  <c:v>667</c:v>
                </c:pt>
                <c:pt idx="7">
                  <c:v>661</c:v>
                </c:pt>
                <c:pt idx="8">
                  <c:v>622</c:v>
                </c:pt>
                <c:pt idx="9">
                  <c:v>646</c:v>
                </c:pt>
                <c:pt idx="10">
                  <c:v>637</c:v>
                </c:pt>
                <c:pt idx="11">
                  <c:v>578</c:v>
                </c:pt>
                <c:pt idx="12">
                  <c:v>1060</c:v>
                </c:pt>
                <c:pt idx="13">
                  <c:v>728</c:v>
                </c:pt>
                <c:pt idx="14">
                  <c:v>823</c:v>
                </c:pt>
                <c:pt idx="15">
                  <c:v>474</c:v>
                </c:pt>
                <c:pt idx="16">
                  <c:v>557</c:v>
                </c:pt>
                <c:pt idx="17">
                  <c:v>801</c:v>
                </c:pt>
                <c:pt idx="18">
                  <c:v>774</c:v>
                </c:pt>
                <c:pt idx="19">
                  <c:v>583</c:v>
                </c:pt>
                <c:pt idx="20">
                  <c:v>530</c:v>
                </c:pt>
                <c:pt idx="21">
                  <c:v>474</c:v>
                </c:pt>
                <c:pt idx="22">
                  <c:v>514</c:v>
                </c:pt>
                <c:pt idx="23">
                  <c:v>448</c:v>
                </c:pt>
                <c:pt idx="24">
                  <c:v>587</c:v>
                </c:pt>
                <c:pt idx="25">
                  <c:v>408</c:v>
                </c:pt>
                <c:pt idx="26">
                  <c:v>384</c:v>
                </c:pt>
                <c:pt idx="27">
                  <c:v>397</c:v>
                </c:pt>
                <c:pt idx="28">
                  <c:v>388</c:v>
                </c:pt>
                <c:pt idx="29">
                  <c:v>547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A-4334-A5EB-E9CA58DD3F83}"/>
            </c:ext>
          </c:extLst>
        </c:ser>
        <c:ser>
          <c:idx val="5"/>
          <c:order val="5"/>
          <c:tx>
            <c:strRef>
              <c:f>'Experiment 1'!$G$2</c:f>
              <c:strCache>
                <c:ptCount val="1"/>
                <c:pt idx="0">
                  <c:v>Teilnehmer  6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1'!$G$3:$G$33</c:f>
              <c:numCache>
                <c:formatCode>General</c:formatCode>
                <c:ptCount val="31"/>
                <c:pt idx="0">
                  <c:v>868</c:v>
                </c:pt>
                <c:pt idx="1">
                  <c:v>766</c:v>
                </c:pt>
                <c:pt idx="2">
                  <c:v>818</c:v>
                </c:pt>
                <c:pt idx="3">
                  <c:v>766</c:v>
                </c:pt>
                <c:pt idx="4">
                  <c:v>754</c:v>
                </c:pt>
                <c:pt idx="5">
                  <c:v>864</c:v>
                </c:pt>
                <c:pt idx="6">
                  <c:v>666</c:v>
                </c:pt>
                <c:pt idx="7">
                  <c:v>706</c:v>
                </c:pt>
                <c:pt idx="8">
                  <c:v>678</c:v>
                </c:pt>
                <c:pt idx="9">
                  <c:v>660</c:v>
                </c:pt>
                <c:pt idx="10">
                  <c:v>682</c:v>
                </c:pt>
                <c:pt idx="11">
                  <c:v>738</c:v>
                </c:pt>
                <c:pt idx="12">
                  <c:v>666</c:v>
                </c:pt>
                <c:pt idx="13">
                  <c:v>774</c:v>
                </c:pt>
                <c:pt idx="14">
                  <c:v>714</c:v>
                </c:pt>
                <c:pt idx="15">
                  <c:v>452</c:v>
                </c:pt>
                <c:pt idx="16">
                  <c:v>344</c:v>
                </c:pt>
                <c:pt idx="17">
                  <c:v>478</c:v>
                </c:pt>
                <c:pt idx="18">
                  <c:v>332</c:v>
                </c:pt>
                <c:pt idx="19">
                  <c:v>374</c:v>
                </c:pt>
                <c:pt idx="20">
                  <c:v>386</c:v>
                </c:pt>
                <c:pt idx="21">
                  <c:v>382</c:v>
                </c:pt>
                <c:pt idx="22">
                  <c:v>458</c:v>
                </c:pt>
                <c:pt idx="23">
                  <c:v>388</c:v>
                </c:pt>
                <c:pt idx="24">
                  <c:v>350</c:v>
                </c:pt>
                <c:pt idx="25">
                  <c:v>320</c:v>
                </c:pt>
                <c:pt idx="26">
                  <c:v>358</c:v>
                </c:pt>
                <c:pt idx="27">
                  <c:v>338</c:v>
                </c:pt>
                <c:pt idx="28">
                  <c:v>426</c:v>
                </c:pt>
                <c:pt idx="29">
                  <c:v>372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DA-4334-A5EB-E9CA58DD3F83}"/>
            </c:ext>
          </c:extLst>
        </c:ser>
        <c:ser>
          <c:idx val="6"/>
          <c:order val="6"/>
          <c:tx>
            <c:strRef>
              <c:f>'Experiment 1'!$H$2</c:f>
              <c:strCache>
                <c:ptCount val="1"/>
                <c:pt idx="0">
                  <c:v>Teilnehmer  7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1'!$H$3:$H$33</c:f>
              <c:numCache>
                <c:formatCode>General</c:formatCode>
                <c:ptCount val="31"/>
                <c:pt idx="0">
                  <c:v>1154</c:v>
                </c:pt>
                <c:pt idx="1">
                  <c:v>765</c:v>
                </c:pt>
                <c:pt idx="2">
                  <c:v>686</c:v>
                </c:pt>
                <c:pt idx="3">
                  <c:v>553</c:v>
                </c:pt>
                <c:pt idx="4">
                  <c:v>584</c:v>
                </c:pt>
                <c:pt idx="5">
                  <c:v>479</c:v>
                </c:pt>
                <c:pt idx="6">
                  <c:v>492</c:v>
                </c:pt>
                <c:pt idx="7">
                  <c:v>482</c:v>
                </c:pt>
                <c:pt idx="8">
                  <c:v>483</c:v>
                </c:pt>
                <c:pt idx="9">
                  <c:v>538</c:v>
                </c:pt>
                <c:pt idx="10">
                  <c:v>484</c:v>
                </c:pt>
                <c:pt idx="11">
                  <c:v>729</c:v>
                </c:pt>
                <c:pt idx="12">
                  <c:v>485</c:v>
                </c:pt>
                <c:pt idx="13">
                  <c:v>437</c:v>
                </c:pt>
                <c:pt idx="14">
                  <c:v>434</c:v>
                </c:pt>
                <c:pt idx="15">
                  <c:v>581</c:v>
                </c:pt>
                <c:pt idx="16">
                  <c:v>475</c:v>
                </c:pt>
                <c:pt idx="17">
                  <c:v>450</c:v>
                </c:pt>
                <c:pt idx="18">
                  <c:v>771</c:v>
                </c:pt>
                <c:pt idx="19">
                  <c:v>513</c:v>
                </c:pt>
                <c:pt idx="20">
                  <c:v>1091</c:v>
                </c:pt>
                <c:pt idx="21">
                  <c:v>579</c:v>
                </c:pt>
                <c:pt idx="22">
                  <c:v>417</c:v>
                </c:pt>
                <c:pt idx="23">
                  <c:v>375</c:v>
                </c:pt>
                <c:pt idx="24">
                  <c:v>298</c:v>
                </c:pt>
                <c:pt idx="25">
                  <c:v>609</c:v>
                </c:pt>
                <c:pt idx="26">
                  <c:v>393</c:v>
                </c:pt>
                <c:pt idx="27">
                  <c:v>409</c:v>
                </c:pt>
                <c:pt idx="28">
                  <c:v>377</c:v>
                </c:pt>
                <c:pt idx="29">
                  <c:v>313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DA-4334-A5EB-E9CA58DD3F83}"/>
            </c:ext>
          </c:extLst>
        </c:ser>
        <c:ser>
          <c:idx val="7"/>
          <c:order val="7"/>
          <c:tx>
            <c:strRef>
              <c:f>'Experiment 1'!$I$2</c:f>
              <c:strCache>
                <c:ptCount val="1"/>
                <c:pt idx="0">
                  <c:v>Teilnehmer  8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1'!$I$3:$I$33</c:f>
              <c:numCache>
                <c:formatCode>General</c:formatCode>
                <c:ptCount val="31"/>
                <c:pt idx="0">
                  <c:v>566</c:v>
                </c:pt>
                <c:pt idx="1">
                  <c:v>739</c:v>
                </c:pt>
                <c:pt idx="2">
                  <c:v>676</c:v>
                </c:pt>
                <c:pt idx="3">
                  <c:v>579</c:v>
                </c:pt>
                <c:pt idx="4">
                  <c:v>530</c:v>
                </c:pt>
                <c:pt idx="5">
                  <c:v>532</c:v>
                </c:pt>
                <c:pt idx="6">
                  <c:v>641</c:v>
                </c:pt>
                <c:pt idx="7">
                  <c:v>627</c:v>
                </c:pt>
                <c:pt idx="8">
                  <c:v>601</c:v>
                </c:pt>
                <c:pt idx="9">
                  <c:v>585</c:v>
                </c:pt>
                <c:pt idx="10">
                  <c:v>560</c:v>
                </c:pt>
                <c:pt idx="11">
                  <c:v>629</c:v>
                </c:pt>
                <c:pt idx="12">
                  <c:v>492</c:v>
                </c:pt>
                <c:pt idx="13">
                  <c:v>543</c:v>
                </c:pt>
                <c:pt idx="14">
                  <c:v>544</c:v>
                </c:pt>
                <c:pt idx="15">
                  <c:v>304</c:v>
                </c:pt>
                <c:pt idx="16">
                  <c:v>338</c:v>
                </c:pt>
                <c:pt idx="17">
                  <c:v>393</c:v>
                </c:pt>
                <c:pt idx="18">
                  <c:v>305</c:v>
                </c:pt>
                <c:pt idx="19">
                  <c:v>361</c:v>
                </c:pt>
                <c:pt idx="20">
                  <c:v>296</c:v>
                </c:pt>
                <c:pt idx="21">
                  <c:v>356</c:v>
                </c:pt>
                <c:pt idx="22">
                  <c:v>276</c:v>
                </c:pt>
                <c:pt idx="23">
                  <c:v>329</c:v>
                </c:pt>
                <c:pt idx="24">
                  <c:v>351</c:v>
                </c:pt>
                <c:pt idx="25">
                  <c:v>256</c:v>
                </c:pt>
                <c:pt idx="26">
                  <c:v>318</c:v>
                </c:pt>
                <c:pt idx="27">
                  <c:v>273</c:v>
                </c:pt>
                <c:pt idx="28">
                  <c:v>381</c:v>
                </c:pt>
                <c:pt idx="29">
                  <c:v>334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DA-4334-A5EB-E9CA58DD3F83}"/>
            </c:ext>
          </c:extLst>
        </c:ser>
        <c:ser>
          <c:idx val="8"/>
          <c:order val="8"/>
          <c:tx>
            <c:strRef>
              <c:f>'Experiment 1'!$J$2</c:f>
              <c:strCache>
                <c:ptCount val="1"/>
                <c:pt idx="0">
                  <c:v>Teilnehmer  9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  <a:ln cmpd="sng">
                <a:solidFill>
                  <a:srgbClr val="636363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1'!$J$3:$J$33</c:f>
              <c:numCache>
                <c:formatCode>General</c:formatCode>
                <c:ptCount val="31"/>
                <c:pt idx="0">
                  <c:v>1087</c:v>
                </c:pt>
                <c:pt idx="1">
                  <c:v>610</c:v>
                </c:pt>
                <c:pt idx="2">
                  <c:v>630</c:v>
                </c:pt>
                <c:pt idx="3">
                  <c:v>554</c:v>
                </c:pt>
                <c:pt idx="4">
                  <c:v>659</c:v>
                </c:pt>
                <c:pt idx="5">
                  <c:v>505</c:v>
                </c:pt>
                <c:pt idx="6">
                  <c:v>576</c:v>
                </c:pt>
                <c:pt idx="7">
                  <c:v>591</c:v>
                </c:pt>
                <c:pt idx="8">
                  <c:v>683</c:v>
                </c:pt>
                <c:pt idx="9">
                  <c:v>695</c:v>
                </c:pt>
                <c:pt idx="10">
                  <c:v>728</c:v>
                </c:pt>
                <c:pt idx="11">
                  <c:v>768</c:v>
                </c:pt>
                <c:pt idx="12">
                  <c:v>258</c:v>
                </c:pt>
                <c:pt idx="13">
                  <c:v>319</c:v>
                </c:pt>
                <c:pt idx="14">
                  <c:v>451</c:v>
                </c:pt>
                <c:pt idx="15">
                  <c:v>375</c:v>
                </c:pt>
                <c:pt idx="16">
                  <c:v>280</c:v>
                </c:pt>
                <c:pt idx="17">
                  <c:v>285</c:v>
                </c:pt>
                <c:pt idx="18">
                  <c:v>370</c:v>
                </c:pt>
                <c:pt idx="19">
                  <c:v>266</c:v>
                </c:pt>
                <c:pt idx="20">
                  <c:v>262</c:v>
                </c:pt>
                <c:pt idx="21">
                  <c:v>249</c:v>
                </c:pt>
                <c:pt idx="22">
                  <c:v>306</c:v>
                </c:pt>
                <c:pt idx="23">
                  <c:v>245</c:v>
                </c:pt>
                <c:pt idx="24">
                  <c:v>251</c:v>
                </c:pt>
                <c:pt idx="25">
                  <c:v>367</c:v>
                </c:pt>
                <c:pt idx="26">
                  <c:v>356</c:v>
                </c:pt>
                <c:pt idx="27">
                  <c:v>258</c:v>
                </c:pt>
                <c:pt idx="28">
                  <c:v>293</c:v>
                </c:pt>
                <c:pt idx="29">
                  <c:v>271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DA-4334-A5EB-E9CA58DD3F83}"/>
            </c:ext>
          </c:extLst>
        </c:ser>
        <c:ser>
          <c:idx val="9"/>
          <c:order val="9"/>
          <c:tx>
            <c:strRef>
              <c:f>'Experiment 1'!$K$2</c:f>
              <c:strCache>
                <c:ptCount val="1"/>
                <c:pt idx="0">
                  <c:v>Teilnehmer  10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  <a:ln cmpd="sng">
                <a:solidFill>
                  <a:srgbClr val="997300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1'!$K$3:$K$32</c:f>
              <c:numCache>
                <c:formatCode>General</c:formatCode>
                <c:ptCount val="30"/>
                <c:pt idx="0">
                  <c:v>1096</c:v>
                </c:pt>
                <c:pt idx="1">
                  <c:v>619</c:v>
                </c:pt>
                <c:pt idx="2">
                  <c:v>646</c:v>
                </c:pt>
                <c:pt idx="3">
                  <c:v>545</c:v>
                </c:pt>
                <c:pt idx="4">
                  <c:v>607</c:v>
                </c:pt>
                <c:pt idx="5">
                  <c:v>535</c:v>
                </c:pt>
                <c:pt idx="6">
                  <c:v>564</c:v>
                </c:pt>
                <c:pt idx="7">
                  <c:v>531</c:v>
                </c:pt>
                <c:pt idx="8">
                  <c:v>553</c:v>
                </c:pt>
                <c:pt idx="9">
                  <c:v>590</c:v>
                </c:pt>
                <c:pt idx="10">
                  <c:v>621</c:v>
                </c:pt>
                <c:pt idx="11">
                  <c:v>675</c:v>
                </c:pt>
                <c:pt idx="12">
                  <c:v>530</c:v>
                </c:pt>
                <c:pt idx="13">
                  <c:v>359</c:v>
                </c:pt>
                <c:pt idx="14">
                  <c:v>450</c:v>
                </c:pt>
                <c:pt idx="15">
                  <c:v>324</c:v>
                </c:pt>
                <c:pt idx="16">
                  <c:v>284</c:v>
                </c:pt>
                <c:pt idx="17">
                  <c:v>294</c:v>
                </c:pt>
                <c:pt idx="18">
                  <c:v>308</c:v>
                </c:pt>
                <c:pt idx="19">
                  <c:v>345</c:v>
                </c:pt>
                <c:pt idx="20">
                  <c:v>288</c:v>
                </c:pt>
                <c:pt idx="21">
                  <c:v>275</c:v>
                </c:pt>
                <c:pt idx="22">
                  <c:v>329</c:v>
                </c:pt>
                <c:pt idx="23">
                  <c:v>269</c:v>
                </c:pt>
                <c:pt idx="24">
                  <c:v>258</c:v>
                </c:pt>
                <c:pt idx="25">
                  <c:v>303</c:v>
                </c:pt>
                <c:pt idx="26">
                  <c:v>272</c:v>
                </c:pt>
                <c:pt idx="27">
                  <c:v>235</c:v>
                </c:pt>
                <c:pt idx="28">
                  <c:v>312</c:v>
                </c:pt>
                <c:pt idx="29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DA-4334-A5EB-E9CA58DD3F83}"/>
            </c:ext>
          </c:extLst>
        </c:ser>
        <c:ser>
          <c:idx val="10"/>
          <c:order val="10"/>
          <c:tx>
            <c:strRef>
              <c:f>'Experiment 1'!$L$2</c:f>
              <c:strCache>
                <c:ptCount val="1"/>
                <c:pt idx="0">
                  <c:v>Teilnehmer  11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375D80"/>
              </a:solidFill>
              <a:ln cmpd="sng">
                <a:solidFill>
                  <a:srgbClr val="375D80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1'!$L$3:$L$33</c:f>
              <c:numCache>
                <c:formatCode>General</c:formatCode>
                <c:ptCount val="31"/>
                <c:pt idx="0">
                  <c:v>563</c:v>
                </c:pt>
                <c:pt idx="1">
                  <c:v>566</c:v>
                </c:pt>
                <c:pt idx="2">
                  <c:v>559</c:v>
                </c:pt>
                <c:pt idx="3">
                  <c:v>542</c:v>
                </c:pt>
                <c:pt idx="4">
                  <c:v>540</c:v>
                </c:pt>
                <c:pt idx="5">
                  <c:v>699</c:v>
                </c:pt>
                <c:pt idx="6">
                  <c:v>579</c:v>
                </c:pt>
                <c:pt idx="7">
                  <c:v>603</c:v>
                </c:pt>
                <c:pt idx="8">
                  <c:v>551</c:v>
                </c:pt>
                <c:pt idx="9">
                  <c:v>584</c:v>
                </c:pt>
                <c:pt idx="10">
                  <c:v>595</c:v>
                </c:pt>
                <c:pt idx="11">
                  <c:v>700</c:v>
                </c:pt>
                <c:pt idx="12">
                  <c:v>665</c:v>
                </c:pt>
                <c:pt idx="13">
                  <c:v>639</c:v>
                </c:pt>
                <c:pt idx="14">
                  <c:v>568</c:v>
                </c:pt>
                <c:pt idx="15">
                  <c:v>2385</c:v>
                </c:pt>
                <c:pt idx="16">
                  <c:v>314</c:v>
                </c:pt>
                <c:pt idx="17">
                  <c:v>320</c:v>
                </c:pt>
                <c:pt idx="18">
                  <c:v>291</c:v>
                </c:pt>
                <c:pt idx="19">
                  <c:v>310</c:v>
                </c:pt>
                <c:pt idx="20">
                  <c:v>291</c:v>
                </c:pt>
                <c:pt idx="21">
                  <c:v>314</c:v>
                </c:pt>
                <c:pt idx="22">
                  <c:v>312</c:v>
                </c:pt>
                <c:pt idx="23">
                  <c:v>339</c:v>
                </c:pt>
                <c:pt idx="24">
                  <c:v>302</c:v>
                </c:pt>
                <c:pt idx="25">
                  <c:v>405</c:v>
                </c:pt>
                <c:pt idx="26">
                  <c:v>381</c:v>
                </c:pt>
                <c:pt idx="27">
                  <c:v>366</c:v>
                </c:pt>
                <c:pt idx="28">
                  <c:v>336</c:v>
                </c:pt>
                <c:pt idx="29">
                  <c:v>314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FDA-4334-A5EB-E9CA58DD3F83}"/>
            </c:ext>
          </c:extLst>
        </c:ser>
        <c:ser>
          <c:idx val="11"/>
          <c:order val="11"/>
          <c:tx>
            <c:strRef>
              <c:f>'Experiment 1'!$M$2</c:f>
              <c:strCache>
                <c:ptCount val="1"/>
                <c:pt idx="0">
                  <c:v>Teilnehmer  12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3682B"/>
              </a:solidFill>
              <a:ln cmpd="sng">
                <a:solidFill>
                  <a:srgbClr val="43682B"/>
                </a:solidFill>
              </a:ln>
            </c:spPr>
          </c:marker>
          <c:xVal>
            <c:strRef>
              <c:f>'Experiment 1'!$A$3:$A$33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1'!$M$3:$M$33</c:f>
              <c:numCache>
                <c:formatCode>General</c:formatCode>
                <c:ptCount val="31"/>
                <c:pt idx="0">
                  <c:v>772</c:v>
                </c:pt>
                <c:pt idx="1">
                  <c:v>796</c:v>
                </c:pt>
                <c:pt idx="2">
                  <c:v>573</c:v>
                </c:pt>
                <c:pt idx="3">
                  <c:v>634</c:v>
                </c:pt>
                <c:pt idx="4">
                  <c:v>582</c:v>
                </c:pt>
                <c:pt idx="5">
                  <c:v>562</c:v>
                </c:pt>
                <c:pt idx="6">
                  <c:v>563</c:v>
                </c:pt>
                <c:pt idx="7">
                  <c:v>625</c:v>
                </c:pt>
                <c:pt idx="8">
                  <c:v>604</c:v>
                </c:pt>
                <c:pt idx="9">
                  <c:v>616</c:v>
                </c:pt>
                <c:pt idx="10">
                  <c:v>554</c:v>
                </c:pt>
                <c:pt idx="11">
                  <c:v>515</c:v>
                </c:pt>
                <c:pt idx="12">
                  <c:v>559</c:v>
                </c:pt>
                <c:pt idx="13">
                  <c:v>503</c:v>
                </c:pt>
                <c:pt idx="14">
                  <c:v>283</c:v>
                </c:pt>
                <c:pt idx="15">
                  <c:v>270</c:v>
                </c:pt>
                <c:pt idx="16">
                  <c:v>265</c:v>
                </c:pt>
                <c:pt idx="17">
                  <c:v>303</c:v>
                </c:pt>
                <c:pt idx="18">
                  <c:v>331</c:v>
                </c:pt>
                <c:pt idx="19">
                  <c:v>353</c:v>
                </c:pt>
                <c:pt idx="20">
                  <c:v>337</c:v>
                </c:pt>
                <c:pt idx="21">
                  <c:v>403</c:v>
                </c:pt>
                <c:pt idx="22">
                  <c:v>306</c:v>
                </c:pt>
                <c:pt idx="23">
                  <c:v>354</c:v>
                </c:pt>
                <c:pt idx="24">
                  <c:v>422</c:v>
                </c:pt>
                <c:pt idx="25">
                  <c:v>394</c:v>
                </c:pt>
                <c:pt idx="26">
                  <c:v>373</c:v>
                </c:pt>
                <c:pt idx="27">
                  <c:v>346</c:v>
                </c:pt>
                <c:pt idx="28">
                  <c:v>331</c:v>
                </c:pt>
                <c:pt idx="29">
                  <c:v>312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FDA-4334-A5EB-E9CA58DD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93609"/>
        <c:axId val="1378511481"/>
      </c:scatterChart>
      <c:valAx>
        <c:axId val="176779360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1378511481"/>
        <c:crosses val="autoZero"/>
        <c:crossBetween val="midCat"/>
      </c:valAx>
      <c:valAx>
        <c:axId val="137851148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1767793609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Gesamtdaten!$V$38</c:f>
              <c:strCache>
                <c:ptCount val="1"/>
                <c:pt idx="0">
                  <c:v>Experiment 1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Gesamtdaten!$U$39:$U$49</c:f>
              <c:strCache>
                <c:ptCount val="11"/>
                <c:pt idx="0">
                  <c:v>&lt;=200ms</c:v>
                </c:pt>
                <c:pt idx="1">
                  <c:v>201-400ms</c:v>
                </c:pt>
                <c:pt idx="2">
                  <c:v>401-600ms</c:v>
                </c:pt>
                <c:pt idx="3">
                  <c:v>601-800ms</c:v>
                </c:pt>
                <c:pt idx="4">
                  <c:v>801-1000ms</c:v>
                </c:pt>
                <c:pt idx="5">
                  <c:v>1001-1200ms</c:v>
                </c:pt>
                <c:pt idx="6">
                  <c:v>1201-1400ms</c:v>
                </c:pt>
                <c:pt idx="7">
                  <c:v>1401-1600ms</c:v>
                </c:pt>
                <c:pt idx="8">
                  <c:v>1601-1800ms</c:v>
                </c:pt>
                <c:pt idx="9">
                  <c:v>1801-2000ms</c:v>
                </c:pt>
                <c:pt idx="10">
                  <c:v>&gt;2000ms</c:v>
                </c:pt>
              </c:strCache>
            </c:strRef>
          </c:cat>
          <c:val>
            <c:numRef>
              <c:f>Gesamtdaten!$V$39:$V$49</c:f>
              <c:numCache>
                <c:formatCode>General</c:formatCode>
                <c:ptCount val="11"/>
                <c:pt idx="0">
                  <c:v>0</c:v>
                </c:pt>
                <c:pt idx="1">
                  <c:v>128</c:v>
                </c:pt>
                <c:pt idx="2">
                  <c:v>120</c:v>
                </c:pt>
                <c:pt idx="3">
                  <c:v>91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2F4-40B7-88FE-D1EB5F3B6BF4}"/>
            </c:ext>
          </c:extLst>
        </c:ser>
        <c:ser>
          <c:idx val="1"/>
          <c:order val="1"/>
          <c:tx>
            <c:strRef>
              <c:f>Gesamtdaten!$W$38</c:f>
              <c:strCache>
                <c:ptCount val="1"/>
                <c:pt idx="0">
                  <c:v>Experiment 2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Gesamtdaten!$U$39:$U$49</c:f>
              <c:strCache>
                <c:ptCount val="11"/>
                <c:pt idx="0">
                  <c:v>&lt;=200ms</c:v>
                </c:pt>
                <c:pt idx="1">
                  <c:v>201-400ms</c:v>
                </c:pt>
                <c:pt idx="2">
                  <c:v>401-600ms</c:v>
                </c:pt>
                <c:pt idx="3">
                  <c:v>601-800ms</c:v>
                </c:pt>
                <c:pt idx="4">
                  <c:v>801-1000ms</c:v>
                </c:pt>
                <c:pt idx="5">
                  <c:v>1001-1200ms</c:v>
                </c:pt>
                <c:pt idx="6">
                  <c:v>1201-1400ms</c:v>
                </c:pt>
                <c:pt idx="7">
                  <c:v>1401-1600ms</c:v>
                </c:pt>
                <c:pt idx="8">
                  <c:v>1601-1800ms</c:v>
                </c:pt>
                <c:pt idx="9">
                  <c:v>1801-2000ms</c:v>
                </c:pt>
                <c:pt idx="10">
                  <c:v>&gt;2000ms</c:v>
                </c:pt>
              </c:strCache>
            </c:strRef>
          </c:cat>
          <c:val>
            <c:numRef>
              <c:f>Gesamtdaten!$W$39:$W$49</c:f>
              <c:numCache>
                <c:formatCode>General</c:formatCode>
                <c:ptCount val="11"/>
                <c:pt idx="0">
                  <c:v>0</c:v>
                </c:pt>
                <c:pt idx="1">
                  <c:v>121</c:v>
                </c:pt>
                <c:pt idx="2">
                  <c:v>203</c:v>
                </c:pt>
                <c:pt idx="3">
                  <c:v>30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2F4-40B7-88FE-D1EB5F3B6BF4}"/>
            </c:ext>
          </c:extLst>
        </c:ser>
        <c:ser>
          <c:idx val="2"/>
          <c:order val="2"/>
          <c:tx>
            <c:strRef>
              <c:f>Gesamtdaten!$X$38</c:f>
              <c:strCache>
                <c:ptCount val="1"/>
                <c:pt idx="0">
                  <c:v>Experiment 3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Gesamtdaten!$U$39:$U$49</c:f>
              <c:strCache>
                <c:ptCount val="11"/>
                <c:pt idx="0">
                  <c:v>&lt;=200ms</c:v>
                </c:pt>
                <c:pt idx="1">
                  <c:v>201-400ms</c:v>
                </c:pt>
                <c:pt idx="2">
                  <c:v>401-600ms</c:v>
                </c:pt>
                <c:pt idx="3">
                  <c:v>601-800ms</c:v>
                </c:pt>
                <c:pt idx="4">
                  <c:v>801-1000ms</c:v>
                </c:pt>
                <c:pt idx="5">
                  <c:v>1001-1200ms</c:v>
                </c:pt>
                <c:pt idx="6">
                  <c:v>1201-1400ms</c:v>
                </c:pt>
                <c:pt idx="7">
                  <c:v>1401-1600ms</c:v>
                </c:pt>
                <c:pt idx="8">
                  <c:v>1601-1800ms</c:v>
                </c:pt>
                <c:pt idx="9">
                  <c:v>1801-2000ms</c:v>
                </c:pt>
                <c:pt idx="10">
                  <c:v>&gt;2000ms</c:v>
                </c:pt>
              </c:strCache>
            </c:strRef>
          </c:cat>
          <c:val>
            <c:numRef>
              <c:f>Gesamtdaten!$X$39:$X$49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106</c:v>
                </c:pt>
                <c:pt idx="4">
                  <c:v>79</c:v>
                </c:pt>
                <c:pt idx="5">
                  <c:v>59</c:v>
                </c:pt>
                <c:pt idx="6">
                  <c:v>27</c:v>
                </c:pt>
                <c:pt idx="7">
                  <c:v>24</c:v>
                </c:pt>
                <c:pt idx="8">
                  <c:v>13</c:v>
                </c:pt>
                <c:pt idx="9">
                  <c:v>6</c:v>
                </c:pt>
                <c:pt idx="10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2F4-40B7-88FE-D1EB5F3B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391753"/>
        <c:axId val="1528026933"/>
      </c:barChart>
      <c:catAx>
        <c:axId val="90139175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1528026933"/>
        <c:crosses val="autoZero"/>
        <c:auto val="1"/>
        <c:lblAlgn val="ctr"/>
        <c:lblOffset val="100"/>
        <c:noMultiLvlLbl val="1"/>
      </c:catAx>
      <c:valAx>
        <c:axId val="152802693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90139175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3600" b="0"/>
            </a:pPr>
            <a:r>
              <a:rPr lang="de-DE"/>
              <a:t>Durchschnittliche Reaktionszeiten für Audio und Image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D9EEB"/>
            </a:solidFill>
          </c:spPr>
          <c:invertIfNegative val="1"/>
          <c:cat>
            <c:strRef>
              <c:f>'Experiment 1'!$O$4:$O$16</c:f>
              <c:strCache>
                <c:ptCount val="13"/>
                <c:pt idx="1">
                  <c:v>Teilnehmer  1</c:v>
                </c:pt>
                <c:pt idx="2">
                  <c:v>Teilnehmer  2</c:v>
                </c:pt>
                <c:pt idx="3">
                  <c:v>Teilnehmer  3</c:v>
                </c:pt>
                <c:pt idx="4">
                  <c:v>Teilnehmer  4</c:v>
                </c:pt>
                <c:pt idx="5">
                  <c:v>Teilnehmer  5</c:v>
                </c:pt>
                <c:pt idx="6">
                  <c:v>Teilnehmer  6</c:v>
                </c:pt>
                <c:pt idx="7">
                  <c:v>Teilnehmer  7</c:v>
                </c:pt>
                <c:pt idx="8">
                  <c:v>Teilnehmer  8</c:v>
                </c:pt>
                <c:pt idx="9">
                  <c:v>Teilnehmer  9</c:v>
                </c:pt>
                <c:pt idx="10">
                  <c:v>Teilnehmer  10</c:v>
                </c:pt>
                <c:pt idx="11">
                  <c:v>Teilnehmer  11</c:v>
                </c:pt>
                <c:pt idx="12">
                  <c:v>Teilnehmer  12</c:v>
                </c:pt>
              </c:strCache>
            </c:strRef>
          </c:cat>
          <c:val>
            <c:numRef>
              <c:f>'Experiment 1'!$P$4:$P$16</c:f>
              <c:numCache>
                <c:formatCode>General</c:formatCode>
                <c:ptCount val="13"/>
                <c:pt idx="0">
                  <c:v>0</c:v>
                </c:pt>
                <c:pt idx="1">
                  <c:v>723.11764705882354</c:v>
                </c:pt>
                <c:pt idx="2">
                  <c:v>714</c:v>
                </c:pt>
                <c:pt idx="3">
                  <c:v>611.4666666666667</c:v>
                </c:pt>
                <c:pt idx="4">
                  <c:v>598.5</c:v>
                </c:pt>
                <c:pt idx="5">
                  <c:v>748.75</c:v>
                </c:pt>
                <c:pt idx="6">
                  <c:v>741.33333333333337</c:v>
                </c:pt>
                <c:pt idx="7">
                  <c:v>578.75</c:v>
                </c:pt>
                <c:pt idx="8">
                  <c:v>592.85714285714289</c:v>
                </c:pt>
                <c:pt idx="9">
                  <c:v>673.83333333333337</c:v>
                </c:pt>
                <c:pt idx="10">
                  <c:v>605.07142857142856</c:v>
                </c:pt>
                <c:pt idx="11">
                  <c:v>596.86666666666667</c:v>
                </c:pt>
                <c:pt idx="12">
                  <c:v>604.14285714285711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A7D-492C-B784-B50E2BAD6AF5}"/>
            </c:ext>
          </c:extLst>
        </c:ser>
        <c:ser>
          <c:idx val="1"/>
          <c:order val="1"/>
          <c:spPr>
            <a:solidFill>
              <a:srgbClr val="A64D79"/>
            </a:solidFill>
          </c:spPr>
          <c:invertIfNegative val="1"/>
          <c:cat>
            <c:strRef>
              <c:f>'Experiment 1'!$O$4:$O$16</c:f>
              <c:strCache>
                <c:ptCount val="13"/>
                <c:pt idx="1">
                  <c:v>Teilnehmer  1</c:v>
                </c:pt>
                <c:pt idx="2">
                  <c:v>Teilnehmer  2</c:v>
                </c:pt>
                <c:pt idx="3">
                  <c:v>Teilnehmer  3</c:v>
                </c:pt>
                <c:pt idx="4">
                  <c:v>Teilnehmer  4</c:v>
                </c:pt>
                <c:pt idx="5">
                  <c:v>Teilnehmer  5</c:v>
                </c:pt>
                <c:pt idx="6">
                  <c:v>Teilnehmer  6</c:v>
                </c:pt>
                <c:pt idx="7">
                  <c:v>Teilnehmer  7</c:v>
                </c:pt>
                <c:pt idx="8">
                  <c:v>Teilnehmer  8</c:v>
                </c:pt>
                <c:pt idx="9">
                  <c:v>Teilnehmer  9</c:v>
                </c:pt>
                <c:pt idx="10">
                  <c:v>Teilnehmer  10</c:v>
                </c:pt>
                <c:pt idx="11">
                  <c:v>Teilnehmer  11</c:v>
                </c:pt>
                <c:pt idx="12">
                  <c:v>Teilnehmer  12</c:v>
                </c:pt>
              </c:strCache>
            </c:strRef>
          </c:cat>
          <c:val>
            <c:numRef>
              <c:f>'Experiment 1'!$Q$4:$Q$16</c:f>
              <c:numCache>
                <c:formatCode>General</c:formatCode>
                <c:ptCount val="13"/>
                <c:pt idx="0">
                  <c:v>0</c:v>
                </c:pt>
                <c:pt idx="1">
                  <c:v>441</c:v>
                </c:pt>
                <c:pt idx="2">
                  <c:v>494.36842105263156</c:v>
                </c:pt>
                <c:pt idx="3">
                  <c:v>429.73333333333335</c:v>
                </c:pt>
                <c:pt idx="4">
                  <c:v>324.42857142857144</c:v>
                </c:pt>
                <c:pt idx="5">
                  <c:v>582.05555555555554</c:v>
                </c:pt>
                <c:pt idx="6">
                  <c:v>383.86666666666667</c:v>
                </c:pt>
                <c:pt idx="7">
                  <c:v>486.1</c:v>
                </c:pt>
                <c:pt idx="8">
                  <c:v>338.4375</c:v>
                </c:pt>
                <c:pt idx="9">
                  <c:v>303.44444444444446</c:v>
                </c:pt>
                <c:pt idx="10">
                  <c:v>301.875</c:v>
                </c:pt>
                <c:pt idx="11">
                  <c:v>465.33333333333331</c:v>
                </c:pt>
                <c:pt idx="12">
                  <c:v>336.4375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A7D-492C-B784-B50E2BAD6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626513"/>
        <c:axId val="2023427320"/>
      </c:barChart>
      <c:catAx>
        <c:axId val="166262651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600" b="0"/>
            </a:pPr>
            <a:endParaRPr lang="de-DE"/>
          </a:p>
        </c:txPr>
        <c:crossAx val="2023427320"/>
        <c:crosses val="autoZero"/>
        <c:auto val="1"/>
        <c:lblAlgn val="ctr"/>
        <c:lblOffset val="100"/>
        <c:noMultiLvlLbl val="1"/>
      </c:catAx>
      <c:valAx>
        <c:axId val="2023427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0"/>
            </a:pPr>
            <a:endParaRPr lang="de-DE"/>
          </a:p>
        </c:txPr>
        <c:crossAx val="16626265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3000"/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de-DE"/>
              <a:t>Reaktionszeiten Experiment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'Experiment 2'!$B$2</c:f>
              <c:strCache>
                <c:ptCount val="1"/>
                <c:pt idx="0">
                  <c:v>Teilnehmer  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2'!$B$3:$B$33</c:f>
              <c:numCache>
                <c:formatCode>General</c:formatCode>
                <c:ptCount val="31"/>
                <c:pt idx="0">
                  <c:v>756</c:v>
                </c:pt>
                <c:pt idx="1">
                  <c:v>582</c:v>
                </c:pt>
                <c:pt idx="2">
                  <c:v>679</c:v>
                </c:pt>
                <c:pt idx="3">
                  <c:v>613</c:v>
                </c:pt>
                <c:pt idx="4">
                  <c:v>587</c:v>
                </c:pt>
                <c:pt idx="5">
                  <c:v>571</c:v>
                </c:pt>
                <c:pt idx="6">
                  <c:v>644</c:v>
                </c:pt>
                <c:pt idx="7">
                  <c:v>535</c:v>
                </c:pt>
                <c:pt idx="8">
                  <c:v>485</c:v>
                </c:pt>
                <c:pt idx="9">
                  <c:v>654</c:v>
                </c:pt>
                <c:pt idx="10">
                  <c:v>574</c:v>
                </c:pt>
                <c:pt idx="11">
                  <c:v>486</c:v>
                </c:pt>
                <c:pt idx="12">
                  <c:v>439</c:v>
                </c:pt>
                <c:pt idx="13">
                  <c:v>484</c:v>
                </c:pt>
                <c:pt idx="14">
                  <c:v>564</c:v>
                </c:pt>
                <c:pt idx="15">
                  <c:v>525</c:v>
                </c:pt>
                <c:pt idx="16">
                  <c:v>631</c:v>
                </c:pt>
                <c:pt idx="17">
                  <c:v>524</c:v>
                </c:pt>
                <c:pt idx="18">
                  <c:v>610</c:v>
                </c:pt>
                <c:pt idx="19">
                  <c:v>552</c:v>
                </c:pt>
                <c:pt idx="20">
                  <c:v>589</c:v>
                </c:pt>
                <c:pt idx="21">
                  <c:v>545</c:v>
                </c:pt>
                <c:pt idx="22">
                  <c:v>415</c:v>
                </c:pt>
                <c:pt idx="23">
                  <c:v>509</c:v>
                </c:pt>
                <c:pt idx="24">
                  <c:v>566</c:v>
                </c:pt>
                <c:pt idx="25">
                  <c:v>452</c:v>
                </c:pt>
                <c:pt idx="26">
                  <c:v>658</c:v>
                </c:pt>
                <c:pt idx="27">
                  <c:v>835</c:v>
                </c:pt>
                <c:pt idx="28">
                  <c:v>448</c:v>
                </c:pt>
                <c:pt idx="29">
                  <c:v>366</c:v>
                </c:pt>
                <c:pt idx="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52-4D61-BCF8-AA9BB20970A0}"/>
            </c:ext>
          </c:extLst>
        </c:ser>
        <c:ser>
          <c:idx val="1"/>
          <c:order val="1"/>
          <c:tx>
            <c:strRef>
              <c:f>'Experiment 2'!$C$2</c:f>
              <c:strCache>
                <c:ptCount val="1"/>
                <c:pt idx="0">
                  <c:v>Teilnehmer  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2'!$C$3:$C$33</c:f>
              <c:numCache>
                <c:formatCode>General</c:formatCode>
                <c:ptCount val="31"/>
                <c:pt idx="0">
                  <c:v>1109</c:v>
                </c:pt>
                <c:pt idx="1">
                  <c:v>525</c:v>
                </c:pt>
                <c:pt idx="2">
                  <c:v>575</c:v>
                </c:pt>
                <c:pt idx="3">
                  <c:v>522</c:v>
                </c:pt>
                <c:pt idx="4">
                  <c:v>476</c:v>
                </c:pt>
                <c:pt idx="5">
                  <c:v>362</c:v>
                </c:pt>
                <c:pt idx="6">
                  <c:v>536</c:v>
                </c:pt>
                <c:pt idx="7">
                  <c:v>508</c:v>
                </c:pt>
                <c:pt idx="8">
                  <c:v>469</c:v>
                </c:pt>
                <c:pt idx="9">
                  <c:v>685</c:v>
                </c:pt>
                <c:pt idx="10">
                  <c:v>443</c:v>
                </c:pt>
                <c:pt idx="11">
                  <c:v>365</c:v>
                </c:pt>
                <c:pt idx="12">
                  <c:v>524</c:v>
                </c:pt>
                <c:pt idx="13">
                  <c:v>323</c:v>
                </c:pt>
                <c:pt idx="14">
                  <c:v>414</c:v>
                </c:pt>
                <c:pt idx="15">
                  <c:v>637</c:v>
                </c:pt>
                <c:pt idx="16">
                  <c:v>517</c:v>
                </c:pt>
                <c:pt idx="17">
                  <c:v>376</c:v>
                </c:pt>
                <c:pt idx="18">
                  <c:v>330</c:v>
                </c:pt>
                <c:pt idx="19">
                  <c:v>519</c:v>
                </c:pt>
                <c:pt idx="20">
                  <c:v>545</c:v>
                </c:pt>
                <c:pt idx="21">
                  <c:v>705</c:v>
                </c:pt>
                <c:pt idx="22">
                  <c:v>428</c:v>
                </c:pt>
                <c:pt idx="23">
                  <c:v>444</c:v>
                </c:pt>
                <c:pt idx="24">
                  <c:v>540</c:v>
                </c:pt>
                <c:pt idx="25">
                  <c:v>536</c:v>
                </c:pt>
                <c:pt idx="26">
                  <c:v>375</c:v>
                </c:pt>
                <c:pt idx="27">
                  <c:v>513</c:v>
                </c:pt>
                <c:pt idx="28">
                  <c:v>452</c:v>
                </c:pt>
                <c:pt idx="29">
                  <c:v>529</c:v>
                </c:pt>
                <c:pt idx="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52-4D61-BCF8-AA9BB20970A0}"/>
            </c:ext>
          </c:extLst>
        </c:ser>
        <c:ser>
          <c:idx val="2"/>
          <c:order val="2"/>
          <c:tx>
            <c:strRef>
              <c:f>'Experiment 2'!$D$2</c:f>
              <c:strCache>
                <c:ptCount val="1"/>
                <c:pt idx="0">
                  <c:v>Teilnehmer  3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2'!$D$3:$D$33</c:f>
              <c:numCache>
                <c:formatCode>General</c:formatCode>
                <c:ptCount val="31"/>
                <c:pt idx="0">
                  <c:v>344</c:v>
                </c:pt>
                <c:pt idx="1">
                  <c:v>392</c:v>
                </c:pt>
                <c:pt idx="2">
                  <c:v>580</c:v>
                </c:pt>
                <c:pt idx="3">
                  <c:v>472</c:v>
                </c:pt>
                <c:pt idx="4">
                  <c:v>342</c:v>
                </c:pt>
                <c:pt idx="5">
                  <c:v>432</c:v>
                </c:pt>
                <c:pt idx="6">
                  <c:v>606</c:v>
                </c:pt>
                <c:pt idx="7">
                  <c:v>456</c:v>
                </c:pt>
                <c:pt idx="8">
                  <c:v>352</c:v>
                </c:pt>
                <c:pt idx="9">
                  <c:v>320</c:v>
                </c:pt>
                <c:pt idx="10">
                  <c:v>340</c:v>
                </c:pt>
                <c:pt idx="11">
                  <c:v>348</c:v>
                </c:pt>
                <c:pt idx="12">
                  <c:v>404</c:v>
                </c:pt>
                <c:pt idx="13">
                  <c:v>406</c:v>
                </c:pt>
                <c:pt idx="14">
                  <c:v>406</c:v>
                </c:pt>
                <c:pt idx="15">
                  <c:v>368</c:v>
                </c:pt>
                <c:pt idx="16">
                  <c:v>364</c:v>
                </c:pt>
                <c:pt idx="17">
                  <c:v>362</c:v>
                </c:pt>
                <c:pt idx="18">
                  <c:v>458</c:v>
                </c:pt>
                <c:pt idx="19">
                  <c:v>331</c:v>
                </c:pt>
                <c:pt idx="20">
                  <c:v>359</c:v>
                </c:pt>
                <c:pt idx="21">
                  <c:v>447</c:v>
                </c:pt>
                <c:pt idx="22">
                  <c:v>592</c:v>
                </c:pt>
                <c:pt idx="23">
                  <c:v>339</c:v>
                </c:pt>
                <c:pt idx="24">
                  <c:v>398</c:v>
                </c:pt>
                <c:pt idx="25">
                  <c:v>507</c:v>
                </c:pt>
                <c:pt idx="26">
                  <c:v>406</c:v>
                </c:pt>
                <c:pt idx="27">
                  <c:v>330</c:v>
                </c:pt>
                <c:pt idx="28">
                  <c:v>369</c:v>
                </c:pt>
                <c:pt idx="29">
                  <c:v>402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52-4D61-BCF8-AA9BB20970A0}"/>
            </c:ext>
          </c:extLst>
        </c:ser>
        <c:ser>
          <c:idx val="3"/>
          <c:order val="3"/>
          <c:tx>
            <c:strRef>
              <c:f>'Experiment 2'!$E$2</c:f>
              <c:strCache>
                <c:ptCount val="1"/>
                <c:pt idx="0">
                  <c:v>Teilnehmer  4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2'!$E$3:$E$33</c:f>
              <c:numCache>
                <c:formatCode>General</c:formatCode>
                <c:ptCount val="31"/>
                <c:pt idx="0">
                  <c:v>726</c:v>
                </c:pt>
                <c:pt idx="1">
                  <c:v>384</c:v>
                </c:pt>
                <c:pt idx="2">
                  <c:v>298</c:v>
                </c:pt>
                <c:pt idx="3">
                  <c:v>450</c:v>
                </c:pt>
                <c:pt idx="4">
                  <c:v>462</c:v>
                </c:pt>
                <c:pt idx="5">
                  <c:v>532</c:v>
                </c:pt>
                <c:pt idx="6">
                  <c:v>302</c:v>
                </c:pt>
                <c:pt idx="7">
                  <c:v>300</c:v>
                </c:pt>
                <c:pt idx="8">
                  <c:v>380</c:v>
                </c:pt>
                <c:pt idx="9">
                  <c:v>322</c:v>
                </c:pt>
                <c:pt idx="10">
                  <c:v>458</c:v>
                </c:pt>
                <c:pt idx="11">
                  <c:v>316</c:v>
                </c:pt>
                <c:pt idx="12">
                  <c:v>576</c:v>
                </c:pt>
                <c:pt idx="13">
                  <c:v>422</c:v>
                </c:pt>
                <c:pt idx="14">
                  <c:v>562</c:v>
                </c:pt>
                <c:pt idx="15">
                  <c:v>374</c:v>
                </c:pt>
                <c:pt idx="16">
                  <c:v>316</c:v>
                </c:pt>
                <c:pt idx="17">
                  <c:v>322</c:v>
                </c:pt>
                <c:pt idx="18">
                  <c:v>326</c:v>
                </c:pt>
                <c:pt idx="19">
                  <c:v>280</c:v>
                </c:pt>
                <c:pt idx="20">
                  <c:v>310</c:v>
                </c:pt>
                <c:pt idx="21">
                  <c:v>584</c:v>
                </c:pt>
                <c:pt idx="22">
                  <c:v>372</c:v>
                </c:pt>
                <c:pt idx="23">
                  <c:v>506</c:v>
                </c:pt>
                <c:pt idx="24">
                  <c:v>296</c:v>
                </c:pt>
                <c:pt idx="25">
                  <c:v>386</c:v>
                </c:pt>
                <c:pt idx="26">
                  <c:v>286</c:v>
                </c:pt>
                <c:pt idx="27">
                  <c:v>364</c:v>
                </c:pt>
                <c:pt idx="28">
                  <c:v>350</c:v>
                </c:pt>
                <c:pt idx="29">
                  <c:v>448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52-4D61-BCF8-AA9BB20970A0}"/>
            </c:ext>
          </c:extLst>
        </c:ser>
        <c:ser>
          <c:idx val="4"/>
          <c:order val="4"/>
          <c:tx>
            <c:strRef>
              <c:f>'Experiment 2'!$F$2</c:f>
              <c:strCache>
                <c:ptCount val="1"/>
                <c:pt idx="0">
                  <c:v>Teilnehmer  5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2'!$F$3:$F$33</c:f>
              <c:numCache>
                <c:formatCode>General</c:formatCode>
                <c:ptCount val="31"/>
                <c:pt idx="0">
                  <c:v>475</c:v>
                </c:pt>
                <c:pt idx="1">
                  <c:v>391</c:v>
                </c:pt>
                <c:pt idx="2">
                  <c:v>720</c:v>
                </c:pt>
                <c:pt idx="3">
                  <c:v>490</c:v>
                </c:pt>
                <c:pt idx="4">
                  <c:v>555</c:v>
                </c:pt>
                <c:pt idx="5">
                  <c:v>302</c:v>
                </c:pt>
                <c:pt idx="6">
                  <c:v>565</c:v>
                </c:pt>
                <c:pt idx="7">
                  <c:v>687</c:v>
                </c:pt>
                <c:pt idx="8">
                  <c:v>544</c:v>
                </c:pt>
                <c:pt idx="9">
                  <c:v>624</c:v>
                </c:pt>
                <c:pt idx="10">
                  <c:v>457</c:v>
                </c:pt>
                <c:pt idx="11">
                  <c:v>525</c:v>
                </c:pt>
                <c:pt idx="12">
                  <c:v>470</c:v>
                </c:pt>
                <c:pt idx="13">
                  <c:v>454</c:v>
                </c:pt>
                <c:pt idx="14">
                  <c:v>513</c:v>
                </c:pt>
                <c:pt idx="15">
                  <c:v>552</c:v>
                </c:pt>
                <c:pt idx="16">
                  <c:v>529</c:v>
                </c:pt>
                <c:pt idx="17">
                  <c:v>537</c:v>
                </c:pt>
                <c:pt idx="18">
                  <c:v>472</c:v>
                </c:pt>
                <c:pt idx="19">
                  <c:v>480</c:v>
                </c:pt>
                <c:pt idx="20">
                  <c:v>459</c:v>
                </c:pt>
                <c:pt idx="21">
                  <c:v>526</c:v>
                </c:pt>
                <c:pt idx="22">
                  <c:v>569</c:v>
                </c:pt>
                <c:pt idx="23">
                  <c:v>637</c:v>
                </c:pt>
                <c:pt idx="24">
                  <c:v>642</c:v>
                </c:pt>
                <c:pt idx="25">
                  <c:v>449</c:v>
                </c:pt>
                <c:pt idx="26">
                  <c:v>579</c:v>
                </c:pt>
                <c:pt idx="27">
                  <c:v>521</c:v>
                </c:pt>
                <c:pt idx="28">
                  <c:v>494</c:v>
                </c:pt>
                <c:pt idx="29">
                  <c:v>547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52-4D61-BCF8-AA9BB20970A0}"/>
            </c:ext>
          </c:extLst>
        </c:ser>
        <c:ser>
          <c:idx val="5"/>
          <c:order val="5"/>
          <c:tx>
            <c:strRef>
              <c:f>'Experiment 2'!$G$2</c:f>
              <c:strCache>
                <c:ptCount val="1"/>
                <c:pt idx="0">
                  <c:v>Teilnehmer  6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2'!$G$3:$G$33</c:f>
              <c:numCache>
                <c:formatCode>General</c:formatCode>
                <c:ptCount val="31"/>
                <c:pt idx="0">
                  <c:v>388</c:v>
                </c:pt>
                <c:pt idx="1">
                  <c:v>336</c:v>
                </c:pt>
                <c:pt idx="2">
                  <c:v>358</c:v>
                </c:pt>
                <c:pt idx="3">
                  <c:v>382</c:v>
                </c:pt>
                <c:pt idx="4">
                  <c:v>572</c:v>
                </c:pt>
                <c:pt idx="5">
                  <c:v>368</c:v>
                </c:pt>
                <c:pt idx="6">
                  <c:v>464</c:v>
                </c:pt>
                <c:pt idx="7">
                  <c:v>508</c:v>
                </c:pt>
                <c:pt idx="8">
                  <c:v>402</c:v>
                </c:pt>
                <c:pt idx="9">
                  <c:v>434</c:v>
                </c:pt>
                <c:pt idx="10">
                  <c:v>540</c:v>
                </c:pt>
                <c:pt idx="11">
                  <c:v>450</c:v>
                </c:pt>
                <c:pt idx="12">
                  <c:v>462</c:v>
                </c:pt>
                <c:pt idx="13">
                  <c:v>528</c:v>
                </c:pt>
                <c:pt idx="14">
                  <c:v>524</c:v>
                </c:pt>
                <c:pt idx="15">
                  <c:v>462</c:v>
                </c:pt>
                <c:pt idx="16">
                  <c:v>426</c:v>
                </c:pt>
                <c:pt idx="17">
                  <c:v>418</c:v>
                </c:pt>
                <c:pt idx="18">
                  <c:v>544</c:v>
                </c:pt>
                <c:pt idx="19">
                  <c:v>458</c:v>
                </c:pt>
                <c:pt idx="20">
                  <c:v>488</c:v>
                </c:pt>
                <c:pt idx="21">
                  <c:v>434</c:v>
                </c:pt>
                <c:pt idx="22">
                  <c:v>464</c:v>
                </c:pt>
                <c:pt idx="23">
                  <c:v>460</c:v>
                </c:pt>
                <c:pt idx="24">
                  <c:v>538</c:v>
                </c:pt>
                <c:pt idx="25">
                  <c:v>368</c:v>
                </c:pt>
                <c:pt idx="26">
                  <c:v>398</c:v>
                </c:pt>
                <c:pt idx="27">
                  <c:v>376</c:v>
                </c:pt>
                <c:pt idx="28">
                  <c:v>470</c:v>
                </c:pt>
                <c:pt idx="29">
                  <c:v>372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52-4D61-BCF8-AA9BB20970A0}"/>
            </c:ext>
          </c:extLst>
        </c:ser>
        <c:ser>
          <c:idx val="6"/>
          <c:order val="6"/>
          <c:tx>
            <c:strRef>
              <c:f>'Experiment 2'!$H$2</c:f>
              <c:strCache>
                <c:ptCount val="1"/>
                <c:pt idx="0">
                  <c:v>Teilnehmer  7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2'!$H$3:$H$33</c:f>
              <c:numCache>
                <c:formatCode>General</c:formatCode>
                <c:ptCount val="31"/>
                <c:pt idx="0">
                  <c:v>365</c:v>
                </c:pt>
                <c:pt idx="1">
                  <c:v>646</c:v>
                </c:pt>
                <c:pt idx="2">
                  <c:v>369</c:v>
                </c:pt>
                <c:pt idx="3">
                  <c:v>863</c:v>
                </c:pt>
                <c:pt idx="4">
                  <c:v>348</c:v>
                </c:pt>
                <c:pt idx="5">
                  <c:v>307</c:v>
                </c:pt>
                <c:pt idx="6">
                  <c:v>532</c:v>
                </c:pt>
                <c:pt idx="7">
                  <c:v>913</c:v>
                </c:pt>
                <c:pt idx="8">
                  <c:v>539</c:v>
                </c:pt>
                <c:pt idx="9">
                  <c:v>477</c:v>
                </c:pt>
                <c:pt idx="10">
                  <c:v>568</c:v>
                </c:pt>
                <c:pt idx="11">
                  <c:v>583</c:v>
                </c:pt>
                <c:pt idx="12">
                  <c:v>549</c:v>
                </c:pt>
                <c:pt idx="13">
                  <c:v>826</c:v>
                </c:pt>
                <c:pt idx="14">
                  <c:v>422</c:v>
                </c:pt>
                <c:pt idx="15">
                  <c:v>326</c:v>
                </c:pt>
                <c:pt idx="16">
                  <c:v>587</c:v>
                </c:pt>
                <c:pt idx="17">
                  <c:v>455</c:v>
                </c:pt>
                <c:pt idx="18">
                  <c:v>549</c:v>
                </c:pt>
                <c:pt idx="19">
                  <c:v>463</c:v>
                </c:pt>
                <c:pt idx="20">
                  <c:v>351</c:v>
                </c:pt>
                <c:pt idx="21">
                  <c:v>429</c:v>
                </c:pt>
                <c:pt idx="22">
                  <c:v>453</c:v>
                </c:pt>
                <c:pt idx="23">
                  <c:v>566</c:v>
                </c:pt>
                <c:pt idx="24">
                  <c:v>564</c:v>
                </c:pt>
                <c:pt idx="25">
                  <c:v>402</c:v>
                </c:pt>
                <c:pt idx="26">
                  <c:v>393</c:v>
                </c:pt>
                <c:pt idx="27">
                  <c:v>570</c:v>
                </c:pt>
                <c:pt idx="28">
                  <c:v>452</c:v>
                </c:pt>
                <c:pt idx="29">
                  <c:v>313</c:v>
                </c:pt>
                <c:pt idx="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52-4D61-BCF8-AA9BB20970A0}"/>
            </c:ext>
          </c:extLst>
        </c:ser>
        <c:ser>
          <c:idx val="7"/>
          <c:order val="7"/>
          <c:tx>
            <c:strRef>
              <c:f>'Experiment 2'!$I$2</c:f>
              <c:strCache>
                <c:ptCount val="1"/>
                <c:pt idx="0">
                  <c:v>Teilnehmer  8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2'!$I$3:$I$33</c:f>
              <c:numCache>
                <c:formatCode>General</c:formatCode>
                <c:ptCount val="31"/>
                <c:pt idx="0">
                  <c:v>360</c:v>
                </c:pt>
                <c:pt idx="1">
                  <c:v>495</c:v>
                </c:pt>
                <c:pt idx="2">
                  <c:v>319</c:v>
                </c:pt>
                <c:pt idx="3">
                  <c:v>342</c:v>
                </c:pt>
                <c:pt idx="4">
                  <c:v>512</c:v>
                </c:pt>
                <c:pt idx="5">
                  <c:v>453</c:v>
                </c:pt>
                <c:pt idx="6">
                  <c:v>418</c:v>
                </c:pt>
                <c:pt idx="7">
                  <c:v>357</c:v>
                </c:pt>
                <c:pt idx="8">
                  <c:v>475</c:v>
                </c:pt>
                <c:pt idx="9">
                  <c:v>460</c:v>
                </c:pt>
                <c:pt idx="10">
                  <c:v>345</c:v>
                </c:pt>
                <c:pt idx="11">
                  <c:v>423</c:v>
                </c:pt>
                <c:pt idx="12">
                  <c:v>397</c:v>
                </c:pt>
                <c:pt idx="13">
                  <c:v>519</c:v>
                </c:pt>
                <c:pt idx="14">
                  <c:v>562</c:v>
                </c:pt>
                <c:pt idx="15">
                  <c:v>434</c:v>
                </c:pt>
                <c:pt idx="16">
                  <c:v>537</c:v>
                </c:pt>
                <c:pt idx="17">
                  <c:v>428</c:v>
                </c:pt>
                <c:pt idx="18">
                  <c:v>382</c:v>
                </c:pt>
                <c:pt idx="19">
                  <c:v>480</c:v>
                </c:pt>
                <c:pt idx="20">
                  <c:v>544</c:v>
                </c:pt>
                <c:pt idx="21">
                  <c:v>485</c:v>
                </c:pt>
                <c:pt idx="22">
                  <c:v>525</c:v>
                </c:pt>
                <c:pt idx="23">
                  <c:v>616</c:v>
                </c:pt>
                <c:pt idx="24">
                  <c:v>623</c:v>
                </c:pt>
                <c:pt idx="25">
                  <c:v>524</c:v>
                </c:pt>
                <c:pt idx="26">
                  <c:v>465</c:v>
                </c:pt>
                <c:pt idx="27">
                  <c:v>482</c:v>
                </c:pt>
                <c:pt idx="28">
                  <c:v>522</c:v>
                </c:pt>
                <c:pt idx="29">
                  <c:v>334</c:v>
                </c:pt>
                <c:pt idx="3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52-4D61-BCF8-AA9BB20970A0}"/>
            </c:ext>
          </c:extLst>
        </c:ser>
        <c:ser>
          <c:idx val="8"/>
          <c:order val="8"/>
          <c:tx>
            <c:strRef>
              <c:f>'Experiment 2'!$J$2</c:f>
              <c:strCache>
                <c:ptCount val="1"/>
                <c:pt idx="0">
                  <c:v>Teilnehmer  9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  <a:ln cmpd="sng">
                <a:solidFill>
                  <a:srgbClr val="636363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2'!$J$3:$J$32</c:f>
              <c:numCache>
                <c:formatCode>General</c:formatCode>
                <c:ptCount val="30"/>
                <c:pt idx="0">
                  <c:v>352</c:v>
                </c:pt>
                <c:pt idx="1">
                  <c:v>398</c:v>
                </c:pt>
                <c:pt idx="2">
                  <c:v>357</c:v>
                </c:pt>
                <c:pt idx="3">
                  <c:v>353</c:v>
                </c:pt>
                <c:pt idx="4">
                  <c:v>368</c:v>
                </c:pt>
                <c:pt idx="5">
                  <c:v>590</c:v>
                </c:pt>
                <c:pt idx="6">
                  <c:v>288</c:v>
                </c:pt>
                <c:pt idx="7">
                  <c:v>490</c:v>
                </c:pt>
                <c:pt idx="8">
                  <c:v>440</c:v>
                </c:pt>
                <c:pt idx="9">
                  <c:v>350</c:v>
                </c:pt>
                <c:pt idx="10">
                  <c:v>341</c:v>
                </c:pt>
                <c:pt idx="11">
                  <c:v>648</c:v>
                </c:pt>
                <c:pt idx="12">
                  <c:v>523</c:v>
                </c:pt>
                <c:pt idx="13">
                  <c:v>324</c:v>
                </c:pt>
                <c:pt idx="14">
                  <c:v>371</c:v>
                </c:pt>
                <c:pt idx="15">
                  <c:v>276</c:v>
                </c:pt>
                <c:pt idx="16">
                  <c:v>338</c:v>
                </c:pt>
                <c:pt idx="17">
                  <c:v>339</c:v>
                </c:pt>
                <c:pt idx="18">
                  <c:v>341</c:v>
                </c:pt>
                <c:pt idx="19">
                  <c:v>363</c:v>
                </c:pt>
                <c:pt idx="20">
                  <c:v>318</c:v>
                </c:pt>
                <c:pt idx="21">
                  <c:v>326</c:v>
                </c:pt>
                <c:pt idx="22">
                  <c:v>409</c:v>
                </c:pt>
                <c:pt idx="23">
                  <c:v>437</c:v>
                </c:pt>
                <c:pt idx="24">
                  <c:v>374</c:v>
                </c:pt>
                <c:pt idx="25">
                  <c:v>695</c:v>
                </c:pt>
                <c:pt idx="26">
                  <c:v>331</c:v>
                </c:pt>
                <c:pt idx="27">
                  <c:v>369</c:v>
                </c:pt>
                <c:pt idx="28">
                  <c:v>327</c:v>
                </c:pt>
                <c:pt idx="29">
                  <c:v>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52-4D61-BCF8-AA9BB20970A0}"/>
            </c:ext>
          </c:extLst>
        </c:ser>
        <c:ser>
          <c:idx val="9"/>
          <c:order val="9"/>
          <c:tx>
            <c:strRef>
              <c:f>'Experiment 2'!$K$2</c:f>
              <c:strCache>
                <c:ptCount val="1"/>
                <c:pt idx="0">
                  <c:v>Teilnehmer  10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  <a:ln cmpd="sng">
                <a:solidFill>
                  <a:srgbClr val="997300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2'!$K$3:$K$32</c:f>
              <c:numCache>
                <c:formatCode>General</c:formatCode>
                <c:ptCount val="30"/>
                <c:pt idx="0">
                  <c:v>447</c:v>
                </c:pt>
                <c:pt idx="1">
                  <c:v>398</c:v>
                </c:pt>
                <c:pt idx="2">
                  <c:v>331</c:v>
                </c:pt>
                <c:pt idx="3">
                  <c:v>301</c:v>
                </c:pt>
                <c:pt idx="4">
                  <c:v>349</c:v>
                </c:pt>
                <c:pt idx="5">
                  <c:v>340</c:v>
                </c:pt>
                <c:pt idx="6">
                  <c:v>364</c:v>
                </c:pt>
                <c:pt idx="7">
                  <c:v>334</c:v>
                </c:pt>
                <c:pt idx="8">
                  <c:v>307</c:v>
                </c:pt>
                <c:pt idx="9">
                  <c:v>316</c:v>
                </c:pt>
                <c:pt idx="10">
                  <c:v>455</c:v>
                </c:pt>
                <c:pt idx="11">
                  <c:v>406</c:v>
                </c:pt>
                <c:pt idx="12">
                  <c:v>411</c:v>
                </c:pt>
                <c:pt idx="13">
                  <c:v>315</c:v>
                </c:pt>
                <c:pt idx="14">
                  <c:v>389</c:v>
                </c:pt>
                <c:pt idx="15">
                  <c:v>392</c:v>
                </c:pt>
                <c:pt idx="16">
                  <c:v>460</c:v>
                </c:pt>
                <c:pt idx="17">
                  <c:v>336</c:v>
                </c:pt>
                <c:pt idx="18">
                  <c:v>421</c:v>
                </c:pt>
                <c:pt idx="19">
                  <c:v>319</c:v>
                </c:pt>
                <c:pt idx="20">
                  <c:v>477</c:v>
                </c:pt>
                <c:pt idx="21">
                  <c:v>335</c:v>
                </c:pt>
                <c:pt idx="22">
                  <c:v>322</c:v>
                </c:pt>
                <c:pt idx="23">
                  <c:v>292</c:v>
                </c:pt>
                <c:pt idx="24">
                  <c:v>358</c:v>
                </c:pt>
                <c:pt idx="25">
                  <c:v>279</c:v>
                </c:pt>
                <c:pt idx="26">
                  <c:v>366</c:v>
                </c:pt>
                <c:pt idx="27">
                  <c:v>404</c:v>
                </c:pt>
                <c:pt idx="28">
                  <c:v>503</c:v>
                </c:pt>
                <c:pt idx="29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52-4D61-BCF8-AA9BB20970A0}"/>
            </c:ext>
          </c:extLst>
        </c:ser>
        <c:ser>
          <c:idx val="10"/>
          <c:order val="10"/>
          <c:tx>
            <c:strRef>
              <c:f>'Experiment 2'!$L$2</c:f>
              <c:strCache>
                <c:ptCount val="1"/>
                <c:pt idx="0">
                  <c:v>Teilnehmer  11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375D80"/>
              </a:solidFill>
              <a:ln cmpd="sng">
                <a:solidFill>
                  <a:srgbClr val="375D80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2'!$L$3:$L$32</c:f>
              <c:numCache>
                <c:formatCode>General</c:formatCode>
                <c:ptCount val="30"/>
                <c:pt idx="0">
                  <c:v>532</c:v>
                </c:pt>
                <c:pt idx="1">
                  <c:v>428</c:v>
                </c:pt>
                <c:pt idx="2">
                  <c:v>447</c:v>
                </c:pt>
                <c:pt idx="3">
                  <c:v>371</c:v>
                </c:pt>
                <c:pt idx="4">
                  <c:v>316</c:v>
                </c:pt>
                <c:pt idx="5">
                  <c:v>488</c:v>
                </c:pt>
                <c:pt idx="6">
                  <c:v>426</c:v>
                </c:pt>
                <c:pt idx="7">
                  <c:v>586</c:v>
                </c:pt>
                <c:pt idx="8">
                  <c:v>804</c:v>
                </c:pt>
                <c:pt idx="9">
                  <c:v>556</c:v>
                </c:pt>
                <c:pt idx="10">
                  <c:v>380</c:v>
                </c:pt>
                <c:pt idx="11">
                  <c:v>509</c:v>
                </c:pt>
                <c:pt idx="12">
                  <c:v>575</c:v>
                </c:pt>
                <c:pt idx="13">
                  <c:v>549</c:v>
                </c:pt>
                <c:pt idx="14">
                  <c:v>338</c:v>
                </c:pt>
                <c:pt idx="15">
                  <c:v>465</c:v>
                </c:pt>
                <c:pt idx="16">
                  <c:v>582</c:v>
                </c:pt>
                <c:pt idx="17">
                  <c:v>433</c:v>
                </c:pt>
                <c:pt idx="18">
                  <c:v>320</c:v>
                </c:pt>
                <c:pt idx="19">
                  <c:v>495</c:v>
                </c:pt>
                <c:pt idx="20">
                  <c:v>460</c:v>
                </c:pt>
                <c:pt idx="21">
                  <c:v>464</c:v>
                </c:pt>
                <c:pt idx="22">
                  <c:v>299</c:v>
                </c:pt>
                <c:pt idx="23">
                  <c:v>549</c:v>
                </c:pt>
                <c:pt idx="24">
                  <c:v>528</c:v>
                </c:pt>
                <c:pt idx="25">
                  <c:v>424</c:v>
                </c:pt>
                <c:pt idx="26">
                  <c:v>571</c:v>
                </c:pt>
                <c:pt idx="27">
                  <c:v>431</c:v>
                </c:pt>
                <c:pt idx="28">
                  <c:v>501</c:v>
                </c:pt>
                <c:pt idx="29">
                  <c:v>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952-4D61-BCF8-AA9BB20970A0}"/>
            </c:ext>
          </c:extLst>
        </c:ser>
        <c:ser>
          <c:idx val="11"/>
          <c:order val="11"/>
          <c:tx>
            <c:strRef>
              <c:f>'Experiment 2'!$M$2</c:f>
              <c:strCache>
                <c:ptCount val="1"/>
                <c:pt idx="0">
                  <c:v>Teilnehmer  12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3682B"/>
              </a:solidFill>
              <a:ln cmpd="sng">
                <a:solidFill>
                  <a:srgbClr val="43682B"/>
                </a:solidFill>
              </a:ln>
            </c:spPr>
          </c:marker>
          <c:xVal>
            <c:strRef>
              <c:f>'Experiment 2'!$A$3:$A$33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2'!$M$3:$M$32</c:f>
              <c:numCache>
                <c:formatCode>General</c:formatCode>
                <c:ptCount val="30"/>
                <c:pt idx="0">
                  <c:v>280</c:v>
                </c:pt>
                <c:pt idx="1">
                  <c:v>611</c:v>
                </c:pt>
                <c:pt idx="2">
                  <c:v>474</c:v>
                </c:pt>
                <c:pt idx="3">
                  <c:v>435</c:v>
                </c:pt>
                <c:pt idx="4">
                  <c:v>500</c:v>
                </c:pt>
                <c:pt idx="5">
                  <c:v>471</c:v>
                </c:pt>
                <c:pt idx="6">
                  <c:v>384</c:v>
                </c:pt>
                <c:pt idx="7">
                  <c:v>586</c:v>
                </c:pt>
                <c:pt idx="8">
                  <c:v>485</c:v>
                </c:pt>
                <c:pt idx="9">
                  <c:v>488</c:v>
                </c:pt>
                <c:pt idx="10">
                  <c:v>485</c:v>
                </c:pt>
                <c:pt idx="11">
                  <c:v>559</c:v>
                </c:pt>
                <c:pt idx="12">
                  <c:v>774</c:v>
                </c:pt>
                <c:pt idx="13">
                  <c:v>433</c:v>
                </c:pt>
                <c:pt idx="14">
                  <c:v>387</c:v>
                </c:pt>
                <c:pt idx="15">
                  <c:v>409</c:v>
                </c:pt>
                <c:pt idx="16">
                  <c:v>459</c:v>
                </c:pt>
                <c:pt idx="17">
                  <c:v>348</c:v>
                </c:pt>
                <c:pt idx="18">
                  <c:v>341</c:v>
                </c:pt>
                <c:pt idx="19">
                  <c:v>401</c:v>
                </c:pt>
                <c:pt idx="20">
                  <c:v>320</c:v>
                </c:pt>
                <c:pt idx="21">
                  <c:v>372</c:v>
                </c:pt>
                <c:pt idx="22">
                  <c:v>406</c:v>
                </c:pt>
                <c:pt idx="23">
                  <c:v>436</c:v>
                </c:pt>
                <c:pt idx="24">
                  <c:v>475</c:v>
                </c:pt>
                <c:pt idx="25">
                  <c:v>413</c:v>
                </c:pt>
                <c:pt idx="26">
                  <c:v>398</c:v>
                </c:pt>
                <c:pt idx="27">
                  <c:v>429</c:v>
                </c:pt>
                <c:pt idx="28">
                  <c:v>468</c:v>
                </c:pt>
                <c:pt idx="29">
                  <c:v>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952-4D61-BCF8-AA9BB209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60955"/>
        <c:axId val="1472016927"/>
      </c:scatterChart>
      <c:valAx>
        <c:axId val="60086095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1472016927"/>
        <c:crosses val="autoZero"/>
        <c:crossBetween val="midCat"/>
      </c:valAx>
      <c:valAx>
        <c:axId val="147201692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600860955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de-DE"/>
              <a:t>Reaktionszeiten Experiment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'Experiment 3'!$B$2</c:f>
              <c:strCache>
                <c:ptCount val="1"/>
                <c:pt idx="0">
                  <c:v>Teilnehmer  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3'!$B$3:$B$33</c:f>
              <c:numCache>
                <c:formatCode>General</c:formatCode>
                <c:ptCount val="31"/>
                <c:pt idx="0">
                  <c:v>4401</c:v>
                </c:pt>
                <c:pt idx="1">
                  <c:v>1639</c:v>
                </c:pt>
                <c:pt idx="2">
                  <c:v>1330</c:v>
                </c:pt>
                <c:pt idx="3">
                  <c:v>1000</c:v>
                </c:pt>
                <c:pt idx="4">
                  <c:v>1188</c:v>
                </c:pt>
                <c:pt idx="5">
                  <c:v>933</c:v>
                </c:pt>
                <c:pt idx="6">
                  <c:v>802</c:v>
                </c:pt>
                <c:pt idx="7">
                  <c:v>1074</c:v>
                </c:pt>
                <c:pt idx="8">
                  <c:v>760</c:v>
                </c:pt>
                <c:pt idx="9">
                  <c:v>758</c:v>
                </c:pt>
                <c:pt idx="10">
                  <c:v>1675</c:v>
                </c:pt>
                <c:pt idx="11">
                  <c:v>1105</c:v>
                </c:pt>
                <c:pt idx="12">
                  <c:v>2572</c:v>
                </c:pt>
                <c:pt idx="13">
                  <c:v>972</c:v>
                </c:pt>
                <c:pt idx="14">
                  <c:v>1421</c:v>
                </c:pt>
                <c:pt idx="15">
                  <c:v>1007</c:v>
                </c:pt>
                <c:pt idx="16">
                  <c:v>1006</c:v>
                </c:pt>
                <c:pt idx="17">
                  <c:v>1548</c:v>
                </c:pt>
                <c:pt idx="18">
                  <c:v>1070</c:v>
                </c:pt>
                <c:pt idx="19">
                  <c:v>790</c:v>
                </c:pt>
                <c:pt idx="20">
                  <c:v>1486</c:v>
                </c:pt>
                <c:pt idx="21">
                  <c:v>1029</c:v>
                </c:pt>
                <c:pt idx="22">
                  <c:v>1624</c:v>
                </c:pt>
                <c:pt idx="23">
                  <c:v>1798</c:v>
                </c:pt>
                <c:pt idx="24">
                  <c:v>1654</c:v>
                </c:pt>
                <c:pt idx="25">
                  <c:v>1594</c:v>
                </c:pt>
                <c:pt idx="26">
                  <c:v>1330</c:v>
                </c:pt>
                <c:pt idx="27">
                  <c:v>904</c:v>
                </c:pt>
                <c:pt idx="28">
                  <c:v>1171</c:v>
                </c:pt>
                <c:pt idx="29">
                  <c:v>542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D-4981-8638-684E4D5E6D1C}"/>
            </c:ext>
          </c:extLst>
        </c:ser>
        <c:ser>
          <c:idx val="1"/>
          <c:order val="1"/>
          <c:tx>
            <c:strRef>
              <c:f>'Experiment 3'!$C$2</c:f>
              <c:strCache>
                <c:ptCount val="1"/>
                <c:pt idx="0">
                  <c:v>Teilnehmer  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3'!$C$3:$C$33</c:f>
              <c:numCache>
                <c:formatCode>General</c:formatCode>
                <c:ptCount val="31"/>
                <c:pt idx="0">
                  <c:v>2828</c:v>
                </c:pt>
                <c:pt idx="1">
                  <c:v>1669</c:v>
                </c:pt>
                <c:pt idx="2">
                  <c:v>875</c:v>
                </c:pt>
                <c:pt idx="3">
                  <c:v>1870</c:v>
                </c:pt>
                <c:pt idx="4">
                  <c:v>1741</c:v>
                </c:pt>
                <c:pt idx="5">
                  <c:v>954</c:v>
                </c:pt>
                <c:pt idx="6">
                  <c:v>1194</c:v>
                </c:pt>
                <c:pt idx="7">
                  <c:v>1286</c:v>
                </c:pt>
                <c:pt idx="8">
                  <c:v>4507</c:v>
                </c:pt>
                <c:pt idx="9">
                  <c:v>816</c:v>
                </c:pt>
                <c:pt idx="10">
                  <c:v>2580</c:v>
                </c:pt>
                <c:pt idx="11">
                  <c:v>933</c:v>
                </c:pt>
                <c:pt idx="12">
                  <c:v>920</c:v>
                </c:pt>
                <c:pt idx="13">
                  <c:v>1075</c:v>
                </c:pt>
                <c:pt idx="14">
                  <c:v>634</c:v>
                </c:pt>
                <c:pt idx="15">
                  <c:v>718</c:v>
                </c:pt>
                <c:pt idx="16">
                  <c:v>1026</c:v>
                </c:pt>
                <c:pt idx="17">
                  <c:v>1049</c:v>
                </c:pt>
                <c:pt idx="18">
                  <c:v>783</c:v>
                </c:pt>
                <c:pt idx="19">
                  <c:v>1009</c:v>
                </c:pt>
                <c:pt idx="20">
                  <c:v>1252</c:v>
                </c:pt>
                <c:pt idx="21">
                  <c:v>734</c:v>
                </c:pt>
                <c:pt idx="22">
                  <c:v>776</c:v>
                </c:pt>
                <c:pt idx="23">
                  <c:v>823</c:v>
                </c:pt>
                <c:pt idx="24">
                  <c:v>929</c:v>
                </c:pt>
                <c:pt idx="25">
                  <c:v>668</c:v>
                </c:pt>
                <c:pt idx="26">
                  <c:v>856</c:v>
                </c:pt>
                <c:pt idx="27">
                  <c:v>731</c:v>
                </c:pt>
                <c:pt idx="28">
                  <c:v>1092</c:v>
                </c:pt>
                <c:pt idx="29">
                  <c:v>604</c:v>
                </c:pt>
                <c:pt idx="3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DD-4981-8638-684E4D5E6D1C}"/>
            </c:ext>
          </c:extLst>
        </c:ser>
        <c:ser>
          <c:idx val="2"/>
          <c:order val="2"/>
          <c:tx>
            <c:strRef>
              <c:f>'Experiment 3'!$D$2</c:f>
              <c:strCache>
                <c:ptCount val="1"/>
                <c:pt idx="0">
                  <c:v>Teilnehmer  3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3'!$D$3:$D$33</c:f>
              <c:numCache>
                <c:formatCode>General</c:formatCode>
                <c:ptCount val="31"/>
                <c:pt idx="0">
                  <c:v>1520</c:v>
                </c:pt>
                <c:pt idx="1">
                  <c:v>1440</c:v>
                </c:pt>
                <c:pt idx="2">
                  <c:v>782</c:v>
                </c:pt>
                <c:pt idx="3">
                  <c:v>780</c:v>
                </c:pt>
                <c:pt idx="4">
                  <c:v>966</c:v>
                </c:pt>
                <c:pt idx="5">
                  <c:v>1190</c:v>
                </c:pt>
                <c:pt idx="6">
                  <c:v>724</c:v>
                </c:pt>
                <c:pt idx="7">
                  <c:v>1092</c:v>
                </c:pt>
                <c:pt idx="8">
                  <c:v>660</c:v>
                </c:pt>
                <c:pt idx="9">
                  <c:v>604</c:v>
                </c:pt>
                <c:pt idx="10">
                  <c:v>1014</c:v>
                </c:pt>
                <c:pt idx="11">
                  <c:v>570</c:v>
                </c:pt>
                <c:pt idx="12">
                  <c:v>530</c:v>
                </c:pt>
                <c:pt idx="13">
                  <c:v>1034</c:v>
                </c:pt>
                <c:pt idx="14">
                  <c:v>590</c:v>
                </c:pt>
                <c:pt idx="15">
                  <c:v>1092</c:v>
                </c:pt>
                <c:pt idx="16">
                  <c:v>850</c:v>
                </c:pt>
                <c:pt idx="17">
                  <c:v>940</c:v>
                </c:pt>
                <c:pt idx="18">
                  <c:v>626</c:v>
                </c:pt>
                <c:pt idx="19">
                  <c:v>1504</c:v>
                </c:pt>
                <c:pt idx="20">
                  <c:v>722</c:v>
                </c:pt>
                <c:pt idx="21">
                  <c:v>630</c:v>
                </c:pt>
                <c:pt idx="22">
                  <c:v>890</c:v>
                </c:pt>
                <c:pt idx="23">
                  <c:v>686</c:v>
                </c:pt>
                <c:pt idx="24">
                  <c:v>708</c:v>
                </c:pt>
                <c:pt idx="25">
                  <c:v>966</c:v>
                </c:pt>
                <c:pt idx="26">
                  <c:v>1428</c:v>
                </c:pt>
                <c:pt idx="27">
                  <c:v>928</c:v>
                </c:pt>
                <c:pt idx="28">
                  <c:v>756</c:v>
                </c:pt>
                <c:pt idx="29">
                  <c:v>391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DD-4981-8638-684E4D5E6D1C}"/>
            </c:ext>
          </c:extLst>
        </c:ser>
        <c:ser>
          <c:idx val="3"/>
          <c:order val="3"/>
          <c:tx>
            <c:strRef>
              <c:f>'Experiment 3'!$E$2</c:f>
              <c:strCache>
                <c:ptCount val="1"/>
                <c:pt idx="0">
                  <c:v>Teilnehmer  4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3'!$E$3:$E$33</c:f>
              <c:numCache>
                <c:formatCode>General</c:formatCode>
                <c:ptCount val="31"/>
                <c:pt idx="0">
                  <c:v>882</c:v>
                </c:pt>
                <c:pt idx="1">
                  <c:v>832</c:v>
                </c:pt>
                <c:pt idx="2">
                  <c:v>1166</c:v>
                </c:pt>
                <c:pt idx="3">
                  <c:v>706</c:v>
                </c:pt>
                <c:pt idx="4">
                  <c:v>898</c:v>
                </c:pt>
                <c:pt idx="5">
                  <c:v>1040</c:v>
                </c:pt>
                <c:pt idx="6">
                  <c:v>640</c:v>
                </c:pt>
                <c:pt idx="7">
                  <c:v>1228</c:v>
                </c:pt>
                <c:pt idx="8">
                  <c:v>924</c:v>
                </c:pt>
                <c:pt idx="9">
                  <c:v>850</c:v>
                </c:pt>
                <c:pt idx="10">
                  <c:v>620</c:v>
                </c:pt>
                <c:pt idx="11">
                  <c:v>608</c:v>
                </c:pt>
                <c:pt idx="12">
                  <c:v>822</c:v>
                </c:pt>
                <c:pt idx="13">
                  <c:v>672</c:v>
                </c:pt>
                <c:pt idx="14">
                  <c:v>620</c:v>
                </c:pt>
                <c:pt idx="15">
                  <c:v>662</c:v>
                </c:pt>
                <c:pt idx="16">
                  <c:v>1154</c:v>
                </c:pt>
                <c:pt idx="17">
                  <c:v>592</c:v>
                </c:pt>
                <c:pt idx="18">
                  <c:v>544</c:v>
                </c:pt>
                <c:pt idx="19">
                  <c:v>648</c:v>
                </c:pt>
                <c:pt idx="20">
                  <c:v>616</c:v>
                </c:pt>
                <c:pt idx="21">
                  <c:v>510</c:v>
                </c:pt>
                <c:pt idx="22">
                  <c:v>932</c:v>
                </c:pt>
                <c:pt idx="23">
                  <c:v>740</c:v>
                </c:pt>
                <c:pt idx="24">
                  <c:v>606</c:v>
                </c:pt>
                <c:pt idx="25">
                  <c:v>766</c:v>
                </c:pt>
                <c:pt idx="26">
                  <c:v>742</c:v>
                </c:pt>
                <c:pt idx="27">
                  <c:v>704</c:v>
                </c:pt>
                <c:pt idx="28">
                  <c:v>726</c:v>
                </c:pt>
                <c:pt idx="29">
                  <c:v>466</c:v>
                </c:pt>
                <c:pt idx="3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DD-4981-8638-684E4D5E6D1C}"/>
            </c:ext>
          </c:extLst>
        </c:ser>
        <c:ser>
          <c:idx val="4"/>
          <c:order val="4"/>
          <c:tx>
            <c:strRef>
              <c:f>'Experiment 3'!$F$2</c:f>
              <c:strCache>
                <c:ptCount val="1"/>
                <c:pt idx="0">
                  <c:v>Teilnehmer  5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3'!$F$3:$F$33</c:f>
              <c:numCache>
                <c:formatCode>General</c:formatCode>
                <c:ptCount val="31"/>
                <c:pt idx="0">
                  <c:v>1124</c:v>
                </c:pt>
                <c:pt idx="1">
                  <c:v>921</c:v>
                </c:pt>
                <c:pt idx="2">
                  <c:v>1123</c:v>
                </c:pt>
                <c:pt idx="3">
                  <c:v>926</c:v>
                </c:pt>
                <c:pt idx="4">
                  <c:v>976</c:v>
                </c:pt>
                <c:pt idx="5">
                  <c:v>1570</c:v>
                </c:pt>
                <c:pt idx="6">
                  <c:v>1059</c:v>
                </c:pt>
                <c:pt idx="7">
                  <c:v>1414</c:v>
                </c:pt>
                <c:pt idx="8">
                  <c:v>1367</c:v>
                </c:pt>
                <c:pt idx="9">
                  <c:v>2576</c:v>
                </c:pt>
                <c:pt idx="10">
                  <c:v>982</c:v>
                </c:pt>
                <c:pt idx="11">
                  <c:v>986</c:v>
                </c:pt>
                <c:pt idx="12">
                  <c:v>1433</c:v>
                </c:pt>
                <c:pt idx="13">
                  <c:v>860</c:v>
                </c:pt>
                <c:pt idx="14">
                  <c:v>1397</c:v>
                </c:pt>
                <c:pt idx="15">
                  <c:v>1614</c:v>
                </c:pt>
                <c:pt idx="16">
                  <c:v>928</c:v>
                </c:pt>
                <c:pt idx="17">
                  <c:v>910</c:v>
                </c:pt>
                <c:pt idx="18">
                  <c:v>900</c:v>
                </c:pt>
                <c:pt idx="19">
                  <c:v>1424</c:v>
                </c:pt>
                <c:pt idx="20">
                  <c:v>1193</c:v>
                </c:pt>
                <c:pt idx="21">
                  <c:v>1194</c:v>
                </c:pt>
                <c:pt idx="22">
                  <c:v>978</c:v>
                </c:pt>
                <c:pt idx="23">
                  <c:v>1046</c:v>
                </c:pt>
                <c:pt idx="24">
                  <c:v>767</c:v>
                </c:pt>
                <c:pt idx="25">
                  <c:v>752</c:v>
                </c:pt>
                <c:pt idx="26">
                  <c:v>801</c:v>
                </c:pt>
                <c:pt idx="27">
                  <c:v>922</c:v>
                </c:pt>
                <c:pt idx="28">
                  <c:v>1053</c:v>
                </c:pt>
                <c:pt idx="29">
                  <c:v>605</c:v>
                </c:pt>
                <c:pt idx="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DD-4981-8638-684E4D5E6D1C}"/>
            </c:ext>
          </c:extLst>
        </c:ser>
        <c:ser>
          <c:idx val="5"/>
          <c:order val="5"/>
          <c:tx>
            <c:strRef>
              <c:f>'Experiment 3'!$G$2</c:f>
              <c:strCache>
                <c:ptCount val="1"/>
                <c:pt idx="0">
                  <c:v>Teilnehmer  6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3'!$G$3:$G$33</c:f>
              <c:numCache>
                <c:formatCode>General</c:formatCode>
                <c:ptCount val="31"/>
                <c:pt idx="0">
                  <c:v>1232</c:v>
                </c:pt>
                <c:pt idx="1">
                  <c:v>856</c:v>
                </c:pt>
                <c:pt idx="2">
                  <c:v>1134</c:v>
                </c:pt>
                <c:pt idx="3">
                  <c:v>886</c:v>
                </c:pt>
                <c:pt idx="4">
                  <c:v>1194</c:v>
                </c:pt>
                <c:pt idx="5">
                  <c:v>1380</c:v>
                </c:pt>
                <c:pt idx="6">
                  <c:v>1320</c:v>
                </c:pt>
                <c:pt idx="7">
                  <c:v>928</c:v>
                </c:pt>
                <c:pt idx="8">
                  <c:v>1226</c:v>
                </c:pt>
                <c:pt idx="9">
                  <c:v>696</c:v>
                </c:pt>
                <c:pt idx="10">
                  <c:v>852</c:v>
                </c:pt>
                <c:pt idx="11">
                  <c:v>708</c:v>
                </c:pt>
                <c:pt idx="12">
                  <c:v>842</c:v>
                </c:pt>
                <c:pt idx="13">
                  <c:v>1076</c:v>
                </c:pt>
                <c:pt idx="14">
                  <c:v>1028</c:v>
                </c:pt>
                <c:pt idx="15">
                  <c:v>950</c:v>
                </c:pt>
                <c:pt idx="16">
                  <c:v>1020</c:v>
                </c:pt>
                <c:pt idx="17">
                  <c:v>892</c:v>
                </c:pt>
                <c:pt idx="18">
                  <c:v>1172</c:v>
                </c:pt>
                <c:pt idx="19">
                  <c:v>646</c:v>
                </c:pt>
                <c:pt idx="20">
                  <c:v>640</c:v>
                </c:pt>
                <c:pt idx="21">
                  <c:v>978</c:v>
                </c:pt>
                <c:pt idx="22">
                  <c:v>768</c:v>
                </c:pt>
                <c:pt idx="23">
                  <c:v>786</c:v>
                </c:pt>
                <c:pt idx="24">
                  <c:v>654</c:v>
                </c:pt>
                <c:pt idx="25">
                  <c:v>674</c:v>
                </c:pt>
                <c:pt idx="26">
                  <c:v>766</c:v>
                </c:pt>
                <c:pt idx="27">
                  <c:v>652</c:v>
                </c:pt>
                <c:pt idx="28">
                  <c:v>1000</c:v>
                </c:pt>
                <c:pt idx="29">
                  <c:v>446</c:v>
                </c:pt>
                <c:pt idx="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DD-4981-8638-684E4D5E6D1C}"/>
            </c:ext>
          </c:extLst>
        </c:ser>
        <c:ser>
          <c:idx val="6"/>
          <c:order val="6"/>
          <c:tx>
            <c:strRef>
              <c:f>'Experiment 3'!$H$2</c:f>
              <c:strCache>
                <c:ptCount val="1"/>
                <c:pt idx="0">
                  <c:v>Teilnehmer  7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3'!$H$3:$H$33</c:f>
              <c:numCache>
                <c:formatCode>General</c:formatCode>
                <c:ptCount val="31"/>
                <c:pt idx="0">
                  <c:v>7204</c:v>
                </c:pt>
                <c:pt idx="1">
                  <c:v>7576</c:v>
                </c:pt>
                <c:pt idx="2">
                  <c:v>3043</c:v>
                </c:pt>
                <c:pt idx="3">
                  <c:v>1896</c:v>
                </c:pt>
                <c:pt idx="4">
                  <c:v>2811</c:v>
                </c:pt>
                <c:pt idx="5">
                  <c:v>1799</c:v>
                </c:pt>
                <c:pt idx="6">
                  <c:v>1352</c:v>
                </c:pt>
                <c:pt idx="7">
                  <c:v>1047</c:v>
                </c:pt>
                <c:pt idx="8">
                  <c:v>1776</c:v>
                </c:pt>
                <c:pt idx="9">
                  <c:v>1309</c:v>
                </c:pt>
                <c:pt idx="10">
                  <c:v>1535</c:v>
                </c:pt>
                <c:pt idx="11">
                  <c:v>3025</c:v>
                </c:pt>
                <c:pt idx="12">
                  <c:v>1598</c:v>
                </c:pt>
                <c:pt idx="13">
                  <c:v>1418</c:v>
                </c:pt>
                <c:pt idx="14">
                  <c:v>1341</c:v>
                </c:pt>
                <c:pt idx="15">
                  <c:v>1887</c:v>
                </c:pt>
                <c:pt idx="16">
                  <c:v>1820</c:v>
                </c:pt>
                <c:pt idx="17">
                  <c:v>3429</c:v>
                </c:pt>
                <c:pt idx="18">
                  <c:v>3698</c:v>
                </c:pt>
                <c:pt idx="19">
                  <c:v>794</c:v>
                </c:pt>
                <c:pt idx="20">
                  <c:v>1399</c:v>
                </c:pt>
                <c:pt idx="21">
                  <c:v>2295</c:v>
                </c:pt>
                <c:pt idx="22">
                  <c:v>1274</c:v>
                </c:pt>
                <c:pt idx="23">
                  <c:v>1155</c:v>
                </c:pt>
                <c:pt idx="24">
                  <c:v>873</c:v>
                </c:pt>
                <c:pt idx="25">
                  <c:v>785</c:v>
                </c:pt>
                <c:pt idx="26">
                  <c:v>1000</c:v>
                </c:pt>
                <c:pt idx="27">
                  <c:v>1129</c:v>
                </c:pt>
                <c:pt idx="28">
                  <c:v>1787</c:v>
                </c:pt>
                <c:pt idx="29">
                  <c:v>670</c:v>
                </c:pt>
                <c:pt idx="3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DD-4981-8638-684E4D5E6D1C}"/>
            </c:ext>
          </c:extLst>
        </c:ser>
        <c:ser>
          <c:idx val="7"/>
          <c:order val="7"/>
          <c:tx>
            <c:strRef>
              <c:f>'Experiment 3'!$I$2</c:f>
              <c:strCache>
                <c:ptCount val="1"/>
                <c:pt idx="0">
                  <c:v>Teilnehmer  8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3'!$I$3:$I$33</c:f>
              <c:numCache>
                <c:formatCode>General</c:formatCode>
                <c:ptCount val="31"/>
                <c:pt idx="0">
                  <c:v>854</c:v>
                </c:pt>
                <c:pt idx="1">
                  <c:v>708</c:v>
                </c:pt>
                <c:pt idx="2">
                  <c:v>829</c:v>
                </c:pt>
                <c:pt idx="3">
                  <c:v>840</c:v>
                </c:pt>
                <c:pt idx="4">
                  <c:v>712</c:v>
                </c:pt>
                <c:pt idx="5">
                  <c:v>817</c:v>
                </c:pt>
                <c:pt idx="6">
                  <c:v>656</c:v>
                </c:pt>
                <c:pt idx="7">
                  <c:v>893</c:v>
                </c:pt>
                <c:pt idx="8">
                  <c:v>707</c:v>
                </c:pt>
                <c:pt idx="9">
                  <c:v>683</c:v>
                </c:pt>
                <c:pt idx="10">
                  <c:v>867</c:v>
                </c:pt>
                <c:pt idx="11">
                  <c:v>672</c:v>
                </c:pt>
                <c:pt idx="12">
                  <c:v>624</c:v>
                </c:pt>
                <c:pt idx="13">
                  <c:v>604</c:v>
                </c:pt>
                <c:pt idx="14">
                  <c:v>797</c:v>
                </c:pt>
                <c:pt idx="15">
                  <c:v>918</c:v>
                </c:pt>
                <c:pt idx="16">
                  <c:v>724</c:v>
                </c:pt>
                <c:pt idx="17">
                  <c:v>809</c:v>
                </c:pt>
                <c:pt idx="18">
                  <c:v>662</c:v>
                </c:pt>
                <c:pt idx="19">
                  <c:v>594</c:v>
                </c:pt>
                <c:pt idx="20">
                  <c:v>574</c:v>
                </c:pt>
                <c:pt idx="21">
                  <c:v>656</c:v>
                </c:pt>
                <c:pt idx="22">
                  <c:v>822</c:v>
                </c:pt>
                <c:pt idx="23">
                  <c:v>796</c:v>
                </c:pt>
                <c:pt idx="24">
                  <c:v>891</c:v>
                </c:pt>
                <c:pt idx="25">
                  <c:v>584</c:v>
                </c:pt>
                <c:pt idx="26">
                  <c:v>547</c:v>
                </c:pt>
                <c:pt idx="27">
                  <c:v>580</c:v>
                </c:pt>
                <c:pt idx="28">
                  <c:v>600</c:v>
                </c:pt>
                <c:pt idx="29">
                  <c:v>499</c:v>
                </c:pt>
                <c:pt idx="3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DD-4981-8638-684E4D5E6D1C}"/>
            </c:ext>
          </c:extLst>
        </c:ser>
        <c:ser>
          <c:idx val="8"/>
          <c:order val="8"/>
          <c:tx>
            <c:strRef>
              <c:f>'Experiment 3'!$J$2</c:f>
              <c:strCache>
                <c:ptCount val="1"/>
                <c:pt idx="0">
                  <c:v>Teilnehmer  9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  <a:ln cmpd="sng">
                <a:solidFill>
                  <a:srgbClr val="636363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3'!$J$3:$J$32</c:f>
              <c:numCache>
                <c:formatCode>General</c:formatCode>
                <c:ptCount val="30"/>
                <c:pt idx="0">
                  <c:v>1519</c:v>
                </c:pt>
                <c:pt idx="1">
                  <c:v>1061</c:v>
                </c:pt>
                <c:pt idx="2">
                  <c:v>1088</c:v>
                </c:pt>
                <c:pt idx="3">
                  <c:v>920</c:v>
                </c:pt>
                <c:pt idx="4">
                  <c:v>1092</c:v>
                </c:pt>
                <c:pt idx="5">
                  <c:v>1084</c:v>
                </c:pt>
                <c:pt idx="6">
                  <c:v>655</c:v>
                </c:pt>
                <c:pt idx="7">
                  <c:v>861</c:v>
                </c:pt>
                <c:pt idx="8">
                  <c:v>1272</c:v>
                </c:pt>
                <c:pt idx="9">
                  <c:v>713</c:v>
                </c:pt>
                <c:pt idx="10">
                  <c:v>589</c:v>
                </c:pt>
                <c:pt idx="11">
                  <c:v>900</c:v>
                </c:pt>
                <c:pt idx="12">
                  <c:v>1098</c:v>
                </c:pt>
                <c:pt idx="13">
                  <c:v>780</c:v>
                </c:pt>
                <c:pt idx="14">
                  <c:v>786</c:v>
                </c:pt>
                <c:pt idx="15">
                  <c:v>1001</c:v>
                </c:pt>
                <c:pt idx="16">
                  <c:v>788</c:v>
                </c:pt>
                <c:pt idx="17">
                  <c:v>632</c:v>
                </c:pt>
                <c:pt idx="18">
                  <c:v>455</c:v>
                </c:pt>
                <c:pt idx="19">
                  <c:v>832</c:v>
                </c:pt>
                <c:pt idx="20">
                  <c:v>601</c:v>
                </c:pt>
                <c:pt idx="21">
                  <c:v>641</c:v>
                </c:pt>
                <c:pt idx="22">
                  <c:v>1145</c:v>
                </c:pt>
                <c:pt idx="23">
                  <c:v>657</c:v>
                </c:pt>
                <c:pt idx="24">
                  <c:v>751</c:v>
                </c:pt>
                <c:pt idx="25">
                  <c:v>664</c:v>
                </c:pt>
                <c:pt idx="26">
                  <c:v>1081</c:v>
                </c:pt>
                <c:pt idx="27">
                  <c:v>958</c:v>
                </c:pt>
                <c:pt idx="28">
                  <c:v>685</c:v>
                </c:pt>
                <c:pt idx="29">
                  <c:v>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DD-4981-8638-684E4D5E6D1C}"/>
            </c:ext>
          </c:extLst>
        </c:ser>
        <c:ser>
          <c:idx val="9"/>
          <c:order val="9"/>
          <c:tx>
            <c:strRef>
              <c:f>'Experiment 3'!$K$2</c:f>
              <c:strCache>
                <c:ptCount val="1"/>
                <c:pt idx="0">
                  <c:v>Teilnehmer  10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  <a:ln cmpd="sng">
                <a:solidFill>
                  <a:srgbClr val="997300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3'!$K$3:$K$32</c:f>
              <c:numCache>
                <c:formatCode>General</c:formatCode>
                <c:ptCount val="30"/>
                <c:pt idx="0">
                  <c:v>5419</c:v>
                </c:pt>
                <c:pt idx="1">
                  <c:v>1315</c:v>
                </c:pt>
                <c:pt idx="2">
                  <c:v>2851</c:v>
                </c:pt>
                <c:pt idx="3">
                  <c:v>2496</c:v>
                </c:pt>
                <c:pt idx="4">
                  <c:v>1490</c:v>
                </c:pt>
                <c:pt idx="5">
                  <c:v>1467</c:v>
                </c:pt>
                <c:pt idx="6">
                  <c:v>1576</c:v>
                </c:pt>
                <c:pt idx="7">
                  <c:v>2915</c:v>
                </c:pt>
                <c:pt idx="8">
                  <c:v>1576</c:v>
                </c:pt>
                <c:pt idx="9">
                  <c:v>1067</c:v>
                </c:pt>
                <c:pt idx="10">
                  <c:v>1305</c:v>
                </c:pt>
                <c:pt idx="11">
                  <c:v>4185</c:v>
                </c:pt>
                <c:pt idx="12">
                  <c:v>1721</c:v>
                </c:pt>
                <c:pt idx="13">
                  <c:v>5295</c:v>
                </c:pt>
                <c:pt idx="14">
                  <c:v>1945</c:v>
                </c:pt>
                <c:pt idx="15">
                  <c:v>3254</c:v>
                </c:pt>
                <c:pt idx="16">
                  <c:v>2350</c:v>
                </c:pt>
                <c:pt idx="17">
                  <c:v>969</c:v>
                </c:pt>
                <c:pt idx="18">
                  <c:v>2037</c:v>
                </c:pt>
                <c:pt idx="19">
                  <c:v>1180</c:v>
                </c:pt>
                <c:pt idx="20">
                  <c:v>2888</c:v>
                </c:pt>
                <c:pt idx="21">
                  <c:v>3449</c:v>
                </c:pt>
                <c:pt idx="22">
                  <c:v>3236</c:v>
                </c:pt>
                <c:pt idx="23">
                  <c:v>1141</c:v>
                </c:pt>
                <c:pt idx="24">
                  <c:v>743</c:v>
                </c:pt>
                <c:pt idx="25">
                  <c:v>836</c:v>
                </c:pt>
                <c:pt idx="26">
                  <c:v>1483</c:v>
                </c:pt>
                <c:pt idx="27">
                  <c:v>1453</c:v>
                </c:pt>
                <c:pt idx="28">
                  <c:v>627</c:v>
                </c:pt>
                <c:pt idx="2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DD-4981-8638-684E4D5E6D1C}"/>
            </c:ext>
          </c:extLst>
        </c:ser>
        <c:ser>
          <c:idx val="10"/>
          <c:order val="10"/>
          <c:tx>
            <c:strRef>
              <c:f>'Experiment 3'!$L$2</c:f>
              <c:strCache>
                <c:ptCount val="1"/>
                <c:pt idx="0">
                  <c:v>Teilnehmer  11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375D80"/>
              </a:solidFill>
              <a:ln cmpd="sng">
                <a:solidFill>
                  <a:srgbClr val="375D80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3'!$L$3:$L$32</c:f>
              <c:numCache>
                <c:formatCode>General</c:formatCode>
                <c:ptCount val="30"/>
                <c:pt idx="0">
                  <c:v>3305</c:v>
                </c:pt>
                <c:pt idx="1">
                  <c:v>1325</c:v>
                </c:pt>
                <c:pt idx="2">
                  <c:v>1243</c:v>
                </c:pt>
                <c:pt idx="3">
                  <c:v>1393</c:v>
                </c:pt>
                <c:pt idx="4">
                  <c:v>1243</c:v>
                </c:pt>
                <c:pt idx="5">
                  <c:v>557</c:v>
                </c:pt>
                <c:pt idx="6">
                  <c:v>1218</c:v>
                </c:pt>
                <c:pt idx="7">
                  <c:v>760</c:v>
                </c:pt>
                <c:pt idx="8">
                  <c:v>903</c:v>
                </c:pt>
                <c:pt idx="9">
                  <c:v>770</c:v>
                </c:pt>
                <c:pt idx="10">
                  <c:v>605</c:v>
                </c:pt>
                <c:pt idx="11">
                  <c:v>672</c:v>
                </c:pt>
                <c:pt idx="12">
                  <c:v>962</c:v>
                </c:pt>
                <c:pt idx="13">
                  <c:v>772</c:v>
                </c:pt>
                <c:pt idx="14">
                  <c:v>996</c:v>
                </c:pt>
                <c:pt idx="15">
                  <c:v>1145</c:v>
                </c:pt>
                <c:pt idx="16">
                  <c:v>1086</c:v>
                </c:pt>
                <c:pt idx="17">
                  <c:v>1057</c:v>
                </c:pt>
                <c:pt idx="18">
                  <c:v>770</c:v>
                </c:pt>
                <c:pt idx="19">
                  <c:v>1089</c:v>
                </c:pt>
                <c:pt idx="20">
                  <c:v>946</c:v>
                </c:pt>
                <c:pt idx="21">
                  <c:v>603</c:v>
                </c:pt>
                <c:pt idx="22">
                  <c:v>729</c:v>
                </c:pt>
                <c:pt idx="23">
                  <c:v>704</c:v>
                </c:pt>
                <c:pt idx="24">
                  <c:v>1301</c:v>
                </c:pt>
                <c:pt idx="25">
                  <c:v>993</c:v>
                </c:pt>
                <c:pt idx="26">
                  <c:v>926</c:v>
                </c:pt>
                <c:pt idx="27">
                  <c:v>745</c:v>
                </c:pt>
                <c:pt idx="28">
                  <c:v>573</c:v>
                </c:pt>
                <c:pt idx="29">
                  <c:v>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DD-4981-8638-684E4D5E6D1C}"/>
            </c:ext>
          </c:extLst>
        </c:ser>
        <c:ser>
          <c:idx val="11"/>
          <c:order val="11"/>
          <c:tx>
            <c:strRef>
              <c:f>'Experiment 3'!$M$2</c:f>
              <c:strCache>
                <c:ptCount val="1"/>
                <c:pt idx="0">
                  <c:v>Teilnehmer  12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3682B"/>
              </a:solidFill>
              <a:ln cmpd="sng">
                <a:solidFill>
                  <a:srgbClr val="43682B"/>
                </a:solidFill>
              </a:ln>
            </c:spPr>
          </c:marker>
          <c:xVal>
            <c:strRef>
              <c:f>'Experiment 3'!$A$3:$A$33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Fehleranzahl</c:v>
                </c:pt>
              </c:strCache>
            </c:strRef>
          </c:xVal>
          <c:yVal>
            <c:numRef>
              <c:f>'Experiment 3'!$M$3:$M$32</c:f>
              <c:numCache>
                <c:formatCode>General</c:formatCode>
                <c:ptCount val="30"/>
                <c:pt idx="0">
                  <c:v>1598</c:v>
                </c:pt>
                <c:pt idx="1">
                  <c:v>1240</c:v>
                </c:pt>
                <c:pt idx="2">
                  <c:v>837</c:v>
                </c:pt>
                <c:pt idx="3">
                  <c:v>932</c:v>
                </c:pt>
                <c:pt idx="4">
                  <c:v>758</c:v>
                </c:pt>
                <c:pt idx="5">
                  <c:v>701</c:v>
                </c:pt>
                <c:pt idx="6">
                  <c:v>700</c:v>
                </c:pt>
                <c:pt idx="7">
                  <c:v>1135</c:v>
                </c:pt>
                <c:pt idx="8">
                  <c:v>996</c:v>
                </c:pt>
                <c:pt idx="9">
                  <c:v>1361</c:v>
                </c:pt>
                <c:pt idx="10">
                  <c:v>696</c:v>
                </c:pt>
                <c:pt idx="11">
                  <c:v>797</c:v>
                </c:pt>
                <c:pt idx="12">
                  <c:v>708</c:v>
                </c:pt>
                <c:pt idx="13">
                  <c:v>1570</c:v>
                </c:pt>
                <c:pt idx="14">
                  <c:v>998</c:v>
                </c:pt>
                <c:pt idx="15">
                  <c:v>656</c:v>
                </c:pt>
                <c:pt idx="16">
                  <c:v>701</c:v>
                </c:pt>
                <c:pt idx="17">
                  <c:v>893</c:v>
                </c:pt>
                <c:pt idx="18">
                  <c:v>725</c:v>
                </c:pt>
                <c:pt idx="19">
                  <c:v>863</c:v>
                </c:pt>
                <c:pt idx="20">
                  <c:v>1616</c:v>
                </c:pt>
                <c:pt idx="21">
                  <c:v>633</c:v>
                </c:pt>
                <c:pt idx="22">
                  <c:v>639</c:v>
                </c:pt>
                <c:pt idx="23">
                  <c:v>687</c:v>
                </c:pt>
                <c:pt idx="24">
                  <c:v>1152</c:v>
                </c:pt>
                <c:pt idx="25">
                  <c:v>905</c:v>
                </c:pt>
                <c:pt idx="26">
                  <c:v>877</c:v>
                </c:pt>
                <c:pt idx="27">
                  <c:v>702</c:v>
                </c:pt>
                <c:pt idx="28">
                  <c:v>776</c:v>
                </c:pt>
                <c:pt idx="29">
                  <c:v>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DD-4981-8638-684E4D5E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8092"/>
        <c:axId val="31239780"/>
      </c:scatterChart>
      <c:valAx>
        <c:axId val="12809809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31239780"/>
        <c:crosses val="autoZero"/>
        <c:crossBetween val="midCat"/>
      </c:valAx>
      <c:valAx>
        <c:axId val="312397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128098092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strRef>
              <c:f>'Pivot Analyse'!$A$5:$A$7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Gesamtergebnis</c:v>
                </c:pt>
              </c:strCache>
            </c:strRef>
          </c:cat>
          <c:val>
            <c:numRef>
              <c:f>'Pivot Analyse'!$B$5:$B$7</c:f>
              <c:numCache>
                <c:formatCode>General</c:formatCode>
                <c:ptCount val="3"/>
                <c:pt idx="0">
                  <c:v>227.57006898161345</c:v>
                </c:pt>
                <c:pt idx="1">
                  <c:v>176.9710686406184</c:v>
                </c:pt>
                <c:pt idx="2">
                  <c:v>217.66821420171902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125-4A6E-8154-1834A7117015}"/>
            </c:ext>
          </c:extLst>
        </c:ser>
        <c:ser>
          <c:idx val="1"/>
          <c:order val="1"/>
          <c:spPr>
            <a:solidFill>
              <a:srgbClr val="ED7D31"/>
            </a:solidFill>
          </c:spPr>
          <c:invertIfNegative val="1"/>
          <c:cat>
            <c:strRef>
              <c:f>'Pivot Analyse'!$A$5:$A$7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Gesamtergebnis</c:v>
                </c:pt>
              </c:strCache>
            </c:strRef>
          </c:cat>
          <c:val>
            <c:numRef>
              <c:f>'Pivot Analyse'!$C$5:$C$7</c:f>
              <c:numCache>
                <c:formatCode>General</c:formatCode>
                <c:ptCount val="3"/>
                <c:pt idx="0">
                  <c:v>120.76485875912375</c:v>
                </c:pt>
                <c:pt idx="1">
                  <c:v>94.053599113339843</c:v>
                </c:pt>
                <c:pt idx="2">
                  <c:v>116.706764405602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125-4A6E-8154-1834A7117015}"/>
            </c:ext>
          </c:extLst>
        </c:ser>
        <c:ser>
          <c:idx val="2"/>
          <c:order val="2"/>
          <c:spPr>
            <a:solidFill>
              <a:srgbClr val="A5A5A5"/>
            </a:solidFill>
          </c:spPr>
          <c:invertIfNegative val="1"/>
          <c:cat>
            <c:strRef>
              <c:f>'Pivot Analyse'!$A$5:$A$7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Gesamtergebnis</c:v>
                </c:pt>
              </c:strCache>
            </c:strRef>
          </c:cat>
          <c:val>
            <c:numRef>
              <c:f>'Pivot Analyse'!$D$5:$D$7</c:f>
              <c:numCache>
                <c:formatCode>General</c:formatCode>
                <c:ptCount val="3"/>
                <c:pt idx="0">
                  <c:v>932.05776525066312</c:v>
                </c:pt>
                <c:pt idx="1">
                  <c:v>233.67620020705976</c:v>
                </c:pt>
                <c:pt idx="2">
                  <c:v>839.67264371962904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125-4A6E-8154-1834A711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791426"/>
        <c:axId val="779332829"/>
      </c:barChart>
      <c:catAx>
        <c:axId val="204779142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779332829"/>
        <c:crosses val="autoZero"/>
        <c:auto val="1"/>
        <c:lblAlgn val="ctr"/>
        <c:lblOffset val="100"/>
        <c:noMultiLvlLbl val="1"/>
      </c:catAx>
      <c:valAx>
        <c:axId val="77933282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204779142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Gesamtdaten!$V$38</c:f>
              <c:strCache>
                <c:ptCount val="1"/>
                <c:pt idx="0">
                  <c:v>Experiment 1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Gesamtdaten!$U$39:$U$49</c:f>
              <c:strCache>
                <c:ptCount val="11"/>
                <c:pt idx="0">
                  <c:v>&lt;=200ms</c:v>
                </c:pt>
                <c:pt idx="1">
                  <c:v>201-400ms</c:v>
                </c:pt>
                <c:pt idx="2">
                  <c:v>401-600ms</c:v>
                </c:pt>
                <c:pt idx="3">
                  <c:v>601-800ms</c:v>
                </c:pt>
                <c:pt idx="4">
                  <c:v>801-1000ms</c:v>
                </c:pt>
                <c:pt idx="5">
                  <c:v>1001-1200ms</c:v>
                </c:pt>
                <c:pt idx="6">
                  <c:v>1201-1400ms</c:v>
                </c:pt>
                <c:pt idx="7">
                  <c:v>1401-1600ms</c:v>
                </c:pt>
                <c:pt idx="8">
                  <c:v>1601-1800ms</c:v>
                </c:pt>
                <c:pt idx="9">
                  <c:v>1801-2000ms</c:v>
                </c:pt>
                <c:pt idx="10">
                  <c:v>&gt;2000ms</c:v>
                </c:pt>
              </c:strCache>
            </c:strRef>
          </c:cat>
          <c:val>
            <c:numRef>
              <c:f>Gesamtdaten!$V$39:$V$49</c:f>
              <c:numCache>
                <c:formatCode>General</c:formatCode>
                <c:ptCount val="11"/>
                <c:pt idx="0">
                  <c:v>0</c:v>
                </c:pt>
                <c:pt idx="1">
                  <c:v>128</c:v>
                </c:pt>
                <c:pt idx="2">
                  <c:v>120</c:v>
                </c:pt>
                <c:pt idx="3">
                  <c:v>91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455-431B-9F81-A14CCEB5AD31}"/>
            </c:ext>
          </c:extLst>
        </c:ser>
        <c:ser>
          <c:idx val="1"/>
          <c:order val="1"/>
          <c:tx>
            <c:strRef>
              <c:f>Gesamtdaten!$W$38</c:f>
              <c:strCache>
                <c:ptCount val="1"/>
                <c:pt idx="0">
                  <c:v>Experiment 2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Gesamtdaten!$U$39:$U$49</c:f>
              <c:strCache>
                <c:ptCount val="11"/>
                <c:pt idx="0">
                  <c:v>&lt;=200ms</c:v>
                </c:pt>
                <c:pt idx="1">
                  <c:v>201-400ms</c:v>
                </c:pt>
                <c:pt idx="2">
                  <c:v>401-600ms</c:v>
                </c:pt>
                <c:pt idx="3">
                  <c:v>601-800ms</c:v>
                </c:pt>
                <c:pt idx="4">
                  <c:v>801-1000ms</c:v>
                </c:pt>
                <c:pt idx="5">
                  <c:v>1001-1200ms</c:v>
                </c:pt>
                <c:pt idx="6">
                  <c:v>1201-1400ms</c:v>
                </c:pt>
                <c:pt idx="7">
                  <c:v>1401-1600ms</c:v>
                </c:pt>
                <c:pt idx="8">
                  <c:v>1601-1800ms</c:v>
                </c:pt>
                <c:pt idx="9">
                  <c:v>1801-2000ms</c:v>
                </c:pt>
                <c:pt idx="10">
                  <c:v>&gt;2000ms</c:v>
                </c:pt>
              </c:strCache>
            </c:strRef>
          </c:cat>
          <c:val>
            <c:numRef>
              <c:f>Gesamtdaten!$W$39:$W$49</c:f>
              <c:numCache>
                <c:formatCode>General</c:formatCode>
                <c:ptCount val="11"/>
                <c:pt idx="0">
                  <c:v>0</c:v>
                </c:pt>
                <c:pt idx="1">
                  <c:v>121</c:v>
                </c:pt>
                <c:pt idx="2">
                  <c:v>203</c:v>
                </c:pt>
                <c:pt idx="3">
                  <c:v>30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455-431B-9F81-A14CCEB5AD31}"/>
            </c:ext>
          </c:extLst>
        </c:ser>
        <c:ser>
          <c:idx val="2"/>
          <c:order val="2"/>
          <c:tx>
            <c:strRef>
              <c:f>Gesamtdaten!$X$38</c:f>
              <c:strCache>
                <c:ptCount val="1"/>
                <c:pt idx="0">
                  <c:v>Experiment 3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Gesamtdaten!$U$39:$U$49</c:f>
              <c:strCache>
                <c:ptCount val="11"/>
                <c:pt idx="0">
                  <c:v>&lt;=200ms</c:v>
                </c:pt>
                <c:pt idx="1">
                  <c:v>201-400ms</c:v>
                </c:pt>
                <c:pt idx="2">
                  <c:v>401-600ms</c:v>
                </c:pt>
                <c:pt idx="3">
                  <c:v>601-800ms</c:v>
                </c:pt>
                <c:pt idx="4">
                  <c:v>801-1000ms</c:v>
                </c:pt>
                <c:pt idx="5">
                  <c:v>1001-1200ms</c:v>
                </c:pt>
                <c:pt idx="6">
                  <c:v>1201-1400ms</c:v>
                </c:pt>
                <c:pt idx="7">
                  <c:v>1401-1600ms</c:v>
                </c:pt>
                <c:pt idx="8">
                  <c:v>1601-1800ms</c:v>
                </c:pt>
                <c:pt idx="9">
                  <c:v>1801-2000ms</c:v>
                </c:pt>
                <c:pt idx="10">
                  <c:v>&gt;2000ms</c:v>
                </c:pt>
              </c:strCache>
            </c:strRef>
          </c:cat>
          <c:val>
            <c:numRef>
              <c:f>Gesamtdaten!$X$39:$X$49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106</c:v>
                </c:pt>
                <c:pt idx="4">
                  <c:v>79</c:v>
                </c:pt>
                <c:pt idx="5">
                  <c:v>59</c:v>
                </c:pt>
                <c:pt idx="6">
                  <c:v>27</c:v>
                </c:pt>
                <c:pt idx="7">
                  <c:v>24</c:v>
                </c:pt>
                <c:pt idx="8">
                  <c:v>13</c:v>
                </c:pt>
                <c:pt idx="9">
                  <c:v>6</c:v>
                </c:pt>
                <c:pt idx="10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455-431B-9F81-A14CCEB5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041712"/>
        <c:axId val="1298996187"/>
      </c:barChart>
      <c:catAx>
        <c:axId val="10800417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1298996187"/>
        <c:crosses val="autoZero"/>
        <c:auto val="1"/>
        <c:lblAlgn val="ctr"/>
        <c:lblOffset val="100"/>
        <c:noMultiLvlLbl val="1"/>
      </c:catAx>
      <c:valAx>
        <c:axId val="129899618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108004171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3600" b="0"/>
            </a:pPr>
            <a:r>
              <a:rPr lang="de-DE"/>
              <a:t>Durchschnittliche Reaktionszeiten für Audio und Image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D9EEB"/>
            </a:solidFill>
          </c:spPr>
          <c:invertIfNegative val="1"/>
          <c:cat>
            <c:strRef>
              <c:f>'Experiment 1'!$O$4:$O$16</c:f>
              <c:strCache>
                <c:ptCount val="13"/>
                <c:pt idx="1">
                  <c:v>Teilnehmer  1</c:v>
                </c:pt>
                <c:pt idx="2">
                  <c:v>Teilnehmer  2</c:v>
                </c:pt>
                <c:pt idx="3">
                  <c:v>Teilnehmer  3</c:v>
                </c:pt>
                <c:pt idx="4">
                  <c:v>Teilnehmer  4</c:v>
                </c:pt>
                <c:pt idx="5">
                  <c:v>Teilnehmer  5</c:v>
                </c:pt>
                <c:pt idx="6">
                  <c:v>Teilnehmer  6</c:v>
                </c:pt>
                <c:pt idx="7">
                  <c:v>Teilnehmer  7</c:v>
                </c:pt>
                <c:pt idx="8">
                  <c:v>Teilnehmer  8</c:v>
                </c:pt>
                <c:pt idx="9">
                  <c:v>Teilnehmer  9</c:v>
                </c:pt>
                <c:pt idx="10">
                  <c:v>Teilnehmer  10</c:v>
                </c:pt>
                <c:pt idx="11">
                  <c:v>Teilnehmer  11</c:v>
                </c:pt>
                <c:pt idx="12">
                  <c:v>Teilnehmer  12</c:v>
                </c:pt>
              </c:strCache>
            </c:strRef>
          </c:cat>
          <c:val>
            <c:numRef>
              <c:f>'Experiment 1'!$P$4:$P$16</c:f>
              <c:numCache>
                <c:formatCode>General</c:formatCode>
                <c:ptCount val="13"/>
                <c:pt idx="0">
                  <c:v>0</c:v>
                </c:pt>
                <c:pt idx="1">
                  <c:v>723.11764705882354</c:v>
                </c:pt>
                <c:pt idx="2">
                  <c:v>714</c:v>
                </c:pt>
                <c:pt idx="3">
                  <c:v>611.4666666666667</c:v>
                </c:pt>
                <c:pt idx="4">
                  <c:v>598.5</c:v>
                </c:pt>
                <c:pt idx="5">
                  <c:v>748.75</c:v>
                </c:pt>
                <c:pt idx="6">
                  <c:v>741.33333333333337</c:v>
                </c:pt>
                <c:pt idx="7">
                  <c:v>578.75</c:v>
                </c:pt>
                <c:pt idx="8">
                  <c:v>592.85714285714289</c:v>
                </c:pt>
                <c:pt idx="9">
                  <c:v>673.83333333333337</c:v>
                </c:pt>
                <c:pt idx="10">
                  <c:v>605.07142857142856</c:v>
                </c:pt>
                <c:pt idx="11">
                  <c:v>596.86666666666667</c:v>
                </c:pt>
                <c:pt idx="12">
                  <c:v>604.14285714285711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E62-4E41-A7E2-346636936E8C}"/>
            </c:ext>
          </c:extLst>
        </c:ser>
        <c:ser>
          <c:idx val="1"/>
          <c:order val="1"/>
          <c:spPr>
            <a:solidFill>
              <a:srgbClr val="A64D79"/>
            </a:solidFill>
          </c:spPr>
          <c:invertIfNegative val="1"/>
          <c:cat>
            <c:strRef>
              <c:f>'Experiment 1'!$O$4:$O$16</c:f>
              <c:strCache>
                <c:ptCount val="13"/>
                <c:pt idx="1">
                  <c:v>Teilnehmer  1</c:v>
                </c:pt>
                <c:pt idx="2">
                  <c:v>Teilnehmer  2</c:v>
                </c:pt>
                <c:pt idx="3">
                  <c:v>Teilnehmer  3</c:v>
                </c:pt>
                <c:pt idx="4">
                  <c:v>Teilnehmer  4</c:v>
                </c:pt>
                <c:pt idx="5">
                  <c:v>Teilnehmer  5</c:v>
                </c:pt>
                <c:pt idx="6">
                  <c:v>Teilnehmer  6</c:v>
                </c:pt>
                <c:pt idx="7">
                  <c:v>Teilnehmer  7</c:v>
                </c:pt>
                <c:pt idx="8">
                  <c:v>Teilnehmer  8</c:v>
                </c:pt>
                <c:pt idx="9">
                  <c:v>Teilnehmer  9</c:v>
                </c:pt>
                <c:pt idx="10">
                  <c:v>Teilnehmer  10</c:v>
                </c:pt>
                <c:pt idx="11">
                  <c:v>Teilnehmer  11</c:v>
                </c:pt>
                <c:pt idx="12">
                  <c:v>Teilnehmer  12</c:v>
                </c:pt>
              </c:strCache>
            </c:strRef>
          </c:cat>
          <c:val>
            <c:numRef>
              <c:f>'Experiment 1'!$Q$4:$Q$16</c:f>
              <c:numCache>
                <c:formatCode>General</c:formatCode>
                <c:ptCount val="13"/>
                <c:pt idx="0">
                  <c:v>0</c:v>
                </c:pt>
                <c:pt idx="1">
                  <c:v>441</c:v>
                </c:pt>
                <c:pt idx="2">
                  <c:v>494.36842105263156</c:v>
                </c:pt>
                <c:pt idx="3">
                  <c:v>429.73333333333335</c:v>
                </c:pt>
                <c:pt idx="4">
                  <c:v>324.42857142857144</c:v>
                </c:pt>
                <c:pt idx="5">
                  <c:v>582.05555555555554</c:v>
                </c:pt>
                <c:pt idx="6">
                  <c:v>383.86666666666667</c:v>
                </c:pt>
                <c:pt idx="7">
                  <c:v>486.1</c:v>
                </c:pt>
                <c:pt idx="8">
                  <c:v>338.4375</c:v>
                </c:pt>
                <c:pt idx="9">
                  <c:v>303.44444444444446</c:v>
                </c:pt>
                <c:pt idx="10">
                  <c:v>301.875</c:v>
                </c:pt>
                <c:pt idx="11">
                  <c:v>465.33333333333331</c:v>
                </c:pt>
                <c:pt idx="12">
                  <c:v>336.4375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E62-4E41-A7E2-346636936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626513"/>
        <c:axId val="2023427320"/>
      </c:barChart>
      <c:catAx>
        <c:axId val="166262651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600" b="0"/>
            </a:pPr>
            <a:endParaRPr lang="de-DE"/>
          </a:p>
        </c:txPr>
        <c:crossAx val="2023427320"/>
        <c:crosses val="autoZero"/>
        <c:auto val="1"/>
        <c:lblAlgn val="ctr"/>
        <c:lblOffset val="100"/>
        <c:noMultiLvlLbl val="1"/>
      </c:catAx>
      <c:valAx>
        <c:axId val="2023427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0"/>
            </a:pPr>
            <a:endParaRPr lang="de-DE"/>
          </a:p>
        </c:txPr>
        <c:crossAx val="16626265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3000"/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de-DE"/>
              <a:t>Mittelwert der Reaktionszeit nach Fehleranzahl Experiment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Analyse nach Fehlern'!$B$3</c:f>
              <c:strCache>
                <c:ptCount val="1"/>
                <c:pt idx="0">
                  <c:v>Mittelwert von Experiment1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'Pivot Analyse nach Fehlern'!$A$4:$A$6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Gesamtergebnis</c:v>
                </c:pt>
              </c:strCache>
            </c:strRef>
          </c:cat>
          <c:val>
            <c:numRef>
              <c:f>'Pivot Analyse nach Fehlern'!$B$4:$B$6</c:f>
              <c:numCache>
                <c:formatCode>General</c:formatCode>
                <c:ptCount val="3"/>
                <c:pt idx="0">
                  <c:v>558.51111111111106</c:v>
                </c:pt>
                <c:pt idx="1">
                  <c:v>486.61666666666667</c:v>
                </c:pt>
                <c:pt idx="2">
                  <c:v>522.56388888888887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4B1-4E80-B02D-98B62618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959321"/>
        <c:axId val="876866451"/>
      </c:barChart>
      <c:catAx>
        <c:axId val="83595932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876866451"/>
        <c:crosses val="autoZero"/>
        <c:auto val="1"/>
        <c:lblAlgn val="ctr"/>
        <c:lblOffset val="100"/>
        <c:noMultiLvlLbl val="1"/>
      </c:catAx>
      <c:valAx>
        <c:axId val="87686645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83595932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de-DE"/>
              <a:t>Mittelwert der Reaktionszeit nach Fehleranzahl Experiment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Analyse nach Fehlern'!$B$13</c:f>
              <c:strCache>
                <c:ptCount val="1"/>
                <c:pt idx="0">
                  <c:v>Mittelwert von Experiment2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'Pivot Analyse nach Fehlern'!$A$14:$A$21</c:f>
              <c:strCach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4</c:v>
                </c:pt>
                <c:pt idx="7">
                  <c:v>Gesamtergebnis</c:v>
                </c:pt>
              </c:strCache>
            </c:strRef>
          </c:cat>
          <c:val>
            <c:numRef>
              <c:f>'Pivot Analyse nach Fehlern'!$B$14:$B$21</c:f>
              <c:numCache>
                <c:formatCode>General</c:formatCode>
                <c:ptCount val="8"/>
                <c:pt idx="0">
                  <c:v>532.75555555555559</c:v>
                </c:pt>
                <c:pt idx="1">
                  <c:v>428.11666666666667</c:v>
                </c:pt>
                <c:pt idx="2">
                  <c:v>464.18333333333334</c:v>
                </c:pt>
                <c:pt idx="3">
                  <c:v>456.95</c:v>
                </c:pt>
                <c:pt idx="4">
                  <c:v>403.4</c:v>
                </c:pt>
                <c:pt idx="5">
                  <c:v>374.13333333333333</c:v>
                </c:pt>
                <c:pt idx="6">
                  <c:v>484.16666666666669</c:v>
                </c:pt>
                <c:pt idx="7">
                  <c:v>463.20555555555558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D7D-4036-8B31-8C2BB8A6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717056"/>
        <c:axId val="66867681"/>
      </c:barChart>
      <c:catAx>
        <c:axId val="16217170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66867681"/>
        <c:crosses val="autoZero"/>
        <c:auto val="1"/>
        <c:lblAlgn val="ctr"/>
        <c:lblOffset val="100"/>
        <c:noMultiLvlLbl val="1"/>
      </c:catAx>
      <c:valAx>
        <c:axId val="6686768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16217170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de-DE"/>
              <a:t>Mittelwert der Reaktionszeit nach Fehleranzahl Experiment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Analyse nach Fehlern'!$B$27</c:f>
              <c:strCache>
                <c:ptCount val="1"/>
                <c:pt idx="0">
                  <c:v>Mittelwert von Experiment3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'Pivot Analyse nach Fehlern'!$A$28:$A$36</c:f>
              <c:strCache>
                <c:ptCount val="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Gesamtergebnis</c:v>
                </c:pt>
              </c:strCache>
            </c:strRef>
          </c:cat>
          <c:val>
            <c:numRef>
              <c:f>'Pivot Analyse nach Fehlern'!$B$28:$B$36</c:f>
              <c:numCache>
                <c:formatCode>General</c:formatCode>
                <c:ptCount val="9"/>
                <c:pt idx="0">
                  <c:v>1140.7833333333333</c:v>
                </c:pt>
                <c:pt idx="1">
                  <c:v>1029.1166666666666</c:v>
                </c:pt>
                <c:pt idx="2">
                  <c:v>979.18888888888887</c:v>
                </c:pt>
                <c:pt idx="3">
                  <c:v>2085.9666666666667</c:v>
                </c:pt>
                <c:pt idx="4">
                  <c:v>723.63333333333333</c:v>
                </c:pt>
                <c:pt idx="5">
                  <c:v>2106.6333333333332</c:v>
                </c:pt>
                <c:pt idx="6">
                  <c:v>1000.4666666666667</c:v>
                </c:pt>
                <c:pt idx="7">
                  <c:v>914.93333333333328</c:v>
                </c:pt>
                <c:pt idx="8">
                  <c:v>1175.75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D9B-4CE0-9DF6-2DBCB48E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42257"/>
        <c:axId val="953279132"/>
      </c:barChart>
      <c:catAx>
        <c:axId val="14054225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953279132"/>
        <c:crosses val="autoZero"/>
        <c:auto val="1"/>
        <c:lblAlgn val="ctr"/>
        <c:lblOffset val="100"/>
        <c:noMultiLvlLbl val="1"/>
      </c:catAx>
      <c:valAx>
        <c:axId val="9532791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de-DE"/>
          </a:p>
        </c:txPr>
        <c:crossAx val="140542257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28</xdr:row>
      <xdr:rowOff>57150</xdr:rowOff>
    </xdr:from>
    <xdr:ext cx="6496050" cy="38671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47625</xdr:colOff>
      <xdr:row>47</xdr:row>
      <xdr:rowOff>133350</xdr:rowOff>
    </xdr:from>
    <xdr:ext cx="6162675" cy="3857625"/>
    <xdr:graphicFrame macro="">
      <xdr:nvGraphicFramePr>
        <xdr:cNvPr id="6" name="Chart 6" title="Diagramm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38100</xdr:colOff>
      <xdr:row>67</xdr:row>
      <xdr:rowOff>9525</xdr:rowOff>
    </xdr:from>
    <xdr:ext cx="9886950" cy="5600700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94</xdr:row>
      <xdr:rowOff>0</xdr:rowOff>
    </xdr:from>
    <xdr:ext cx="9820275" cy="27432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7</xdr:row>
      <xdr:rowOff>190500</xdr:rowOff>
    </xdr:from>
    <xdr:ext cx="7029450" cy="4000500"/>
    <xdr:graphicFrame macro="">
      <xdr:nvGraphicFramePr>
        <xdr:cNvPr id="10" name="Chart 10" title="Diagramm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108</xdr:row>
      <xdr:rowOff>0</xdr:rowOff>
    </xdr:from>
    <xdr:ext cx="11791950" cy="6924675"/>
    <xdr:graphicFrame macro="">
      <xdr:nvGraphicFramePr>
        <xdr:cNvPr id="7" name="Chart 7" title="Diagramm">
          <a:extLst>
            <a:ext uri="{FF2B5EF4-FFF2-40B4-BE49-F238E27FC236}">
              <a16:creationId xmlns:a16="http://schemas.microsoft.com/office/drawing/2014/main" id="{4C038AD1-4525-4D5E-ABFF-F37E7D90A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0</xdr:row>
      <xdr:rowOff>0</xdr:rowOff>
    </xdr:from>
    <xdr:ext cx="6305550" cy="2133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247650</xdr:colOff>
      <xdr:row>10</xdr:row>
      <xdr:rowOff>190500</xdr:rowOff>
    </xdr:from>
    <xdr:ext cx="6219825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295275</xdr:colOff>
      <xdr:row>25</xdr:row>
      <xdr:rowOff>76200</xdr:rowOff>
    </xdr:from>
    <xdr:ext cx="6248400" cy="23717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38100</xdr:colOff>
      <xdr:row>52</xdr:row>
      <xdr:rowOff>114300</xdr:rowOff>
    </xdr:from>
    <xdr:ext cx="6972300" cy="40005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419100</xdr:colOff>
      <xdr:row>19</xdr:row>
      <xdr:rowOff>161925</xdr:rowOff>
    </xdr:from>
    <xdr:ext cx="11791950" cy="6924675"/>
    <xdr:graphicFrame macro="">
      <xdr:nvGraphicFramePr>
        <xdr:cNvPr id="7" name="Chart 7" title="Diagramm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ego" refreshedDate="43233.66586724537" refreshedVersion="6" recordCount="360" xr:uid="{00000000-000A-0000-FFFF-FFFF01000000}">
  <cacheSource type="worksheet">
    <worksheetSource ref="B3:I363" sheet="Gesamtdaten"/>
  </cacheSource>
  <cacheFields count="8">
    <cacheField name="TeilnehmerID" numFmtId="0">
      <sharedItems containsSemiMixedTypes="0" containsString="0" containsNumber="1" containsInteger="1" minValue="1" maxValue="12"/>
    </cacheField>
    <cacheField name="Alter" numFmtId="0">
      <sharedItems containsSemiMixedTypes="0" containsString="0" containsNumber="1" containsInteger="1" minValue="19" maxValue="45"/>
    </cacheField>
    <cacheField name="Geschlecht" numFmtId="0">
      <sharedItems count="2">
        <s v="männlich"/>
        <s v="weiblich"/>
      </sharedItems>
    </cacheField>
    <cacheField name="Altersklasse" numFmtId="0">
      <sharedItems/>
    </cacheField>
    <cacheField name="WiederholungsID" numFmtId="0">
      <sharedItems containsSemiMixedTypes="0" containsString="0" containsNumber="1" containsInteger="1" minValue="1" maxValue="30"/>
    </cacheField>
    <cacheField name="Experiment1" numFmtId="0">
      <sharedItems containsSemiMixedTypes="0" containsString="0" containsNumber="1" containsInteger="1" minValue="230" maxValue="2385"/>
    </cacheField>
    <cacheField name="Experiment2" numFmtId="0">
      <sharedItems containsSemiMixedTypes="0" containsString="0" containsNumber="1" containsInteger="1" minValue="276" maxValue="1109"/>
    </cacheField>
    <cacheField name="Experiment3" numFmtId="0">
      <sharedItems containsSemiMixedTypes="0" containsString="0" containsNumber="1" containsInteger="1" minValue="455" maxValue="7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ego" refreshedDate="43233.665867708332" refreshedVersion="6" recordCount="362" xr:uid="{00000000-000A-0000-FFFF-FFFF00000000}">
  <cacheSource type="worksheet">
    <worksheetSource ref="B3:L365" sheet="Gesamtdaten"/>
  </cacheSource>
  <cacheFields count="11">
    <cacheField name="TeilnehmerID" numFmtId="0">
      <sharedItems containsString="0" containsBlank="1" containsNumber="1" containsInteger="1" minValue="1" maxValue="12"/>
    </cacheField>
    <cacheField name="Alter" numFmtId="0">
      <sharedItems containsString="0" containsBlank="1" containsNumber="1" containsInteger="1" minValue="19" maxValue="45"/>
    </cacheField>
    <cacheField name="Geschlecht" numFmtId="0">
      <sharedItems containsBlank="1"/>
    </cacheField>
    <cacheField name="Altersklasse" numFmtId="0">
      <sharedItems containsBlank="1"/>
    </cacheField>
    <cacheField name="WiederholungsID" numFmtId="0">
      <sharedItems containsString="0" containsBlank="1" containsNumber="1" containsInteger="1" minValue="1" maxValue="30"/>
    </cacheField>
    <cacheField name="Experiment1" numFmtId="0">
      <sharedItems containsString="0" containsBlank="1" containsNumber="1" containsInteger="1" minValue="230" maxValue="2385"/>
    </cacheField>
    <cacheField name="Experiment2" numFmtId="0">
      <sharedItems containsString="0" containsBlank="1" containsNumber="1" containsInteger="1" minValue="276" maxValue="1109"/>
    </cacheField>
    <cacheField name="Experiment3" numFmtId="0">
      <sharedItems containsString="0" containsBlank="1" containsNumber="1" containsInteger="1" minValue="455" maxValue="7576"/>
    </cacheField>
    <cacheField name="Fehler Experiment 1" numFmtId="0">
      <sharedItems containsString="0" containsBlank="1" containsNumber="1" containsInteger="1" minValue="0" maxValue="1" count="3">
        <n v="0"/>
        <n v="1"/>
        <m/>
      </sharedItems>
    </cacheField>
    <cacheField name="Fehler Experiment 2" numFmtId="0">
      <sharedItems containsString="0" containsBlank="1" containsNumber="1" containsInteger="1" minValue="0" maxValue="10" count="8">
        <n v="2"/>
        <n v="0"/>
        <n v="1"/>
        <n v="3"/>
        <n v="7"/>
        <n v="10"/>
        <n v="4"/>
        <m/>
      </sharedItems>
    </cacheField>
    <cacheField name="Fehler Experiment 3" numFmtId="0">
      <sharedItems containsString="0" containsBlank="1" containsNumber="1" containsInteger="1" minValue="0" maxValue="12" count="9">
        <n v="1"/>
        <n v="4"/>
        <n v="2"/>
        <n v="12"/>
        <n v="7"/>
        <n v="0"/>
        <n v="5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n v="1"/>
    <n v="25"/>
    <x v="0"/>
    <s v="25-49 Jahre"/>
    <n v="1"/>
    <n v="1196"/>
    <n v="756"/>
    <n v="4401"/>
  </r>
  <r>
    <n v="1"/>
    <n v="25"/>
    <x v="0"/>
    <s v="25-49 Jahre"/>
    <n v="2"/>
    <n v="1064"/>
    <n v="582"/>
    <n v="1639"/>
  </r>
  <r>
    <n v="1"/>
    <n v="25"/>
    <x v="0"/>
    <s v="25-49 Jahre"/>
    <n v="3"/>
    <n v="929"/>
    <n v="679"/>
    <n v="1330"/>
  </r>
  <r>
    <n v="1"/>
    <n v="25"/>
    <x v="0"/>
    <s v="25-49 Jahre"/>
    <n v="4"/>
    <n v="737"/>
    <n v="613"/>
    <n v="1000"/>
  </r>
  <r>
    <n v="1"/>
    <n v="25"/>
    <x v="0"/>
    <s v="25-49 Jahre"/>
    <n v="5"/>
    <n v="618"/>
    <n v="587"/>
    <n v="1188"/>
  </r>
  <r>
    <n v="1"/>
    <n v="25"/>
    <x v="0"/>
    <s v="25-49 Jahre"/>
    <n v="6"/>
    <n v="584"/>
    <n v="571"/>
    <n v="933"/>
  </r>
  <r>
    <n v="1"/>
    <n v="25"/>
    <x v="0"/>
    <s v="25-49 Jahre"/>
    <n v="7"/>
    <n v="641"/>
    <n v="644"/>
    <n v="802"/>
  </r>
  <r>
    <n v="1"/>
    <n v="25"/>
    <x v="0"/>
    <s v="25-49 Jahre"/>
    <n v="8"/>
    <n v="626"/>
    <n v="535"/>
    <n v="1074"/>
  </r>
  <r>
    <n v="1"/>
    <n v="25"/>
    <x v="0"/>
    <s v="25-49 Jahre"/>
    <n v="9"/>
    <n v="635"/>
    <n v="485"/>
    <n v="760"/>
  </r>
  <r>
    <n v="1"/>
    <n v="25"/>
    <x v="0"/>
    <s v="25-49 Jahre"/>
    <n v="10"/>
    <n v="598"/>
    <n v="654"/>
    <n v="758"/>
  </r>
  <r>
    <n v="1"/>
    <n v="25"/>
    <x v="0"/>
    <s v="25-49 Jahre"/>
    <n v="11"/>
    <n v="649"/>
    <n v="574"/>
    <n v="1675"/>
  </r>
  <r>
    <n v="1"/>
    <n v="25"/>
    <x v="0"/>
    <s v="25-49 Jahre"/>
    <n v="12"/>
    <n v="683"/>
    <n v="486"/>
    <n v="1105"/>
  </r>
  <r>
    <n v="1"/>
    <n v="25"/>
    <x v="0"/>
    <s v="25-49 Jahre"/>
    <n v="13"/>
    <n v="727"/>
    <n v="439"/>
    <n v="2572"/>
  </r>
  <r>
    <n v="1"/>
    <n v="25"/>
    <x v="0"/>
    <s v="25-49 Jahre"/>
    <n v="14"/>
    <n v="619"/>
    <n v="484"/>
    <n v="972"/>
  </r>
  <r>
    <n v="1"/>
    <n v="25"/>
    <x v="0"/>
    <s v="25-49 Jahre"/>
    <n v="15"/>
    <n v="679"/>
    <n v="564"/>
    <n v="1421"/>
  </r>
  <r>
    <n v="1"/>
    <n v="25"/>
    <x v="0"/>
    <s v="25-49 Jahre"/>
    <n v="16"/>
    <n v="674"/>
    <n v="525"/>
    <n v="1007"/>
  </r>
  <r>
    <n v="1"/>
    <n v="25"/>
    <x v="0"/>
    <s v="25-49 Jahre"/>
    <n v="17"/>
    <n v="634"/>
    <n v="631"/>
    <n v="1006"/>
  </r>
  <r>
    <n v="1"/>
    <n v="25"/>
    <x v="0"/>
    <s v="25-49 Jahre"/>
    <n v="18"/>
    <n v="704"/>
    <n v="524"/>
    <n v="1548"/>
  </r>
  <r>
    <n v="1"/>
    <n v="25"/>
    <x v="0"/>
    <s v="25-49 Jahre"/>
    <n v="19"/>
    <n v="533"/>
    <n v="610"/>
    <n v="1070"/>
  </r>
  <r>
    <n v="1"/>
    <n v="25"/>
    <x v="0"/>
    <s v="25-49 Jahre"/>
    <n v="20"/>
    <n v="412"/>
    <n v="552"/>
    <n v="790"/>
  </r>
  <r>
    <n v="1"/>
    <n v="25"/>
    <x v="0"/>
    <s v="25-49 Jahre"/>
    <n v="21"/>
    <n v="411"/>
    <n v="589"/>
    <n v="1486"/>
  </r>
  <r>
    <n v="1"/>
    <n v="25"/>
    <x v="0"/>
    <s v="25-49 Jahre"/>
    <n v="22"/>
    <n v="379"/>
    <n v="545"/>
    <n v="1029"/>
  </r>
  <r>
    <n v="1"/>
    <n v="25"/>
    <x v="0"/>
    <s v="25-49 Jahre"/>
    <n v="23"/>
    <n v="472"/>
    <n v="415"/>
    <n v="1624"/>
  </r>
  <r>
    <n v="1"/>
    <n v="25"/>
    <x v="0"/>
    <s v="25-49 Jahre"/>
    <n v="24"/>
    <n v="371"/>
    <n v="509"/>
    <n v="1798"/>
  </r>
  <r>
    <n v="1"/>
    <n v="25"/>
    <x v="0"/>
    <s v="25-49 Jahre"/>
    <n v="25"/>
    <n v="537"/>
    <n v="566"/>
    <n v="1654"/>
  </r>
  <r>
    <n v="1"/>
    <n v="25"/>
    <x v="0"/>
    <s v="25-49 Jahre"/>
    <n v="26"/>
    <n v="378"/>
    <n v="452"/>
    <n v="1594"/>
  </r>
  <r>
    <n v="1"/>
    <n v="25"/>
    <x v="0"/>
    <s v="25-49 Jahre"/>
    <n v="27"/>
    <n v="467"/>
    <n v="658"/>
    <n v="1330"/>
  </r>
  <r>
    <n v="1"/>
    <n v="25"/>
    <x v="0"/>
    <s v="25-49 Jahre"/>
    <n v="28"/>
    <n v="342"/>
    <n v="835"/>
    <n v="904"/>
  </r>
  <r>
    <n v="1"/>
    <n v="25"/>
    <x v="0"/>
    <s v="25-49 Jahre"/>
    <n v="29"/>
    <n v="361"/>
    <n v="448"/>
    <n v="1171"/>
  </r>
  <r>
    <n v="1"/>
    <n v="25"/>
    <x v="0"/>
    <s v="25-49 Jahre"/>
    <n v="30"/>
    <n v="366"/>
    <n v="542"/>
    <n v="1898"/>
  </r>
  <r>
    <n v="2"/>
    <n v="23"/>
    <x v="0"/>
    <s v="18-24 Jahre"/>
    <n v="1"/>
    <n v="1359"/>
    <n v="1109"/>
    <n v="2828"/>
  </r>
  <r>
    <n v="2"/>
    <n v="23"/>
    <x v="0"/>
    <s v="18-24 Jahre"/>
    <n v="2"/>
    <n v="842"/>
    <n v="525"/>
    <n v="1669"/>
  </r>
  <r>
    <n v="2"/>
    <n v="23"/>
    <x v="0"/>
    <s v="18-24 Jahre"/>
    <n v="3"/>
    <n v="590"/>
    <n v="575"/>
    <n v="875"/>
  </r>
  <r>
    <n v="2"/>
    <n v="23"/>
    <x v="0"/>
    <s v="18-24 Jahre"/>
    <n v="4"/>
    <n v="631"/>
    <n v="522"/>
    <n v="1870"/>
  </r>
  <r>
    <n v="2"/>
    <n v="23"/>
    <x v="0"/>
    <s v="18-24 Jahre"/>
    <n v="5"/>
    <n v="750"/>
    <n v="476"/>
    <n v="1741"/>
  </r>
  <r>
    <n v="2"/>
    <n v="23"/>
    <x v="0"/>
    <s v="18-24 Jahre"/>
    <n v="6"/>
    <n v="621"/>
    <n v="362"/>
    <n v="954"/>
  </r>
  <r>
    <n v="2"/>
    <n v="23"/>
    <x v="0"/>
    <s v="18-24 Jahre"/>
    <n v="7"/>
    <n v="649"/>
    <n v="536"/>
    <n v="1194"/>
  </r>
  <r>
    <n v="2"/>
    <n v="23"/>
    <x v="0"/>
    <s v="18-24 Jahre"/>
    <n v="8"/>
    <n v="583"/>
    <n v="508"/>
    <n v="1286"/>
  </r>
  <r>
    <n v="2"/>
    <n v="23"/>
    <x v="0"/>
    <s v="18-24 Jahre"/>
    <n v="9"/>
    <n v="673"/>
    <n v="469"/>
    <n v="4507"/>
  </r>
  <r>
    <n v="2"/>
    <n v="23"/>
    <x v="0"/>
    <s v="18-24 Jahre"/>
    <n v="10"/>
    <n v="585"/>
    <n v="685"/>
    <n v="816"/>
  </r>
  <r>
    <n v="2"/>
    <n v="23"/>
    <x v="0"/>
    <s v="18-24 Jahre"/>
    <n v="11"/>
    <n v="571"/>
    <n v="443"/>
    <n v="2580"/>
  </r>
  <r>
    <n v="2"/>
    <n v="23"/>
    <x v="0"/>
    <s v="18-24 Jahre"/>
    <n v="12"/>
    <n v="1255"/>
    <n v="365"/>
    <n v="933"/>
  </r>
  <r>
    <n v="2"/>
    <n v="23"/>
    <x v="0"/>
    <s v="18-24 Jahre"/>
    <n v="13"/>
    <n v="663"/>
    <n v="524"/>
    <n v="920"/>
  </r>
  <r>
    <n v="2"/>
    <n v="23"/>
    <x v="0"/>
    <s v="18-24 Jahre"/>
    <n v="14"/>
    <n v="373"/>
    <n v="323"/>
    <n v="1075"/>
  </r>
  <r>
    <n v="2"/>
    <n v="23"/>
    <x v="0"/>
    <s v="18-24 Jahre"/>
    <n v="15"/>
    <n v="406"/>
    <n v="414"/>
    <n v="634"/>
  </r>
  <r>
    <n v="2"/>
    <n v="23"/>
    <x v="0"/>
    <s v="18-24 Jahre"/>
    <n v="16"/>
    <n v="490"/>
    <n v="637"/>
    <n v="718"/>
  </r>
  <r>
    <n v="2"/>
    <n v="23"/>
    <x v="0"/>
    <s v="18-24 Jahre"/>
    <n v="17"/>
    <n v="397"/>
    <n v="517"/>
    <n v="1026"/>
  </r>
  <r>
    <n v="2"/>
    <n v="23"/>
    <x v="0"/>
    <s v="18-24 Jahre"/>
    <n v="18"/>
    <n v="572"/>
    <n v="376"/>
    <n v="1049"/>
  </r>
  <r>
    <n v="2"/>
    <n v="23"/>
    <x v="0"/>
    <s v="18-24 Jahre"/>
    <n v="19"/>
    <n v="492"/>
    <n v="330"/>
    <n v="783"/>
  </r>
  <r>
    <n v="2"/>
    <n v="23"/>
    <x v="0"/>
    <s v="18-24 Jahre"/>
    <n v="20"/>
    <n v="378"/>
    <n v="519"/>
    <n v="1009"/>
  </r>
  <r>
    <n v="2"/>
    <n v="23"/>
    <x v="0"/>
    <s v="18-24 Jahre"/>
    <n v="21"/>
    <n v="372"/>
    <n v="545"/>
    <n v="1252"/>
  </r>
  <r>
    <n v="2"/>
    <n v="23"/>
    <x v="0"/>
    <s v="18-24 Jahre"/>
    <n v="22"/>
    <n v="487"/>
    <n v="705"/>
    <n v="734"/>
  </r>
  <r>
    <n v="2"/>
    <n v="23"/>
    <x v="0"/>
    <s v="18-24 Jahre"/>
    <n v="23"/>
    <n v="377"/>
    <n v="428"/>
    <n v="776"/>
  </r>
  <r>
    <n v="2"/>
    <n v="23"/>
    <x v="0"/>
    <s v="18-24 Jahre"/>
    <n v="24"/>
    <n v="301"/>
    <n v="444"/>
    <n v="823"/>
  </r>
  <r>
    <n v="2"/>
    <n v="23"/>
    <x v="0"/>
    <s v="18-24 Jahre"/>
    <n v="25"/>
    <n v="410"/>
    <n v="540"/>
    <n v="929"/>
  </r>
  <r>
    <n v="2"/>
    <n v="23"/>
    <x v="0"/>
    <s v="18-24 Jahre"/>
    <n v="26"/>
    <n v="416"/>
    <n v="536"/>
    <n v="668"/>
  </r>
  <r>
    <n v="2"/>
    <n v="23"/>
    <x v="0"/>
    <s v="18-24 Jahre"/>
    <n v="27"/>
    <n v="459"/>
    <n v="375"/>
    <n v="856"/>
  </r>
  <r>
    <n v="2"/>
    <n v="23"/>
    <x v="0"/>
    <s v="18-24 Jahre"/>
    <n v="28"/>
    <n v="604"/>
    <n v="513"/>
    <n v="731"/>
  </r>
  <r>
    <n v="2"/>
    <n v="23"/>
    <x v="0"/>
    <s v="18-24 Jahre"/>
    <n v="29"/>
    <n v="412"/>
    <n v="452"/>
    <n v="1092"/>
  </r>
  <r>
    <n v="2"/>
    <n v="23"/>
    <x v="0"/>
    <s v="18-24 Jahre"/>
    <n v="30"/>
    <n v="529"/>
    <n v="604"/>
    <n v="2367"/>
  </r>
  <r>
    <n v="3"/>
    <n v="22"/>
    <x v="1"/>
    <s v="18-24 Jahre"/>
    <n v="1"/>
    <n v="474"/>
    <n v="344"/>
    <n v="1520"/>
  </r>
  <r>
    <n v="3"/>
    <n v="22"/>
    <x v="1"/>
    <s v="18-24 Jahre"/>
    <n v="2"/>
    <n v="676"/>
    <n v="392"/>
    <n v="1440"/>
  </r>
  <r>
    <n v="3"/>
    <n v="22"/>
    <x v="1"/>
    <s v="18-24 Jahre"/>
    <n v="3"/>
    <n v="616"/>
    <n v="580"/>
    <n v="782"/>
  </r>
  <r>
    <n v="3"/>
    <n v="22"/>
    <x v="1"/>
    <s v="18-24 Jahre"/>
    <n v="4"/>
    <n v="568"/>
    <n v="472"/>
    <n v="780"/>
  </r>
  <r>
    <n v="3"/>
    <n v="22"/>
    <x v="1"/>
    <s v="18-24 Jahre"/>
    <n v="5"/>
    <n v="568"/>
    <n v="342"/>
    <n v="966"/>
  </r>
  <r>
    <n v="3"/>
    <n v="22"/>
    <x v="1"/>
    <s v="18-24 Jahre"/>
    <n v="6"/>
    <n v="596"/>
    <n v="432"/>
    <n v="1190"/>
  </r>
  <r>
    <n v="3"/>
    <n v="22"/>
    <x v="1"/>
    <s v="18-24 Jahre"/>
    <n v="7"/>
    <n v="664"/>
    <n v="606"/>
    <n v="724"/>
  </r>
  <r>
    <n v="3"/>
    <n v="22"/>
    <x v="1"/>
    <s v="18-24 Jahre"/>
    <n v="8"/>
    <n v="632"/>
    <n v="456"/>
    <n v="1092"/>
  </r>
  <r>
    <n v="3"/>
    <n v="22"/>
    <x v="1"/>
    <s v="18-24 Jahre"/>
    <n v="9"/>
    <n v="586"/>
    <n v="352"/>
    <n v="660"/>
  </r>
  <r>
    <n v="3"/>
    <n v="22"/>
    <x v="1"/>
    <s v="18-24 Jahre"/>
    <n v="10"/>
    <n v="608"/>
    <n v="320"/>
    <n v="604"/>
  </r>
  <r>
    <n v="3"/>
    <n v="22"/>
    <x v="1"/>
    <s v="18-24 Jahre"/>
    <n v="11"/>
    <n v="742"/>
    <n v="340"/>
    <n v="1014"/>
  </r>
  <r>
    <n v="3"/>
    <n v="22"/>
    <x v="1"/>
    <s v="18-24 Jahre"/>
    <n v="12"/>
    <n v="626"/>
    <n v="348"/>
    <n v="570"/>
  </r>
  <r>
    <n v="3"/>
    <n v="22"/>
    <x v="1"/>
    <s v="18-24 Jahre"/>
    <n v="13"/>
    <n v="466"/>
    <n v="404"/>
    <n v="530"/>
  </r>
  <r>
    <n v="3"/>
    <n v="22"/>
    <x v="1"/>
    <s v="18-24 Jahre"/>
    <n v="14"/>
    <n v="670"/>
    <n v="406"/>
    <n v="1034"/>
  </r>
  <r>
    <n v="3"/>
    <n v="22"/>
    <x v="1"/>
    <s v="18-24 Jahre"/>
    <n v="15"/>
    <n v="680"/>
    <n v="406"/>
    <n v="590"/>
  </r>
  <r>
    <n v="3"/>
    <n v="22"/>
    <x v="1"/>
    <s v="18-24 Jahre"/>
    <n v="16"/>
    <n v="476"/>
    <n v="368"/>
    <n v="1092"/>
  </r>
  <r>
    <n v="3"/>
    <n v="22"/>
    <x v="1"/>
    <s v="18-24 Jahre"/>
    <n v="17"/>
    <n v="470"/>
    <n v="364"/>
    <n v="850"/>
  </r>
  <r>
    <n v="3"/>
    <n v="22"/>
    <x v="1"/>
    <s v="18-24 Jahre"/>
    <n v="18"/>
    <n v="302"/>
    <n v="362"/>
    <n v="940"/>
  </r>
  <r>
    <n v="3"/>
    <n v="22"/>
    <x v="1"/>
    <s v="18-24 Jahre"/>
    <n v="19"/>
    <n v="372"/>
    <n v="458"/>
    <n v="626"/>
  </r>
  <r>
    <n v="3"/>
    <n v="22"/>
    <x v="1"/>
    <s v="18-24 Jahre"/>
    <n v="20"/>
    <n v="444"/>
    <n v="331"/>
    <n v="1504"/>
  </r>
  <r>
    <n v="3"/>
    <n v="22"/>
    <x v="1"/>
    <s v="18-24 Jahre"/>
    <n v="21"/>
    <n v="332"/>
    <n v="359"/>
    <n v="722"/>
  </r>
  <r>
    <n v="3"/>
    <n v="22"/>
    <x v="1"/>
    <s v="18-24 Jahre"/>
    <n v="22"/>
    <n v="394"/>
    <n v="447"/>
    <n v="630"/>
  </r>
  <r>
    <n v="3"/>
    <n v="22"/>
    <x v="1"/>
    <s v="18-24 Jahre"/>
    <n v="23"/>
    <n v="374"/>
    <n v="592"/>
    <n v="890"/>
  </r>
  <r>
    <n v="3"/>
    <n v="22"/>
    <x v="1"/>
    <s v="18-24 Jahre"/>
    <n v="24"/>
    <n v="330"/>
    <n v="339"/>
    <n v="686"/>
  </r>
  <r>
    <n v="3"/>
    <n v="22"/>
    <x v="1"/>
    <s v="18-24 Jahre"/>
    <n v="25"/>
    <n v="1092"/>
    <n v="398"/>
    <n v="708"/>
  </r>
  <r>
    <n v="3"/>
    <n v="22"/>
    <x v="1"/>
    <s v="18-24 Jahre"/>
    <n v="26"/>
    <n v="400"/>
    <n v="507"/>
    <n v="966"/>
  </r>
  <r>
    <n v="3"/>
    <n v="22"/>
    <x v="1"/>
    <s v="18-24 Jahre"/>
    <n v="27"/>
    <n v="360"/>
    <n v="406"/>
    <n v="1428"/>
  </r>
  <r>
    <n v="3"/>
    <n v="22"/>
    <x v="1"/>
    <s v="18-24 Jahre"/>
    <n v="28"/>
    <n v="340"/>
    <n v="330"/>
    <n v="928"/>
  </r>
  <r>
    <n v="3"/>
    <n v="22"/>
    <x v="1"/>
    <s v="18-24 Jahre"/>
    <n v="29"/>
    <n v="358"/>
    <n v="369"/>
    <n v="756"/>
  </r>
  <r>
    <n v="3"/>
    <n v="22"/>
    <x v="1"/>
    <s v="18-24 Jahre"/>
    <n v="30"/>
    <n v="402"/>
    <n v="391"/>
    <n v="686"/>
  </r>
  <r>
    <n v="4"/>
    <n v="23"/>
    <x v="0"/>
    <s v="18-24 Jahre"/>
    <n v="1"/>
    <n v="716"/>
    <n v="726"/>
    <n v="882"/>
  </r>
  <r>
    <n v="4"/>
    <n v="23"/>
    <x v="0"/>
    <s v="18-24 Jahre"/>
    <n v="2"/>
    <n v="636"/>
    <n v="384"/>
    <n v="832"/>
  </r>
  <r>
    <n v="4"/>
    <n v="23"/>
    <x v="0"/>
    <s v="18-24 Jahre"/>
    <n v="3"/>
    <n v="596"/>
    <n v="298"/>
    <n v="1166"/>
  </r>
  <r>
    <n v="4"/>
    <n v="23"/>
    <x v="0"/>
    <s v="18-24 Jahre"/>
    <n v="4"/>
    <n v="568"/>
    <n v="450"/>
    <n v="706"/>
  </r>
  <r>
    <n v="4"/>
    <n v="23"/>
    <x v="0"/>
    <s v="18-24 Jahre"/>
    <n v="5"/>
    <n v="644"/>
    <n v="462"/>
    <n v="898"/>
  </r>
  <r>
    <n v="4"/>
    <n v="23"/>
    <x v="0"/>
    <s v="18-24 Jahre"/>
    <n v="6"/>
    <n v="606"/>
    <n v="532"/>
    <n v="1040"/>
  </r>
  <r>
    <n v="4"/>
    <n v="23"/>
    <x v="0"/>
    <s v="18-24 Jahre"/>
    <n v="7"/>
    <n v="554"/>
    <n v="302"/>
    <n v="640"/>
  </r>
  <r>
    <n v="4"/>
    <n v="23"/>
    <x v="0"/>
    <s v="18-24 Jahre"/>
    <n v="8"/>
    <n v="584"/>
    <n v="300"/>
    <n v="1228"/>
  </r>
  <r>
    <n v="4"/>
    <n v="23"/>
    <x v="0"/>
    <s v="18-24 Jahre"/>
    <n v="9"/>
    <n v="674"/>
    <n v="380"/>
    <n v="924"/>
  </r>
  <r>
    <n v="4"/>
    <n v="23"/>
    <x v="0"/>
    <s v="18-24 Jahre"/>
    <n v="10"/>
    <n v="568"/>
    <n v="322"/>
    <n v="850"/>
  </r>
  <r>
    <n v="4"/>
    <n v="23"/>
    <x v="0"/>
    <s v="18-24 Jahre"/>
    <n v="11"/>
    <n v="580"/>
    <n v="458"/>
    <n v="620"/>
  </r>
  <r>
    <n v="4"/>
    <n v="23"/>
    <x v="0"/>
    <s v="18-24 Jahre"/>
    <n v="12"/>
    <n v="506"/>
    <n v="316"/>
    <n v="608"/>
  </r>
  <r>
    <n v="4"/>
    <n v="23"/>
    <x v="0"/>
    <s v="18-24 Jahre"/>
    <n v="13"/>
    <n v="570"/>
    <n v="576"/>
    <n v="822"/>
  </r>
  <r>
    <n v="4"/>
    <n v="23"/>
    <x v="0"/>
    <s v="18-24 Jahre"/>
    <n v="14"/>
    <n v="572"/>
    <n v="422"/>
    <n v="672"/>
  </r>
  <r>
    <n v="4"/>
    <n v="23"/>
    <x v="0"/>
    <s v="18-24 Jahre"/>
    <n v="15"/>
    <n v="504"/>
    <n v="562"/>
    <n v="620"/>
  </r>
  <r>
    <n v="4"/>
    <n v="23"/>
    <x v="0"/>
    <s v="18-24 Jahre"/>
    <n v="16"/>
    <n v="698"/>
    <n v="374"/>
    <n v="662"/>
  </r>
  <r>
    <n v="4"/>
    <n v="23"/>
    <x v="0"/>
    <s v="18-24 Jahre"/>
    <n v="17"/>
    <n v="586"/>
    <n v="316"/>
    <n v="1154"/>
  </r>
  <r>
    <n v="4"/>
    <n v="23"/>
    <x v="0"/>
    <s v="18-24 Jahre"/>
    <n v="18"/>
    <n v="284"/>
    <n v="322"/>
    <n v="592"/>
  </r>
  <r>
    <n v="4"/>
    <n v="23"/>
    <x v="0"/>
    <s v="18-24 Jahre"/>
    <n v="19"/>
    <n v="274"/>
    <n v="326"/>
    <n v="544"/>
  </r>
  <r>
    <n v="4"/>
    <n v="23"/>
    <x v="0"/>
    <s v="18-24 Jahre"/>
    <n v="20"/>
    <n v="290"/>
    <n v="280"/>
    <n v="648"/>
  </r>
  <r>
    <n v="4"/>
    <n v="23"/>
    <x v="0"/>
    <s v="18-24 Jahre"/>
    <n v="21"/>
    <n v="382"/>
    <n v="310"/>
    <n v="616"/>
  </r>
  <r>
    <n v="4"/>
    <n v="23"/>
    <x v="0"/>
    <s v="18-24 Jahre"/>
    <n v="22"/>
    <n v="352"/>
    <n v="584"/>
    <n v="510"/>
  </r>
  <r>
    <n v="4"/>
    <n v="23"/>
    <x v="0"/>
    <s v="18-24 Jahre"/>
    <n v="23"/>
    <n v="262"/>
    <n v="372"/>
    <n v="932"/>
  </r>
  <r>
    <n v="4"/>
    <n v="23"/>
    <x v="0"/>
    <s v="18-24 Jahre"/>
    <n v="24"/>
    <n v="246"/>
    <n v="506"/>
    <n v="740"/>
  </r>
  <r>
    <n v="4"/>
    <n v="23"/>
    <x v="0"/>
    <s v="18-24 Jahre"/>
    <n v="25"/>
    <n v="292"/>
    <n v="296"/>
    <n v="606"/>
  </r>
  <r>
    <n v="4"/>
    <n v="23"/>
    <x v="0"/>
    <s v="18-24 Jahre"/>
    <n v="26"/>
    <n v="366"/>
    <n v="386"/>
    <n v="766"/>
  </r>
  <r>
    <n v="4"/>
    <n v="23"/>
    <x v="0"/>
    <s v="18-24 Jahre"/>
    <n v="27"/>
    <n v="230"/>
    <n v="286"/>
    <n v="742"/>
  </r>
  <r>
    <n v="4"/>
    <n v="23"/>
    <x v="0"/>
    <s v="18-24 Jahre"/>
    <n v="28"/>
    <n v="230"/>
    <n v="364"/>
    <n v="704"/>
  </r>
  <r>
    <n v="4"/>
    <n v="23"/>
    <x v="0"/>
    <s v="18-24 Jahre"/>
    <n v="29"/>
    <n v="300"/>
    <n v="350"/>
    <n v="726"/>
  </r>
  <r>
    <n v="4"/>
    <n v="23"/>
    <x v="0"/>
    <s v="18-24 Jahre"/>
    <n v="30"/>
    <n v="448"/>
    <n v="466"/>
    <n v="602"/>
  </r>
  <r>
    <n v="5"/>
    <n v="25"/>
    <x v="0"/>
    <s v="25-49 Jahre"/>
    <n v="1"/>
    <n v="1328"/>
    <n v="475"/>
    <n v="1124"/>
  </r>
  <r>
    <n v="5"/>
    <n v="25"/>
    <x v="0"/>
    <s v="25-49 Jahre"/>
    <n v="2"/>
    <n v="944"/>
    <n v="391"/>
    <n v="921"/>
  </r>
  <r>
    <n v="5"/>
    <n v="25"/>
    <x v="0"/>
    <s v="25-49 Jahre"/>
    <n v="3"/>
    <n v="636"/>
    <n v="720"/>
    <n v="1123"/>
  </r>
  <r>
    <n v="5"/>
    <n v="25"/>
    <x v="0"/>
    <s v="25-49 Jahre"/>
    <n v="4"/>
    <n v="740"/>
    <n v="490"/>
    <n v="926"/>
  </r>
  <r>
    <n v="5"/>
    <n v="25"/>
    <x v="0"/>
    <s v="25-49 Jahre"/>
    <n v="5"/>
    <n v="843"/>
    <n v="555"/>
    <n v="976"/>
  </r>
  <r>
    <n v="5"/>
    <n v="25"/>
    <x v="0"/>
    <s v="25-49 Jahre"/>
    <n v="6"/>
    <n v="683"/>
    <n v="302"/>
    <n v="1570"/>
  </r>
  <r>
    <n v="5"/>
    <n v="25"/>
    <x v="0"/>
    <s v="25-49 Jahre"/>
    <n v="7"/>
    <n v="667"/>
    <n v="565"/>
    <n v="1059"/>
  </r>
  <r>
    <n v="5"/>
    <n v="25"/>
    <x v="0"/>
    <s v="25-49 Jahre"/>
    <n v="8"/>
    <n v="661"/>
    <n v="687"/>
    <n v="1414"/>
  </r>
  <r>
    <n v="5"/>
    <n v="25"/>
    <x v="0"/>
    <s v="25-49 Jahre"/>
    <n v="9"/>
    <n v="622"/>
    <n v="544"/>
    <n v="1367"/>
  </r>
  <r>
    <n v="5"/>
    <n v="25"/>
    <x v="0"/>
    <s v="25-49 Jahre"/>
    <n v="10"/>
    <n v="646"/>
    <n v="624"/>
    <n v="2576"/>
  </r>
  <r>
    <n v="5"/>
    <n v="25"/>
    <x v="0"/>
    <s v="25-49 Jahre"/>
    <n v="11"/>
    <n v="637"/>
    <n v="457"/>
    <n v="982"/>
  </r>
  <r>
    <n v="5"/>
    <n v="25"/>
    <x v="0"/>
    <s v="25-49 Jahre"/>
    <n v="12"/>
    <n v="578"/>
    <n v="525"/>
    <n v="986"/>
  </r>
  <r>
    <n v="5"/>
    <n v="25"/>
    <x v="0"/>
    <s v="25-49 Jahre"/>
    <n v="13"/>
    <n v="1060"/>
    <n v="470"/>
    <n v="1433"/>
  </r>
  <r>
    <n v="5"/>
    <n v="25"/>
    <x v="0"/>
    <s v="25-49 Jahre"/>
    <n v="14"/>
    <n v="728"/>
    <n v="454"/>
    <n v="860"/>
  </r>
  <r>
    <n v="5"/>
    <n v="25"/>
    <x v="0"/>
    <s v="25-49 Jahre"/>
    <n v="15"/>
    <n v="823"/>
    <n v="513"/>
    <n v="1397"/>
  </r>
  <r>
    <n v="5"/>
    <n v="25"/>
    <x v="0"/>
    <s v="25-49 Jahre"/>
    <n v="16"/>
    <n v="474"/>
    <n v="552"/>
    <n v="1614"/>
  </r>
  <r>
    <n v="5"/>
    <n v="25"/>
    <x v="0"/>
    <s v="25-49 Jahre"/>
    <n v="17"/>
    <n v="557"/>
    <n v="529"/>
    <n v="928"/>
  </r>
  <r>
    <n v="5"/>
    <n v="25"/>
    <x v="0"/>
    <s v="25-49 Jahre"/>
    <n v="18"/>
    <n v="801"/>
    <n v="537"/>
    <n v="910"/>
  </r>
  <r>
    <n v="5"/>
    <n v="25"/>
    <x v="0"/>
    <s v="25-49 Jahre"/>
    <n v="19"/>
    <n v="774"/>
    <n v="472"/>
    <n v="900"/>
  </r>
  <r>
    <n v="5"/>
    <n v="25"/>
    <x v="0"/>
    <s v="25-49 Jahre"/>
    <n v="20"/>
    <n v="583"/>
    <n v="480"/>
    <n v="1424"/>
  </r>
  <r>
    <n v="5"/>
    <n v="25"/>
    <x v="0"/>
    <s v="25-49 Jahre"/>
    <n v="21"/>
    <n v="530"/>
    <n v="459"/>
    <n v="1193"/>
  </r>
  <r>
    <n v="5"/>
    <n v="25"/>
    <x v="0"/>
    <s v="25-49 Jahre"/>
    <n v="22"/>
    <n v="474"/>
    <n v="526"/>
    <n v="1194"/>
  </r>
  <r>
    <n v="5"/>
    <n v="25"/>
    <x v="0"/>
    <s v="25-49 Jahre"/>
    <n v="23"/>
    <n v="514"/>
    <n v="569"/>
    <n v="978"/>
  </r>
  <r>
    <n v="5"/>
    <n v="25"/>
    <x v="0"/>
    <s v="25-49 Jahre"/>
    <n v="24"/>
    <n v="448"/>
    <n v="637"/>
    <n v="1046"/>
  </r>
  <r>
    <n v="5"/>
    <n v="25"/>
    <x v="0"/>
    <s v="25-49 Jahre"/>
    <n v="25"/>
    <n v="587"/>
    <n v="642"/>
    <n v="767"/>
  </r>
  <r>
    <n v="5"/>
    <n v="25"/>
    <x v="0"/>
    <s v="25-49 Jahre"/>
    <n v="26"/>
    <n v="408"/>
    <n v="449"/>
    <n v="752"/>
  </r>
  <r>
    <n v="5"/>
    <n v="25"/>
    <x v="0"/>
    <s v="25-49 Jahre"/>
    <n v="27"/>
    <n v="384"/>
    <n v="579"/>
    <n v="801"/>
  </r>
  <r>
    <n v="5"/>
    <n v="25"/>
    <x v="0"/>
    <s v="25-49 Jahre"/>
    <n v="28"/>
    <n v="397"/>
    <n v="521"/>
    <n v="922"/>
  </r>
  <r>
    <n v="5"/>
    <n v="25"/>
    <x v="0"/>
    <s v="25-49 Jahre"/>
    <n v="29"/>
    <n v="388"/>
    <n v="494"/>
    <n v="1053"/>
  </r>
  <r>
    <n v="5"/>
    <n v="25"/>
    <x v="0"/>
    <s v="25-49 Jahre"/>
    <n v="30"/>
    <n v="547"/>
    <n v="605"/>
    <n v="1027"/>
  </r>
  <r>
    <n v="6"/>
    <n v="26"/>
    <x v="0"/>
    <s v="25-49 Jahre"/>
    <n v="1"/>
    <n v="868"/>
    <n v="388"/>
    <n v="1232"/>
  </r>
  <r>
    <n v="6"/>
    <n v="26"/>
    <x v="0"/>
    <s v="25-49 Jahre"/>
    <n v="2"/>
    <n v="766"/>
    <n v="336"/>
    <n v="856"/>
  </r>
  <r>
    <n v="6"/>
    <n v="26"/>
    <x v="0"/>
    <s v="25-49 Jahre"/>
    <n v="3"/>
    <n v="818"/>
    <n v="358"/>
    <n v="1134"/>
  </r>
  <r>
    <n v="6"/>
    <n v="26"/>
    <x v="0"/>
    <s v="25-49 Jahre"/>
    <n v="4"/>
    <n v="766"/>
    <n v="382"/>
    <n v="886"/>
  </r>
  <r>
    <n v="6"/>
    <n v="26"/>
    <x v="0"/>
    <s v="25-49 Jahre"/>
    <n v="5"/>
    <n v="754"/>
    <n v="572"/>
    <n v="1194"/>
  </r>
  <r>
    <n v="6"/>
    <n v="26"/>
    <x v="0"/>
    <s v="25-49 Jahre"/>
    <n v="6"/>
    <n v="864"/>
    <n v="368"/>
    <n v="1380"/>
  </r>
  <r>
    <n v="6"/>
    <n v="26"/>
    <x v="0"/>
    <s v="25-49 Jahre"/>
    <n v="7"/>
    <n v="666"/>
    <n v="464"/>
    <n v="1320"/>
  </r>
  <r>
    <n v="6"/>
    <n v="26"/>
    <x v="0"/>
    <s v="25-49 Jahre"/>
    <n v="8"/>
    <n v="706"/>
    <n v="508"/>
    <n v="928"/>
  </r>
  <r>
    <n v="6"/>
    <n v="26"/>
    <x v="0"/>
    <s v="25-49 Jahre"/>
    <n v="9"/>
    <n v="678"/>
    <n v="402"/>
    <n v="1226"/>
  </r>
  <r>
    <n v="6"/>
    <n v="26"/>
    <x v="0"/>
    <s v="25-49 Jahre"/>
    <n v="10"/>
    <n v="660"/>
    <n v="434"/>
    <n v="696"/>
  </r>
  <r>
    <n v="6"/>
    <n v="26"/>
    <x v="0"/>
    <s v="25-49 Jahre"/>
    <n v="11"/>
    <n v="682"/>
    <n v="540"/>
    <n v="852"/>
  </r>
  <r>
    <n v="6"/>
    <n v="26"/>
    <x v="0"/>
    <s v="25-49 Jahre"/>
    <n v="12"/>
    <n v="738"/>
    <n v="450"/>
    <n v="708"/>
  </r>
  <r>
    <n v="6"/>
    <n v="26"/>
    <x v="0"/>
    <s v="25-49 Jahre"/>
    <n v="13"/>
    <n v="666"/>
    <n v="462"/>
    <n v="842"/>
  </r>
  <r>
    <n v="6"/>
    <n v="26"/>
    <x v="0"/>
    <s v="25-49 Jahre"/>
    <n v="14"/>
    <n v="774"/>
    <n v="528"/>
    <n v="1076"/>
  </r>
  <r>
    <n v="6"/>
    <n v="26"/>
    <x v="0"/>
    <s v="25-49 Jahre"/>
    <n v="15"/>
    <n v="714"/>
    <n v="524"/>
    <n v="1028"/>
  </r>
  <r>
    <n v="6"/>
    <n v="26"/>
    <x v="0"/>
    <s v="25-49 Jahre"/>
    <n v="16"/>
    <n v="452"/>
    <n v="462"/>
    <n v="950"/>
  </r>
  <r>
    <n v="6"/>
    <n v="26"/>
    <x v="0"/>
    <s v="25-49 Jahre"/>
    <n v="17"/>
    <n v="344"/>
    <n v="426"/>
    <n v="1020"/>
  </r>
  <r>
    <n v="6"/>
    <n v="26"/>
    <x v="0"/>
    <s v="25-49 Jahre"/>
    <n v="18"/>
    <n v="478"/>
    <n v="418"/>
    <n v="892"/>
  </r>
  <r>
    <n v="6"/>
    <n v="26"/>
    <x v="0"/>
    <s v="25-49 Jahre"/>
    <n v="19"/>
    <n v="332"/>
    <n v="544"/>
    <n v="1172"/>
  </r>
  <r>
    <n v="6"/>
    <n v="26"/>
    <x v="0"/>
    <s v="25-49 Jahre"/>
    <n v="20"/>
    <n v="374"/>
    <n v="458"/>
    <n v="646"/>
  </r>
  <r>
    <n v="6"/>
    <n v="26"/>
    <x v="0"/>
    <s v="25-49 Jahre"/>
    <n v="21"/>
    <n v="386"/>
    <n v="488"/>
    <n v="640"/>
  </r>
  <r>
    <n v="6"/>
    <n v="26"/>
    <x v="0"/>
    <s v="25-49 Jahre"/>
    <n v="22"/>
    <n v="382"/>
    <n v="434"/>
    <n v="978"/>
  </r>
  <r>
    <n v="6"/>
    <n v="26"/>
    <x v="0"/>
    <s v="25-49 Jahre"/>
    <n v="23"/>
    <n v="458"/>
    <n v="464"/>
    <n v="768"/>
  </r>
  <r>
    <n v="6"/>
    <n v="26"/>
    <x v="0"/>
    <s v="25-49 Jahre"/>
    <n v="24"/>
    <n v="388"/>
    <n v="460"/>
    <n v="786"/>
  </r>
  <r>
    <n v="6"/>
    <n v="26"/>
    <x v="0"/>
    <s v="25-49 Jahre"/>
    <n v="25"/>
    <n v="350"/>
    <n v="538"/>
    <n v="654"/>
  </r>
  <r>
    <n v="6"/>
    <n v="26"/>
    <x v="0"/>
    <s v="25-49 Jahre"/>
    <n v="26"/>
    <n v="320"/>
    <n v="368"/>
    <n v="674"/>
  </r>
  <r>
    <n v="6"/>
    <n v="26"/>
    <x v="0"/>
    <s v="25-49 Jahre"/>
    <n v="27"/>
    <n v="358"/>
    <n v="398"/>
    <n v="766"/>
  </r>
  <r>
    <n v="6"/>
    <n v="26"/>
    <x v="0"/>
    <s v="25-49 Jahre"/>
    <n v="28"/>
    <n v="338"/>
    <n v="376"/>
    <n v="652"/>
  </r>
  <r>
    <n v="6"/>
    <n v="26"/>
    <x v="0"/>
    <s v="25-49 Jahre"/>
    <n v="29"/>
    <n v="426"/>
    <n v="470"/>
    <n v="1000"/>
  </r>
  <r>
    <n v="6"/>
    <n v="26"/>
    <x v="0"/>
    <s v="25-49 Jahre"/>
    <n v="30"/>
    <n v="372"/>
    <n v="446"/>
    <n v="866"/>
  </r>
  <r>
    <n v="7"/>
    <n v="45"/>
    <x v="0"/>
    <s v="25-49 Jahre"/>
    <n v="1"/>
    <n v="1154"/>
    <n v="365"/>
    <n v="7204"/>
  </r>
  <r>
    <n v="7"/>
    <n v="45"/>
    <x v="0"/>
    <s v="25-49 Jahre"/>
    <n v="2"/>
    <n v="765"/>
    <n v="646"/>
    <n v="7576"/>
  </r>
  <r>
    <n v="7"/>
    <n v="45"/>
    <x v="0"/>
    <s v="25-49 Jahre"/>
    <n v="3"/>
    <n v="686"/>
    <n v="369"/>
    <n v="3043"/>
  </r>
  <r>
    <n v="7"/>
    <n v="45"/>
    <x v="0"/>
    <s v="25-49 Jahre"/>
    <n v="4"/>
    <n v="553"/>
    <n v="863"/>
    <n v="1896"/>
  </r>
  <r>
    <n v="7"/>
    <n v="45"/>
    <x v="0"/>
    <s v="25-49 Jahre"/>
    <n v="5"/>
    <n v="584"/>
    <n v="348"/>
    <n v="2811"/>
  </r>
  <r>
    <n v="7"/>
    <n v="45"/>
    <x v="0"/>
    <s v="25-49 Jahre"/>
    <n v="6"/>
    <n v="479"/>
    <n v="307"/>
    <n v="1799"/>
  </r>
  <r>
    <n v="7"/>
    <n v="45"/>
    <x v="0"/>
    <s v="25-49 Jahre"/>
    <n v="7"/>
    <n v="492"/>
    <n v="532"/>
    <n v="1352"/>
  </r>
  <r>
    <n v="7"/>
    <n v="45"/>
    <x v="0"/>
    <s v="25-49 Jahre"/>
    <n v="8"/>
    <n v="482"/>
    <n v="913"/>
    <n v="1047"/>
  </r>
  <r>
    <n v="7"/>
    <n v="45"/>
    <x v="0"/>
    <s v="25-49 Jahre"/>
    <n v="9"/>
    <n v="483"/>
    <n v="539"/>
    <n v="1776"/>
  </r>
  <r>
    <n v="7"/>
    <n v="45"/>
    <x v="0"/>
    <s v="25-49 Jahre"/>
    <n v="10"/>
    <n v="538"/>
    <n v="477"/>
    <n v="1309"/>
  </r>
  <r>
    <n v="7"/>
    <n v="45"/>
    <x v="0"/>
    <s v="25-49 Jahre"/>
    <n v="11"/>
    <n v="484"/>
    <n v="568"/>
    <n v="1535"/>
  </r>
  <r>
    <n v="7"/>
    <n v="45"/>
    <x v="0"/>
    <s v="25-49 Jahre"/>
    <n v="12"/>
    <n v="729"/>
    <n v="583"/>
    <n v="3025"/>
  </r>
  <r>
    <n v="7"/>
    <n v="45"/>
    <x v="0"/>
    <s v="25-49 Jahre"/>
    <n v="13"/>
    <n v="485"/>
    <n v="549"/>
    <n v="1598"/>
  </r>
  <r>
    <n v="7"/>
    <n v="45"/>
    <x v="0"/>
    <s v="25-49 Jahre"/>
    <n v="14"/>
    <n v="437"/>
    <n v="826"/>
    <n v="1418"/>
  </r>
  <r>
    <n v="7"/>
    <n v="45"/>
    <x v="0"/>
    <s v="25-49 Jahre"/>
    <n v="15"/>
    <n v="434"/>
    <n v="422"/>
    <n v="1341"/>
  </r>
  <r>
    <n v="7"/>
    <n v="45"/>
    <x v="0"/>
    <s v="25-49 Jahre"/>
    <n v="16"/>
    <n v="581"/>
    <n v="326"/>
    <n v="1887"/>
  </r>
  <r>
    <n v="7"/>
    <n v="45"/>
    <x v="0"/>
    <s v="25-49 Jahre"/>
    <n v="17"/>
    <n v="475"/>
    <n v="587"/>
    <n v="1820"/>
  </r>
  <r>
    <n v="7"/>
    <n v="45"/>
    <x v="0"/>
    <s v="25-49 Jahre"/>
    <n v="18"/>
    <n v="450"/>
    <n v="455"/>
    <n v="3429"/>
  </r>
  <r>
    <n v="7"/>
    <n v="45"/>
    <x v="0"/>
    <s v="25-49 Jahre"/>
    <n v="19"/>
    <n v="771"/>
    <n v="549"/>
    <n v="3698"/>
  </r>
  <r>
    <n v="7"/>
    <n v="45"/>
    <x v="0"/>
    <s v="25-49 Jahre"/>
    <n v="20"/>
    <n v="513"/>
    <n v="463"/>
    <n v="794"/>
  </r>
  <r>
    <n v="7"/>
    <n v="45"/>
    <x v="0"/>
    <s v="25-49 Jahre"/>
    <n v="21"/>
    <n v="1091"/>
    <n v="351"/>
    <n v="1399"/>
  </r>
  <r>
    <n v="7"/>
    <n v="45"/>
    <x v="0"/>
    <s v="25-49 Jahre"/>
    <n v="22"/>
    <n v="579"/>
    <n v="429"/>
    <n v="2295"/>
  </r>
  <r>
    <n v="7"/>
    <n v="45"/>
    <x v="0"/>
    <s v="25-49 Jahre"/>
    <n v="23"/>
    <n v="417"/>
    <n v="453"/>
    <n v="1274"/>
  </r>
  <r>
    <n v="7"/>
    <n v="45"/>
    <x v="0"/>
    <s v="25-49 Jahre"/>
    <n v="24"/>
    <n v="375"/>
    <n v="566"/>
    <n v="1155"/>
  </r>
  <r>
    <n v="7"/>
    <n v="45"/>
    <x v="0"/>
    <s v="25-49 Jahre"/>
    <n v="25"/>
    <n v="298"/>
    <n v="564"/>
    <n v="873"/>
  </r>
  <r>
    <n v="7"/>
    <n v="45"/>
    <x v="0"/>
    <s v="25-49 Jahre"/>
    <n v="26"/>
    <n v="609"/>
    <n v="402"/>
    <n v="785"/>
  </r>
  <r>
    <n v="7"/>
    <n v="45"/>
    <x v="0"/>
    <s v="25-49 Jahre"/>
    <n v="27"/>
    <n v="393"/>
    <n v="393"/>
    <n v="1000"/>
  </r>
  <r>
    <n v="7"/>
    <n v="45"/>
    <x v="0"/>
    <s v="25-49 Jahre"/>
    <n v="28"/>
    <n v="409"/>
    <n v="570"/>
    <n v="1129"/>
  </r>
  <r>
    <n v="7"/>
    <n v="45"/>
    <x v="0"/>
    <s v="25-49 Jahre"/>
    <n v="29"/>
    <n v="377"/>
    <n v="452"/>
    <n v="1787"/>
  </r>
  <r>
    <n v="7"/>
    <n v="45"/>
    <x v="0"/>
    <s v="25-49 Jahre"/>
    <n v="30"/>
    <n v="313"/>
    <n v="670"/>
    <n v="524"/>
  </r>
  <r>
    <n v="8"/>
    <n v="22"/>
    <x v="1"/>
    <s v="18-24 Jahre"/>
    <n v="1"/>
    <n v="566"/>
    <n v="360"/>
    <n v="854"/>
  </r>
  <r>
    <n v="8"/>
    <n v="22"/>
    <x v="1"/>
    <s v="18-24 Jahre"/>
    <n v="2"/>
    <n v="739"/>
    <n v="495"/>
    <n v="708"/>
  </r>
  <r>
    <n v="8"/>
    <n v="22"/>
    <x v="1"/>
    <s v="18-24 Jahre"/>
    <n v="3"/>
    <n v="676"/>
    <n v="319"/>
    <n v="829"/>
  </r>
  <r>
    <n v="8"/>
    <n v="22"/>
    <x v="1"/>
    <s v="18-24 Jahre"/>
    <n v="4"/>
    <n v="579"/>
    <n v="342"/>
    <n v="840"/>
  </r>
  <r>
    <n v="8"/>
    <n v="22"/>
    <x v="1"/>
    <s v="18-24 Jahre"/>
    <n v="5"/>
    <n v="530"/>
    <n v="512"/>
    <n v="712"/>
  </r>
  <r>
    <n v="8"/>
    <n v="22"/>
    <x v="1"/>
    <s v="18-24 Jahre"/>
    <n v="6"/>
    <n v="532"/>
    <n v="453"/>
    <n v="817"/>
  </r>
  <r>
    <n v="8"/>
    <n v="22"/>
    <x v="1"/>
    <s v="18-24 Jahre"/>
    <n v="7"/>
    <n v="641"/>
    <n v="418"/>
    <n v="656"/>
  </r>
  <r>
    <n v="8"/>
    <n v="22"/>
    <x v="1"/>
    <s v="18-24 Jahre"/>
    <n v="8"/>
    <n v="627"/>
    <n v="357"/>
    <n v="893"/>
  </r>
  <r>
    <n v="8"/>
    <n v="22"/>
    <x v="1"/>
    <s v="18-24 Jahre"/>
    <n v="9"/>
    <n v="601"/>
    <n v="475"/>
    <n v="707"/>
  </r>
  <r>
    <n v="8"/>
    <n v="22"/>
    <x v="1"/>
    <s v="18-24 Jahre"/>
    <n v="10"/>
    <n v="585"/>
    <n v="460"/>
    <n v="683"/>
  </r>
  <r>
    <n v="8"/>
    <n v="22"/>
    <x v="1"/>
    <s v="18-24 Jahre"/>
    <n v="11"/>
    <n v="560"/>
    <n v="345"/>
    <n v="867"/>
  </r>
  <r>
    <n v="8"/>
    <n v="22"/>
    <x v="1"/>
    <s v="18-24 Jahre"/>
    <n v="12"/>
    <n v="629"/>
    <n v="423"/>
    <n v="672"/>
  </r>
  <r>
    <n v="8"/>
    <n v="22"/>
    <x v="1"/>
    <s v="18-24 Jahre"/>
    <n v="13"/>
    <n v="492"/>
    <n v="397"/>
    <n v="624"/>
  </r>
  <r>
    <n v="8"/>
    <n v="22"/>
    <x v="1"/>
    <s v="18-24 Jahre"/>
    <n v="14"/>
    <n v="543"/>
    <n v="519"/>
    <n v="604"/>
  </r>
  <r>
    <n v="8"/>
    <n v="22"/>
    <x v="1"/>
    <s v="18-24 Jahre"/>
    <n v="15"/>
    <n v="544"/>
    <n v="562"/>
    <n v="797"/>
  </r>
  <r>
    <n v="8"/>
    <n v="22"/>
    <x v="1"/>
    <s v="18-24 Jahre"/>
    <n v="16"/>
    <n v="304"/>
    <n v="434"/>
    <n v="918"/>
  </r>
  <r>
    <n v="8"/>
    <n v="22"/>
    <x v="1"/>
    <s v="18-24 Jahre"/>
    <n v="17"/>
    <n v="338"/>
    <n v="537"/>
    <n v="724"/>
  </r>
  <r>
    <n v="8"/>
    <n v="22"/>
    <x v="1"/>
    <s v="18-24 Jahre"/>
    <n v="18"/>
    <n v="393"/>
    <n v="428"/>
    <n v="809"/>
  </r>
  <r>
    <n v="8"/>
    <n v="22"/>
    <x v="1"/>
    <s v="18-24 Jahre"/>
    <n v="19"/>
    <n v="305"/>
    <n v="382"/>
    <n v="662"/>
  </r>
  <r>
    <n v="8"/>
    <n v="22"/>
    <x v="1"/>
    <s v="18-24 Jahre"/>
    <n v="20"/>
    <n v="361"/>
    <n v="480"/>
    <n v="594"/>
  </r>
  <r>
    <n v="8"/>
    <n v="22"/>
    <x v="1"/>
    <s v="18-24 Jahre"/>
    <n v="21"/>
    <n v="296"/>
    <n v="544"/>
    <n v="574"/>
  </r>
  <r>
    <n v="8"/>
    <n v="22"/>
    <x v="1"/>
    <s v="18-24 Jahre"/>
    <n v="22"/>
    <n v="356"/>
    <n v="485"/>
    <n v="656"/>
  </r>
  <r>
    <n v="8"/>
    <n v="22"/>
    <x v="1"/>
    <s v="18-24 Jahre"/>
    <n v="23"/>
    <n v="276"/>
    <n v="525"/>
    <n v="822"/>
  </r>
  <r>
    <n v="8"/>
    <n v="22"/>
    <x v="1"/>
    <s v="18-24 Jahre"/>
    <n v="24"/>
    <n v="329"/>
    <n v="616"/>
    <n v="796"/>
  </r>
  <r>
    <n v="8"/>
    <n v="22"/>
    <x v="1"/>
    <s v="18-24 Jahre"/>
    <n v="25"/>
    <n v="351"/>
    <n v="623"/>
    <n v="891"/>
  </r>
  <r>
    <n v="8"/>
    <n v="22"/>
    <x v="1"/>
    <s v="18-24 Jahre"/>
    <n v="26"/>
    <n v="256"/>
    <n v="524"/>
    <n v="584"/>
  </r>
  <r>
    <n v="8"/>
    <n v="22"/>
    <x v="1"/>
    <s v="18-24 Jahre"/>
    <n v="27"/>
    <n v="318"/>
    <n v="465"/>
    <n v="547"/>
  </r>
  <r>
    <n v="8"/>
    <n v="22"/>
    <x v="1"/>
    <s v="18-24 Jahre"/>
    <n v="28"/>
    <n v="273"/>
    <n v="482"/>
    <n v="580"/>
  </r>
  <r>
    <n v="8"/>
    <n v="22"/>
    <x v="1"/>
    <s v="18-24 Jahre"/>
    <n v="29"/>
    <n v="381"/>
    <n v="522"/>
    <n v="600"/>
  </r>
  <r>
    <n v="8"/>
    <n v="22"/>
    <x v="1"/>
    <s v="18-24 Jahre"/>
    <n v="30"/>
    <n v="334"/>
    <n v="499"/>
    <n v="689"/>
  </r>
  <r>
    <n v="9"/>
    <n v="23"/>
    <x v="1"/>
    <s v="18-24 Jahre"/>
    <n v="1"/>
    <n v="1087"/>
    <n v="352"/>
    <n v="1519"/>
  </r>
  <r>
    <n v="9"/>
    <n v="23"/>
    <x v="1"/>
    <s v="18-24 Jahre"/>
    <n v="2"/>
    <n v="610"/>
    <n v="398"/>
    <n v="1061"/>
  </r>
  <r>
    <n v="9"/>
    <n v="23"/>
    <x v="1"/>
    <s v="18-24 Jahre"/>
    <n v="3"/>
    <n v="630"/>
    <n v="357"/>
    <n v="1088"/>
  </r>
  <r>
    <n v="9"/>
    <n v="23"/>
    <x v="1"/>
    <s v="18-24 Jahre"/>
    <n v="4"/>
    <n v="554"/>
    <n v="353"/>
    <n v="920"/>
  </r>
  <r>
    <n v="9"/>
    <n v="23"/>
    <x v="1"/>
    <s v="18-24 Jahre"/>
    <n v="5"/>
    <n v="659"/>
    <n v="368"/>
    <n v="1092"/>
  </r>
  <r>
    <n v="9"/>
    <n v="23"/>
    <x v="1"/>
    <s v="18-24 Jahre"/>
    <n v="6"/>
    <n v="505"/>
    <n v="590"/>
    <n v="1084"/>
  </r>
  <r>
    <n v="9"/>
    <n v="23"/>
    <x v="1"/>
    <s v="18-24 Jahre"/>
    <n v="7"/>
    <n v="576"/>
    <n v="288"/>
    <n v="655"/>
  </r>
  <r>
    <n v="9"/>
    <n v="23"/>
    <x v="1"/>
    <s v="18-24 Jahre"/>
    <n v="8"/>
    <n v="591"/>
    <n v="490"/>
    <n v="861"/>
  </r>
  <r>
    <n v="9"/>
    <n v="23"/>
    <x v="1"/>
    <s v="18-24 Jahre"/>
    <n v="9"/>
    <n v="683"/>
    <n v="440"/>
    <n v="1272"/>
  </r>
  <r>
    <n v="9"/>
    <n v="23"/>
    <x v="1"/>
    <s v="18-24 Jahre"/>
    <n v="10"/>
    <n v="695"/>
    <n v="350"/>
    <n v="713"/>
  </r>
  <r>
    <n v="9"/>
    <n v="23"/>
    <x v="1"/>
    <s v="18-24 Jahre"/>
    <n v="11"/>
    <n v="728"/>
    <n v="341"/>
    <n v="589"/>
  </r>
  <r>
    <n v="9"/>
    <n v="23"/>
    <x v="1"/>
    <s v="18-24 Jahre"/>
    <n v="12"/>
    <n v="768"/>
    <n v="648"/>
    <n v="900"/>
  </r>
  <r>
    <n v="9"/>
    <n v="23"/>
    <x v="1"/>
    <s v="18-24 Jahre"/>
    <n v="13"/>
    <n v="258"/>
    <n v="523"/>
    <n v="1098"/>
  </r>
  <r>
    <n v="9"/>
    <n v="23"/>
    <x v="1"/>
    <s v="18-24 Jahre"/>
    <n v="14"/>
    <n v="319"/>
    <n v="324"/>
    <n v="780"/>
  </r>
  <r>
    <n v="9"/>
    <n v="23"/>
    <x v="1"/>
    <s v="18-24 Jahre"/>
    <n v="15"/>
    <n v="451"/>
    <n v="371"/>
    <n v="786"/>
  </r>
  <r>
    <n v="9"/>
    <n v="23"/>
    <x v="1"/>
    <s v="18-24 Jahre"/>
    <n v="16"/>
    <n v="375"/>
    <n v="276"/>
    <n v="1001"/>
  </r>
  <r>
    <n v="9"/>
    <n v="23"/>
    <x v="1"/>
    <s v="18-24 Jahre"/>
    <n v="17"/>
    <n v="280"/>
    <n v="338"/>
    <n v="788"/>
  </r>
  <r>
    <n v="9"/>
    <n v="23"/>
    <x v="1"/>
    <s v="18-24 Jahre"/>
    <n v="18"/>
    <n v="285"/>
    <n v="339"/>
    <n v="632"/>
  </r>
  <r>
    <n v="9"/>
    <n v="23"/>
    <x v="1"/>
    <s v="18-24 Jahre"/>
    <n v="19"/>
    <n v="370"/>
    <n v="341"/>
    <n v="455"/>
  </r>
  <r>
    <n v="9"/>
    <n v="23"/>
    <x v="1"/>
    <s v="18-24 Jahre"/>
    <n v="20"/>
    <n v="266"/>
    <n v="363"/>
    <n v="832"/>
  </r>
  <r>
    <n v="9"/>
    <n v="23"/>
    <x v="1"/>
    <s v="18-24 Jahre"/>
    <n v="21"/>
    <n v="262"/>
    <n v="318"/>
    <n v="601"/>
  </r>
  <r>
    <n v="9"/>
    <n v="23"/>
    <x v="1"/>
    <s v="18-24 Jahre"/>
    <n v="22"/>
    <n v="249"/>
    <n v="326"/>
    <n v="641"/>
  </r>
  <r>
    <n v="9"/>
    <n v="23"/>
    <x v="1"/>
    <s v="18-24 Jahre"/>
    <n v="23"/>
    <n v="306"/>
    <n v="409"/>
    <n v="1145"/>
  </r>
  <r>
    <n v="9"/>
    <n v="23"/>
    <x v="1"/>
    <s v="18-24 Jahre"/>
    <n v="24"/>
    <n v="245"/>
    <n v="437"/>
    <n v="657"/>
  </r>
  <r>
    <n v="9"/>
    <n v="23"/>
    <x v="1"/>
    <s v="18-24 Jahre"/>
    <n v="25"/>
    <n v="251"/>
    <n v="374"/>
    <n v="751"/>
  </r>
  <r>
    <n v="9"/>
    <n v="23"/>
    <x v="1"/>
    <s v="18-24 Jahre"/>
    <n v="26"/>
    <n v="367"/>
    <n v="695"/>
    <n v="664"/>
  </r>
  <r>
    <n v="9"/>
    <n v="23"/>
    <x v="1"/>
    <s v="18-24 Jahre"/>
    <n v="27"/>
    <n v="356"/>
    <n v="331"/>
    <n v="1081"/>
  </r>
  <r>
    <n v="9"/>
    <n v="23"/>
    <x v="1"/>
    <s v="18-24 Jahre"/>
    <n v="28"/>
    <n v="258"/>
    <n v="369"/>
    <n v="958"/>
  </r>
  <r>
    <n v="9"/>
    <n v="23"/>
    <x v="1"/>
    <s v="18-24 Jahre"/>
    <n v="29"/>
    <n v="293"/>
    <n v="327"/>
    <n v="685"/>
  </r>
  <r>
    <n v="9"/>
    <n v="23"/>
    <x v="1"/>
    <s v="18-24 Jahre"/>
    <n v="30"/>
    <n v="271"/>
    <n v="666"/>
    <n v="773"/>
  </r>
  <r>
    <n v="10"/>
    <n v="27"/>
    <x v="0"/>
    <s v="25-49 Jahre"/>
    <n v="1"/>
    <n v="1096"/>
    <n v="447"/>
    <n v="5419"/>
  </r>
  <r>
    <n v="10"/>
    <n v="27"/>
    <x v="0"/>
    <s v="25-49 Jahre"/>
    <n v="2"/>
    <n v="619"/>
    <n v="398"/>
    <n v="1315"/>
  </r>
  <r>
    <n v="10"/>
    <n v="27"/>
    <x v="0"/>
    <s v="25-49 Jahre"/>
    <n v="3"/>
    <n v="646"/>
    <n v="331"/>
    <n v="2851"/>
  </r>
  <r>
    <n v="10"/>
    <n v="27"/>
    <x v="0"/>
    <s v="25-49 Jahre"/>
    <n v="4"/>
    <n v="545"/>
    <n v="301"/>
    <n v="2496"/>
  </r>
  <r>
    <n v="10"/>
    <n v="27"/>
    <x v="0"/>
    <s v="25-49 Jahre"/>
    <n v="5"/>
    <n v="607"/>
    <n v="349"/>
    <n v="1490"/>
  </r>
  <r>
    <n v="10"/>
    <n v="27"/>
    <x v="0"/>
    <s v="25-49 Jahre"/>
    <n v="6"/>
    <n v="535"/>
    <n v="340"/>
    <n v="1467"/>
  </r>
  <r>
    <n v="10"/>
    <n v="27"/>
    <x v="0"/>
    <s v="25-49 Jahre"/>
    <n v="7"/>
    <n v="564"/>
    <n v="364"/>
    <n v="1576"/>
  </r>
  <r>
    <n v="10"/>
    <n v="27"/>
    <x v="0"/>
    <s v="25-49 Jahre"/>
    <n v="8"/>
    <n v="531"/>
    <n v="334"/>
    <n v="2915"/>
  </r>
  <r>
    <n v="10"/>
    <n v="27"/>
    <x v="0"/>
    <s v="25-49 Jahre"/>
    <n v="9"/>
    <n v="553"/>
    <n v="307"/>
    <n v="1576"/>
  </r>
  <r>
    <n v="10"/>
    <n v="27"/>
    <x v="0"/>
    <s v="25-49 Jahre"/>
    <n v="10"/>
    <n v="590"/>
    <n v="316"/>
    <n v="1067"/>
  </r>
  <r>
    <n v="10"/>
    <n v="27"/>
    <x v="0"/>
    <s v="25-49 Jahre"/>
    <n v="11"/>
    <n v="621"/>
    <n v="455"/>
    <n v="1305"/>
  </r>
  <r>
    <n v="10"/>
    <n v="27"/>
    <x v="0"/>
    <s v="25-49 Jahre"/>
    <n v="12"/>
    <n v="675"/>
    <n v="406"/>
    <n v="4185"/>
  </r>
  <r>
    <n v="10"/>
    <n v="27"/>
    <x v="0"/>
    <s v="25-49 Jahre"/>
    <n v="13"/>
    <n v="530"/>
    <n v="411"/>
    <n v="1721"/>
  </r>
  <r>
    <n v="10"/>
    <n v="27"/>
    <x v="0"/>
    <s v="25-49 Jahre"/>
    <n v="14"/>
    <n v="359"/>
    <n v="315"/>
    <n v="5295"/>
  </r>
  <r>
    <n v="10"/>
    <n v="27"/>
    <x v="0"/>
    <s v="25-49 Jahre"/>
    <n v="15"/>
    <n v="450"/>
    <n v="389"/>
    <n v="1945"/>
  </r>
  <r>
    <n v="10"/>
    <n v="27"/>
    <x v="0"/>
    <s v="25-49 Jahre"/>
    <n v="16"/>
    <n v="324"/>
    <n v="392"/>
    <n v="3254"/>
  </r>
  <r>
    <n v="10"/>
    <n v="27"/>
    <x v="0"/>
    <s v="25-49 Jahre"/>
    <n v="17"/>
    <n v="284"/>
    <n v="460"/>
    <n v="2350"/>
  </r>
  <r>
    <n v="10"/>
    <n v="27"/>
    <x v="0"/>
    <s v="25-49 Jahre"/>
    <n v="18"/>
    <n v="294"/>
    <n v="336"/>
    <n v="969"/>
  </r>
  <r>
    <n v="10"/>
    <n v="27"/>
    <x v="0"/>
    <s v="25-49 Jahre"/>
    <n v="19"/>
    <n v="308"/>
    <n v="421"/>
    <n v="2037"/>
  </r>
  <r>
    <n v="10"/>
    <n v="27"/>
    <x v="0"/>
    <s v="25-49 Jahre"/>
    <n v="20"/>
    <n v="345"/>
    <n v="319"/>
    <n v="1180"/>
  </r>
  <r>
    <n v="10"/>
    <n v="27"/>
    <x v="0"/>
    <s v="25-49 Jahre"/>
    <n v="21"/>
    <n v="288"/>
    <n v="477"/>
    <n v="2888"/>
  </r>
  <r>
    <n v="10"/>
    <n v="27"/>
    <x v="0"/>
    <s v="25-49 Jahre"/>
    <n v="22"/>
    <n v="275"/>
    <n v="335"/>
    <n v="3449"/>
  </r>
  <r>
    <n v="10"/>
    <n v="27"/>
    <x v="0"/>
    <s v="25-49 Jahre"/>
    <n v="23"/>
    <n v="329"/>
    <n v="322"/>
    <n v="3236"/>
  </r>
  <r>
    <n v="10"/>
    <n v="27"/>
    <x v="0"/>
    <s v="25-49 Jahre"/>
    <n v="24"/>
    <n v="269"/>
    <n v="292"/>
    <n v="1141"/>
  </r>
  <r>
    <n v="10"/>
    <n v="27"/>
    <x v="0"/>
    <s v="25-49 Jahre"/>
    <n v="25"/>
    <n v="258"/>
    <n v="358"/>
    <n v="743"/>
  </r>
  <r>
    <n v="10"/>
    <n v="27"/>
    <x v="0"/>
    <s v="25-49 Jahre"/>
    <n v="26"/>
    <n v="303"/>
    <n v="279"/>
    <n v="836"/>
  </r>
  <r>
    <n v="10"/>
    <n v="27"/>
    <x v="0"/>
    <s v="25-49 Jahre"/>
    <n v="27"/>
    <n v="272"/>
    <n v="366"/>
    <n v="1483"/>
  </r>
  <r>
    <n v="10"/>
    <n v="27"/>
    <x v="0"/>
    <s v="25-49 Jahre"/>
    <n v="28"/>
    <n v="235"/>
    <n v="404"/>
    <n v="1453"/>
  </r>
  <r>
    <n v="10"/>
    <n v="27"/>
    <x v="0"/>
    <s v="25-49 Jahre"/>
    <n v="29"/>
    <n v="312"/>
    <n v="503"/>
    <n v="627"/>
  </r>
  <r>
    <n v="10"/>
    <n v="27"/>
    <x v="0"/>
    <s v="25-49 Jahre"/>
    <n v="30"/>
    <n v="284"/>
    <n v="497"/>
    <n v="930"/>
  </r>
  <r>
    <n v="11"/>
    <n v="19"/>
    <x v="0"/>
    <s v="18-24 Jahre"/>
    <n v="1"/>
    <n v="563"/>
    <n v="532"/>
    <n v="3305"/>
  </r>
  <r>
    <n v="11"/>
    <n v="19"/>
    <x v="0"/>
    <s v="18-24 Jahre"/>
    <n v="2"/>
    <n v="566"/>
    <n v="428"/>
    <n v="1325"/>
  </r>
  <r>
    <n v="11"/>
    <n v="19"/>
    <x v="0"/>
    <s v="18-24 Jahre"/>
    <n v="3"/>
    <n v="559"/>
    <n v="447"/>
    <n v="1243"/>
  </r>
  <r>
    <n v="11"/>
    <n v="19"/>
    <x v="0"/>
    <s v="18-24 Jahre"/>
    <n v="4"/>
    <n v="542"/>
    <n v="371"/>
    <n v="1393"/>
  </r>
  <r>
    <n v="11"/>
    <n v="19"/>
    <x v="0"/>
    <s v="18-24 Jahre"/>
    <n v="5"/>
    <n v="540"/>
    <n v="316"/>
    <n v="1243"/>
  </r>
  <r>
    <n v="11"/>
    <n v="19"/>
    <x v="0"/>
    <s v="18-24 Jahre"/>
    <n v="6"/>
    <n v="699"/>
    <n v="488"/>
    <n v="557"/>
  </r>
  <r>
    <n v="11"/>
    <n v="19"/>
    <x v="0"/>
    <s v="18-24 Jahre"/>
    <n v="7"/>
    <n v="579"/>
    <n v="426"/>
    <n v="1218"/>
  </r>
  <r>
    <n v="11"/>
    <n v="19"/>
    <x v="0"/>
    <s v="18-24 Jahre"/>
    <n v="8"/>
    <n v="603"/>
    <n v="586"/>
    <n v="760"/>
  </r>
  <r>
    <n v="11"/>
    <n v="19"/>
    <x v="0"/>
    <s v="18-24 Jahre"/>
    <n v="9"/>
    <n v="551"/>
    <n v="804"/>
    <n v="903"/>
  </r>
  <r>
    <n v="11"/>
    <n v="19"/>
    <x v="0"/>
    <s v="18-24 Jahre"/>
    <n v="10"/>
    <n v="584"/>
    <n v="556"/>
    <n v="770"/>
  </r>
  <r>
    <n v="11"/>
    <n v="19"/>
    <x v="0"/>
    <s v="18-24 Jahre"/>
    <n v="11"/>
    <n v="595"/>
    <n v="380"/>
    <n v="605"/>
  </r>
  <r>
    <n v="11"/>
    <n v="19"/>
    <x v="0"/>
    <s v="18-24 Jahre"/>
    <n v="12"/>
    <n v="700"/>
    <n v="509"/>
    <n v="672"/>
  </r>
  <r>
    <n v="11"/>
    <n v="19"/>
    <x v="0"/>
    <s v="18-24 Jahre"/>
    <n v="13"/>
    <n v="665"/>
    <n v="575"/>
    <n v="962"/>
  </r>
  <r>
    <n v="11"/>
    <n v="19"/>
    <x v="0"/>
    <s v="18-24 Jahre"/>
    <n v="14"/>
    <n v="639"/>
    <n v="549"/>
    <n v="772"/>
  </r>
  <r>
    <n v="11"/>
    <n v="19"/>
    <x v="0"/>
    <s v="18-24 Jahre"/>
    <n v="15"/>
    <n v="568"/>
    <n v="338"/>
    <n v="996"/>
  </r>
  <r>
    <n v="11"/>
    <n v="19"/>
    <x v="0"/>
    <s v="18-24 Jahre"/>
    <n v="16"/>
    <n v="2385"/>
    <n v="465"/>
    <n v="1145"/>
  </r>
  <r>
    <n v="11"/>
    <n v="19"/>
    <x v="0"/>
    <s v="18-24 Jahre"/>
    <n v="17"/>
    <n v="314"/>
    <n v="582"/>
    <n v="1086"/>
  </r>
  <r>
    <n v="11"/>
    <n v="19"/>
    <x v="0"/>
    <s v="18-24 Jahre"/>
    <n v="18"/>
    <n v="320"/>
    <n v="433"/>
    <n v="1057"/>
  </r>
  <r>
    <n v="11"/>
    <n v="19"/>
    <x v="0"/>
    <s v="18-24 Jahre"/>
    <n v="19"/>
    <n v="291"/>
    <n v="320"/>
    <n v="770"/>
  </r>
  <r>
    <n v="11"/>
    <n v="19"/>
    <x v="0"/>
    <s v="18-24 Jahre"/>
    <n v="20"/>
    <n v="310"/>
    <n v="495"/>
    <n v="1089"/>
  </r>
  <r>
    <n v="11"/>
    <n v="19"/>
    <x v="0"/>
    <s v="18-24 Jahre"/>
    <n v="21"/>
    <n v="291"/>
    <n v="460"/>
    <n v="946"/>
  </r>
  <r>
    <n v="11"/>
    <n v="19"/>
    <x v="0"/>
    <s v="18-24 Jahre"/>
    <n v="22"/>
    <n v="314"/>
    <n v="464"/>
    <n v="603"/>
  </r>
  <r>
    <n v="11"/>
    <n v="19"/>
    <x v="0"/>
    <s v="18-24 Jahre"/>
    <n v="23"/>
    <n v="312"/>
    <n v="299"/>
    <n v="729"/>
  </r>
  <r>
    <n v="11"/>
    <n v="19"/>
    <x v="0"/>
    <s v="18-24 Jahre"/>
    <n v="24"/>
    <n v="339"/>
    <n v="549"/>
    <n v="704"/>
  </r>
  <r>
    <n v="11"/>
    <n v="19"/>
    <x v="0"/>
    <s v="18-24 Jahre"/>
    <n v="25"/>
    <n v="302"/>
    <n v="528"/>
    <n v="1301"/>
  </r>
  <r>
    <n v="11"/>
    <n v="19"/>
    <x v="0"/>
    <s v="18-24 Jahre"/>
    <n v="26"/>
    <n v="405"/>
    <n v="424"/>
    <n v="993"/>
  </r>
  <r>
    <n v="11"/>
    <n v="19"/>
    <x v="0"/>
    <s v="18-24 Jahre"/>
    <n v="27"/>
    <n v="381"/>
    <n v="571"/>
    <n v="926"/>
  </r>
  <r>
    <n v="11"/>
    <n v="19"/>
    <x v="0"/>
    <s v="18-24 Jahre"/>
    <n v="28"/>
    <n v="366"/>
    <n v="431"/>
    <n v="745"/>
  </r>
  <r>
    <n v="11"/>
    <n v="19"/>
    <x v="0"/>
    <s v="18-24 Jahre"/>
    <n v="29"/>
    <n v="336"/>
    <n v="501"/>
    <n v="573"/>
  </r>
  <r>
    <n v="11"/>
    <n v="19"/>
    <x v="0"/>
    <s v="18-24 Jahre"/>
    <n v="30"/>
    <n v="314"/>
    <n v="698"/>
    <n v="623"/>
  </r>
  <r>
    <n v="12"/>
    <n v="20"/>
    <x v="0"/>
    <s v="18-24 Jahre"/>
    <n v="1"/>
    <n v="772"/>
    <n v="280"/>
    <n v="1598"/>
  </r>
  <r>
    <n v="12"/>
    <n v="20"/>
    <x v="0"/>
    <s v="18-24 Jahre"/>
    <n v="2"/>
    <n v="796"/>
    <n v="611"/>
    <n v="1240"/>
  </r>
  <r>
    <n v="12"/>
    <n v="20"/>
    <x v="0"/>
    <s v="18-24 Jahre"/>
    <n v="3"/>
    <n v="573"/>
    <n v="474"/>
    <n v="837"/>
  </r>
  <r>
    <n v="12"/>
    <n v="20"/>
    <x v="0"/>
    <s v="18-24 Jahre"/>
    <n v="4"/>
    <n v="634"/>
    <n v="435"/>
    <n v="932"/>
  </r>
  <r>
    <n v="12"/>
    <n v="20"/>
    <x v="0"/>
    <s v="18-24 Jahre"/>
    <n v="5"/>
    <n v="582"/>
    <n v="500"/>
    <n v="758"/>
  </r>
  <r>
    <n v="12"/>
    <n v="20"/>
    <x v="0"/>
    <s v="18-24 Jahre"/>
    <n v="6"/>
    <n v="562"/>
    <n v="471"/>
    <n v="701"/>
  </r>
  <r>
    <n v="12"/>
    <n v="20"/>
    <x v="0"/>
    <s v="18-24 Jahre"/>
    <n v="7"/>
    <n v="563"/>
    <n v="384"/>
    <n v="700"/>
  </r>
  <r>
    <n v="12"/>
    <n v="20"/>
    <x v="0"/>
    <s v="18-24 Jahre"/>
    <n v="8"/>
    <n v="625"/>
    <n v="586"/>
    <n v="1135"/>
  </r>
  <r>
    <n v="12"/>
    <n v="20"/>
    <x v="0"/>
    <s v="18-24 Jahre"/>
    <n v="9"/>
    <n v="604"/>
    <n v="485"/>
    <n v="996"/>
  </r>
  <r>
    <n v="12"/>
    <n v="20"/>
    <x v="0"/>
    <s v="18-24 Jahre"/>
    <n v="10"/>
    <n v="616"/>
    <n v="488"/>
    <n v="1361"/>
  </r>
  <r>
    <n v="12"/>
    <n v="20"/>
    <x v="0"/>
    <s v="18-24 Jahre"/>
    <n v="11"/>
    <n v="554"/>
    <n v="485"/>
    <n v="696"/>
  </r>
  <r>
    <n v="12"/>
    <n v="20"/>
    <x v="0"/>
    <s v="18-24 Jahre"/>
    <n v="12"/>
    <n v="515"/>
    <n v="559"/>
    <n v="797"/>
  </r>
  <r>
    <n v="12"/>
    <n v="20"/>
    <x v="0"/>
    <s v="18-24 Jahre"/>
    <n v="13"/>
    <n v="559"/>
    <n v="774"/>
    <n v="708"/>
  </r>
  <r>
    <n v="12"/>
    <n v="20"/>
    <x v="0"/>
    <s v="18-24 Jahre"/>
    <n v="14"/>
    <n v="503"/>
    <n v="433"/>
    <n v="1570"/>
  </r>
  <r>
    <n v="12"/>
    <n v="20"/>
    <x v="0"/>
    <s v="18-24 Jahre"/>
    <n v="15"/>
    <n v="283"/>
    <n v="387"/>
    <n v="998"/>
  </r>
  <r>
    <n v="12"/>
    <n v="20"/>
    <x v="0"/>
    <s v="18-24 Jahre"/>
    <n v="16"/>
    <n v="270"/>
    <n v="409"/>
    <n v="656"/>
  </r>
  <r>
    <n v="12"/>
    <n v="20"/>
    <x v="0"/>
    <s v="18-24 Jahre"/>
    <n v="17"/>
    <n v="265"/>
    <n v="459"/>
    <n v="701"/>
  </r>
  <r>
    <n v="12"/>
    <n v="20"/>
    <x v="0"/>
    <s v="18-24 Jahre"/>
    <n v="18"/>
    <n v="303"/>
    <n v="348"/>
    <n v="893"/>
  </r>
  <r>
    <n v="12"/>
    <n v="20"/>
    <x v="0"/>
    <s v="18-24 Jahre"/>
    <n v="19"/>
    <n v="331"/>
    <n v="341"/>
    <n v="725"/>
  </r>
  <r>
    <n v="12"/>
    <n v="20"/>
    <x v="0"/>
    <s v="18-24 Jahre"/>
    <n v="20"/>
    <n v="353"/>
    <n v="401"/>
    <n v="863"/>
  </r>
  <r>
    <n v="12"/>
    <n v="20"/>
    <x v="0"/>
    <s v="18-24 Jahre"/>
    <n v="21"/>
    <n v="337"/>
    <n v="320"/>
    <n v="1616"/>
  </r>
  <r>
    <n v="12"/>
    <n v="20"/>
    <x v="0"/>
    <s v="18-24 Jahre"/>
    <n v="22"/>
    <n v="403"/>
    <n v="372"/>
    <n v="633"/>
  </r>
  <r>
    <n v="12"/>
    <n v="20"/>
    <x v="0"/>
    <s v="18-24 Jahre"/>
    <n v="23"/>
    <n v="306"/>
    <n v="406"/>
    <n v="639"/>
  </r>
  <r>
    <n v="12"/>
    <n v="20"/>
    <x v="0"/>
    <s v="18-24 Jahre"/>
    <n v="24"/>
    <n v="354"/>
    <n v="436"/>
    <n v="687"/>
  </r>
  <r>
    <n v="12"/>
    <n v="20"/>
    <x v="0"/>
    <s v="18-24 Jahre"/>
    <n v="25"/>
    <n v="422"/>
    <n v="475"/>
    <n v="1152"/>
  </r>
  <r>
    <n v="12"/>
    <n v="20"/>
    <x v="0"/>
    <s v="18-24 Jahre"/>
    <n v="26"/>
    <n v="394"/>
    <n v="413"/>
    <n v="905"/>
  </r>
  <r>
    <n v="12"/>
    <n v="20"/>
    <x v="0"/>
    <s v="18-24 Jahre"/>
    <n v="27"/>
    <n v="373"/>
    <n v="398"/>
    <n v="877"/>
  </r>
  <r>
    <n v="12"/>
    <n v="20"/>
    <x v="0"/>
    <s v="18-24 Jahre"/>
    <n v="28"/>
    <n v="346"/>
    <n v="429"/>
    <n v="702"/>
  </r>
  <r>
    <n v="12"/>
    <n v="20"/>
    <x v="0"/>
    <s v="18-24 Jahre"/>
    <n v="29"/>
    <n v="331"/>
    <n v="468"/>
    <n v="776"/>
  </r>
  <r>
    <n v="12"/>
    <n v="20"/>
    <x v="0"/>
    <s v="18-24 Jahre"/>
    <n v="30"/>
    <n v="312"/>
    <n v="407"/>
    <n v="5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n v="1"/>
    <n v="25"/>
    <s v="männlich"/>
    <s v="25-49 Jahre"/>
    <n v="1"/>
    <n v="1196"/>
    <n v="756"/>
    <n v="4401"/>
    <x v="0"/>
    <x v="0"/>
    <x v="0"/>
  </r>
  <r>
    <n v="1"/>
    <n v="25"/>
    <s v="männlich"/>
    <s v="25-49 Jahre"/>
    <n v="2"/>
    <n v="1064"/>
    <n v="582"/>
    <n v="1639"/>
    <x v="0"/>
    <x v="0"/>
    <x v="0"/>
  </r>
  <r>
    <n v="1"/>
    <n v="25"/>
    <s v="männlich"/>
    <s v="25-49 Jahre"/>
    <n v="3"/>
    <n v="929"/>
    <n v="679"/>
    <n v="1330"/>
    <x v="0"/>
    <x v="0"/>
    <x v="0"/>
  </r>
  <r>
    <n v="1"/>
    <n v="25"/>
    <s v="männlich"/>
    <s v="25-49 Jahre"/>
    <n v="4"/>
    <n v="737"/>
    <n v="613"/>
    <n v="1000"/>
    <x v="0"/>
    <x v="0"/>
    <x v="0"/>
  </r>
  <r>
    <n v="1"/>
    <n v="25"/>
    <s v="männlich"/>
    <s v="25-49 Jahre"/>
    <n v="5"/>
    <n v="618"/>
    <n v="587"/>
    <n v="1188"/>
    <x v="0"/>
    <x v="0"/>
    <x v="0"/>
  </r>
  <r>
    <n v="1"/>
    <n v="25"/>
    <s v="männlich"/>
    <s v="25-49 Jahre"/>
    <n v="6"/>
    <n v="584"/>
    <n v="571"/>
    <n v="933"/>
    <x v="0"/>
    <x v="0"/>
    <x v="0"/>
  </r>
  <r>
    <n v="1"/>
    <n v="25"/>
    <s v="männlich"/>
    <s v="25-49 Jahre"/>
    <n v="7"/>
    <n v="641"/>
    <n v="644"/>
    <n v="802"/>
    <x v="0"/>
    <x v="0"/>
    <x v="0"/>
  </r>
  <r>
    <n v="1"/>
    <n v="25"/>
    <s v="männlich"/>
    <s v="25-49 Jahre"/>
    <n v="8"/>
    <n v="626"/>
    <n v="535"/>
    <n v="1074"/>
    <x v="0"/>
    <x v="0"/>
    <x v="0"/>
  </r>
  <r>
    <n v="1"/>
    <n v="25"/>
    <s v="männlich"/>
    <s v="25-49 Jahre"/>
    <n v="9"/>
    <n v="635"/>
    <n v="485"/>
    <n v="760"/>
    <x v="0"/>
    <x v="0"/>
    <x v="0"/>
  </r>
  <r>
    <n v="1"/>
    <n v="25"/>
    <s v="männlich"/>
    <s v="25-49 Jahre"/>
    <n v="10"/>
    <n v="598"/>
    <n v="654"/>
    <n v="758"/>
    <x v="0"/>
    <x v="0"/>
    <x v="0"/>
  </r>
  <r>
    <n v="1"/>
    <n v="25"/>
    <s v="männlich"/>
    <s v="25-49 Jahre"/>
    <n v="11"/>
    <n v="649"/>
    <n v="574"/>
    <n v="1675"/>
    <x v="0"/>
    <x v="0"/>
    <x v="0"/>
  </r>
  <r>
    <n v="1"/>
    <n v="25"/>
    <s v="männlich"/>
    <s v="25-49 Jahre"/>
    <n v="12"/>
    <n v="683"/>
    <n v="486"/>
    <n v="1105"/>
    <x v="0"/>
    <x v="0"/>
    <x v="0"/>
  </r>
  <r>
    <n v="1"/>
    <n v="25"/>
    <s v="männlich"/>
    <s v="25-49 Jahre"/>
    <n v="13"/>
    <n v="727"/>
    <n v="439"/>
    <n v="2572"/>
    <x v="0"/>
    <x v="0"/>
    <x v="0"/>
  </r>
  <r>
    <n v="1"/>
    <n v="25"/>
    <s v="männlich"/>
    <s v="25-49 Jahre"/>
    <n v="14"/>
    <n v="619"/>
    <n v="484"/>
    <n v="972"/>
    <x v="0"/>
    <x v="0"/>
    <x v="0"/>
  </r>
  <r>
    <n v="1"/>
    <n v="25"/>
    <s v="männlich"/>
    <s v="25-49 Jahre"/>
    <n v="15"/>
    <n v="679"/>
    <n v="564"/>
    <n v="1421"/>
    <x v="0"/>
    <x v="0"/>
    <x v="0"/>
  </r>
  <r>
    <n v="1"/>
    <n v="25"/>
    <s v="männlich"/>
    <s v="25-49 Jahre"/>
    <n v="16"/>
    <n v="674"/>
    <n v="525"/>
    <n v="1007"/>
    <x v="0"/>
    <x v="0"/>
    <x v="0"/>
  </r>
  <r>
    <n v="1"/>
    <n v="25"/>
    <s v="männlich"/>
    <s v="25-49 Jahre"/>
    <n v="17"/>
    <n v="634"/>
    <n v="631"/>
    <n v="1006"/>
    <x v="0"/>
    <x v="0"/>
    <x v="0"/>
  </r>
  <r>
    <n v="1"/>
    <n v="25"/>
    <s v="männlich"/>
    <s v="25-49 Jahre"/>
    <n v="18"/>
    <n v="704"/>
    <n v="524"/>
    <n v="1548"/>
    <x v="0"/>
    <x v="0"/>
    <x v="0"/>
  </r>
  <r>
    <n v="1"/>
    <n v="25"/>
    <s v="männlich"/>
    <s v="25-49 Jahre"/>
    <n v="19"/>
    <n v="533"/>
    <n v="610"/>
    <n v="1070"/>
    <x v="0"/>
    <x v="0"/>
    <x v="0"/>
  </r>
  <r>
    <n v="1"/>
    <n v="25"/>
    <s v="männlich"/>
    <s v="25-49 Jahre"/>
    <n v="20"/>
    <n v="412"/>
    <n v="552"/>
    <n v="790"/>
    <x v="0"/>
    <x v="0"/>
    <x v="0"/>
  </r>
  <r>
    <n v="1"/>
    <n v="25"/>
    <s v="männlich"/>
    <s v="25-49 Jahre"/>
    <n v="21"/>
    <n v="411"/>
    <n v="589"/>
    <n v="1486"/>
    <x v="0"/>
    <x v="0"/>
    <x v="0"/>
  </r>
  <r>
    <n v="1"/>
    <n v="25"/>
    <s v="männlich"/>
    <s v="25-49 Jahre"/>
    <n v="22"/>
    <n v="379"/>
    <n v="545"/>
    <n v="1029"/>
    <x v="0"/>
    <x v="0"/>
    <x v="0"/>
  </r>
  <r>
    <n v="1"/>
    <n v="25"/>
    <s v="männlich"/>
    <s v="25-49 Jahre"/>
    <n v="23"/>
    <n v="472"/>
    <n v="415"/>
    <n v="1624"/>
    <x v="0"/>
    <x v="0"/>
    <x v="0"/>
  </r>
  <r>
    <n v="1"/>
    <n v="25"/>
    <s v="männlich"/>
    <s v="25-49 Jahre"/>
    <n v="24"/>
    <n v="371"/>
    <n v="509"/>
    <n v="1798"/>
    <x v="0"/>
    <x v="0"/>
    <x v="0"/>
  </r>
  <r>
    <n v="1"/>
    <n v="25"/>
    <s v="männlich"/>
    <s v="25-49 Jahre"/>
    <n v="25"/>
    <n v="537"/>
    <n v="566"/>
    <n v="1654"/>
    <x v="0"/>
    <x v="0"/>
    <x v="0"/>
  </r>
  <r>
    <n v="1"/>
    <n v="25"/>
    <s v="männlich"/>
    <s v="25-49 Jahre"/>
    <n v="26"/>
    <n v="378"/>
    <n v="452"/>
    <n v="1594"/>
    <x v="0"/>
    <x v="0"/>
    <x v="0"/>
  </r>
  <r>
    <n v="1"/>
    <n v="25"/>
    <s v="männlich"/>
    <s v="25-49 Jahre"/>
    <n v="27"/>
    <n v="467"/>
    <n v="658"/>
    <n v="1330"/>
    <x v="0"/>
    <x v="0"/>
    <x v="0"/>
  </r>
  <r>
    <n v="1"/>
    <n v="25"/>
    <s v="männlich"/>
    <s v="25-49 Jahre"/>
    <n v="28"/>
    <n v="342"/>
    <n v="835"/>
    <n v="904"/>
    <x v="0"/>
    <x v="0"/>
    <x v="0"/>
  </r>
  <r>
    <n v="1"/>
    <n v="25"/>
    <s v="männlich"/>
    <s v="25-49 Jahre"/>
    <n v="29"/>
    <n v="361"/>
    <n v="448"/>
    <n v="1171"/>
    <x v="0"/>
    <x v="0"/>
    <x v="0"/>
  </r>
  <r>
    <n v="1"/>
    <n v="25"/>
    <s v="männlich"/>
    <s v="25-49 Jahre"/>
    <n v="30"/>
    <n v="366"/>
    <n v="542"/>
    <n v="1898"/>
    <x v="0"/>
    <x v="0"/>
    <x v="0"/>
  </r>
  <r>
    <n v="2"/>
    <n v="23"/>
    <s v="männlich"/>
    <s v="18-24 Jahre"/>
    <n v="1"/>
    <n v="1359"/>
    <n v="1109"/>
    <n v="2828"/>
    <x v="0"/>
    <x v="0"/>
    <x v="1"/>
  </r>
  <r>
    <n v="2"/>
    <n v="23"/>
    <s v="männlich"/>
    <s v="18-24 Jahre"/>
    <n v="2"/>
    <n v="842"/>
    <n v="525"/>
    <n v="1669"/>
    <x v="0"/>
    <x v="0"/>
    <x v="1"/>
  </r>
  <r>
    <n v="2"/>
    <n v="23"/>
    <s v="männlich"/>
    <s v="18-24 Jahre"/>
    <n v="3"/>
    <n v="590"/>
    <n v="575"/>
    <n v="875"/>
    <x v="0"/>
    <x v="0"/>
    <x v="1"/>
  </r>
  <r>
    <n v="2"/>
    <n v="23"/>
    <s v="männlich"/>
    <s v="18-24 Jahre"/>
    <n v="4"/>
    <n v="631"/>
    <n v="522"/>
    <n v="1870"/>
    <x v="0"/>
    <x v="0"/>
    <x v="1"/>
  </r>
  <r>
    <n v="2"/>
    <n v="23"/>
    <s v="männlich"/>
    <s v="18-24 Jahre"/>
    <n v="5"/>
    <n v="750"/>
    <n v="476"/>
    <n v="1741"/>
    <x v="0"/>
    <x v="0"/>
    <x v="1"/>
  </r>
  <r>
    <n v="2"/>
    <n v="23"/>
    <s v="männlich"/>
    <s v="18-24 Jahre"/>
    <n v="6"/>
    <n v="621"/>
    <n v="362"/>
    <n v="954"/>
    <x v="0"/>
    <x v="0"/>
    <x v="1"/>
  </r>
  <r>
    <n v="2"/>
    <n v="23"/>
    <s v="männlich"/>
    <s v="18-24 Jahre"/>
    <n v="7"/>
    <n v="649"/>
    <n v="536"/>
    <n v="1194"/>
    <x v="0"/>
    <x v="0"/>
    <x v="1"/>
  </r>
  <r>
    <n v="2"/>
    <n v="23"/>
    <s v="männlich"/>
    <s v="18-24 Jahre"/>
    <n v="8"/>
    <n v="583"/>
    <n v="508"/>
    <n v="1286"/>
    <x v="0"/>
    <x v="0"/>
    <x v="1"/>
  </r>
  <r>
    <n v="2"/>
    <n v="23"/>
    <s v="männlich"/>
    <s v="18-24 Jahre"/>
    <n v="9"/>
    <n v="673"/>
    <n v="469"/>
    <n v="4507"/>
    <x v="0"/>
    <x v="0"/>
    <x v="1"/>
  </r>
  <r>
    <n v="2"/>
    <n v="23"/>
    <s v="männlich"/>
    <s v="18-24 Jahre"/>
    <n v="10"/>
    <n v="585"/>
    <n v="685"/>
    <n v="816"/>
    <x v="0"/>
    <x v="0"/>
    <x v="1"/>
  </r>
  <r>
    <n v="2"/>
    <n v="23"/>
    <s v="männlich"/>
    <s v="18-24 Jahre"/>
    <n v="11"/>
    <n v="571"/>
    <n v="443"/>
    <n v="2580"/>
    <x v="0"/>
    <x v="0"/>
    <x v="1"/>
  </r>
  <r>
    <n v="2"/>
    <n v="23"/>
    <s v="männlich"/>
    <s v="18-24 Jahre"/>
    <n v="12"/>
    <n v="1255"/>
    <n v="365"/>
    <n v="933"/>
    <x v="0"/>
    <x v="0"/>
    <x v="1"/>
  </r>
  <r>
    <n v="2"/>
    <n v="23"/>
    <s v="männlich"/>
    <s v="18-24 Jahre"/>
    <n v="13"/>
    <n v="663"/>
    <n v="524"/>
    <n v="920"/>
    <x v="0"/>
    <x v="0"/>
    <x v="1"/>
  </r>
  <r>
    <n v="2"/>
    <n v="23"/>
    <s v="männlich"/>
    <s v="18-24 Jahre"/>
    <n v="14"/>
    <n v="373"/>
    <n v="323"/>
    <n v="1075"/>
    <x v="0"/>
    <x v="0"/>
    <x v="1"/>
  </r>
  <r>
    <n v="2"/>
    <n v="23"/>
    <s v="männlich"/>
    <s v="18-24 Jahre"/>
    <n v="15"/>
    <n v="406"/>
    <n v="414"/>
    <n v="634"/>
    <x v="0"/>
    <x v="0"/>
    <x v="1"/>
  </r>
  <r>
    <n v="2"/>
    <n v="23"/>
    <s v="männlich"/>
    <s v="18-24 Jahre"/>
    <n v="16"/>
    <n v="490"/>
    <n v="637"/>
    <n v="718"/>
    <x v="0"/>
    <x v="0"/>
    <x v="1"/>
  </r>
  <r>
    <n v="2"/>
    <n v="23"/>
    <s v="männlich"/>
    <s v="18-24 Jahre"/>
    <n v="17"/>
    <n v="397"/>
    <n v="517"/>
    <n v="1026"/>
    <x v="0"/>
    <x v="0"/>
    <x v="1"/>
  </r>
  <r>
    <n v="2"/>
    <n v="23"/>
    <s v="männlich"/>
    <s v="18-24 Jahre"/>
    <n v="18"/>
    <n v="572"/>
    <n v="376"/>
    <n v="1049"/>
    <x v="0"/>
    <x v="0"/>
    <x v="1"/>
  </r>
  <r>
    <n v="2"/>
    <n v="23"/>
    <s v="männlich"/>
    <s v="18-24 Jahre"/>
    <n v="19"/>
    <n v="492"/>
    <n v="330"/>
    <n v="783"/>
    <x v="0"/>
    <x v="0"/>
    <x v="1"/>
  </r>
  <r>
    <n v="2"/>
    <n v="23"/>
    <s v="männlich"/>
    <s v="18-24 Jahre"/>
    <n v="20"/>
    <n v="378"/>
    <n v="519"/>
    <n v="1009"/>
    <x v="0"/>
    <x v="0"/>
    <x v="1"/>
  </r>
  <r>
    <n v="2"/>
    <n v="23"/>
    <s v="männlich"/>
    <s v="18-24 Jahre"/>
    <n v="21"/>
    <n v="372"/>
    <n v="545"/>
    <n v="1252"/>
    <x v="0"/>
    <x v="0"/>
    <x v="1"/>
  </r>
  <r>
    <n v="2"/>
    <n v="23"/>
    <s v="männlich"/>
    <s v="18-24 Jahre"/>
    <n v="22"/>
    <n v="487"/>
    <n v="705"/>
    <n v="734"/>
    <x v="0"/>
    <x v="0"/>
    <x v="1"/>
  </r>
  <r>
    <n v="2"/>
    <n v="23"/>
    <s v="männlich"/>
    <s v="18-24 Jahre"/>
    <n v="23"/>
    <n v="377"/>
    <n v="428"/>
    <n v="776"/>
    <x v="0"/>
    <x v="0"/>
    <x v="1"/>
  </r>
  <r>
    <n v="2"/>
    <n v="23"/>
    <s v="männlich"/>
    <s v="18-24 Jahre"/>
    <n v="24"/>
    <n v="301"/>
    <n v="444"/>
    <n v="823"/>
    <x v="0"/>
    <x v="0"/>
    <x v="1"/>
  </r>
  <r>
    <n v="2"/>
    <n v="23"/>
    <s v="männlich"/>
    <s v="18-24 Jahre"/>
    <n v="25"/>
    <n v="410"/>
    <n v="540"/>
    <n v="929"/>
    <x v="0"/>
    <x v="0"/>
    <x v="1"/>
  </r>
  <r>
    <n v="2"/>
    <n v="23"/>
    <s v="männlich"/>
    <s v="18-24 Jahre"/>
    <n v="26"/>
    <n v="416"/>
    <n v="536"/>
    <n v="668"/>
    <x v="0"/>
    <x v="0"/>
    <x v="1"/>
  </r>
  <r>
    <n v="2"/>
    <n v="23"/>
    <s v="männlich"/>
    <s v="18-24 Jahre"/>
    <n v="27"/>
    <n v="459"/>
    <n v="375"/>
    <n v="856"/>
    <x v="0"/>
    <x v="0"/>
    <x v="1"/>
  </r>
  <r>
    <n v="2"/>
    <n v="23"/>
    <s v="männlich"/>
    <s v="18-24 Jahre"/>
    <n v="28"/>
    <n v="604"/>
    <n v="513"/>
    <n v="731"/>
    <x v="0"/>
    <x v="0"/>
    <x v="1"/>
  </r>
  <r>
    <n v="2"/>
    <n v="23"/>
    <s v="männlich"/>
    <s v="18-24 Jahre"/>
    <n v="29"/>
    <n v="412"/>
    <n v="452"/>
    <n v="1092"/>
    <x v="0"/>
    <x v="0"/>
    <x v="1"/>
  </r>
  <r>
    <n v="2"/>
    <n v="23"/>
    <s v="männlich"/>
    <s v="18-24 Jahre"/>
    <n v="30"/>
    <n v="529"/>
    <n v="604"/>
    <n v="2367"/>
    <x v="0"/>
    <x v="0"/>
    <x v="1"/>
  </r>
  <r>
    <n v="3"/>
    <n v="22"/>
    <s v="weiblich"/>
    <s v="18-24 Jahre"/>
    <n v="1"/>
    <n v="474"/>
    <n v="344"/>
    <n v="1520"/>
    <x v="0"/>
    <x v="1"/>
    <x v="0"/>
  </r>
  <r>
    <n v="3"/>
    <n v="22"/>
    <s v="weiblich"/>
    <s v="18-24 Jahre"/>
    <n v="2"/>
    <n v="676"/>
    <n v="392"/>
    <n v="1440"/>
    <x v="0"/>
    <x v="1"/>
    <x v="0"/>
  </r>
  <r>
    <n v="3"/>
    <n v="22"/>
    <s v="weiblich"/>
    <s v="18-24 Jahre"/>
    <n v="3"/>
    <n v="616"/>
    <n v="580"/>
    <n v="782"/>
    <x v="0"/>
    <x v="1"/>
    <x v="0"/>
  </r>
  <r>
    <n v="3"/>
    <n v="22"/>
    <s v="weiblich"/>
    <s v="18-24 Jahre"/>
    <n v="4"/>
    <n v="568"/>
    <n v="472"/>
    <n v="780"/>
    <x v="0"/>
    <x v="1"/>
    <x v="0"/>
  </r>
  <r>
    <n v="3"/>
    <n v="22"/>
    <s v="weiblich"/>
    <s v="18-24 Jahre"/>
    <n v="5"/>
    <n v="568"/>
    <n v="342"/>
    <n v="966"/>
    <x v="0"/>
    <x v="1"/>
    <x v="0"/>
  </r>
  <r>
    <n v="3"/>
    <n v="22"/>
    <s v="weiblich"/>
    <s v="18-24 Jahre"/>
    <n v="6"/>
    <n v="596"/>
    <n v="432"/>
    <n v="1190"/>
    <x v="0"/>
    <x v="1"/>
    <x v="0"/>
  </r>
  <r>
    <n v="3"/>
    <n v="22"/>
    <s v="weiblich"/>
    <s v="18-24 Jahre"/>
    <n v="7"/>
    <n v="664"/>
    <n v="606"/>
    <n v="724"/>
    <x v="0"/>
    <x v="1"/>
    <x v="0"/>
  </r>
  <r>
    <n v="3"/>
    <n v="22"/>
    <s v="weiblich"/>
    <s v="18-24 Jahre"/>
    <n v="8"/>
    <n v="632"/>
    <n v="456"/>
    <n v="1092"/>
    <x v="0"/>
    <x v="1"/>
    <x v="0"/>
  </r>
  <r>
    <n v="3"/>
    <n v="22"/>
    <s v="weiblich"/>
    <s v="18-24 Jahre"/>
    <n v="9"/>
    <n v="586"/>
    <n v="352"/>
    <n v="660"/>
    <x v="0"/>
    <x v="1"/>
    <x v="0"/>
  </r>
  <r>
    <n v="3"/>
    <n v="22"/>
    <s v="weiblich"/>
    <s v="18-24 Jahre"/>
    <n v="10"/>
    <n v="608"/>
    <n v="320"/>
    <n v="604"/>
    <x v="0"/>
    <x v="1"/>
    <x v="0"/>
  </r>
  <r>
    <n v="3"/>
    <n v="22"/>
    <s v="weiblich"/>
    <s v="18-24 Jahre"/>
    <n v="11"/>
    <n v="742"/>
    <n v="340"/>
    <n v="1014"/>
    <x v="0"/>
    <x v="1"/>
    <x v="0"/>
  </r>
  <r>
    <n v="3"/>
    <n v="22"/>
    <s v="weiblich"/>
    <s v="18-24 Jahre"/>
    <n v="12"/>
    <n v="626"/>
    <n v="348"/>
    <n v="570"/>
    <x v="0"/>
    <x v="1"/>
    <x v="0"/>
  </r>
  <r>
    <n v="3"/>
    <n v="22"/>
    <s v="weiblich"/>
    <s v="18-24 Jahre"/>
    <n v="13"/>
    <n v="466"/>
    <n v="404"/>
    <n v="530"/>
    <x v="0"/>
    <x v="1"/>
    <x v="0"/>
  </r>
  <r>
    <n v="3"/>
    <n v="22"/>
    <s v="weiblich"/>
    <s v="18-24 Jahre"/>
    <n v="14"/>
    <n v="670"/>
    <n v="406"/>
    <n v="1034"/>
    <x v="0"/>
    <x v="1"/>
    <x v="0"/>
  </r>
  <r>
    <n v="3"/>
    <n v="22"/>
    <s v="weiblich"/>
    <s v="18-24 Jahre"/>
    <n v="15"/>
    <n v="680"/>
    <n v="406"/>
    <n v="590"/>
    <x v="0"/>
    <x v="1"/>
    <x v="0"/>
  </r>
  <r>
    <n v="3"/>
    <n v="22"/>
    <s v="weiblich"/>
    <s v="18-24 Jahre"/>
    <n v="16"/>
    <n v="476"/>
    <n v="368"/>
    <n v="1092"/>
    <x v="0"/>
    <x v="1"/>
    <x v="0"/>
  </r>
  <r>
    <n v="3"/>
    <n v="22"/>
    <s v="weiblich"/>
    <s v="18-24 Jahre"/>
    <n v="17"/>
    <n v="470"/>
    <n v="364"/>
    <n v="850"/>
    <x v="0"/>
    <x v="1"/>
    <x v="0"/>
  </r>
  <r>
    <n v="3"/>
    <n v="22"/>
    <s v="weiblich"/>
    <s v="18-24 Jahre"/>
    <n v="18"/>
    <n v="302"/>
    <n v="362"/>
    <n v="940"/>
    <x v="0"/>
    <x v="1"/>
    <x v="0"/>
  </r>
  <r>
    <n v="3"/>
    <n v="22"/>
    <s v="weiblich"/>
    <s v="18-24 Jahre"/>
    <n v="19"/>
    <n v="372"/>
    <n v="458"/>
    <n v="626"/>
    <x v="0"/>
    <x v="1"/>
    <x v="0"/>
  </r>
  <r>
    <n v="3"/>
    <n v="22"/>
    <s v="weiblich"/>
    <s v="18-24 Jahre"/>
    <n v="20"/>
    <n v="444"/>
    <n v="331"/>
    <n v="1504"/>
    <x v="0"/>
    <x v="1"/>
    <x v="0"/>
  </r>
  <r>
    <n v="3"/>
    <n v="22"/>
    <s v="weiblich"/>
    <s v="18-24 Jahre"/>
    <n v="21"/>
    <n v="332"/>
    <n v="359"/>
    <n v="722"/>
    <x v="0"/>
    <x v="1"/>
    <x v="0"/>
  </r>
  <r>
    <n v="3"/>
    <n v="22"/>
    <s v="weiblich"/>
    <s v="18-24 Jahre"/>
    <n v="22"/>
    <n v="394"/>
    <n v="447"/>
    <n v="630"/>
    <x v="0"/>
    <x v="1"/>
    <x v="0"/>
  </r>
  <r>
    <n v="3"/>
    <n v="22"/>
    <s v="weiblich"/>
    <s v="18-24 Jahre"/>
    <n v="23"/>
    <n v="374"/>
    <n v="592"/>
    <n v="890"/>
    <x v="0"/>
    <x v="1"/>
    <x v="0"/>
  </r>
  <r>
    <n v="3"/>
    <n v="22"/>
    <s v="weiblich"/>
    <s v="18-24 Jahre"/>
    <n v="24"/>
    <n v="330"/>
    <n v="339"/>
    <n v="686"/>
    <x v="0"/>
    <x v="1"/>
    <x v="0"/>
  </r>
  <r>
    <n v="3"/>
    <n v="22"/>
    <s v="weiblich"/>
    <s v="18-24 Jahre"/>
    <n v="25"/>
    <n v="1092"/>
    <n v="398"/>
    <n v="708"/>
    <x v="0"/>
    <x v="1"/>
    <x v="0"/>
  </r>
  <r>
    <n v="3"/>
    <n v="22"/>
    <s v="weiblich"/>
    <s v="18-24 Jahre"/>
    <n v="26"/>
    <n v="400"/>
    <n v="507"/>
    <n v="966"/>
    <x v="0"/>
    <x v="1"/>
    <x v="0"/>
  </r>
  <r>
    <n v="3"/>
    <n v="22"/>
    <s v="weiblich"/>
    <s v="18-24 Jahre"/>
    <n v="27"/>
    <n v="360"/>
    <n v="406"/>
    <n v="1428"/>
    <x v="0"/>
    <x v="1"/>
    <x v="0"/>
  </r>
  <r>
    <n v="3"/>
    <n v="22"/>
    <s v="weiblich"/>
    <s v="18-24 Jahre"/>
    <n v="28"/>
    <n v="340"/>
    <n v="330"/>
    <n v="928"/>
    <x v="0"/>
    <x v="1"/>
    <x v="0"/>
  </r>
  <r>
    <n v="3"/>
    <n v="22"/>
    <s v="weiblich"/>
    <s v="18-24 Jahre"/>
    <n v="29"/>
    <n v="358"/>
    <n v="369"/>
    <n v="756"/>
    <x v="0"/>
    <x v="1"/>
    <x v="0"/>
  </r>
  <r>
    <n v="3"/>
    <n v="22"/>
    <s v="weiblich"/>
    <s v="18-24 Jahre"/>
    <n v="30"/>
    <n v="402"/>
    <n v="391"/>
    <n v="686"/>
    <x v="0"/>
    <x v="1"/>
    <x v="0"/>
  </r>
  <r>
    <n v="4"/>
    <n v="23"/>
    <s v="männlich"/>
    <s v="18-24 Jahre"/>
    <n v="1"/>
    <n v="716"/>
    <n v="726"/>
    <n v="882"/>
    <x v="1"/>
    <x v="2"/>
    <x v="1"/>
  </r>
  <r>
    <n v="4"/>
    <n v="23"/>
    <s v="männlich"/>
    <s v="18-24 Jahre"/>
    <n v="2"/>
    <n v="636"/>
    <n v="384"/>
    <n v="832"/>
    <x v="1"/>
    <x v="2"/>
    <x v="1"/>
  </r>
  <r>
    <n v="4"/>
    <n v="23"/>
    <s v="männlich"/>
    <s v="18-24 Jahre"/>
    <n v="3"/>
    <n v="596"/>
    <n v="298"/>
    <n v="1166"/>
    <x v="1"/>
    <x v="2"/>
    <x v="1"/>
  </r>
  <r>
    <n v="4"/>
    <n v="23"/>
    <s v="männlich"/>
    <s v="18-24 Jahre"/>
    <n v="4"/>
    <n v="568"/>
    <n v="450"/>
    <n v="706"/>
    <x v="1"/>
    <x v="2"/>
    <x v="1"/>
  </r>
  <r>
    <n v="4"/>
    <n v="23"/>
    <s v="männlich"/>
    <s v="18-24 Jahre"/>
    <n v="5"/>
    <n v="644"/>
    <n v="462"/>
    <n v="898"/>
    <x v="1"/>
    <x v="2"/>
    <x v="1"/>
  </r>
  <r>
    <n v="4"/>
    <n v="23"/>
    <s v="männlich"/>
    <s v="18-24 Jahre"/>
    <n v="6"/>
    <n v="606"/>
    <n v="532"/>
    <n v="1040"/>
    <x v="1"/>
    <x v="2"/>
    <x v="1"/>
  </r>
  <r>
    <n v="4"/>
    <n v="23"/>
    <s v="männlich"/>
    <s v="18-24 Jahre"/>
    <n v="7"/>
    <n v="554"/>
    <n v="302"/>
    <n v="640"/>
    <x v="1"/>
    <x v="2"/>
    <x v="1"/>
  </r>
  <r>
    <n v="4"/>
    <n v="23"/>
    <s v="männlich"/>
    <s v="18-24 Jahre"/>
    <n v="8"/>
    <n v="584"/>
    <n v="300"/>
    <n v="1228"/>
    <x v="1"/>
    <x v="2"/>
    <x v="1"/>
  </r>
  <r>
    <n v="4"/>
    <n v="23"/>
    <s v="männlich"/>
    <s v="18-24 Jahre"/>
    <n v="9"/>
    <n v="674"/>
    <n v="380"/>
    <n v="924"/>
    <x v="1"/>
    <x v="2"/>
    <x v="1"/>
  </r>
  <r>
    <n v="4"/>
    <n v="23"/>
    <s v="männlich"/>
    <s v="18-24 Jahre"/>
    <n v="10"/>
    <n v="568"/>
    <n v="322"/>
    <n v="850"/>
    <x v="1"/>
    <x v="2"/>
    <x v="1"/>
  </r>
  <r>
    <n v="4"/>
    <n v="23"/>
    <s v="männlich"/>
    <s v="18-24 Jahre"/>
    <n v="11"/>
    <n v="580"/>
    <n v="458"/>
    <n v="620"/>
    <x v="1"/>
    <x v="2"/>
    <x v="1"/>
  </r>
  <r>
    <n v="4"/>
    <n v="23"/>
    <s v="männlich"/>
    <s v="18-24 Jahre"/>
    <n v="12"/>
    <n v="506"/>
    <n v="316"/>
    <n v="608"/>
    <x v="1"/>
    <x v="2"/>
    <x v="1"/>
  </r>
  <r>
    <n v="4"/>
    <n v="23"/>
    <s v="männlich"/>
    <s v="18-24 Jahre"/>
    <n v="13"/>
    <n v="570"/>
    <n v="576"/>
    <n v="822"/>
    <x v="1"/>
    <x v="2"/>
    <x v="1"/>
  </r>
  <r>
    <n v="4"/>
    <n v="23"/>
    <s v="männlich"/>
    <s v="18-24 Jahre"/>
    <n v="14"/>
    <n v="572"/>
    <n v="422"/>
    <n v="672"/>
    <x v="1"/>
    <x v="2"/>
    <x v="1"/>
  </r>
  <r>
    <n v="4"/>
    <n v="23"/>
    <s v="männlich"/>
    <s v="18-24 Jahre"/>
    <n v="15"/>
    <n v="504"/>
    <n v="562"/>
    <n v="620"/>
    <x v="1"/>
    <x v="2"/>
    <x v="1"/>
  </r>
  <r>
    <n v="4"/>
    <n v="23"/>
    <s v="männlich"/>
    <s v="18-24 Jahre"/>
    <n v="16"/>
    <n v="698"/>
    <n v="374"/>
    <n v="662"/>
    <x v="1"/>
    <x v="2"/>
    <x v="1"/>
  </r>
  <r>
    <n v="4"/>
    <n v="23"/>
    <s v="männlich"/>
    <s v="18-24 Jahre"/>
    <n v="17"/>
    <n v="586"/>
    <n v="316"/>
    <n v="1154"/>
    <x v="1"/>
    <x v="2"/>
    <x v="1"/>
  </r>
  <r>
    <n v="4"/>
    <n v="23"/>
    <s v="männlich"/>
    <s v="18-24 Jahre"/>
    <n v="18"/>
    <n v="284"/>
    <n v="322"/>
    <n v="592"/>
    <x v="1"/>
    <x v="2"/>
    <x v="1"/>
  </r>
  <r>
    <n v="4"/>
    <n v="23"/>
    <s v="männlich"/>
    <s v="18-24 Jahre"/>
    <n v="19"/>
    <n v="274"/>
    <n v="326"/>
    <n v="544"/>
    <x v="1"/>
    <x v="2"/>
    <x v="1"/>
  </r>
  <r>
    <n v="4"/>
    <n v="23"/>
    <s v="männlich"/>
    <s v="18-24 Jahre"/>
    <n v="20"/>
    <n v="290"/>
    <n v="280"/>
    <n v="648"/>
    <x v="1"/>
    <x v="2"/>
    <x v="1"/>
  </r>
  <r>
    <n v="4"/>
    <n v="23"/>
    <s v="männlich"/>
    <s v="18-24 Jahre"/>
    <n v="21"/>
    <n v="382"/>
    <n v="310"/>
    <n v="616"/>
    <x v="1"/>
    <x v="2"/>
    <x v="1"/>
  </r>
  <r>
    <n v="4"/>
    <n v="23"/>
    <s v="männlich"/>
    <s v="18-24 Jahre"/>
    <n v="22"/>
    <n v="352"/>
    <n v="584"/>
    <n v="510"/>
    <x v="1"/>
    <x v="2"/>
    <x v="1"/>
  </r>
  <r>
    <n v="4"/>
    <n v="23"/>
    <s v="männlich"/>
    <s v="18-24 Jahre"/>
    <n v="23"/>
    <n v="262"/>
    <n v="372"/>
    <n v="932"/>
    <x v="1"/>
    <x v="2"/>
    <x v="1"/>
  </r>
  <r>
    <n v="4"/>
    <n v="23"/>
    <s v="männlich"/>
    <s v="18-24 Jahre"/>
    <n v="24"/>
    <n v="246"/>
    <n v="506"/>
    <n v="740"/>
    <x v="1"/>
    <x v="2"/>
    <x v="1"/>
  </r>
  <r>
    <n v="4"/>
    <n v="23"/>
    <s v="männlich"/>
    <s v="18-24 Jahre"/>
    <n v="25"/>
    <n v="292"/>
    <n v="296"/>
    <n v="606"/>
    <x v="1"/>
    <x v="2"/>
    <x v="1"/>
  </r>
  <r>
    <n v="4"/>
    <n v="23"/>
    <s v="männlich"/>
    <s v="18-24 Jahre"/>
    <n v="26"/>
    <n v="366"/>
    <n v="386"/>
    <n v="766"/>
    <x v="1"/>
    <x v="2"/>
    <x v="1"/>
  </r>
  <r>
    <n v="4"/>
    <n v="23"/>
    <s v="männlich"/>
    <s v="18-24 Jahre"/>
    <n v="27"/>
    <n v="230"/>
    <n v="286"/>
    <n v="742"/>
    <x v="1"/>
    <x v="2"/>
    <x v="1"/>
  </r>
  <r>
    <n v="4"/>
    <n v="23"/>
    <s v="männlich"/>
    <s v="18-24 Jahre"/>
    <n v="28"/>
    <n v="230"/>
    <n v="364"/>
    <n v="704"/>
    <x v="1"/>
    <x v="2"/>
    <x v="1"/>
  </r>
  <r>
    <n v="4"/>
    <n v="23"/>
    <s v="männlich"/>
    <s v="18-24 Jahre"/>
    <n v="29"/>
    <n v="300"/>
    <n v="350"/>
    <n v="726"/>
    <x v="1"/>
    <x v="2"/>
    <x v="1"/>
  </r>
  <r>
    <n v="4"/>
    <n v="23"/>
    <s v="männlich"/>
    <s v="18-24 Jahre"/>
    <n v="30"/>
    <n v="448"/>
    <n v="466"/>
    <n v="602"/>
    <x v="1"/>
    <x v="2"/>
    <x v="1"/>
  </r>
  <r>
    <n v="5"/>
    <n v="25"/>
    <s v="männlich"/>
    <s v="25-49 Jahre"/>
    <n v="1"/>
    <n v="1328"/>
    <n v="475"/>
    <n v="1124"/>
    <x v="0"/>
    <x v="2"/>
    <x v="2"/>
  </r>
  <r>
    <n v="5"/>
    <n v="25"/>
    <s v="männlich"/>
    <s v="25-49 Jahre"/>
    <n v="2"/>
    <n v="944"/>
    <n v="391"/>
    <n v="921"/>
    <x v="0"/>
    <x v="2"/>
    <x v="2"/>
  </r>
  <r>
    <n v="5"/>
    <n v="25"/>
    <s v="männlich"/>
    <s v="25-49 Jahre"/>
    <n v="3"/>
    <n v="636"/>
    <n v="720"/>
    <n v="1123"/>
    <x v="0"/>
    <x v="2"/>
    <x v="2"/>
  </r>
  <r>
    <n v="5"/>
    <n v="25"/>
    <s v="männlich"/>
    <s v="25-49 Jahre"/>
    <n v="4"/>
    <n v="740"/>
    <n v="490"/>
    <n v="926"/>
    <x v="0"/>
    <x v="2"/>
    <x v="2"/>
  </r>
  <r>
    <n v="5"/>
    <n v="25"/>
    <s v="männlich"/>
    <s v="25-49 Jahre"/>
    <n v="5"/>
    <n v="843"/>
    <n v="555"/>
    <n v="976"/>
    <x v="0"/>
    <x v="2"/>
    <x v="2"/>
  </r>
  <r>
    <n v="5"/>
    <n v="25"/>
    <s v="männlich"/>
    <s v="25-49 Jahre"/>
    <n v="6"/>
    <n v="683"/>
    <n v="302"/>
    <n v="1570"/>
    <x v="0"/>
    <x v="2"/>
    <x v="2"/>
  </r>
  <r>
    <n v="5"/>
    <n v="25"/>
    <s v="männlich"/>
    <s v="25-49 Jahre"/>
    <n v="7"/>
    <n v="667"/>
    <n v="565"/>
    <n v="1059"/>
    <x v="0"/>
    <x v="2"/>
    <x v="2"/>
  </r>
  <r>
    <n v="5"/>
    <n v="25"/>
    <s v="männlich"/>
    <s v="25-49 Jahre"/>
    <n v="8"/>
    <n v="661"/>
    <n v="687"/>
    <n v="1414"/>
    <x v="0"/>
    <x v="2"/>
    <x v="2"/>
  </r>
  <r>
    <n v="5"/>
    <n v="25"/>
    <s v="männlich"/>
    <s v="25-49 Jahre"/>
    <n v="9"/>
    <n v="622"/>
    <n v="544"/>
    <n v="1367"/>
    <x v="0"/>
    <x v="2"/>
    <x v="2"/>
  </r>
  <r>
    <n v="5"/>
    <n v="25"/>
    <s v="männlich"/>
    <s v="25-49 Jahre"/>
    <n v="10"/>
    <n v="646"/>
    <n v="624"/>
    <n v="2576"/>
    <x v="0"/>
    <x v="2"/>
    <x v="2"/>
  </r>
  <r>
    <n v="5"/>
    <n v="25"/>
    <s v="männlich"/>
    <s v="25-49 Jahre"/>
    <n v="11"/>
    <n v="637"/>
    <n v="457"/>
    <n v="982"/>
    <x v="0"/>
    <x v="2"/>
    <x v="2"/>
  </r>
  <r>
    <n v="5"/>
    <n v="25"/>
    <s v="männlich"/>
    <s v="25-49 Jahre"/>
    <n v="12"/>
    <n v="578"/>
    <n v="525"/>
    <n v="986"/>
    <x v="0"/>
    <x v="2"/>
    <x v="2"/>
  </r>
  <r>
    <n v="5"/>
    <n v="25"/>
    <s v="männlich"/>
    <s v="25-49 Jahre"/>
    <n v="13"/>
    <n v="1060"/>
    <n v="470"/>
    <n v="1433"/>
    <x v="0"/>
    <x v="2"/>
    <x v="2"/>
  </r>
  <r>
    <n v="5"/>
    <n v="25"/>
    <s v="männlich"/>
    <s v="25-49 Jahre"/>
    <n v="14"/>
    <n v="728"/>
    <n v="454"/>
    <n v="860"/>
    <x v="0"/>
    <x v="2"/>
    <x v="2"/>
  </r>
  <r>
    <n v="5"/>
    <n v="25"/>
    <s v="männlich"/>
    <s v="25-49 Jahre"/>
    <n v="15"/>
    <n v="823"/>
    <n v="513"/>
    <n v="1397"/>
    <x v="0"/>
    <x v="2"/>
    <x v="2"/>
  </r>
  <r>
    <n v="5"/>
    <n v="25"/>
    <s v="männlich"/>
    <s v="25-49 Jahre"/>
    <n v="16"/>
    <n v="474"/>
    <n v="552"/>
    <n v="1614"/>
    <x v="0"/>
    <x v="2"/>
    <x v="2"/>
  </r>
  <r>
    <n v="5"/>
    <n v="25"/>
    <s v="männlich"/>
    <s v="25-49 Jahre"/>
    <n v="17"/>
    <n v="557"/>
    <n v="529"/>
    <n v="928"/>
    <x v="0"/>
    <x v="2"/>
    <x v="2"/>
  </r>
  <r>
    <n v="5"/>
    <n v="25"/>
    <s v="männlich"/>
    <s v="25-49 Jahre"/>
    <n v="18"/>
    <n v="801"/>
    <n v="537"/>
    <n v="910"/>
    <x v="0"/>
    <x v="2"/>
    <x v="2"/>
  </r>
  <r>
    <n v="5"/>
    <n v="25"/>
    <s v="männlich"/>
    <s v="25-49 Jahre"/>
    <n v="19"/>
    <n v="774"/>
    <n v="472"/>
    <n v="900"/>
    <x v="0"/>
    <x v="2"/>
    <x v="2"/>
  </r>
  <r>
    <n v="5"/>
    <n v="25"/>
    <s v="männlich"/>
    <s v="25-49 Jahre"/>
    <n v="20"/>
    <n v="583"/>
    <n v="480"/>
    <n v="1424"/>
    <x v="0"/>
    <x v="2"/>
    <x v="2"/>
  </r>
  <r>
    <n v="5"/>
    <n v="25"/>
    <s v="männlich"/>
    <s v="25-49 Jahre"/>
    <n v="21"/>
    <n v="530"/>
    <n v="459"/>
    <n v="1193"/>
    <x v="0"/>
    <x v="2"/>
    <x v="2"/>
  </r>
  <r>
    <n v="5"/>
    <n v="25"/>
    <s v="männlich"/>
    <s v="25-49 Jahre"/>
    <n v="22"/>
    <n v="474"/>
    <n v="526"/>
    <n v="1194"/>
    <x v="0"/>
    <x v="2"/>
    <x v="2"/>
  </r>
  <r>
    <n v="5"/>
    <n v="25"/>
    <s v="männlich"/>
    <s v="25-49 Jahre"/>
    <n v="23"/>
    <n v="514"/>
    <n v="569"/>
    <n v="978"/>
    <x v="0"/>
    <x v="2"/>
    <x v="2"/>
  </r>
  <r>
    <n v="5"/>
    <n v="25"/>
    <s v="männlich"/>
    <s v="25-49 Jahre"/>
    <n v="24"/>
    <n v="448"/>
    <n v="637"/>
    <n v="1046"/>
    <x v="0"/>
    <x v="2"/>
    <x v="2"/>
  </r>
  <r>
    <n v="5"/>
    <n v="25"/>
    <s v="männlich"/>
    <s v="25-49 Jahre"/>
    <n v="25"/>
    <n v="587"/>
    <n v="642"/>
    <n v="767"/>
    <x v="0"/>
    <x v="2"/>
    <x v="2"/>
  </r>
  <r>
    <n v="5"/>
    <n v="25"/>
    <s v="männlich"/>
    <s v="25-49 Jahre"/>
    <n v="26"/>
    <n v="408"/>
    <n v="449"/>
    <n v="752"/>
    <x v="0"/>
    <x v="2"/>
    <x v="2"/>
  </r>
  <r>
    <n v="5"/>
    <n v="25"/>
    <s v="männlich"/>
    <s v="25-49 Jahre"/>
    <n v="27"/>
    <n v="384"/>
    <n v="579"/>
    <n v="801"/>
    <x v="0"/>
    <x v="2"/>
    <x v="2"/>
  </r>
  <r>
    <n v="5"/>
    <n v="25"/>
    <s v="männlich"/>
    <s v="25-49 Jahre"/>
    <n v="28"/>
    <n v="397"/>
    <n v="521"/>
    <n v="922"/>
    <x v="0"/>
    <x v="2"/>
    <x v="2"/>
  </r>
  <r>
    <n v="5"/>
    <n v="25"/>
    <s v="männlich"/>
    <s v="25-49 Jahre"/>
    <n v="29"/>
    <n v="388"/>
    <n v="494"/>
    <n v="1053"/>
    <x v="0"/>
    <x v="2"/>
    <x v="2"/>
  </r>
  <r>
    <n v="5"/>
    <n v="25"/>
    <s v="männlich"/>
    <s v="25-49 Jahre"/>
    <n v="30"/>
    <n v="547"/>
    <n v="605"/>
    <n v="1027"/>
    <x v="0"/>
    <x v="2"/>
    <x v="2"/>
  </r>
  <r>
    <n v="6"/>
    <n v="26"/>
    <s v="männlich"/>
    <s v="25-49 Jahre"/>
    <n v="1"/>
    <n v="868"/>
    <n v="388"/>
    <n v="1232"/>
    <x v="0"/>
    <x v="1"/>
    <x v="2"/>
  </r>
  <r>
    <n v="6"/>
    <n v="26"/>
    <s v="männlich"/>
    <s v="25-49 Jahre"/>
    <n v="2"/>
    <n v="766"/>
    <n v="336"/>
    <n v="856"/>
    <x v="0"/>
    <x v="1"/>
    <x v="2"/>
  </r>
  <r>
    <n v="6"/>
    <n v="26"/>
    <s v="männlich"/>
    <s v="25-49 Jahre"/>
    <n v="3"/>
    <n v="818"/>
    <n v="358"/>
    <n v="1134"/>
    <x v="0"/>
    <x v="1"/>
    <x v="2"/>
  </r>
  <r>
    <n v="6"/>
    <n v="26"/>
    <s v="männlich"/>
    <s v="25-49 Jahre"/>
    <n v="4"/>
    <n v="766"/>
    <n v="382"/>
    <n v="886"/>
    <x v="0"/>
    <x v="1"/>
    <x v="2"/>
  </r>
  <r>
    <n v="6"/>
    <n v="26"/>
    <s v="männlich"/>
    <s v="25-49 Jahre"/>
    <n v="5"/>
    <n v="754"/>
    <n v="572"/>
    <n v="1194"/>
    <x v="0"/>
    <x v="1"/>
    <x v="2"/>
  </r>
  <r>
    <n v="6"/>
    <n v="26"/>
    <s v="männlich"/>
    <s v="25-49 Jahre"/>
    <n v="6"/>
    <n v="864"/>
    <n v="368"/>
    <n v="1380"/>
    <x v="0"/>
    <x v="1"/>
    <x v="2"/>
  </r>
  <r>
    <n v="6"/>
    <n v="26"/>
    <s v="männlich"/>
    <s v="25-49 Jahre"/>
    <n v="7"/>
    <n v="666"/>
    <n v="464"/>
    <n v="1320"/>
    <x v="0"/>
    <x v="1"/>
    <x v="2"/>
  </r>
  <r>
    <n v="6"/>
    <n v="26"/>
    <s v="männlich"/>
    <s v="25-49 Jahre"/>
    <n v="8"/>
    <n v="706"/>
    <n v="508"/>
    <n v="928"/>
    <x v="0"/>
    <x v="1"/>
    <x v="2"/>
  </r>
  <r>
    <n v="6"/>
    <n v="26"/>
    <s v="männlich"/>
    <s v="25-49 Jahre"/>
    <n v="9"/>
    <n v="678"/>
    <n v="402"/>
    <n v="1226"/>
    <x v="0"/>
    <x v="1"/>
    <x v="2"/>
  </r>
  <r>
    <n v="6"/>
    <n v="26"/>
    <s v="männlich"/>
    <s v="25-49 Jahre"/>
    <n v="10"/>
    <n v="660"/>
    <n v="434"/>
    <n v="696"/>
    <x v="0"/>
    <x v="1"/>
    <x v="2"/>
  </r>
  <r>
    <n v="6"/>
    <n v="26"/>
    <s v="männlich"/>
    <s v="25-49 Jahre"/>
    <n v="11"/>
    <n v="682"/>
    <n v="540"/>
    <n v="852"/>
    <x v="0"/>
    <x v="1"/>
    <x v="2"/>
  </r>
  <r>
    <n v="6"/>
    <n v="26"/>
    <s v="männlich"/>
    <s v="25-49 Jahre"/>
    <n v="12"/>
    <n v="738"/>
    <n v="450"/>
    <n v="708"/>
    <x v="0"/>
    <x v="1"/>
    <x v="2"/>
  </r>
  <r>
    <n v="6"/>
    <n v="26"/>
    <s v="männlich"/>
    <s v="25-49 Jahre"/>
    <n v="13"/>
    <n v="666"/>
    <n v="462"/>
    <n v="842"/>
    <x v="0"/>
    <x v="1"/>
    <x v="2"/>
  </r>
  <r>
    <n v="6"/>
    <n v="26"/>
    <s v="männlich"/>
    <s v="25-49 Jahre"/>
    <n v="14"/>
    <n v="774"/>
    <n v="528"/>
    <n v="1076"/>
    <x v="0"/>
    <x v="1"/>
    <x v="2"/>
  </r>
  <r>
    <n v="6"/>
    <n v="26"/>
    <s v="männlich"/>
    <s v="25-49 Jahre"/>
    <n v="15"/>
    <n v="714"/>
    <n v="524"/>
    <n v="1028"/>
    <x v="0"/>
    <x v="1"/>
    <x v="2"/>
  </r>
  <r>
    <n v="6"/>
    <n v="26"/>
    <s v="männlich"/>
    <s v="25-49 Jahre"/>
    <n v="16"/>
    <n v="452"/>
    <n v="462"/>
    <n v="950"/>
    <x v="0"/>
    <x v="1"/>
    <x v="2"/>
  </r>
  <r>
    <n v="6"/>
    <n v="26"/>
    <s v="männlich"/>
    <s v="25-49 Jahre"/>
    <n v="17"/>
    <n v="344"/>
    <n v="426"/>
    <n v="1020"/>
    <x v="0"/>
    <x v="1"/>
    <x v="2"/>
  </r>
  <r>
    <n v="6"/>
    <n v="26"/>
    <s v="männlich"/>
    <s v="25-49 Jahre"/>
    <n v="18"/>
    <n v="478"/>
    <n v="418"/>
    <n v="892"/>
    <x v="0"/>
    <x v="1"/>
    <x v="2"/>
  </r>
  <r>
    <n v="6"/>
    <n v="26"/>
    <s v="männlich"/>
    <s v="25-49 Jahre"/>
    <n v="19"/>
    <n v="332"/>
    <n v="544"/>
    <n v="1172"/>
    <x v="0"/>
    <x v="1"/>
    <x v="2"/>
  </r>
  <r>
    <n v="6"/>
    <n v="26"/>
    <s v="männlich"/>
    <s v="25-49 Jahre"/>
    <n v="20"/>
    <n v="374"/>
    <n v="458"/>
    <n v="646"/>
    <x v="0"/>
    <x v="1"/>
    <x v="2"/>
  </r>
  <r>
    <n v="6"/>
    <n v="26"/>
    <s v="männlich"/>
    <s v="25-49 Jahre"/>
    <n v="21"/>
    <n v="386"/>
    <n v="488"/>
    <n v="640"/>
    <x v="0"/>
    <x v="1"/>
    <x v="2"/>
  </r>
  <r>
    <n v="6"/>
    <n v="26"/>
    <s v="männlich"/>
    <s v="25-49 Jahre"/>
    <n v="22"/>
    <n v="382"/>
    <n v="434"/>
    <n v="978"/>
    <x v="0"/>
    <x v="1"/>
    <x v="2"/>
  </r>
  <r>
    <n v="6"/>
    <n v="26"/>
    <s v="männlich"/>
    <s v="25-49 Jahre"/>
    <n v="23"/>
    <n v="458"/>
    <n v="464"/>
    <n v="768"/>
    <x v="0"/>
    <x v="1"/>
    <x v="2"/>
  </r>
  <r>
    <n v="6"/>
    <n v="26"/>
    <s v="männlich"/>
    <s v="25-49 Jahre"/>
    <n v="24"/>
    <n v="388"/>
    <n v="460"/>
    <n v="786"/>
    <x v="0"/>
    <x v="1"/>
    <x v="2"/>
  </r>
  <r>
    <n v="6"/>
    <n v="26"/>
    <s v="männlich"/>
    <s v="25-49 Jahre"/>
    <n v="25"/>
    <n v="350"/>
    <n v="538"/>
    <n v="654"/>
    <x v="0"/>
    <x v="1"/>
    <x v="2"/>
  </r>
  <r>
    <n v="6"/>
    <n v="26"/>
    <s v="männlich"/>
    <s v="25-49 Jahre"/>
    <n v="26"/>
    <n v="320"/>
    <n v="368"/>
    <n v="674"/>
    <x v="0"/>
    <x v="1"/>
    <x v="2"/>
  </r>
  <r>
    <n v="6"/>
    <n v="26"/>
    <s v="männlich"/>
    <s v="25-49 Jahre"/>
    <n v="27"/>
    <n v="358"/>
    <n v="398"/>
    <n v="766"/>
    <x v="0"/>
    <x v="1"/>
    <x v="2"/>
  </r>
  <r>
    <n v="6"/>
    <n v="26"/>
    <s v="männlich"/>
    <s v="25-49 Jahre"/>
    <n v="28"/>
    <n v="338"/>
    <n v="376"/>
    <n v="652"/>
    <x v="0"/>
    <x v="1"/>
    <x v="2"/>
  </r>
  <r>
    <n v="6"/>
    <n v="26"/>
    <s v="männlich"/>
    <s v="25-49 Jahre"/>
    <n v="29"/>
    <n v="426"/>
    <n v="470"/>
    <n v="1000"/>
    <x v="0"/>
    <x v="1"/>
    <x v="2"/>
  </r>
  <r>
    <n v="6"/>
    <n v="26"/>
    <s v="männlich"/>
    <s v="25-49 Jahre"/>
    <n v="30"/>
    <n v="372"/>
    <n v="446"/>
    <n v="866"/>
    <x v="0"/>
    <x v="1"/>
    <x v="2"/>
  </r>
  <r>
    <n v="7"/>
    <n v="45"/>
    <s v="männlich"/>
    <s v="25-49 Jahre"/>
    <n v="1"/>
    <n v="1154"/>
    <n v="365"/>
    <n v="7204"/>
    <x v="1"/>
    <x v="0"/>
    <x v="3"/>
  </r>
  <r>
    <n v="7"/>
    <n v="45"/>
    <s v="männlich"/>
    <s v="25-49 Jahre"/>
    <n v="2"/>
    <n v="765"/>
    <n v="646"/>
    <n v="7576"/>
    <x v="1"/>
    <x v="0"/>
    <x v="3"/>
  </r>
  <r>
    <n v="7"/>
    <n v="45"/>
    <s v="männlich"/>
    <s v="25-49 Jahre"/>
    <n v="3"/>
    <n v="686"/>
    <n v="369"/>
    <n v="3043"/>
    <x v="1"/>
    <x v="0"/>
    <x v="3"/>
  </r>
  <r>
    <n v="7"/>
    <n v="45"/>
    <s v="männlich"/>
    <s v="25-49 Jahre"/>
    <n v="4"/>
    <n v="553"/>
    <n v="863"/>
    <n v="1896"/>
    <x v="1"/>
    <x v="0"/>
    <x v="3"/>
  </r>
  <r>
    <n v="7"/>
    <n v="45"/>
    <s v="männlich"/>
    <s v="25-49 Jahre"/>
    <n v="5"/>
    <n v="584"/>
    <n v="348"/>
    <n v="2811"/>
    <x v="1"/>
    <x v="0"/>
    <x v="3"/>
  </r>
  <r>
    <n v="7"/>
    <n v="45"/>
    <s v="männlich"/>
    <s v="25-49 Jahre"/>
    <n v="6"/>
    <n v="479"/>
    <n v="307"/>
    <n v="1799"/>
    <x v="1"/>
    <x v="0"/>
    <x v="3"/>
  </r>
  <r>
    <n v="7"/>
    <n v="45"/>
    <s v="männlich"/>
    <s v="25-49 Jahre"/>
    <n v="7"/>
    <n v="492"/>
    <n v="532"/>
    <n v="1352"/>
    <x v="1"/>
    <x v="0"/>
    <x v="3"/>
  </r>
  <r>
    <n v="7"/>
    <n v="45"/>
    <s v="männlich"/>
    <s v="25-49 Jahre"/>
    <n v="8"/>
    <n v="482"/>
    <n v="913"/>
    <n v="1047"/>
    <x v="1"/>
    <x v="0"/>
    <x v="3"/>
  </r>
  <r>
    <n v="7"/>
    <n v="45"/>
    <s v="männlich"/>
    <s v="25-49 Jahre"/>
    <n v="9"/>
    <n v="483"/>
    <n v="539"/>
    <n v="1776"/>
    <x v="1"/>
    <x v="0"/>
    <x v="3"/>
  </r>
  <r>
    <n v="7"/>
    <n v="45"/>
    <s v="männlich"/>
    <s v="25-49 Jahre"/>
    <n v="10"/>
    <n v="538"/>
    <n v="477"/>
    <n v="1309"/>
    <x v="1"/>
    <x v="0"/>
    <x v="3"/>
  </r>
  <r>
    <n v="7"/>
    <n v="45"/>
    <s v="männlich"/>
    <s v="25-49 Jahre"/>
    <n v="11"/>
    <n v="484"/>
    <n v="568"/>
    <n v="1535"/>
    <x v="1"/>
    <x v="0"/>
    <x v="3"/>
  </r>
  <r>
    <n v="7"/>
    <n v="45"/>
    <s v="männlich"/>
    <s v="25-49 Jahre"/>
    <n v="12"/>
    <n v="729"/>
    <n v="583"/>
    <n v="3025"/>
    <x v="1"/>
    <x v="0"/>
    <x v="3"/>
  </r>
  <r>
    <n v="7"/>
    <n v="45"/>
    <s v="männlich"/>
    <s v="25-49 Jahre"/>
    <n v="13"/>
    <n v="485"/>
    <n v="549"/>
    <n v="1598"/>
    <x v="1"/>
    <x v="0"/>
    <x v="3"/>
  </r>
  <r>
    <n v="7"/>
    <n v="45"/>
    <s v="männlich"/>
    <s v="25-49 Jahre"/>
    <n v="14"/>
    <n v="437"/>
    <n v="826"/>
    <n v="1418"/>
    <x v="1"/>
    <x v="0"/>
    <x v="3"/>
  </r>
  <r>
    <n v="7"/>
    <n v="45"/>
    <s v="männlich"/>
    <s v="25-49 Jahre"/>
    <n v="15"/>
    <n v="434"/>
    <n v="422"/>
    <n v="1341"/>
    <x v="1"/>
    <x v="0"/>
    <x v="3"/>
  </r>
  <r>
    <n v="7"/>
    <n v="45"/>
    <s v="männlich"/>
    <s v="25-49 Jahre"/>
    <n v="16"/>
    <n v="581"/>
    <n v="326"/>
    <n v="1887"/>
    <x v="1"/>
    <x v="0"/>
    <x v="3"/>
  </r>
  <r>
    <n v="7"/>
    <n v="45"/>
    <s v="männlich"/>
    <s v="25-49 Jahre"/>
    <n v="17"/>
    <n v="475"/>
    <n v="587"/>
    <n v="1820"/>
    <x v="1"/>
    <x v="0"/>
    <x v="3"/>
  </r>
  <r>
    <n v="7"/>
    <n v="45"/>
    <s v="männlich"/>
    <s v="25-49 Jahre"/>
    <n v="18"/>
    <n v="450"/>
    <n v="455"/>
    <n v="3429"/>
    <x v="1"/>
    <x v="0"/>
    <x v="3"/>
  </r>
  <r>
    <n v="7"/>
    <n v="45"/>
    <s v="männlich"/>
    <s v="25-49 Jahre"/>
    <n v="19"/>
    <n v="771"/>
    <n v="549"/>
    <n v="3698"/>
    <x v="1"/>
    <x v="0"/>
    <x v="3"/>
  </r>
  <r>
    <n v="7"/>
    <n v="45"/>
    <s v="männlich"/>
    <s v="25-49 Jahre"/>
    <n v="20"/>
    <n v="513"/>
    <n v="463"/>
    <n v="794"/>
    <x v="1"/>
    <x v="0"/>
    <x v="3"/>
  </r>
  <r>
    <n v="7"/>
    <n v="45"/>
    <s v="männlich"/>
    <s v="25-49 Jahre"/>
    <n v="21"/>
    <n v="1091"/>
    <n v="351"/>
    <n v="1399"/>
    <x v="1"/>
    <x v="0"/>
    <x v="3"/>
  </r>
  <r>
    <n v="7"/>
    <n v="45"/>
    <s v="männlich"/>
    <s v="25-49 Jahre"/>
    <n v="22"/>
    <n v="579"/>
    <n v="429"/>
    <n v="2295"/>
    <x v="1"/>
    <x v="0"/>
    <x v="3"/>
  </r>
  <r>
    <n v="7"/>
    <n v="45"/>
    <s v="männlich"/>
    <s v="25-49 Jahre"/>
    <n v="23"/>
    <n v="417"/>
    <n v="453"/>
    <n v="1274"/>
    <x v="1"/>
    <x v="0"/>
    <x v="3"/>
  </r>
  <r>
    <n v="7"/>
    <n v="45"/>
    <s v="männlich"/>
    <s v="25-49 Jahre"/>
    <n v="24"/>
    <n v="375"/>
    <n v="566"/>
    <n v="1155"/>
    <x v="1"/>
    <x v="0"/>
    <x v="3"/>
  </r>
  <r>
    <n v="7"/>
    <n v="45"/>
    <s v="männlich"/>
    <s v="25-49 Jahre"/>
    <n v="25"/>
    <n v="298"/>
    <n v="564"/>
    <n v="873"/>
    <x v="1"/>
    <x v="0"/>
    <x v="3"/>
  </r>
  <r>
    <n v="7"/>
    <n v="45"/>
    <s v="männlich"/>
    <s v="25-49 Jahre"/>
    <n v="26"/>
    <n v="609"/>
    <n v="402"/>
    <n v="785"/>
    <x v="1"/>
    <x v="0"/>
    <x v="3"/>
  </r>
  <r>
    <n v="7"/>
    <n v="45"/>
    <s v="männlich"/>
    <s v="25-49 Jahre"/>
    <n v="27"/>
    <n v="393"/>
    <n v="393"/>
    <n v="1000"/>
    <x v="1"/>
    <x v="0"/>
    <x v="3"/>
  </r>
  <r>
    <n v="7"/>
    <n v="45"/>
    <s v="männlich"/>
    <s v="25-49 Jahre"/>
    <n v="28"/>
    <n v="409"/>
    <n v="570"/>
    <n v="1129"/>
    <x v="1"/>
    <x v="0"/>
    <x v="3"/>
  </r>
  <r>
    <n v="7"/>
    <n v="45"/>
    <s v="männlich"/>
    <s v="25-49 Jahre"/>
    <n v="29"/>
    <n v="377"/>
    <n v="452"/>
    <n v="1787"/>
    <x v="1"/>
    <x v="0"/>
    <x v="3"/>
  </r>
  <r>
    <n v="7"/>
    <n v="45"/>
    <s v="männlich"/>
    <s v="25-49 Jahre"/>
    <n v="30"/>
    <n v="313"/>
    <n v="670"/>
    <n v="524"/>
    <x v="1"/>
    <x v="0"/>
    <x v="3"/>
  </r>
  <r>
    <n v="8"/>
    <n v="22"/>
    <s v="weiblich"/>
    <s v="18-24 Jahre"/>
    <n v="1"/>
    <n v="566"/>
    <n v="360"/>
    <n v="854"/>
    <x v="1"/>
    <x v="3"/>
    <x v="4"/>
  </r>
  <r>
    <n v="8"/>
    <n v="22"/>
    <s v="weiblich"/>
    <s v="18-24 Jahre"/>
    <n v="2"/>
    <n v="739"/>
    <n v="495"/>
    <n v="708"/>
    <x v="1"/>
    <x v="3"/>
    <x v="4"/>
  </r>
  <r>
    <n v="8"/>
    <n v="22"/>
    <s v="weiblich"/>
    <s v="18-24 Jahre"/>
    <n v="3"/>
    <n v="676"/>
    <n v="319"/>
    <n v="829"/>
    <x v="1"/>
    <x v="3"/>
    <x v="4"/>
  </r>
  <r>
    <n v="8"/>
    <n v="22"/>
    <s v="weiblich"/>
    <s v="18-24 Jahre"/>
    <n v="4"/>
    <n v="579"/>
    <n v="342"/>
    <n v="840"/>
    <x v="1"/>
    <x v="3"/>
    <x v="4"/>
  </r>
  <r>
    <n v="8"/>
    <n v="22"/>
    <s v="weiblich"/>
    <s v="18-24 Jahre"/>
    <n v="5"/>
    <n v="530"/>
    <n v="512"/>
    <n v="712"/>
    <x v="1"/>
    <x v="3"/>
    <x v="4"/>
  </r>
  <r>
    <n v="8"/>
    <n v="22"/>
    <s v="weiblich"/>
    <s v="18-24 Jahre"/>
    <n v="6"/>
    <n v="532"/>
    <n v="453"/>
    <n v="817"/>
    <x v="1"/>
    <x v="3"/>
    <x v="4"/>
  </r>
  <r>
    <n v="8"/>
    <n v="22"/>
    <s v="weiblich"/>
    <s v="18-24 Jahre"/>
    <n v="7"/>
    <n v="641"/>
    <n v="418"/>
    <n v="656"/>
    <x v="1"/>
    <x v="3"/>
    <x v="4"/>
  </r>
  <r>
    <n v="8"/>
    <n v="22"/>
    <s v="weiblich"/>
    <s v="18-24 Jahre"/>
    <n v="8"/>
    <n v="627"/>
    <n v="357"/>
    <n v="893"/>
    <x v="1"/>
    <x v="3"/>
    <x v="4"/>
  </r>
  <r>
    <n v="8"/>
    <n v="22"/>
    <s v="weiblich"/>
    <s v="18-24 Jahre"/>
    <n v="9"/>
    <n v="601"/>
    <n v="475"/>
    <n v="707"/>
    <x v="1"/>
    <x v="3"/>
    <x v="4"/>
  </r>
  <r>
    <n v="8"/>
    <n v="22"/>
    <s v="weiblich"/>
    <s v="18-24 Jahre"/>
    <n v="10"/>
    <n v="585"/>
    <n v="460"/>
    <n v="683"/>
    <x v="1"/>
    <x v="3"/>
    <x v="4"/>
  </r>
  <r>
    <n v="8"/>
    <n v="22"/>
    <s v="weiblich"/>
    <s v="18-24 Jahre"/>
    <n v="11"/>
    <n v="560"/>
    <n v="345"/>
    <n v="867"/>
    <x v="1"/>
    <x v="3"/>
    <x v="4"/>
  </r>
  <r>
    <n v="8"/>
    <n v="22"/>
    <s v="weiblich"/>
    <s v="18-24 Jahre"/>
    <n v="12"/>
    <n v="629"/>
    <n v="423"/>
    <n v="672"/>
    <x v="1"/>
    <x v="3"/>
    <x v="4"/>
  </r>
  <r>
    <n v="8"/>
    <n v="22"/>
    <s v="weiblich"/>
    <s v="18-24 Jahre"/>
    <n v="13"/>
    <n v="492"/>
    <n v="397"/>
    <n v="624"/>
    <x v="1"/>
    <x v="3"/>
    <x v="4"/>
  </r>
  <r>
    <n v="8"/>
    <n v="22"/>
    <s v="weiblich"/>
    <s v="18-24 Jahre"/>
    <n v="14"/>
    <n v="543"/>
    <n v="519"/>
    <n v="604"/>
    <x v="1"/>
    <x v="3"/>
    <x v="4"/>
  </r>
  <r>
    <n v="8"/>
    <n v="22"/>
    <s v="weiblich"/>
    <s v="18-24 Jahre"/>
    <n v="15"/>
    <n v="544"/>
    <n v="562"/>
    <n v="797"/>
    <x v="1"/>
    <x v="3"/>
    <x v="4"/>
  </r>
  <r>
    <n v="8"/>
    <n v="22"/>
    <s v="weiblich"/>
    <s v="18-24 Jahre"/>
    <n v="16"/>
    <n v="304"/>
    <n v="434"/>
    <n v="918"/>
    <x v="1"/>
    <x v="3"/>
    <x v="4"/>
  </r>
  <r>
    <n v="8"/>
    <n v="22"/>
    <s v="weiblich"/>
    <s v="18-24 Jahre"/>
    <n v="17"/>
    <n v="338"/>
    <n v="537"/>
    <n v="724"/>
    <x v="1"/>
    <x v="3"/>
    <x v="4"/>
  </r>
  <r>
    <n v="8"/>
    <n v="22"/>
    <s v="weiblich"/>
    <s v="18-24 Jahre"/>
    <n v="18"/>
    <n v="393"/>
    <n v="428"/>
    <n v="809"/>
    <x v="1"/>
    <x v="3"/>
    <x v="4"/>
  </r>
  <r>
    <n v="8"/>
    <n v="22"/>
    <s v="weiblich"/>
    <s v="18-24 Jahre"/>
    <n v="19"/>
    <n v="305"/>
    <n v="382"/>
    <n v="662"/>
    <x v="1"/>
    <x v="3"/>
    <x v="4"/>
  </r>
  <r>
    <n v="8"/>
    <n v="22"/>
    <s v="weiblich"/>
    <s v="18-24 Jahre"/>
    <n v="20"/>
    <n v="361"/>
    <n v="480"/>
    <n v="594"/>
    <x v="1"/>
    <x v="3"/>
    <x v="4"/>
  </r>
  <r>
    <n v="8"/>
    <n v="22"/>
    <s v="weiblich"/>
    <s v="18-24 Jahre"/>
    <n v="21"/>
    <n v="296"/>
    <n v="544"/>
    <n v="574"/>
    <x v="1"/>
    <x v="3"/>
    <x v="4"/>
  </r>
  <r>
    <n v="8"/>
    <n v="22"/>
    <s v="weiblich"/>
    <s v="18-24 Jahre"/>
    <n v="22"/>
    <n v="356"/>
    <n v="485"/>
    <n v="656"/>
    <x v="1"/>
    <x v="3"/>
    <x v="4"/>
  </r>
  <r>
    <n v="8"/>
    <n v="22"/>
    <s v="weiblich"/>
    <s v="18-24 Jahre"/>
    <n v="23"/>
    <n v="276"/>
    <n v="525"/>
    <n v="822"/>
    <x v="1"/>
    <x v="3"/>
    <x v="4"/>
  </r>
  <r>
    <n v="8"/>
    <n v="22"/>
    <s v="weiblich"/>
    <s v="18-24 Jahre"/>
    <n v="24"/>
    <n v="329"/>
    <n v="616"/>
    <n v="796"/>
    <x v="1"/>
    <x v="3"/>
    <x v="4"/>
  </r>
  <r>
    <n v="8"/>
    <n v="22"/>
    <s v="weiblich"/>
    <s v="18-24 Jahre"/>
    <n v="25"/>
    <n v="351"/>
    <n v="623"/>
    <n v="891"/>
    <x v="1"/>
    <x v="3"/>
    <x v="4"/>
  </r>
  <r>
    <n v="8"/>
    <n v="22"/>
    <s v="weiblich"/>
    <s v="18-24 Jahre"/>
    <n v="26"/>
    <n v="256"/>
    <n v="524"/>
    <n v="584"/>
    <x v="1"/>
    <x v="3"/>
    <x v="4"/>
  </r>
  <r>
    <n v="8"/>
    <n v="22"/>
    <s v="weiblich"/>
    <s v="18-24 Jahre"/>
    <n v="27"/>
    <n v="318"/>
    <n v="465"/>
    <n v="547"/>
    <x v="1"/>
    <x v="3"/>
    <x v="4"/>
  </r>
  <r>
    <n v="8"/>
    <n v="22"/>
    <s v="weiblich"/>
    <s v="18-24 Jahre"/>
    <n v="28"/>
    <n v="273"/>
    <n v="482"/>
    <n v="580"/>
    <x v="1"/>
    <x v="3"/>
    <x v="4"/>
  </r>
  <r>
    <n v="8"/>
    <n v="22"/>
    <s v="weiblich"/>
    <s v="18-24 Jahre"/>
    <n v="29"/>
    <n v="381"/>
    <n v="522"/>
    <n v="600"/>
    <x v="1"/>
    <x v="3"/>
    <x v="4"/>
  </r>
  <r>
    <n v="8"/>
    <n v="22"/>
    <s v="weiblich"/>
    <s v="18-24 Jahre"/>
    <n v="30"/>
    <n v="334"/>
    <n v="499"/>
    <n v="689"/>
    <x v="1"/>
    <x v="3"/>
    <x v="4"/>
  </r>
  <r>
    <n v="9"/>
    <n v="23"/>
    <s v="weiblich"/>
    <s v="18-24 Jahre"/>
    <n v="1"/>
    <n v="1087"/>
    <n v="352"/>
    <n v="1519"/>
    <x v="1"/>
    <x v="4"/>
    <x v="2"/>
  </r>
  <r>
    <n v="9"/>
    <n v="23"/>
    <s v="weiblich"/>
    <s v="18-24 Jahre"/>
    <n v="2"/>
    <n v="610"/>
    <n v="398"/>
    <n v="1061"/>
    <x v="1"/>
    <x v="4"/>
    <x v="2"/>
  </r>
  <r>
    <n v="9"/>
    <n v="23"/>
    <s v="weiblich"/>
    <s v="18-24 Jahre"/>
    <n v="3"/>
    <n v="630"/>
    <n v="357"/>
    <n v="1088"/>
    <x v="1"/>
    <x v="4"/>
    <x v="2"/>
  </r>
  <r>
    <n v="9"/>
    <n v="23"/>
    <s v="weiblich"/>
    <s v="18-24 Jahre"/>
    <n v="4"/>
    <n v="554"/>
    <n v="353"/>
    <n v="920"/>
    <x v="1"/>
    <x v="4"/>
    <x v="2"/>
  </r>
  <r>
    <n v="9"/>
    <n v="23"/>
    <s v="weiblich"/>
    <s v="18-24 Jahre"/>
    <n v="5"/>
    <n v="659"/>
    <n v="368"/>
    <n v="1092"/>
    <x v="1"/>
    <x v="4"/>
    <x v="2"/>
  </r>
  <r>
    <n v="9"/>
    <n v="23"/>
    <s v="weiblich"/>
    <s v="18-24 Jahre"/>
    <n v="6"/>
    <n v="505"/>
    <n v="590"/>
    <n v="1084"/>
    <x v="1"/>
    <x v="4"/>
    <x v="2"/>
  </r>
  <r>
    <n v="9"/>
    <n v="23"/>
    <s v="weiblich"/>
    <s v="18-24 Jahre"/>
    <n v="7"/>
    <n v="576"/>
    <n v="288"/>
    <n v="655"/>
    <x v="1"/>
    <x v="4"/>
    <x v="2"/>
  </r>
  <r>
    <n v="9"/>
    <n v="23"/>
    <s v="weiblich"/>
    <s v="18-24 Jahre"/>
    <n v="8"/>
    <n v="591"/>
    <n v="490"/>
    <n v="861"/>
    <x v="1"/>
    <x v="4"/>
    <x v="2"/>
  </r>
  <r>
    <n v="9"/>
    <n v="23"/>
    <s v="weiblich"/>
    <s v="18-24 Jahre"/>
    <n v="9"/>
    <n v="683"/>
    <n v="440"/>
    <n v="1272"/>
    <x v="1"/>
    <x v="4"/>
    <x v="2"/>
  </r>
  <r>
    <n v="9"/>
    <n v="23"/>
    <s v="weiblich"/>
    <s v="18-24 Jahre"/>
    <n v="10"/>
    <n v="695"/>
    <n v="350"/>
    <n v="713"/>
    <x v="1"/>
    <x v="4"/>
    <x v="2"/>
  </r>
  <r>
    <n v="9"/>
    <n v="23"/>
    <s v="weiblich"/>
    <s v="18-24 Jahre"/>
    <n v="11"/>
    <n v="728"/>
    <n v="341"/>
    <n v="589"/>
    <x v="1"/>
    <x v="4"/>
    <x v="2"/>
  </r>
  <r>
    <n v="9"/>
    <n v="23"/>
    <s v="weiblich"/>
    <s v="18-24 Jahre"/>
    <n v="12"/>
    <n v="768"/>
    <n v="648"/>
    <n v="900"/>
    <x v="1"/>
    <x v="4"/>
    <x v="2"/>
  </r>
  <r>
    <n v="9"/>
    <n v="23"/>
    <s v="weiblich"/>
    <s v="18-24 Jahre"/>
    <n v="13"/>
    <n v="258"/>
    <n v="523"/>
    <n v="1098"/>
    <x v="1"/>
    <x v="4"/>
    <x v="2"/>
  </r>
  <r>
    <n v="9"/>
    <n v="23"/>
    <s v="weiblich"/>
    <s v="18-24 Jahre"/>
    <n v="14"/>
    <n v="319"/>
    <n v="324"/>
    <n v="780"/>
    <x v="1"/>
    <x v="4"/>
    <x v="2"/>
  </r>
  <r>
    <n v="9"/>
    <n v="23"/>
    <s v="weiblich"/>
    <s v="18-24 Jahre"/>
    <n v="15"/>
    <n v="451"/>
    <n v="371"/>
    <n v="786"/>
    <x v="1"/>
    <x v="4"/>
    <x v="2"/>
  </r>
  <r>
    <n v="9"/>
    <n v="23"/>
    <s v="weiblich"/>
    <s v="18-24 Jahre"/>
    <n v="16"/>
    <n v="375"/>
    <n v="276"/>
    <n v="1001"/>
    <x v="1"/>
    <x v="4"/>
    <x v="2"/>
  </r>
  <r>
    <n v="9"/>
    <n v="23"/>
    <s v="weiblich"/>
    <s v="18-24 Jahre"/>
    <n v="17"/>
    <n v="280"/>
    <n v="338"/>
    <n v="788"/>
    <x v="1"/>
    <x v="4"/>
    <x v="2"/>
  </r>
  <r>
    <n v="9"/>
    <n v="23"/>
    <s v="weiblich"/>
    <s v="18-24 Jahre"/>
    <n v="18"/>
    <n v="285"/>
    <n v="339"/>
    <n v="632"/>
    <x v="1"/>
    <x v="4"/>
    <x v="2"/>
  </r>
  <r>
    <n v="9"/>
    <n v="23"/>
    <s v="weiblich"/>
    <s v="18-24 Jahre"/>
    <n v="19"/>
    <n v="370"/>
    <n v="341"/>
    <n v="455"/>
    <x v="1"/>
    <x v="4"/>
    <x v="2"/>
  </r>
  <r>
    <n v="9"/>
    <n v="23"/>
    <s v="weiblich"/>
    <s v="18-24 Jahre"/>
    <n v="20"/>
    <n v="266"/>
    <n v="363"/>
    <n v="832"/>
    <x v="1"/>
    <x v="4"/>
    <x v="2"/>
  </r>
  <r>
    <n v="9"/>
    <n v="23"/>
    <s v="weiblich"/>
    <s v="18-24 Jahre"/>
    <n v="21"/>
    <n v="262"/>
    <n v="318"/>
    <n v="601"/>
    <x v="1"/>
    <x v="4"/>
    <x v="2"/>
  </r>
  <r>
    <n v="9"/>
    <n v="23"/>
    <s v="weiblich"/>
    <s v="18-24 Jahre"/>
    <n v="22"/>
    <n v="249"/>
    <n v="326"/>
    <n v="641"/>
    <x v="1"/>
    <x v="4"/>
    <x v="2"/>
  </r>
  <r>
    <n v="9"/>
    <n v="23"/>
    <s v="weiblich"/>
    <s v="18-24 Jahre"/>
    <n v="23"/>
    <n v="306"/>
    <n v="409"/>
    <n v="1145"/>
    <x v="1"/>
    <x v="4"/>
    <x v="2"/>
  </r>
  <r>
    <n v="9"/>
    <n v="23"/>
    <s v="weiblich"/>
    <s v="18-24 Jahre"/>
    <n v="24"/>
    <n v="245"/>
    <n v="437"/>
    <n v="657"/>
    <x v="1"/>
    <x v="4"/>
    <x v="2"/>
  </r>
  <r>
    <n v="9"/>
    <n v="23"/>
    <s v="weiblich"/>
    <s v="18-24 Jahre"/>
    <n v="25"/>
    <n v="251"/>
    <n v="374"/>
    <n v="751"/>
    <x v="1"/>
    <x v="4"/>
    <x v="2"/>
  </r>
  <r>
    <n v="9"/>
    <n v="23"/>
    <s v="weiblich"/>
    <s v="18-24 Jahre"/>
    <n v="26"/>
    <n v="367"/>
    <n v="695"/>
    <n v="664"/>
    <x v="1"/>
    <x v="4"/>
    <x v="2"/>
  </r>
  <r>
    <n v="9"/>
    <n v="23"/>
    <s v="weiblich"/>
    <s v="18-24 Jahre"/>
    <n v="27"/>
    <n v="356"/>
    <n v="331"/>
    <n v="1081"/>
    <x v="1"/>
    <x v="4"/>
    <x v="2"/>
  </r>
  <r>
    <n v="9"/>
    <n v="23"/>
    <s v="weiblich"/>
    <s v="18-24 Jahre"/>
    <n v="28"/>
    <n v="258"/>
    <n v="369"/>
    <n v="958"/>
    <x v="1"/>
    <x v="4"/>
    <x v="2"/>
  </r>
  <r>
    <n v="9"/>
    <n v="23"/>
    <s v="weiblich"/>
    <s v="18-24 Jahre"/>
    <n v="29"/>
    <n v="293"/>
    <n v="327"/>
    <n v="685"/>
    <x v="1"/>
    <x v="4"/>
    <x v="2"/>
  </r>
  <r>
    <n v="9"/>
    <n v="23"/>
    <s v="weiblich"/>
    <s v="18-24 Jahre"/>
    <n v="30"/>
    <n v="271"/>
    <n v="666"/>
    <n v="773"/>
    <x v="1"/>
    <x v="4"/>
    <x v="2"/>
  </r>
  <r>
    <n v="10"/>
    <n v="27"/>
    <s v="männlich"/>
    <s v="25-49 Jahre"/>
    <n v="1"/>
    <n v="1096"/>
    <n v="447"/>
    <n v="5419"/>
    <x v="0"/>
    <x v="5"/>
    <x v="5"/>
  </r>
  <r>
    <n v="10"/>
    <n v="27"/>
    <s v="männlich"/>
    <s v="25-49 Jahre"/>
    <n v="2"/>
    <n v="619"/>
    <n v="398"/>
    <n v="1315"/>
    <x v="0"/>
    <x v="5"/>
    <x v="5"/>
  </r>
  <r>
    <n v="10"/>
    <n v="27"/>
    <s v="männlich"/>
    <s v="25-49 Jahre"/>
    <n v="3"/>
    <n v="646"/>
    <n v="331"/>
    <n v="2851"/>
    <x v="0"/>
    <x v="5"/>
    <x v="5"/>
  </r>
  <r>
    <n v="10"/>
    <n v="27"/>
    <s v="männlich"/>
    <s v="25-49 Jahre"/>
    <n v="4"/>
    <n v="545"/>
    <n v="301"/>
    <n v="2496"/>
    <x v="0"/>
    <x v="5"/>
    <x v="5"/>
  </r>
  <r>
    <n v="10"/>
    <n v="27"/>
    <s v="männlich"/>
    <s v="25-49 Jahre"/>
    <n v="5"/>
    <n v="607"/>
    <n v="349"/>
    <n v="1490"/>
    <x v="0"/>
    <x v="5"/>
    <x v="5"/>
  </r>
  <r>
    <n v="10"/>
    <n v="27"/>
    <s v="männlich"/>
    <s v="25-49 Jahre"/>
    <n v="6"/>
    <n v="535"/>
    <n v="340"/>
    <n v="1467"/>
    <x v="0"/>
    <x v="5"/>
    <x v="5"/>
  </r>
  <r>
    <n v="10"/>
    <n v="27"/>
    <s v="männlich"/>
    <s v="25-49 Jahre"/>
    <n v="7"/>
    <n v="564"/>
    <n v="364"/>
    <n v="1576"/>
    <x v="0"/>
    <x v="5"/>
    <x v="5"/>
  </r>
  <r>
    <n v="10"/>
    <n v="27"/>
    <s v="männlich"/>
    <s v="25-49 Jahre"/>
    <n v="8"/>
    <n v="531"/>
    <n v="334"/>
    <n v="2915"/>
    <x v="0"/>
    <x v="5"/>
    <x v="5"/>
  </r>
  <r>
    <n v="10"/>
    <n v="27"/>
    <s v="männlich"/>
    <s v="25-49 Jahre"/>
    <n v="9"/>
    <n v="553"/>
    <n v="307"/>
    <n v="1576"/>
    <x v="0"/>
    <x v="5"/>
    <x v="5"/>
  </r>
  <r>
    <n v="10"/>
    <n v="27"/>
    <s v="männlich"/>
    <s v="25-49 Jahre"/>
    <n v="10"/>
    <n v="590"/>
    <n v="316"/>
    <n v="1067"/>
    <x v="0"/>
    <x v="5"/>
    <x v="5"/>
  </r>
  <r>
    <n v="10"/>
    <n v="27"/>
    <s v="männlich"/>
    <s v="25-49 Jahre"/>
    <n v="11"/>
    <n v="621"/>
    <n v="455"/>
    <n v="1305"/>
    <x v="0"/>
    <x v="5"/>
    <x v="5"/>
  </r>
  <r>
    <n v="10"/>
    <n v="27"/>
    <s v="männlich"/>
    <s v="25-49 Jahre"/>
    <n v="12"/>
    <n v="675"/>
    <n v="406"/>
    <n v="4185"/>
    <x v="0"/>
    <x v="5"/>
    <x v="5"/>
  </r>
  <r>
    <n v="10"/>
    <n v="27"/>
    <s v="männlich"/>
    <s v="25-49 Jahre"/>
    <n v="13"/>
    <n v="530"/>
    <n v="411"/>
    <n v="1721"/>
    <x v="0"/>
    <x v="5"/>
    <x v="5"/>
  </r>
  <r>
    <n v="10"/>
    <n v="27"/>
    <s v="männlich"/>
    <s v="25-49 Jahre"/>
    <n v="14"/>
    <n v="359"/>
    <n v="315"/>
    <n v="5295"/>
    <x v="0"/>
    <x v="5"/>
    <x v="5"/>
  </r>
  <r>
    <n v="10"/>
    <n v="27"/>
    <s v="männlich"/>
    <s v="25-49 Jahre"/>
    <n v="15"/>
    <n v="450"/>
    <n v="389"/>
    <n v="1945"/>
    <x v="0"/>
    <x v="5"/>
    <x v="5"/>
  </r>
  <r>
    <n v="10"/>
    <n v="27"/>
    <s v="männlich"/>
    <s v="25-49 Jahre"/>
    <n v="16"/>
    <n v="324"/>
    <n v="392"/>
    <n v="3254"/>
    <x v="0"/>
    <x v="5"/>
    <x v="5"/>
  </r>
  <r>
    <n v="10"/>
    <n v="27"/>
    <s v="männlich"/>
    <s v="25-49 Jahre"/>
    <n v="17"/>
    <n v="284"/>
    <n v="460"/>
    <n v="2350"/>
    <x v="0"/>
    <x v="5"/>
    <x v="5"/>
  </r>
  <r>
    <n v="10"/>
    <n v="27"/>
    <s v="männlich"/>
    <s v="25-49 Jahre"/>
    <n v="18"/>
    <n v="294"/>
    <n v="336"/>
    <n v="969"/>
    <x v="0"/>
    <x v="5"/>
    <x v="5"/>
  </r>
  <r>
    <n v="10"/>
    <n v="27"/>
    <s v="männlich"/>
    <s v="25-49 Jahre"/>
    <n v="19"/>
    <n v="308"/>
    <n v="421"/>
    <n v="2037"/>
    <x v="0"/>
    <x v="5"/>
    <x v="5"/>
  </r>
  <r>
    <n v="10"/>
    <n v="27"/>
    <s v="männlich"/>
    <s v="25-49 Jahre"/>
    <n v="20"/>
    <n v="345"/>
    <n v="319"/>
    <n v="1180"/>
    <x v="0"/>
    <x v="5"/>
    <x v="5"/>
  </r>
  <r>
    <n v="10"/>
    <n v="27"/>
    <s v="männlich"/>
    <s v="25-49 Jahre"/>
    <n v="21"/>
    <n v="288"/>
    <n v="477"/>
    <n v="2888"/>
    <x v="0"/>
    <x v="5"/>
    <x v="5"/>
  </r>
  <r>
    <n v="10"/>
    <n v="27"/>
    <s v="männlich"/>
    <s v="25-49 Jahre"/>
    <n v="22"/>
    <n v="275"/>
    <n v="335"/>
    <n v="3449"/>
    <x v="0"/>
    <x v="5"/>
    <x v="5"/>
  </r>
  <r>
    <n v="10"/>
    <n v="27"/>
    <s v="männlich"/>
    <s v="25-49 Jahre"/>
    <n v="23"/>
    <n v="329"/>
    <n v="322"/>
    <n v="3236"/>
    <x v="0"/>
    <x v="5"/>
    <x v="5"/>
  </r>
  <r>
    <n v="10"/>
    <n v="27"/>
    <s v="männlich"/>
    <s v="25-49 Jahre"/>
    <n v="24"/>
    <n v="269"/>
    <n v="292"/>
    <n v="1141"/>
    <x v="0"/>
    <x v="5"/>
    <x v="5"/>
  </r>
  <r>
    <n v="10"/>
    <n v="27"/>
    <s v="männlich"/>
    <s v="25-49 Jahre"/>
    <n v="25"/>
    <n v="258"/>
    <n v="358"/>
    <n v="743"/>
    <x v="0"/>
    <x v="5"/>
    <x v="5"/>
  </r>
  <r>
    <n v="10"/>
    <n v="27"/>
    <s v="männlich"/>
    <s v="25-49 Jahre"/>
    <n v="26"/>
    <n v="303"/>
    <n v="279"/>
    <n v="836"/>
    <x v="0"/>
    <x v="5"/>
    <x v="5"/>
  </r>
  <r>
    <n v="10"/>
    <n v="27"/>
    <s v="männlich"/>
    <s v="25-49 Jahre"/>
    <n v="27"/>
    <n v="272"/>
    <n v="366"/>
    <n v="1483"/>
    <x v="0"/>
    <x v="5"/>
    <x v="5"/>
  </r>
  <r>
    <n v="10"/>
    <n v="27"/>
    <s v="männlich"/>
    <s v="25-49 Jahre"/>
    <n v="28"/>
    <n v="235"/>
    <n v="404"/>
    <n v="1453"/>
    <x v="0"/>
    <x v="5"/>
    <x v="5"/>
  </r>
  <r>
    <n v="10"/>
    <n v="27"/>
    <s v="männlich"/>
    <s v="25-49 Jahre"/>
    <n v="29"/>
    <n v="312"/>
    <n v="503"/>
    <n v="627"/>
    <x v="0"/>
    <x v="5"/>
    <x v="5"/>
  </r>
  <r>
    <n v="10"/>
    <n v="27"/>
    <s v="männlich"/>
    <s v="25-49 Jahre"/>
    <n v="30"/>
    <n v="284"/>
    <n v="497"/>
    <n v="930"/>
    <x v="0"/>
    <x v="5"/>
    <x v="5"/>
  </r>
  <r>
    <n v="11"/>
    <n v="19"/>
    <s v="männlich"/>
    <s v="18-24 Jahre"/>
    <n v="1"/>
    <n v="563"/>
    <n v="532"/>
    <n v="3305"/>
    <x v="1"/>
    <x v="6"/>
    <x v="6"/>
  </r>
  <r>
    <n v="11"/>
    <n v="19"/>
    <s v="männlich"/>
    <s v="18-24 Jahre"/>
    <n v="2"/>
    <n v="566"/>
    <n v="428"/>
    <n v="1325"/>
    <x v="1"/>
    <x v="6"/>
    <x v="6"/>
  </r>
  <r>
    <n v="11"/>
    <n v="19"/>
    <s v="männlich"/>
    <s v="18-24 Jahre"/>
    <n v="3"/>
    <n v="559"/>
    <n v="447"/>
    <n v="1243"/>
    <x v="1"/>
    <x v="6"/>
    <x v="6"/>
  </r>
  <r>
    <n v="11"/>
    <n v="19"/>
    <s v="männlich"/>
    <s v="18-24 Jahre"/>
    <n v="4"/>
    <n v="542"/>
    <n v="371"/>
    <n v="1393"/>
    <x v="1"/>
    <x v="6"/>
    <x v="6"/>
  </r>
  <r>
    <n v="11"/>
    <n v="19"/>
    <s v="männlich"/>
    <s v="18-24 Jahre"/>
    <n v="5"/>
    <n v="540"/>
    <n v="316"/>
    <n v="1243"/>
    <x v="1"/>
    <x v="6"/>
    <x v="6"/>
  </r>
  <r>
    <n v="11"/>
    <n v="19"/>
    <s v="männlich"/>
    <s v="18-24 Jahre"/>
    <n v="6"/>
    <n v="699"/>
    <n v="488"/>
    <n v="557"/>
    <x v="1"/>
    <x v="6"/>
    <x v="6"/>
  </r>
  <r>
    <n v="11"/>
    <n v="19"/>
    <s v="männlich"/>
    <s v="18-24 Jahre"/>
    <n v="7"/>
    <n v="579"/>
    <n v="426"/>
    <n v="1218"/>
    <x v="1"/>
    <x v="6"/>
    <x v="6"/>
  </r>
  <r>
    <n v="11"/>
    <n v="19"/>
    <s v="männlich"/>
    <s v="18-24 Jahre"/>
    <n v="8"/>
    <n v="603"/>
    <n v="586"/>
    <n v="760"/>
    <x v="1"/>
    <x v="6"/>
    <x v="6"/>
  </r>
  <r>
    <n v="11"/>
    <n v="19"/>
    <s v="männlich"/>
    <s v="18-24 Jahre"/>
    <n v="9"/>
    <n v="551"/>
    <n v="804"/>
    <n v="903"/>
    <x v="1"/>
    <x v="6"/>
    <x v="6"/>
  </r>
  <r>
    <n v="11"/>
    <n v="19"/>
    <s v="männlich"/>
    <s v="18-24 Jahre"/>
    <n v="10"/>
    <n v="584"/>
    <n v="556"/>
    <n v="770"/>
    <x v="1"/>
    <x v="6"/>
    <x v="6"/>
  </r>
  <r>
    <n v="11"/>
    <n v="19"/>
    <s v="männlich"/>
    <s v="18-24 Jahre"/>
    <n v="11"/>
    <n v="595"/>
    <n v="380"/>
    <n v="605"/>
    <x v="1"/>
    <x v="6"/>
    <x v="6"/>
  </r>
  <r>
    <n v="11"/>
    <n v="19"/>
    <s v="männlich"/>
    <s v="18-24 Jahre"/>
    <n v="12"/>
    <n v="700"/>
    <n v="509"/>
    <n v="672"/>
    <x v="1"/>
    <x v="6"/>
    <x v="6"/>
  </r>
  <r>
    <n v="11"/>
    <n v="19"/>
    <s v="männlich"/>
    <s v="18-24 Jahre"/>
    <n v="13"/>
    <n v="665"/>
    <n v="575"/>
    <n v="962"/>
    <x v="1"/>
    <x v="6"/>
    <x v="6"/>
  </r>
  <r>
    <n v="11"/>
    <n v="19"/>
    <s v="männlich"/>
    <s v="18-24 Jahre"/>
    <n v="14"/>
    <n v="639"/>
    <n v="549"/>
    <n v="772"/>
    <x v="1"/>
    <x v="6"/>
    <x v="6"/>
  </r>
  <r>
    <n v="11"/>
    <n v="19"/>
    <s v="männlich"/>
    <s v="18-24 Jahre"/>
    <n v="15"/>
    <n v="568"/>
    <n v="338"/>
    <n v="996"/>
    <x v="1"/>
    <x v="6"/>
    <x v="6"/>
  </r>
  <r>
    <n v="11"/>
    <n v="19"/>
    <s v="männlich"/>
    <s v="18-24 Jahre"/>
    <n v="16"/>
    <n v="2385"/>
    <n v="465"/>
    <n v="1145"/>
    <x v="1"/>
    <x v="6"/>
    <x v="6"/>
  </r>
  <r>
    <n v="11"/>
    <n v="19"/>
    <s v="männlich"/>
    <s v="18-24 Jahre"/>
    <n v="17"/>
    <n v="314"/>
    <n v="582"/>
    <n v="1086"/>
    <x v="1"/>
    <x v="6"/>
    <x v="6"/>
  </r>
  <r>
    <n v="11"/>
    <n v="19"/>
    <s v="männlich"/>
    <s v="18-24 Jahre"/>
    <n v="18"/>
    <n v="320"/>
    <n v="433"/>
    <n v="1057"/>
    <x v="1"/>
    <x v="6"/>
    <x v="6"/>
  </r>
  <r>
    <n v="11"/>
    <n v="19"/>
    <s v="männlich"/>
    <s v="18-24 Jahre"/>
    <n v="19"/>
    <n v="291"/>
    <n v="320"/>
    <n v="770"/>
    <x v="1"/>
    <x v="6"/>
    <x v="6"/>
  </r>
  <r>
    <n v="11"/>
    <n v="19"/>
    <s v="männlich"/>
    <s v="18-24 Jahre"/>
    <n v="20"/>
    <n v="310"/>
    <n v="495"/>
    <n v="1089"/>
    <x v="1"/>
    <x v="6"/>
    <x v="6"/>
  </r>
  <r>
    <n v="11"/>
    <n v="19"/>
    <s v="männlich"/>
    <s v="18-24 Jahre"/>
    <n v="21"/>
    <n v="291"/>
    <n v="460"/>
    <n v="946"/>
    <x v="1"/>
    <x v="6"/>
    <x v="6"/>
  </r>
  <r>
    <n v="11"/>
    <n v="19"/>
    <s v="männlich"/>
    <s v="18-24 Jahre"/>
    <n v="22"/>
    <n v="314"/>
    <n v="464"/>
    <n v="603"/>
    <x v="1"/>
    <x v="6"/>
    <x v="6"/>
  </r>
  <r>
    <n v="11"/>
    <n v="19"/>
    <s v="männlich"/>
    <s v="18-24 Jahre"/>
    <n v="23"/>
    <n v="312"/>
    <n v="299"/>
    <n v="729"/>
    <x v="1"/>
    <x v="6"/>
    <x v="6"/>
  </r>
  <r>
    <n v="11"/>
    <n v="19"/>
    <s v="männlich"/>
    <s v="18-24 Jahre"/>
    <n v="24"/>
    <n v="339"/>
    <n v="549"/>
    <n v="704"/>
    <x v="1"/>
    <x v="6"/>
    <x v="6"/>
  </r>
  <r>
    <n v="11"/>
    <n v="19"/>
    <s v="männlich"/>
    <s v="18-24 Jahre"/>
    <n v="25"/>
    <n v="302"/>
    <n v="528"/>
    <n v="1301"/>
    <x v="1"/>
    <x v="6"/>
    <x v="6"/>
  </r>
  <r>
    <n v="11"/>
    <n v="19"/>
    <s v="männlich"/>
    <s v="18-24 Jahre"/>
    <n v="26"/>
    <n v="405"/>
    <n v="424"/>
    <n v="993"/>
    <x v="1"/>
    <x v="6"/>
    <x v="6"/>
  </r>
  <r>
    <n v="11"/>
    <n v="19"/>
    <s v="männlich"/>
    <s v="18-24 Jahre"/>
    <n v="27"/>
    <n v="381"/>
    <n v="571"/>
    <n v="926"/>
    <x v="1"/>
    <x v="6"/>
    <x v="6"/>
  </r>
  <r>
    <n v="11"/>
    <n v="19"/>
    <s v="männlich"/>
    <s v="18-24 Jahre"/>
    <n v="28"/>
    <n v="366"/>
    <n v="431"/>
    <n v="745"/>
    <x v="1"/>
    <x v="6"/>
    <x v="6"/>
  </r>
  <r>
    <n v="11"/>
    <n v="19"/>
    <s v="männlich"/>
    <s v="18-24 Jahre"/>
    <n v="29"/>
    <n v="336"/>
    <n v="501"/>
    <n v="573"/>
    <x v="1"/>
    <x v="6"/>
    <x v="6"/>
  </r>
  <r>
    <n v="11"/>
    <n v="19"/>
    <s v="männlich"/>
    <s v="18-24 Jahre"/>
    <n v="30"/>
    <n v="314"/>
    <n v="698"/>
    <n v="623"/>
    <x v="1"/>
    <x v="6"/>
    <x v="6"/>
  </r>
  <r>
    <n v="12"/>
    <n v="20"/>
    <s v="männlich"/>
    <s v="18-24 Jahre"/>
    <n v="1"/>
    <n v="772"/>
    <n v="280"/>
    <n v="1598"/>
    <x v="1"/>
    <x v="3"/>
    <x v="7"/>
  </r>
  <r>
    <n v="12"/>
    <n v="20"/>
    <s v="männlich"/>
    <s v="18-24 Jahre"/>
    <n v="2"/>
    <n v="796"/>
    <n v="611"/>
    <n v="1240"/>
    <x v="1"/>
    <x v="3"/>
    <x v="7"/>
  </r>
  <r>
    <n v="12"/>
    <n v="20"/>
    <s v="männlich"/>
    <s v="18-24 Jahre"/>
    <n v="3"/>
    <n v="573"/>
    <n v="474"/>
    <n v="837"/>
    <x v="1"/>
    <x v="3"/>
    <x v="7"/>
  </r>
  <r>
    <n v="12"/>
    <n v="20"/>
    <s v="männlich"/>
    <s v="18-24 Jahre"/>
    <n v="4"/>
    <n v="634"/>
    <n v="435"/>
    <n v="932"/>
    <x v="1"/>
    <x v="3"/>
    <x v="7"/>
  </r>
  <r>
    <n v="12"/>
    <n v="20"/>
    <s v="männlich"/>
    <s v="18-24 Jahre"/>
    <n v="5"/>
    <n v="582"/>
    <n v="500"/>
    <n v="758"/>
    <x v="1"/>
    <x v="3"/>
    <x v="7"/>
  </r>
  <r>
    <n v="12"/>
    <n v="20"/>
    <s v="männlich"/>
    <s v="18-24 Jahre"/>
    <n v="6"/>
    <n v="562"/>
    <n v="471"/>
    <n v="701"/>
    <x v="1"/>
    <x v="3"/>
    <x v="7"/>
  </r>
  <r>
    <n v="12"/>
    <n v="20"/>
    <s v="männlich"/>
    <s v="18-24 Jahre"/>
    <n v="7"/>
    <n v="563"/>
    <n v="384"/>
    <n v="700"/>
    <x v="1"/>
    <x v="3"/>
    <x v="7"/>
  </r>
  <r>
    <n v="12"/>
    <n v="20"/>
    <s v="männlich"/>
    <s v="18-24 Jahre"/>
    <n v="8"/>
    <n v="625"/>
    <n v="586"/>
    <n v="1135"/>
    <x v="1"/>
    <x v="3"/>
    <x v="7"/>
  </r>
  <r>
    <n v="12"/>
    <n v="20"/>
    <s v="männlich"/>
    <s v="18-24 Jahre"/>
    <n v="9"/>
    <n v="604"/>
    <n v="485"/>
    <n v="996"/>
    <x v="1"/>
    <x v="3"/>
    <x v="7"/>
  </r>
  <r>
    <n v="12"/>
    <n v="20"/>
    <s v="männlich"/>
    <s v="18-24 Jahre"/>
    <n v="10"/>
    <n v="616"/>
    <n v="488"/>
    <n v="1361"/>
    <x v="1"/>
    <x v="3"/>
    <x v="7"/>
  </r>
  <r>
    <n v="12"/>
    <n v="20"/>
    <s v="männlich"/>
    <s v="18-24 Jahre"/>
    <n v="11"/>
    <n v="554"/>
    <n v="485"/>
    <n v="696"/>
    <x v="1"/>
    <x v="3"/>
    <x v="7"/>
  </r>
  <r>
    <n v="12"/>
    <n v="20"/>
    <s v="männlich"/>
    <s v="18-24 Jahre"/>
    <n v="12"/>
    <n v="515"/>
    <n v="559"/>
    <n v="797"/>
    <x v="1"/>
    <x v="3"/>
    <x v="7"/>
  </r>
  <r>
    <n v="12"/>
    <n v="20"/>
    <s v="männlich"/>
    <s v="18-24 Jahre"/>
    <n v="13"/>
    <n v="559"/>
    <n v="774"/>
    <n v="708"/>
    <x v="1"/>
    <x v="3"/>
    <x v="7"/>
  </r>
  <r>
    <n v="12"/>
    <n v="20"/>
    <s v="männlich"/>
    <s v="18-24 Jahre"/>
    <n v="14"/>
    <n v="503"/>
    <n v="433"/>
    <n v="1570"/>
    <x v="1"/>
    <x v="3"/>
    <x v="7"/>
  </r>
  <r>
    <n v="12"/>
    <n v="20"/>
    <s v="männlich"/>
    <s v="18-24 Jahre"/>
    <n v="15"/>
    <n v="283"/>
    <n v="387"/>
    <n v="998"/>
    <x v="1"/>
    <x v="3"/>
    <x v="7"/>
  </r>
  <r>
    <n v="12"/>
    <n v="20"/>
    <s v="männlich"/>
    <s v="18-24 Jahre"/>
    <n v="16"/>
    <n v="270"/>
    <n v="409"/>
    <n v="656"/>
    <x v="1"/>
    <x v="3"/>
    <x v="7"/>
  </r>
  <r>
    <n v="12"/>
    <n v="20"/>
    <s v="männlich"/>
    <s v="18-24 Jahre"/>
    <n v="17"/>
    <n v="265"/>
    <n v="459"/>
    <n v="701"/>
    <x v="1"/>
    <x v="3"/>
    <x v="7"/>
  </r>
  <r>
    <n v="12"/>
    <n v="20"/>
    <s v="männlich"/>
    <s v="18-24 Jahre"/>
    <n v="18"/>
    <n v="303"/>
    <n v="348"/>
    <n v="893"/>
    <x v="1"/>
    <x v="3"/>
    <x v="7"/>
  </r>
  <r>
    <n v="12"/>
    <n v="20"/>
    <s v="männlich"/>
    <s v="18-24 Jahre"/>
    <n v="19"/>
    <n v="331"/>
    <n v="341"/>
    <n v="725"/>
    <x v="1"/>
    <x v="3"/>
    <x v="7"/>
  </r>
  <r>
    <n v="12"/>
    <n v="20"/>
    <s v="männlich"/>
    <s v="18-24 Jahre"/>
    <n v="20"/>
    <n v="353"/>
    <n v="401"/>
    <n v="863"/>
    <x v="1"/>
    <x v="3"/>
    <x v="7"/>
  </r>
  <r>
    <n v="12"/>
    <n v="20"/>
    <s v="männlich"/>
    <s v="18-24 Jahre"/>
    <n v="21"/>
    <n v="337"/>
    <n v="320"/>
    <n v="1616"/>
    <x v="1"/>
    <x v="3"/>
    <x v="7"/>
  </r>
  <r>
    <n v="12"/>
    <n v="20"/>
    <s v="männlich"/>
    <s v="18-24 Jahre"/>
    <n v="22"/>
    <n v="403"/>
    <n v="372"/>
    <n v="633"/>
    <x v="1"/>
    <x v="3"/>
    <x v="7"/>
  </r>
  <r>
    <n v="12"/>
    <n v="20"/>
    <s v="männlich"/>
    <s v="18-24 Jahre"/>
    <n v="23"/>
    <n v="306"/>
    <n v="406"/>
    <n v="639"/>
    <x v="1"/>
    <x v="3"/>
    <x v="7"/>
  </r>
  <r>
    <n v="12"/>
    <n v="20"/>
    <s v="männlich"/>
    <s v="18-24 Jahre"/>
    <n v="24"/>
    <n v="354"/>
    <n v="436"/>
    <n v="687"/>
    <x v="1"/>
    <x v="3"/>
    <x v="7"/>
  </r>
  <r>
    <n v="12"/>
    <n v="20"/>
    <s v="männlich"/>
    <s v="18-24 Jahre"/>
    <n v="25"/>
    <n v="422"/>
    <n v="475"/>
    <n v="1152"/>
    <x v="1"/>
    <x v="3"/>
    <x v="7"/>
  </r>
  <r>
    <n v="12"/>
    <n v="20"/>
    <s v="männlich"/>
    <s v="18-24 Jahre"/>
    <n v="26"/>
    <n v="394"/>
    <n v="413"/>
    <n v="905"/>
    <x v="1"/>
    <x v="3"/>
    <x v="7"/>
  </r>
  <r>
    <n v="12"/>
    <n v="20"/>
    <s v="männlich"/>
    <s v="18-24 Jahre"/>
    <n v="27"/>
    <n v="373"/>
    <n v="398"/>
    <n v="877"/>
    <x v="1"/>
    <x v="3"/>
    <x v="7"/>
  </r>
  <r>
    <n v="12"/>
    <n v="20"/>
    <s v="männlich"/>
    <s v="18-24 Jahre"/>
    <n v="28"/>
    <n v="346"/>
    <n v="429"/>
    <n v="702"/>
    <x v="1"/>
    <x v="3"/>
    <x v="7"/>
  </r>
  <r>
    <n v="12"/>
    <n v="20"/>
    <s v="männlich"/>
    <s v="18-24 Jahre"/>
    <n v="29"/>
    <n v="331"/>
    <n v="468"/>
    <n v="776"/>
    <x v="1"/>
    <x v="3"/>
    <x v="7"/>
  </r>
  <r>
    <n v="12"/>
    <n v="20"/>
    <s v="männlich"/>
    <s v="18-24 Jahre"/>
    <n v="30"/>
    <n v="312"/>
    <n v="407"/>
    <n v="596"/>
    <x v="1"/>
    <x v="3"/>
    <x v="7"/>
  </r>
  <r>
    <m/>
    <m/>
    <m/>
    <m/>
    <m/>
    <m/>
    <m/>
    <m/>
    <x v="2"/>
    <x v="7"/>
    <x v="8"/>
  </r>
  <r>
    <m/>
    <m/>
    <m/>
    <m/>
    <m/>
    <m/>
    <m/>
    <m/>
    <x v="2"/>
    <x v="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Analyse" cacheId="4" applyNumberFormats="0" applyBorderFormats="0" applyFontFormats="0" applyPatternFormats="0" applyAlignmentFormats="0" applyWidthHeightFormats="0" dataCaption="" updatedVersion="6" compact="0" compactData="0">
  <location ref="A3:D7" firstHeaderRow="1" firstDataRow="2" firstDataCol="1"/>
  <pivotFields count="8">
    <pivotField name="TeilnehmerID" compact="0" outline="0" multipleItemSelectionAllowed="1" showAll="0"/>
    <pivotField name="Alter" compact="0" outline="0" multipleItemSelectionAllowed="1" showAll="0"/>
    <pivotField name="Geschlecht" axis="axisRow" compact="0" outline="0" multipleItemSelectionAllowed="1" showAll="0">
      <items count="3">
        <item x="0"/>
        <item x="1"/>
        <item t="default"/>
      </items>
    </pivotField>
    <pivotField name="Altersklasse" compact="0" outline="0" multipleItemSelectionAllowed="1" showAll="0"/>
    <pivotField name="WiederholungsID" compact="0" outline="0" multipleItemSelectionAllowed="1" showAll="0"/>
    <pivotField name="Experiment1" dataField="1" compact="0" outline="0" multipleItemSelectionAllowed="1" showAll="0"/>
    <pivotField name="Experiment2" dataField="1" compact="0" outline="0" multipleItemSelectionAllowed="1" showAll="0"/>
    <pivotField name="Experiment3" dataField="1" compact="0" outline="0" multipleItemSelectionAllowe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tandardabweichung (Grundgesamtheit) von Experiment1" fld="5" subtotal="stdDevp" baseField="0"/>
    <dataField name="Standardabweichung (Grundgesamtheit) von Experiment2" fld="6" subtotal="stdDevp" baseField="0"/>
    <dataField name="Standardabweichung (Grundgesamtheit) von Experiment3" fld="7" subtotal="stdDevp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Analyse nach Fehlern" cacheId="9" applyNumberFormats="0" applyBorderFormats="0" applyFontFormats="0" applyPatternFormats="0" applyAlignmentFormats="0" applyWidthHeightFormats="0" dataCaption="" updatedVersion="6" compact="0" compactData="0">
  <location ref="A3:B6" firstHeaderRow="1" firstDataRow="1" firstDataCol="1"/>
  <pivotFields count="11">
    <pivotField name="TeilnehmerID" compact="0" outline="0" multipleItemSelectionAllowed="1" showAll="0"/>
    <pivotField name="Alter" compact="0" outline="0" multipleItemSelectionAllowed="1" showAll="0"/>
    <pivotField name="Geschlecht" compact="0" outline="0" multipleItemSelectionAllowed="1" showAll="0"/>
    <pivotField name="Altersklasse" compact="0" outline="0" multipleItemSelectionAllowed="1" showAll="0"/>
    <pivotField name="WiederholungsID" compact="0" outline="0" multipleItemSelectionAllowed="1" showAll="0"/>
    <pivotField name="Experiment1" dataField="1" compact="0" outline="0" multipleItemSelectionAllowed="1" showAll="0"/>
    <pivotField name="Experiment2" compact="0" outline="0" multipleItemSelectionAllowed="1" showAll="0"/>
    <pivotField name="Experiment3" compact="0" outline="0" multipleItemSelectionAllowed="1" showAll="0"/>
    <pivotField name="Fehler Experiment 1" axis="axisRow" compact="0" outline="0" multipleItemSelectionAllowed="1" showAll="0">
      <items count="4">
        <item x="0"/>
        <item x="1"/>
        <item h="1" x="2"/>
        <item t="default"/>
      </items>
    </pivotField>
    <pivotField name="Fehler Experiment 2" compact="0" outline="0" multipleItemSelectionAllowed="1" showAll="0"/>
    <pivotField name="Fehler Experiment 3" compact="0" outline="0" multipleItemSelectionAllowed="1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Mittelwert von Experiment1" fld="5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 Analyse nach Fehlern 2" cacheId="9" applyNumberFormats="0" applyBorderFormats="0" applyFontFormats="0" applyPatternFormats="0" applyAlignmentFormats="0" applyWidthHeightFormats="0" dataCaption="" updatedVersion="6" compact="0" compactData="0">
  <location ref="A13:B21" firstHeaderRow="1" firstDataRow="1" firstDataCol="1"/>
  <pivotFields count="11">
    <pivotField name="TeilnehmerID" compact="0" outline="0" multipleItemSelectionAllowed="1" showAll="0"/>
    <pivotField name="Alter" compact="0" outline="0" multipleItemSelectionAllowed="1" showAll="0"/>
    <pivotField name="Geschlecht" compact="0" outline="0" multipleItemSelectionAllowed="1" showAll="0"/>
    <pivotField name="Altersklasse" compact="0" outline="0" multipleItemSelectionAllowed="1" showAll="0"/>
    <pivotField name="WiederholungsID" compact="0" outline="0" multipleItemSelectionAllowed="1" showAll="0"/>
    <pivotField name="Experiment1" compact="0" outline="0" multipleItemSelectionAllowed="1" showAll="0"/>
    <pivotField name="Experiment2" dataField="1" compact="0" outline="0" multipleItemSelectionAllowed="1" showAll="0"/>
    <pivotField name="Experiment3" compact="0" outline="0" multipleItemSelectionAllowed="1" showAll="0"/>
    <pivotField name="Fehler Experiment 1" compact="0" outline="0" multipleItemSelectionAllowed="1" showAll="0"/>
    <pivotField name="Fehler Experiment 2" axis="axisRow" compact="0" outline="0" multipleItemSelectionAllowed="1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name="Fehler Experiment 3" compact="0" outline="0" multipleItemSelectionAllowed="1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ttelwert von Experiment2" fld="6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 Analyse nach Fehlern 3" cacheId="9" applyNumberFormats="0" applyBorderFormats="0" applyFontFormats="0" applyPatternFormats="0" applyAlignmentFormats="0" applyWidthHeightFormats="0" dataCaption="" updatedVersion="6" compact="0" compactData="0">
  <location ref="A27:B36" firstHeaderRow="1" firstDataRow="1" firstDataCol="1"/>
  <pivotFields count="11">
    <pivotField name="TeilnehmerID" compact="0" outline="0" multipleItemSelectionAllowed="1" showAll="0"/>
    <pivotField name="Alter" compact="0" outline="0" multipleItemSelectionAllowed="1" showAll="0"/>
    <pivotField name="Geschlecht" compact="0" outline="0" multipleItemSelectionAllowed="1" showAll="0"/>
    <pivotField name="Altersklasse" compact="0" outline="0" multipleItemSelectionAllowed="1" showAll="0"/>
    <pivotField name="WiederholungsID" compact="0" outline="0" multipleItemSelectionAllowed="1" showAll="0"/>
    <pivotField name="Experiment1" compact="0" outline="0" multipleItemSelectionAllowed="1" showAll="0"/>
    <pivotField name="Experiment2" compact="0" outline="0" multipleItemSelectionAllowed="1" showAll="0"/>
    <pivotField name="Experiment3" dataField="1" compact="0" outline="0" multipleItemSelectionAllowed="1" showAll="0"/>
    <pivotField name="Fehler Experiment 1" compact="0" outline="0" multipleItemSelectionAllowed="1" showAll="0"/>
    <pivotField name="Fehler Experiment 2" compact="0" outline="0" multipleItemSelectionAllowed="1" showAll="0"/>
    <pivotField name="Fehler Experiment 3" axis="axisRow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ittelwert von Experiment3" fld="7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55AE72-CBC0-406F-AFFC-1E72E7BB79B1}" name="Tabelle1" displayName="Tabelle1" ref="B3:O363" totalsRowShown="0" headerRowDxfId="0">
  <autoFilter ref="B3:O363" xr:uid="{EEA2567C-187E-4EBB-BA81-6A832D79E150}"/>
  <tableColumns count="14">
    <tableColumn id="1" xr3:uid="{7C795A0D-1F49-4C6D-9CC3-7DE04F18E1C0}" name="TeilnehmerID"/>
    <tableColumn id="2" xr3:uid="{803E80D1-D973-4389-83EF-817733BFCB6C}" name="Alter">
      <calculatedColumnFormula>IF(VLOOKUP($B4,$R$19:$U$31,3,FALSE)&lt;&gt;"",VLOOKUP($B4,$R$19:$U$31,3,FALSE),"")</calculatedColumnFormula>
    </tableColumn>
    <tableColumn id="3" xr3:uid="{1FD4B044-ABA4-45D8-99AA-BF6940A768B2}" name="Geschlecht">
      <calculatedColumnFormula>IF(VLOOKUP($B4,$R$19:$U$31,4,FALSE)&lt;&gt;"",VLOOKUP($B4,$R$19:$U$31,4,FALSE),"")</calculatedColumnFormula>
    </tableColumn>
    <tableColumn id="4" xr3:uid="{E93CAB2E-0361-4902-93AD-AE93A8BAC268}" name="Altersklasse">
      <calculatedColumnFormula>IF(C4&lt;25,"18-24 Jahre","25-49 Jahre")</calculatedColumnFormula>
    </tableColumn>
    <tableColumn id="5" xr3:uid="{47A10676-5E35-4D04-9A6A-0C5F38080CA9}" name="WiederholungsID"/>
    <tableColumn id="6" xr3:uid="{161081BD-596E-4BB8-A72C-D18F0CA73E0F}" name="Experiment1" dataDxfId="3"/>
    <tableColumn id="7" xr3:uid="{AD42BD9E-BB9E-46EF-B926-ADE8848AF45B}" name="Experiment2" dataDxfId="2"/>
    <tableColumn id="8" xr3:uid="{274773CA-B4C3-43EF-9211-1FF911241874}" name="Experiment3" dataDxfId="1"/>
    <tableColumn id="9" xr3:uid="{39E16842-6530-42FF-AF4F-A2CAC9FF60E1}" name="Fehler Experiment 1">
      <calculatedColumnFormula>HLOOKUP(CONCATENATE("Teilnehmer  ",$B4),'Experiment 1'!$A$2:$M$33,32,FALSE)</calculatedColumnFormula>
    </tableColumn>
    <tableColumn id="10" xr3:uid="{4450C6DF-DC20-4254-80D6-CC3D885FD43B}" name="Fehler Experiment 2">
      <calculatedColumnFormula>HLOOKUP(CONCATENATE("Teilnehmer  ",$B4),'Experiment 2'!$A$2:$M$33,32,FALSE)</calculatedColumnFormula>
    </tableColumn>
    <tableColumn id="11" xr3:uid="{6D8D41C2-34E6-4430-98AD-B407A0A75BC3}" name="Fehler Experiment 3">
      <calculatedColumnFormula>HLOOKUP(CONCATENATE("Teilnehmer  ",$B4),'Experiment 3'!$A$2:$M$33,32,FALSE)</calculatedColumnFormula>
    </tableColumn>
    <tableColumn id="12" xr3:uid="{B625E356-AA15-4B91-AAD7-EB90C353C33A}" name="Cluster Exp. 1">
      <calculatedColumnFormula>IF(G4&lt;=200,"&lt;=200ms",IF(G4&lt;=400,"201-400ms",IF(G4&lt;=600,"401-600ms",IF(G4&lt;=800,"601-800ms",IF(G4&lt;1000,"801-1000ms",IF(G4&lt;=1200,"1001-1200ms",IF(G4&lt;=1400,"1201-1400ms",IF(G4&lt;=1600,"1401-1600ms",IF(G4&lt;=1800,"1601-1800ms",IF(G4&lt;=2000,"1801-2000ms","&gt;2000ms"))))))))))</calculatedColumnFormula>
    </tableColumn>
    <tableColumn id="13" xr3:uid="{2C55CF30-1FDF-430A-BBD6-367E762B1884}" name="Cluster Exp. 2">
      <calculatedColumnFormula>IF(H4&lt;=200,"&lt;=200ms",IF(H4&lt;=400,"201-400ms",IF(H4&lt;=600,"401-600ms",IF(H4&lt;=800,"601-800ms",IF(H4&lt;1000,"801-1000ms",IF(H4&lt;=1200,"1001-1200ms",IF(H4&lt;=1400,"1201-1400ms",IF(H4&lt;=1600,"1401-1600ms",IF(H4&lt;=1800,"1601-1800ms",IF(H4&lt;=2000,"1801-2000ms","&gt;2000ms"))))))))))</calculatedColumnFormula>
    </tableColumn>
    <tableColumn id="14" xr3:uid="{54AFFC76-DCC7-4964-9AED-39010DFC4DF6}" name="Cluster Exp. 3">
      <calculatedColumnFormula>IF(I4&lt;=200,"&lt;=200ms",IF(I4&lt;=400,"201-400ms",IF(I4&lt;=600,"401-600ms",IF(I4&lt;=800,"601-800ms",IF(I4&lt;1000,"801-1000ms",IF(I4&lt;=1200,"1001-1200ms",IF(I4&lt;=1400,"1201-1400ms",IF(I4&lt;=1600,"1401-1600ms",IF(I4&lt;=1800,"1601-1800ms",IF(I4&lt;=2000,"1801-2000ms","&gt;2000ms"))))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5" defaultRowHeight="15" customHeight="1"/>
  <cols>
    <col min="1" max="8" width="16.75" customWidth="1"/>
  </cols>
  <sheetData>
    <row r="1" spans="1:2">
      <c r="A1" t="s">
        <v>0</v>
      </c>
      <c r="B1" s="1" t="s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A2" sqref="A2"/>
    </sheetView>
  </sheetViews>
  <sheetFormatPr baseColWidth="10" defaultColWidth="11.25" defaultRowHeight="15" customHeight="1"/>
  <cols>
    <col min="1" max="1" width="9.75" customWidth="1"/>
    <col min="2" max="4" width="12.625" customWidth="1"/>
    <col min="5" max="9" width="12" customWidth="1"/>
    <col min="10" max="12" width="15.5" customWidth="1"/>
    <col min="13" max="14" width="5" customWidth="1"/>
    <col min="15" max="26" width="8.75" customWidth="1"/>
  </cols>
  <sheetData>
    <row r="1" spans="1:4" ht="15.75" customHeight="1"/>
    <row r="2" spans="1:4" ht="15.75" customHeight="1"/>
    <row r="3" spans="1:4" ht="15.75" customHeight="1">
      <c r="B3" s="42" t="s">
        <v>86</v>
      </c>
    </row>
    <row r="4" spans="1:4" ht="15.75" customHeight="1">
      <c r="A4" s="42" t="s">
        <v>21</v>
      </c>
      <c r="B4" t="s">
        <v>83</v>
      </c>
      <c r="C4" t="s">
        <v>84</v>
      </c>
      <c r="D4" t="s">
        <v>85</v>
      </c>
    </row>
    <row r="5" spans="1:4" ht="15.75" customHeight="1">
      <c r="A5" t="s">
        <v>36</v>
      </c>
      <c r="B5" s="43">
        <v>227.57006898161345</v>
      </c>
      <c r="C5" s="43">
        <v>120.76485875912375</v>
      </c>
      <c r="D5" s="43">
        <v>932.05776525066312</v>
      </c>
    </row>
    <row r="6" spans="1:4" ht="15.75" customHeight="1">
      <c r="A6" t="s">
        <v>39</v>
      </c>
      <c r="B6" s="43">
        <v>176.9710686406184</v>
      </c>
      <c r="C6" s="43">
        <v>94.053599113339843</v>
      </c>
      <c r="D6" s="43">
        <v>233.67620020705976</v>
      </c>
    </row>
    <row r="7" spans="1:4" ht="15.75" customHeight="1">
      <c r="A7" t="s">
        <v>87</v>
      </c>
      <c r="B7" s="43">
        <v>217.66821420171902</v>
      </c>
      <c r="C7" s="43">
        <v>116.706764405602</v>
      </c>
      <c r="D7" s="43">
        <v>839.67264371962904</v>
      </c>
    </row>
    <row r="8" spans="1:4" ht="15.75" customHeight="1"/>
    <row r="9" spans="1:4" ht="15.75" customHeight="1"/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0"/>
  <sheetViews>
    <sheetView workbookViewId="0"/>
  </sheetViews>
  <sheetFormatPr baseColWidth="10" defaultColWidth="11.25" defaultRowHeight="15" customHeight="1"/>
  <cols>
    <col min="1" max="1" width="10.5" customWidth="1"/>
    <col min="2" max="3" width="6.625" customWidth="1"/>
    <col min="4" max="4" width="11.25" customWidth="1"/>
    <col min="5" max="6" width="6.625" customWidth="1"/>
    <col min="7" max="7" width="10.5" customWidth="1"/>
    <col min="8" max="19" width="6.625" customWidth="1"/>
    <col min="20" max="26" width="8.75" customWidth="1"/>
  </cols>
  <sheetData>
    <row r="1" spans="1:19" ht="15.75">
      <c r="A1" s="39" t="s">
        <v>2</v>
      </c>
      <c r="B1" s="40"/>
      <c r="C1" s="40"/>
      <c r="D1" s="40"/>
      <c r="E1" s="40"/>
      <c r="F1" s="40"/>
      <c r="G1" s="40"/>
      <c r="H1" s="40"/>
      <c r="I1" s="41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>
      <c r="A2" s="3" t="s">
        <v>3</v>
      </c>
      <c r="B2" s="4"/>
      <c r="C2" s="5"/>
      <c r="D2" s="3" t="s">
        <v>4</v>
      </c>
      <c r="E2" s="4"/>
      <c r="F2" s="5"/>
      <c r="G2" s="3" t="s">
        <v>5</v>
      </c>
      <c r="H2" s="4"/>
      <c r="I2" s="6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.75">
      <c r="A3" s="7"/>
      <c r="B3" s="8" t="s">
        <v>6</v>
      </c>
      <c r="C3" s="9" t="s">
        <v>7</v>
      </c>
      <c r="D3" s="7"/>
      <c r="E3" s="8" t="s">
        <v>6</v>
      </c>
      <c r="F3" s="9" t="s">
        <v>7</v>
      </c>
      <c r="G3" s="7"/>
      <c r="H3" s="8" t="s">
        <v>6</v>
      </c>
      <c r="I3" s="10" t="s">
        <v>7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.75">
      <c r="A4" s="11" t="s">
        <v>8</v>
      </c>
      <c r="B4" s="2">
        <v>529.00000000000011</v>
      </c>
      <c r="C4" s="12">
        <v>465.97500000000008</v>
      </c>
      <c r="D4" s="11" t="s">
        <v>8</v>
      </c>
      <c r="E4" s="2">
        <v>529.00000000000011</v>
      </c>
      <c r="F4" s="12">
        <v>1074.9416666666664</v>
      </c>
      <c r="G4" s="11" t="s">
        <v>8</v>
      </c>
      <c r="H4" s="2">
        <v>465.97500000000008</v>
      </c>
      <c r="I4" s="13">
        <v>1074.9416666666664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>
      <c r="A5" s="11" t="s">
        <v>9</v>
      </c>
      <c r="B5" s="2">
        <v>3852.1595959594811</v>
      </c>
      <c r="C5" s="12">
        <v>3186.9891161615114</v>
      </c>
      <c r="D5" s="11" t="s">
        <v>9</v>
      </c>
      <c r="E5" s="2">
        <v>3852.1595959594811</v>
      </c>
      <c r="F5" s="12">
        <v>140410.5656818187</v>
      </c>
      <c r="G5" s="11" t="s">
        <v>9</v>
      </c>
      <c r="H5" s="2">
        <v>3186.9891161615114</v>
      </c>
      <c r="I5" s="13">
        <v>140410.5656818187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>
      <c r="A6" s="11" t="s">
        <v>10</v>
      </c>
      <c r="B6" s="2">
        <v>12</v>
      </c>
      <c r="C6" s="12">
        <v>12</v>
      </c>
      <c r="D6" s="11" t="s">
        <v>10</v>
      </c>
      <c r="E6" s="2">
        <v>12</v>
      </c>
      <c r="F6" s="12">
        <v>12</v>
      </c>
      <c r="G6" s="11" t="s">
        <v>10</v>
      </c>
      <c r="H6" s="2">
        <v>12</v>
      </c>
      <c r="I6" s="13">
        <v>12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.75">
      <c r="A7" s="11" t="s">
        <v>11</v>
      </c>
      <c r="B7" s="2">
        <v>0.72964237111045993</v>
      </c>
      <c r="C7" s="12"/>
      <c r="D7" s="11" t="s">
        <v>11</v>
      </c>
      <c r="E7" s="2">
        <v>0.49573299719971065</v>
      </c>
      <c r="F7" s="12"/>
      <c r="G7" s="11" t="s">
        <v>11</v>
      </c>
      <c r="H7" s="2">
        <v>0.66977409555022138</v>
      </c>
      <c r="I7" s="13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30" customHeight="1">
      <c r="A8" s="14" t="s">
        <v>12</v>
      </c>
      <c r="B8" s="15">
        <v>0</v>
      </c>
      <c r="C8" s="16"/>
      <c r="D8" s="14" t="s">
        <v>12</v>
      </c>
      <c r="E8" s="15">
        <v>0</v>
      </c>
      <c r="F8" s="16"/>
      <c r="G8" s="14" t="s">
        <v>12</v>
      </c>
      <c r="H8" s="15">
        <v>0</v>
      </c>
      <c r="I8" s="17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ht="15.75">
      <c r="A9" s="11" t="s">
        <v>13</v>
      </c>
      <c r="B9" s="2">
        <v>11</v>
      </c>
      <c r="C9" s="12"/>
      <c r="D9" s="11" t="s">
        <v>13</v>
      </c>
      <c r="E9" s="2">
        <v>11</v>
      </c>
      <c r="F9" s="12"/>
      <c r="G9" s="11" t="s">
        <v>13</v>
      </c>
      <c r="H9" s="2">
        <v>11</v>
      </c>
      <c r="I9" s="13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>
      <c r="A10" s="11" t="s">
        <v>14</v>
      </c>
      <c r="B10" s="2">
        <v>4.9747061172884486</v>
      </c>
      <c r="C10" s="12"/>
      <c r="D10" s="11" t="s">
        <v>14</v>
      </c>
      <c r="E10" s="2">
        <v>-5.4322265057178907</v>
      </c>
      <c r="F10" s="12"/>
      <c r="G10" s="11" t="s">
        <v>14</v>
      </c>
      <c r="H10" s="2">
        <v>-6.2135977435337209</v>
      </c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75">
      <c r="A11" s="11" t="s">
        <v>15</v>
      </c>
      <c r="B11" s="2">
        <v>2.0946468881648036E-4</v>
      </c>
      <c r="C11" s="12"/>
      <c r="D11" s="11" t="s">
        <v>15</v>
      </c>
      <c r="E11" s="2">
        <v>1.0315827438221065E-4</v>
      </c>
      <c r="F11" s="12"/>
      <c r="G11" s="11" t="s">
        <v>15</v>
      </c>
      <c r="H11" s="18">
        <v>3.2943385210219482E-5</v>
      </c>
      <c r="I11" s="13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.75">
      <c r="A12" s="11" t="s">
        <v>16</v>
      </c>
      <c r="B12" s="2">
        <v>1.7958848187040437</v>
      </c>
      <c r="C12" s="12"/>
      <c r="D12" s="11" t="s">
        <v>16</v>
      </c>
      <c r="E12" s="2">
        <v>1.7958848187040437</v>
      </c>
      <c r="F12" s="12"/>
      <c r="G12" s="11" t="s">
        <v>16</v>
      </c>
      <c r="H12" s="18">
        <v>1.7958848187040437</v>
      </c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75">
      <c r="A13" s="11" t="s">
        <v>17</v>
      </c>
      <c r="B13" s="19">
        <v>4.1892937763296072E-4</v>
      </c>
      <c r="C13" s="12"/>
      <c r="D13" s="11" t="s">
        <v>17</v>
      </c>
      <c r="E13" s="19">
        <v>2.0631654876442131E-4</v>
      </c>
      <c r="F13" s="12"/>
      <c r="G13" s="11" t="s">
        <v>17</v>
      </c>
      <c r="H13" s="20">
        <v>6.5886770420438964E-5</v>
      </c>
      <c r="I13" s="13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>
      <c r="A14" s="21" t="s">
        <v>18</v>
      </c>
      <c r="B14" s="22">
        <v>2.2009851600916384</v>
      </c>
      <c r="C14" s="23"/>
      <c r="D14" s="21" t="s">
        <v>18</v>
      </c>
      <c r="E14" s="22">
        <v>2.2009851600916384</v>
      </c>
      <c r="F14" s="23"/>
      <c r="G14" s="21" t="s">
        <v>18</v>
      </c>
      <c r="H14" s="22">
        <v>2.2009851600916384</v>
      </c>
      <c r="I14" s="24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customHeight="1"/>
    <row r="23" spans="1:19" ht="15.75" customHeight="1"/>
    <row r="24" spans="1:19" ht="15.75" customHeight="1"/>
    <row r="25" spans="1:19" ht="15.75" customHeight="1"/>
    <row r="26" spans="1:19" ht="15.75" customHeight="1"/>
    <row r="27" spans="1:19" ht="15.75" customHeight="1"/>
    <row r="28" spans="1:19" ht="15.75" customHeight="1"/>
    <row r="29" spans="1:19" ht="15.75" customHeight="1"/>
    <row r="30" spans="1:19" ht="15.75" customHeight="1"/>
    <row r="31" spans="1:19" ht="15.75" customHeight="1"/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ageMargins left="0.7" right="0.7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7" workbookViewId="0"/>
  </sheetViews>
  <sheetFormatPr baseColWidth="10" defaultColWidth="11.25" defaultRowHeight="15" customHeight="1"/>
  <cols>
    <col min="1" max="1" width="11" customWidth="1"/>
    <col min="2" max="2" width="18.375" customWidth="1"/>
    <col min="3" max="26" width="8.375" customWidth="1"/>
  </cols>
  <sheetData>
    <row r="1" spans="1:2" ht="15.75" customHeight="1"/>
    <row r="2" spans="1:2" ht="15.75" customHeight="1"/>
    <row r="3" spans="1:2" ht="15.75" customHeight="1">
      <c r="A3" s="42" t="s">
        <v>27</v>
      </c>
      <c r="B3" t="s">
        <v>64</v>
      </c>
    </row>
    <row r="4" spans="1:2" ht="15.75" customHeight="1">
      <c r="A4">
        <v>0</v>
      </c>
      <c r="B4" s="43">
        <v>558.51111111111106</v>
      </c>
    </row>
    <row r="5" spans="1:2" ht="15.75" customHeight="1">
      <c r="A5">
        <v>1</v>
      </c>
      <c r="B5" s="43">
        <v>486.61666666666667</v>
      </c>
    </row>
    <row r="6" spans="1:2" ht="15.75" customHeight="1">
      <c r="A6" t="s">
        <v>87</v>
      </c>
      <c r="B6" s="43">
        <v>522.56388888888887</v>
      </c>
    </row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>
      <c r="A13" s="42" t="s">
        <v>28</v>
      </c>
      <c r="B13" t="s">
        <v>65</v>
      </c>
    </row>
    <row r="14" spans="1:2" ht="15.75" customHeight="1">
      <c r="A14">
        <v>2</v>
      </c>
      <c r="B14" s="43">
        <v>532.75555555555559</v>
      </c>
    </row>
    <row r="15" spans="1:2" ht="15.75" customHeight="1">
      <c r="A15">
        <v>0</v>
      </c>
      <c r="B15" s="43">
        <v>428.11666666666667</v>
      </c>
    </row>
    <row r="16" spans="1:2" ht="15.75" customHeight="1">
      <c r="A16">
        <v>1</v>
      </c>
      <c r="B16" s="43">
        <v>464.18333333333334</v>
      </c>
    </row>
    <row r="17" spans="1:2" ht="15.75" customHeight="1">
      <c r="A17">
        <v>3</v>
      </c>
      <c r="B17" s="43">
        <v>456.95</v>
      </c>
    </row>
    <row r="18" spans="1:2" ht="15.75" customHeight="1">
      <c r="A18">
        <v>7</v>
      </c>
      <c r="B18" s="43">
        <v>403.4</v>
      </c>
    </row>
    <row r="19" spans="1:2" ht="15.75" customHeight="1">
      <c r="A19">
        <v>10</v>
      </c>
      <c r="B19" s="43">
        <v>374.13333333333333</v>
      </c>
    </row>
    <row r="20" spans="1:2" ht="15.75" customHeight="1">
      <c r="A20">
        <v>4</v>
      </c>
      <c r="B20" s="43">
        <v>484.16666666666669</v>
      </c>
    </row>
    <row r="21" spans="1:2" ht="15.75" customHeight="1">
      <c r="A21" t="s">
        <v>87</v>
      </c>
      <c r="B21" s="43">
        <v>463.20555555555558</v>
      </c>
    </row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>
      <c r="A27" s="42" t="s">
        <v>29</v>
      </c>
      <c r="B27" t="s">
        <v>66</v>
      </c>
    </row>
    <row r="28" spans="1:2" ht="15.75" customHeight="1">
      <c r="A28">
        <v>1</v>
      </c>
      <c r="B28" s="43">
        <v>1140.7833333333333</v>
      </c>
    </row>
    <row r="29" spans="1:2" ht="15.75" customHeight="1">
      <c r="A29">
        <v>4</v>
      </c>
      <c r="B29" s="43">
        <v>1029.1166666666666</v>
      </c>
    </row>
    <row r="30" spans="1:2" ht="15.75" customHeight="1">
      <c r="A30">
        <v>2</v>
      </c>
      <c r="B30" s="43">
        <v>979.18888888888887</v>
      </c>
    </row>
    <row r="31" spans="1:2" ht="15.75" customHeight="1">
      <c r="A31">
        <v>12</v>
      </c>
      <c r="B31" s="43">
        <v>2085.9666666666667</v>
      </c>
    </row>
    <row r="32" spans="1:2" ht="15.75" customHeight="1">
      <c r="A32">
        <v>7</v>
      </c>
      <c r="B32" s="43">
        <v>723.63333333333333</v>
      </c>
    </row>
    <row r="33" spans="1:2" ht="15.75" customHeight="1">
      <c r="A33">
        <v>0</v>
      </c>
      <c r="B33" s="43">
        <v>2106.6333333333332</v>
      </c>
    </row>
    <row r="34" spans="1:2" ht="15.75" customHeight="1">
      <c r="A34">
        <v>5</v>
      </c>
      <c r="B34" s="43">
        <v>1000.4666666666667</v>
      </c>
    </row>
    <row r="35" spans="1:2" ht="15.75" customHeight="1">
      <c r="A35">
        <v>3</v>
      </c>
      <c r="B35" s="43">
        <v>914.93333333333328</v>
      </c>
    </row>
    <row r="36" spans="1:2" ht="15.75" customHeight="1">
      <c r="A36" t="s">
        <v>87</v>
      </c>
      <c r="B36" s="43">
        <v>1175.75</v>
      </c>
    </row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002"/>
  <sheetViews>
    <sheetView tabSelected="1" topLeftCell="B1" workbookViewId="0">
      <selection activeCell="B2" sqref="B2"/>
    </sheetView>
  </sheetViews>
  <sheetFormatPr baseColWidth="10" defaultColWidth="11.25" defaultRowHeight="15" customHeight="1"/>
  <cols>
    <col min="1" max="1" width="5.375" hidden="1" customWidth="1"/>
    <col min="2" max="2" width="14.25" bestFit="1" customWidth="1"/>
    <col min="3" max="3" width="7.125" bestFit="1" customWidth="1"/>
    <col min="4" max="4" width="12.125" bestFit="1" customWidth="1"/>
    <col min="5" max="5" width="12.875" bestFit="1" customWidth="1"/>
    <col min="6" max="6" width="17.625" bestFit="1" customWidth="1"/>
    <col min="7" max="9" width="13.625" bestFit="1" customWidth="1"/>
    <col min="10" max="12" width="20" bestFit="1" customWidth="1"/>
    <col min="13" max="15" width="14.25" bestFit="1" customWidth="1"/>
    <col min="16" max="16" width="1.875" hidden="1" customWidth="1"/>
    <col min="17" max="17" width="8.875" customWidth="1"/>
    <col min="18" max="18" width="7.625" bestFit="1" customWidth="1"/>
    <col min="19" max="19" width="6.25" bestFit="1" customWidth="1"/>
    <col min="20" max="20" width="5.875" bestFit="1" customWidth="1"/>
    <col min="21" max="21" width="11.875" bestFit="1" customWidth="1"/>
    <col min="22" max="24" width="11.5" bestFit="1" customWidth="1"/>
    <col min="25" max="26" width="5.875" bestFit="1" customWidth="1"/>
    <col min="27" max="27" width="6.375" bestFit="1" customWidth="1"/>
    <col min="28" max="28" width="5.875" bestFit="1" customWidth="1"/>
    <col min="29" max="29" width="6.25" bestFit="1" customWidth="1"/>
    <col min="30" max="30" width="6.75" bestFit="1" customWidth="1"/>
    <col min="31" max="37" width="5" customWidth="1"/>
  </cols>
  <sheetData>
    <row r="1" spans="1:37" ht="15" customHeight="1" thickBot="1">
      <c r="Q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7" ht="15" customHeight="1" thickBot="1">
      <c r="Q2" s="55"/>
      <c r="R2" s="44" t="s">
        <v>33</v>
      </c>
      <c r="S2" s="81" t="s">
        <v>88</v>
      </c>
      <c r="T2" s="82"/>
      <c r="U2" s="82"/>
      <c r="V2" s="81" t="s">
        <v>89</v>
      </c>
      <c r="W2" s="82"/>
      <c r="X2" s="82"/>
      <c r="Y2" s="81" t="s">
        <v>90</v>
      </c>
      <c r="Z2" s="82"/>
      <c r="AA2" s="82"/>
      <c r="AB2" s="83" t="s">
        <v>91</v>
      </c>
      <c r="AC2" s="84"/>
      <c r="AD2" s="85"/>
      <c r="AE2" s="55"/>
    </row>
    <row r="3" spans="1:37" ht="15.75" customHeight="1" thickBot="1">
      <c r="B3" s="25" t="s">
        <v>19</v>
      </c>
      <c r="C3" s="25" t="s">
        <v>20</v>
      </c>
      <c r="D3" s="25" t="s">
        <v>21</v>
      </c>
      <c r="E3" s="25" t="s">
        <v>22</v>
      </c>
      <c r="F3" s="25" t="s">
        <v>23</v>
      </c>
      <c r="G3" s="25" t="s">
        <v>24</v>
      </c>
      <c r="H3" s="25" t="s">
        <v>25</v>
      </c>
      <c r="I3" s="25" t="s">
        <v>26</v>
      </c>
      <c r="J3" s="25" t="s">
        <v>27</v>
      </c>
      <c r="K3" s="25" t="s">
        <v>28</v>
      </c>
      <c r="L3" s="25" t="s">
        <v>29</v>
      </c>
      <c r="M3" s="25" t="s">
        <v>30</v>
      </c>
      <c r="N3" s="25" t="s">
        <v>31</v>
      </c>
      <c r="O3" s="25" t="s">
        <v>32</v>
      </c>
      <c r="P3" s="25"/>
      <c r="Q3" s="56"/>
      <c r="R3" s="45"/>
      <c r="S3" s="46" t="s">
        <v>92</v>
      </c>
      <c r="T3" s="47" t="s">
        <v>93</v>
      </c>
      <c r="U3" s="48" t="s">
        <v>94</v>
      </c>
      <c r="V3" s="46" t="s">
        <v>92</v>
      </c>
      <c r="W3" s="47" t="s">
        <v>93</v>
      </c>
      <c r="X3" s="49" t="s">
        <v>94</v>
      </c>
      <c r="Y3" s="50" t="s">
        <v>92</v>
      </c>
      <c r="Z3" s="47" t="s">
        <v>93</v>
      </c>
      <c r="AA3" s="49" t="s">
        <v>94</v>
      </c>
      <c r="AB3" s="46" t="s">
        <v>92</v>
      </c>
      <c r="AC3" s="47" t="s">
        <v>93</v>
      </c>
      <c r="AD3" s="49" t="s">
        <v>94</v>
      </c>
      <c r="AE3" s="56"/>
      <c r="AF3" s="25"/>
      <c r="AG3" s="25"/>
      <c r="AH3" s="25"/>
      <c r="AI3" s="25"/>
      <c r="AJ3" s="25"/>
      <c r="AK3" s="25"/>
    </row>
    <row r="4" spans="1:37" ht="15.75" customHeight="1">
      <c r="A4" t="str">
        <f t="shared" ref="A4:A363" si="0">CONCATENATE(B4," ",F4)</f>
        <v>1 1</v>
      </c>
      <c r="B4">
        <v>1</v>
      </c>
      <c r="C4">
        <f>IF(VLOOKUP($B4,$R$19:$U$31,3,FALSE)&lt;&gt;"",VLOOKUP($B4,$R$19:$U$31,3,FALSE),"")</f>
        <v>25</v>
      </c>
      <c r="D4" t="str">
        <f>IF(VLOOKUP($B4,$R$19:$U$31,4,FALSE)&lt;&gt;"",VLOOKUP($B4,$R$19:$U$31,4,FALSE),"")</f>
        <v>männlich</v>
      </c>
      <c r="E4" t="str">
        <f t="shared" ref="E4:E363" si="1">IF(C4&lt;25,"18-24 Jahre","25-49 Jahre")</f>
        <v>25-49 Jahre</v>
      </c>
      <c r="F4">
        <v>1</v>
      </c>
      <c r="G4">
        <v>1196</v>
      </c>
      <c r="H4">
        <v>756</v>
      </c>
      <c r="I4">
        <v>4401</v>
      </c>
      <c r="J4">
        <f>HLOOKUP(CONCATENATE("Teilnehmer  ",$B4),'Experiment 1'!$A$2:$M$33,32,FALSE)</f>
        <v>0</v>
      </c>
      <c r="K4">
        <f>HLOOKUP(CONCATENATE("Teilnehmer  ",$B4),'Experiment 2'!$A$2:$M$33,32,FALSE)</f>
        <v>2</v>
      </c>
      <c r="L4">
        <f>HLOOKUP(CONCATENATE("Teilnehmer  ",$B4),'Experiment 3'!$A$2:$M$33,32,FALSE)</f>
        <v>1</v>
      </c>
      <c r="M4" t="str">
        <f t="shared" ref="M4:O4" si="2">IF(G4&lt;=200,"&lt;=200ms",IF(G4&lt;=400,"201-400ms",IF(G4&lt;=600,"401-600ms",IF(G4&lt;=800,"601-800ms",IF(G4&lt;1000,"801-1000ms",IF(G4&lt;=1200,"1001-1200ms",IF(G4&lt;=1400,"1201-1400ms",IF(G4&lt;=1600,"1401-1600ms",IF(G4&lt;=1800,"1601-1800ms",IF(G4&lt;=2000,"1801-2000ms","&gt;2000ms"))))))))))</f>
        <v>1001-1200ms</v>
      </c>
      <c r="N4" t="str">
        <f t="shared" si="2"/>
        <v>601-800ms</v>
      </c>
      <c r="O4" t="str">
        <f t="shared" si="2"/>
        <v>&gt;2000ms</v>
      </c>
      <c r="P4">
        <v>1</v>
      </c>
      <c r="Q4" s="56"/>
      <c r="R4" s="51">
        <v>1</v>
      </c>
      <c r="S4" s="57">
        <f t="shared" ref="S4:U4" si="3">AVERAGE(G4:G33)</f>
        <v>600.86666666666667</v>
      </c>
      <c r="T4" s="58">
        <f t="shared" si="3"/>
        <v>568.4666666666667</v>
      </c>
      <c r="U4" s="59">
        <f t="shared" si="3"/>
        <v>1384.6333333333334</v>
      </c>
      <c r="V4" s="57">
        <f t="shared" ref="V4:X4" si="4">STDEVP(G4:G33)</f>
        <v>199.47743954865896</v>
      </c>
      <c r="W4" s="58">
        <f t="shared" si="4"/>
        <v>90.816934299477197</v>
      </c>
      <c r="X4" s="59">
        <f t="shared" si="4"/>
        <v>690.63239055874647</v>
      </c>
      <c r="Y4" s="57">
        <f t="shared" ref="Y4:AA4" si="5">MEDIAN(G4:G33)</f>
        <v>618.5</v>
      </c>
      <c r="Z4" s="58">
        <f t="shared" si="5"/>
        <v>565</v>
      </c>
      <c r="AA4" s="59">
        <f t="shared" si="5"/>
        <v>1179.5</v>
      </c>
      <c r="AB4" s="60">
        <f>'Experiment 1'!B33/30</f>
        <v>0</v>
      </c>
      <c r="AC4" s="61">
        <f>'Experiment 2'!B33/30</f>
        <v>6.6666666666666666E-2</v>
      </c>
      <c r="AD4" s="62">
        <f>'Experiment 3'!B33/30</f>
        <v>3.3333333333333333E-2</v>
      </c>
      <c r="AE4" s="55"/>
    </row>
    <row r="5" spans="1:37" ht="15.75" customHeight="1">
      <c r="A5" t="str">
        <f t="shared" si="0"/>
        <v>1 2</v>
      </c>
      <c r="B5">
        <v>1</v>
      </c>
      <c r="C5">
        <f>IF(VLOOKUP($B5,$R$19:$U$31,3,FALSE)&lt;&gt;"",VLOOKUP($B5,$R$19:$U$31,3,FALSE),"")</f>
        <v>25</v>
      </c>
      <c r="D5" t="str">
        <f>IF(VLOOKUP($B5,$R$19:$U$31,4,FALSE)&lt;&gt;"",VLOOKUP($B5,$R$19:$U$31,4,FALSE),"")</f>
        <v>männlich</v>
      </c>
      <c r="E5" t="str">
        <f t="shared" si="1"/>
        <v>25-49 Jahre</v>
      </c>
      <c r="F5">
        <v>2</v>
      </c>
      <c r="G5">
        <v>1064</v>
      </c>
      <c r="H5">
        <v>582</v>
      </c>
      <c r="I5">
        <v>1639</v>
      </c>
      <c r="J5">
        <f>HLOOKUP(CONCATENATE("Teilnehmer  ",$B5),'Experiment 1'!$A$2:$M$33,32,FALSE)</f>
        <v>0</v>
      </c>
      <c r="K5">
        <f>HLOOKUP(CONCATENATE("Teilnehmer  ",$B5),'Experiment 2'!$A$2:$M$33,32,FALSE)</f>
        <v>2</v>
      </c>
      <c r="L5">
        <f>HLOOKUP(CONCATENATE("Teilnehmer  ",$B5),'Experiment 3'!$A$2:$M$33,32,FALSE)</f>
        <v>1</v>
      </c>
      <c r="M5" t="str">
        <f t="shared" ref="M5:O5" si="6">IF(G5&lt;=200,"&lt;=200ms",IF(G5&lt;=400,"201-400ms",IF(G5&lt;=600,"401-600ms",IF(G5&lt;=800,"601-800ms",IF(G5&lt;1000,"801-1000ms",IF(G5&lt;=1200,"1001-1200ms",IF(G5&lt;=1400,"1201-1400ms",IF(G5&lt;=1600,"1401-1600ms",IF(G5&lt;=1800,"1601-1800ms",IF(G5&lt;=2000,"1801-2000ms","&gt;2000ms"))))))))))</f>
        <v>1001-1200ms</v>
      </c>
      <c r="N5" t="str">
        <f t="shared" si="6"/>
        <v>401-600ms</v>
      </c>
      <c r="O5" t="str">
        <f t="shared" si="6"/>
        <v>1601-1800ms</v>
      </c>
      <c r="P5">
        <v>1</v>
      </c>
      <c r="Q5" s="56"/>
      <c r="R5" s="52">
        <v>2</v>
      </c>
      <c r="S5" s="63">
        <f t="shared" ref="S5:U5" si="7">AVERAGE(G34:G63)</f>
        <v>574.9</v>
      </c>
      <c r="T5" s="64">
        <f t="shared" si="7"/>
        <v>511.9</v>
      </c>
      <c r="U5" s="65">
        <f t="shared" si="7"/>
        <v>1289.8333333333333</v>
      </c>
      <c r="V5" s="63">
        <f t="shared" ref="V5:X5" si="8">STDEVP(G34:G63)</f>
        <v>232.38995245061693</v>
      </c>
      <c r="W5" s="64">
        <f t="shared" si="8"/>
        <v>145.85183120779345</v>
      </c>
      <c r="X5" s="65">
        <f t="shared" si="8"/>
        <v>819.00395128608648</v>
      </c>
      <c r="Y5" s="63">
        <f t="shared" ref="Y5:AA5" si="9">MEDIAN(G34:G63)</f>
        <v>550</v>
      </c>
      <c r="Z5" s="64">
        <f t="shared" si="9"/>
        <v>515</v>
      </c>
      <c r="AA5" s="65">
        <f t="shared" si="9"/>
        <v>981.5</v>
      </c>
      <c r="AB5" s="66">
        <f>'Experiment 1'!C33/30</f>
        <v>0</v>
      </c>
      <c r="AC5" s="67">
        <f>'Experiment 2'!C33/30</f>
        <v>6.6666666666666666E-2</v>
      </c>
      <c r="AD5" s="68">
        <f>'Experiment 3'!C33/30</f>
        <v>0.13333333333333333</v>
      </c>
      <c r="AE5" s="55"/>
    </row>
    <row r="6" spans="1:37" ht="15.75" customHeight="1">
      <c r="A6" t="str">
        <f t="shared" si="0"/>
        <v>1 3</v>
      </c>
      <c r="B6">
        <v>1</v>
      </c>
      <c r="C6">
        <f>IF(VLOOKUP($B6,$R$19:$U$31,3,FALSE)&lt;&gt;"",VLOOKUP($B6,$R$19:$U$31,3,FALSE),"")</f>
        <v>25</v>
      </c>
      <c r="D6" t="str">
        <f>IF(VLOOKUP($B6,$R$19:$U$31,4,FALSE)&lt;&gt;"",VLOOKUP($B6,$R$19:$U$31,4,FALSE),"")</f>
        <v>männlich</v>
      </c>
      <c r="E6" t="str">
        <f t="shared" si="1"/>
        <v>25-49 Jahre</v>
      </c>
      <c r="F6">
        <v>3</v>
      </c>
      <c r="G6">
        <v>929</v>
      </c>
      <c r="H6">
        <v>679</v>
      </c>
      <c r="I6">
        <v>1330</v>
      </c>
      <c r="J6">
        <f>HLOOKUP(CONCATENATE("Teilnehmer  ",$B6),'Experiment 1'!$A$2:$M$33,32,FALSE)</f>
        <v>0</v>
      </c>
      <c r="K6">
        <f>HLOOKUP(CONCATENATE("Teilnehmer  ",$B6),'Experiment 2'!$A$2:$M$33,32,FALSE)</f>
        <v>2</v>
      </c>
      <c r="L6">
        <f>HLOOKUP(CONCATENATE("Teilnehmer  ",$B6),'Experiment 3'!$A$2:$M$33,32,FALSE)</f>
        <v>1</v>
      </c>
      <c r="M6" t="str">
        <f t="shared" ref="M6:O6" si="10">IF(G6&lt;=200,"&lt;=200ms",IF(G6&lt;=400,"201-400ms",IF(G6&lt;=600,"401-600ms",IF(G6&lt;=800,"601-800ms",IF(G6&lt;1000,"801-1000ms",IF(G6&lt;=1200,"1001-1200ms",IF(G6&lt;=1400,"1201-1400ms",IF(G6&lt;=1600,"1401-1600ms",IF(G6&lt;=1800,"1601-1800ms",IF(G6&lt;=2000,"1801-2000ms","&gt;2000ms"))))))))))</f>
        <v>801-1000ms</v>
      </c>
      <c r="N6" t="str">
        <f t="shared" si="10"/>
        <v>601-800ms</v>
      </c>
      <c r="O6" t="str">
        <f t="shared" si="10"/>
        <v>1201-1400ms</v>
      </c>
      <c r="P6">
        <v>1</v>
      </c>
      <c r="Q6" s="56"/>
      <c r="R6" s="52">
        <v>3</v>
      </c>
      <c r="S6" s="63">
        <f t="shared" ref="S6:U6" si="11">AVERAGE(G64:G93)</f>
        <v>520.6</v>
      </c>
      <c r="T6" s="64">
        <f t="shared" si="11"/>
        <v>407.36666666666667</v>
      </c>
      <c r="U6" s="65">
        <f t="shared" si="11"/>
        <v>896.93333333333328</v>
      </c>
      <c r="V6" s="63">
        <f t="shared" ref="V6:X6" si="12">STDEVP(G64:G93)</f>
        <v>166.43168768797204</v>
      </c>
      <c r="W6" s="64">
        <f t="shared" si="12"/>
        <v>77.029640759616399</v>
      </c>
      <c r="X6" s="65">
        <f t="shared" si="12"/>
        <v>282.66952828740176</v>
      </c>
      <c r="Y6" s="63">
        <f t="shared" ref="Y6:AA6" si="13">MEDIAN(G64:G93)</f>
        <v>475</v>
      </c>
      <c r="Z6" s="64">
        <f t="shared" si="13"/>
        <v>391.5</v>
      </c>
      <c r="AA6" s="65">
        <f t="shared" si="13"/>
        <v>816</v>
      </c>
      <c r="AB6" s="66">
        <f>'Experiment 1'!D33/30</f>
        <v>0</v>
      </c>
      <c r="AC6" s="67">
        <f>'Experiment 2'!D33/30</f>
        <v>0</v>
      </c>
      <c r="AD6" s="68">
        <f>'Experiment 3'!D33/30</f>
        <v>3.3333333333333333E-2</v>
      </c>
      <c r="AE6" s="55"/>
    </row>
    <row r="7" spans="1:37" ht="15.75" customHeight="1">
      <c r="A7" t="str">
        <f t="shared" si="0"/>
        <v>1 4</v>
      </c>
      <c r="B7">
        <v>1</v>
      </c>
      <c r="C7">
        <f>IF(VLOOKUP($B7,$R$19:$U$31,3,FALSE)&lt;&gt;"",VLOOKUP($B7,$R$19:$U$31,3,FALSE),"")</f>
        <v>25</v>
      </c>
      <c r="D7" t="str">
        <f>IF(VLOOKUP($B7,$R$19:$U$31,4,FALSE)&lt;&gt;"",VLOOKUP($B7,$R$19:$U$31,4,FALSE),"")</f>
        <v>männlich</v>
      </c>
      <c r="E7" t="str">
        <f t="shared" si="1"/>
        <v>25-49 Jahre</v>
      </c>
      <c r="F7">
        <v>4</v>
      </c>
      <c r="G7">
        <v>737</v>
      </c>
      <c r="H7">
        <v>613</v>
      </c>
      <c r="I7">
        <v>1000</v>
      </c>
      <c r="J7">
        <f>HLOOKUP(CONCATENATE("Teilnehmer  ",$B7),'Experiment 1'!$A$2:$M$33,32,FALSE)</f>
        <v>0</v>
      </c>
      <c r="K7">
        <f>HLOOKUP(CONCATENATE("Teilnehmer  ",$B7),'Experiment 2'!$A$2:$M$33,32,FALSE)</f>
        <v>2</v>
      </c>
      <c r="L7">
        <f>HLOOKUP(CONCATENATE("Teilnehmer  ",$B7),'Experiment 3'!$A$2:$M$33,32,FALSE)</f>
        <v>1</v>
      </c>
      <c r="M7" t="str">
        <f t="shared" ref="M7:O7" si="14">IF(G7&lt;=200,"&lt;=200ms",IF(G7&lt;=400,"201-400ms",IF(G7&lt;=600,"401-600ms",IF(G7&lt;=800,"601-800ms",IF(G7&lt;1000,"801-1000ms",IF(G7&lt;=1200,"1001-1200ms",IF(G7&lt;=1400,"1201-1400ms",IF(G7&lt;=1600,"1401-1600ms",IF(G7&lt;=1800,"1601-1800ms",IF(G7&lt;=2000,"1801-2000ms","&gt;2000ms"))))))))))</f>
        <v>601-800ms</v>
      </c>
      <c r="N7" t="str">
        <f t="shared" si="14"/>
        <v>601-800ms</v>
      </c>
      <c r="O7" t="str">
        <f t="shared" si="14"/>
        <v>1001-1200ms</v>
      </c>
      <c r="P7">
        <v>1</v>
      </c>
      <c r="Q7" s="56"/>
      <c r="R7" s="52">
        <v>4</v>
      </c>
      <c r="S7" s="63">
        <f t="shared" ref="S7:U7" si="15">AVERAGE(G94:G123)</f>
        <v>470.6</v>
      </c>
      <c r="T7" s="64">
        <f t="shared" si="15"/>
        <v>400.93333333333334</v>
      </c>
      <c r="U7" s="65">
        <f t="shared" si="15"/>
        <v>768.4</v>
      </c>
      <c r="V7" s="63">
        <f t="shared" ref="V7:X7" si="16">STDEVP(G94:G123)</f>
        <v>157.224383181066</v>
      </c>
      <c r="W7" s="64">
        <f t="shared" si="16"/>
        <v>108.73789076899041</v>
      </c>
      <c r="X7" s="65">
        <f t="shared" si="16"/>
        <v>186.57216655582187</v>
      </c>
      <c r="Y7" s="63">
        <f t="shared" ref="Y7:AA7" si="17">MEDIAN(G94:G123)</f>
        <v>530</v>
      </c>
      <c r="Z7" s="64">
        <f t="shared" si="17"/>
        <v>373</v>
      </c>
      <c r="AA7" s="65">
        <f t="shared" si="17"/>
        <v>716</v>
      </c>
      <c r="AB7" s="66">
        <f>'Experiment 1'!E33/30</f>
        <v>3.3333333333333333E-2</v>
      </c>
      <c r="AC7" s="67">
        <f>'Experiment 2'!E33/30</f>
        <v>3.3333333333333333E-2</v>
      </c>
      <c r="AD7" s="68">
        <f>'Experiment 3'!E33/30</f>
        <v>0.13333333333333333</v>
      </c>
      <c r="AE7" s="55"/>
    </row>
    <row r="8" spans="1:37" ht="15.75" customHeight="1">
      <c r="A8" t="str">
        <f t="shared" si="0"/>
        <v>1 5</v>
      </c>
      <c r="B8">
        <v>1</v>
      </c>
      <c r="C8">
        <f>IF(VLOOKUP($B8,$R$19:$U$31,3,FALSE)&lt;&gt;"",VLOOKUP($B8,$R$19:$U$31,3,FALSE),"")</f>
        <v>25</v>
      </c>
      <c r="D8" t="str">
        <f>IF(VLOOKUP($B8,$R$19:$U$31,4,FALSE)&lt;&gt;"",VLOOKUP($B8,$R$19:$U$31,4,FALSE),"")</f>
        <v>männlich</v>
      </c>
      <c r="E8" t="str">
        <f t="shared" si="1"/>
        <v>25-49 Jahre</v>
      </c>
      <c r="F8">
        <v>5</v>
      </c>
      <c r="G8">
        <v>618</v>
      </c>
      <c r="H8">
        <v>587</v>
      </c>
      <c r="I8">
        <v>1188</v>
      </c>
      <c r="J8">
        <f>HLOOKUP(CONCATENATE("Teilnehmer  ",$B8),'Experiment 1'!$A$2:$M$33,32,FALSE)</f>
        <v>0</v>
      </c>
      <c r="K8">
        <f>HLOOKUP(CONCATENATE("Teilnehmer  ",$B8),'Experiment 2'!$A$2:$M$33,32,FALSE)</f>
        <v>2</v>
      </c>
      <c r="L8">
        <f>HLOOKUP(CONCATENATE("Teilnehmer  ",$B8),'Experiment 3'!$A$2:$M$33,32,FALSE)</f>
        <v>1</v>
      </c>
      <c r="M8" t="str">
        <f t="shared" ref="M8:O8" si="18">IF(G8&lt;=200,"&lt;=200ms",IF(G8&lt;=400,"201-400ms",IF(G8&lt;=600,"401-600ms",IF(G8&lt;=800,"601-800ms",IF(G8&lt;1000,"801-1000ms",IF(G8&lt;=1200,"1001-1200ms",IF(G8&lt;=1400,"1201-1400ms",IF(G8&lt;=1600,"1401-1600ms",IF(G8&lt;=1800,"1601-1800ms",IF(G8&lt;=2000,"1801-2000ms","&gt;2000ms"))))))))))</f>
        <v>601-800ms</v>
      </c>
      <c r="N8" t="str">
        <f t="shared" si="18"/>
        <v>401-600ms</v>
      </c>
      <c r="O8" t="str">
        <f t="shared" si="18"/>
        <v>1001-1200ms</v>
      </c>
      <c r="P8">
        <v>1</v>
      </c>
      <c r="Q8" s="56"/>
      <c r="R8" s="52">
        <v>5</v>
      </c>
      <c r="S8" s="63">
        <f t="shared" ref="S8:U8" si="19">AVERAGE(G124:G153)</f>
        <v>648.73333333333335</v>
      </c>
      <c r="T8" s="64">
        <f t="shared" si="19"/>
        <v>527.43333333333328</v>
      </c>
      <c r="U8" s="65">
        <f t="shared" si="19"/>
        <v>1140.7666666666667</v>
      </c>
      <c r="V8" s="63">
        <f t="shared" ref="V8:X8" si="20">STDEVP(G124:G153)</f>
        <v>205.49938091282795</v>
      </c>
      <c r="W8" s="64">
        <f t="shared" si="20"/>
        <v>84.718232328636844</v>
      </c>
      <c r="X8" s="65">
        <f t="shared" si="20"/>
        <v>353.75873919319019</v>
      </c>
      <c r="Y8" s="63">
        <f t="shared" ref="Y8:AA8" si="21">MEDIAN(G124:G153)</f>
        <v>629</v>
      </c>
      <c r="Z8" s="64">
        <f t="shared" si="21"/>
        <v>525.5</v>
      </c>
      <c r="AA8" s="65">
        <f t="shared" si="21"/>
        <v>1036.5</v>
      </c>
      <c r="AB8" s="66">
        <f>'Experiment 1'!F33/30</f>
        <v>0</v>
      </c>
      <c r="AC8" s="67">
        <f>'Experiment 2'!F33/30</f>
        <v>3.3333333333333333E-2</v>
      </c>
      <c r="AD8" s="68">
        <f>'Experiment 3'!F33/30</f>
        <v>6.6666666666666666E-2</v>
      </c>
      <c r="AE8" s="55"/>
    </row>
    <row r="9" spans="1:37" ht="15.75" customHeight="1">
      <c r="A9" t="str">
        <f t="shared" si="0"/>
        <v>1 6</v>
      </c>
      <c r="B9">
        <v>1</v>
      </c>
      <c r="C9">
        <f>IF(VLOOKUP($B9,$R$19:$U$31,3,FALSE)&lt;&gt;"",VLOOKUP($B9,$R$19:$U$31,3,FALSE),"")</f>
        <v>25</v>
      </c>
      <c r="D9" t="str">
        <f>IF(VLOOKUP($B9,$R$19:$U$31,4,FALSE)&lt;&gt;"",VLOOKUP($B9,$R$19:$U$31,4,FALSE),"")</f>
        <v>männlich</v>
      </c>
      <c r="E9" t="str">
        <f t="shared" si="1"/>
        <v>25-49 Jahre</v>
      </c>
      <c r="F9">
        <v>6</v>
      </c>
      <c r="G9">
        <v>584</v>
      </c>
      <c r="H9">
        <v>571</v>
      </c>
      <c r="I9">
        <v>933</v>
      </c>
      <c r="J9">
        <f>HLOOKUP(CONCATENATE("Teilnehmer  ",$B9),'Experiment 1'!$A$2:$M$33,32,FALSE)</f>
        <v>0</v>
      </c>
      <c r="K9">
        <f>HLOOKUP(CONCATENATE("Teilnehmer  ",$B9),'Experiment 2'!$A$2:$M$33,32,FALSE)</f>
        <v>2</v>
      </c>
      <c r="L9">
        <f>HLOOKUP(CONCATENATE("Teilnehmer  ",$B9),'Experiment 3'!$A$2:$M$33,32,FALSE)</f>
        <v>1</v>
      </c>
      <c r="M9" t="str">
        <f t="shared" ref="M9:O9" si="22">IF(G9&lt;=200,"&lt;=200ms",IF(G9&lt;=400,"201-400ms",IF(G9&lt;=600,"401-600ms",IF(G9&lt;=800,"601-800ms",IF(G9&lt;1000,"801-1000ms",IF(G9&lt;=1200,"1001-1200ms",IF(G9&lt;=1400,"1201-1400ms",IF(G9&lt;=1600,"1401-1600ms",IF(G9&lt;=1800,"1601-1800ms",IF(G9&lt;=2000,"1801-2000ms","&gt;2000ms"))))))))))</f>
        <v>401-600ms</v>
      </c>
      <c r="N9" t="str">
        <f t="shared" si="22"/>
        <v>401-600ms</v>
      </c>
      <c r="O9" t="str">
        <f t="shared" si="22"/>
        <v>801-1000ms</v>
      </c>
      <c r="P9">
        <v>1</v>
      </c>
      <c r="Q9" s="56"/>
      <c r="R9" s="52">
        <v>6</v>
      </c>
      <c r="S9" s="63">
        <f t="shared" ref="S9:U9" si="23">AVERAGE(G154:G183)</f>
        <v>562.6</v>
      </c>
      <c r="T9" s="64">
        <f t="shared" si="23"/>
        <v>448.86666666666667</v>
      </c>
      <c r="U9" s="65">
        <f t="shared" si="23"/>
        <v>927.4</v>
      </c>
      <c r="V9" s="63">
        <f t="shared" ref="V9:X9" si="24">STDEVP(G154:G183)</f>
        <v>187.84756231228198</v>
      </c>
      <c r="W9" s="64">
        <f t="shared" si="24"/>
        <v>61.407238082239857</v>
      </c>
      <c r="X9" s="65">
        <f t="shared" si="24"/>
        <v>211.20047348431774</v>
      </c>
      <c r="Y9" s="63">
        <f t="shared" ref="Y9:AA9" si="25">MEDIAN(G154:G183)</f>
        <v>569</v>
      </c>
      <c r="Z9" s="64">
        <f t="shared" si="25"/>
        <v>454</v>
      </c>
      <c r="AA9" s="65">
        <f t="shared" si="25"/>
        <v>889</v>
      </c>
      <c r="AB9" s="66">
        <f>'Experiment 1'!G33/30</f>
        <v>0</v>
      </c>
      <c r="AC9" s="67">
        <f>'Experiment 2'!G33/30</f>
        <v>0</v>
      </c>
      <c r="AD9" s="68">
        <f>'Experiment 3'!G33/30</f>
        <v>6.6666666666666666E-2</v>
      </c>
      <c r="AE9" s="55"/>
    </row>
    <row r="10" spans="1:37" ht="15.75" customHeight="1">
      <c r="A10" t="str">
        <f t="shared" si="0"/>
        <v>1 7</v>
      </c>
      <c r="B10">
        <v>1</v>
      </c>
      <c r="C10">
        <f>IF(VLOOKUP($B10,$R$19:$U$31,3,FALSE)&lt;&gt;"",VLOOKUP($B10,$R$19:$U$31,3,FALSE),"")</f>
        <v>25</v>
      </c>
      <c r="D10" t="str">
        <f>IF(VLOOKUP($B10,$R$19:$U$31,4,FALSE)&lt;&gt;"",VLOOKUP($B10,$R$19:$U$31,4,FALSE),"")</f>
        <v>männlich</v>
      </c>
      <c r="E10" t="str">
        <f t="shared" si="1"/>
        <v>25-49 Jahre</v>
      </c>
      <c r="F10">
        <v>7</v>
      </c>
      <c r="G10">
        <v>641</v>
      </c>
      <c r="H10">
        <v>644</v>
      </c>
      <c r="I10">
        <v>802</v>
      </c>
      <c r="J10">
        <f>HLOOKUP(CONCATENATE("Teilnehmer  ",$B10),'Experiment 1'!$A$2:$M$33,32,FALSE)</f>
        <v>0</v>
      </c>
      <c r="K10">
        <f>HLOOKUP(CONCATENATE("Teilnehmer  ",$B10),'Experiment 2'!$A$2:$M$33,32,FALSE)</f>
        <v>2</v>
      </c>
      <c r="L10">
        <f>HLOOKUP(CONCATENATE("Teilnehmer  ",$B10),'Experiment 3'!$A$2:$M$33,32,FALSE)</f>
        <v>1</v>
      </c>
      <c r="M10" t="str">
        <f t="shared" ref="M10:O10" si="26">IF(G10&lt;=200,"&lt;=200ms",IF(G10&lt;=400,"201-400ms",IF(G10&lt;=600,"401-600ms",IF(G10&lt;=800,"601-800ms",IF(G10&lt;1000,"801-1000ms",IF(G10&lt;=1200,"1001-1200ms",IF(G10&lt;=1400,"1201-1400ms",IF(G10&lt;=1600,"1401-1600ms",IF(G10&lt;=1800,"1601-1800ms",IF(G10&lt;=2000,"1801-2000ms","&gt;2000ms"))))))))))</f>
        <v>601-800ms</v>
      </c>
      <c r="N10" t="str">
        <f t="shared" si="26"/>
        <v>601-800ms</v>
      </c>
      <c r="O10" t="str">
        <f t="shared" si="26"/>
        <v>801-1000ms</v>
      </c>
      <c r="P10">
        <v>1</v>
      </c>
      <c r="Q10" s="56"/>
      <c r="R10" s="52">
        <v>7</v>
      </c>
      <c r="S10" s="63">
        <f t="shared" ref="S10:U10" si="27">AVERAGE(G184:G213)</f>
        <v>547.86666666666667</v>
      </c>
      <c r="T10" s="64">
        <f t="shared" si="27"/>
        <v>517.9</v>
      </c>
      <c r="U10" s="65">
        <f t="shared" si="27"/>
        <v>2085.9666666666667</v>
      </c>
      <c r="V10" s="63">
        <f t="shared" ref="V10:X10" si="28">STDEVP(G184:G213)</f>
        <v>193.33213792733881</v>
      </c>
      <c r="W10" s="64">
        <f t="shared" si="28"/>
        <v>150.31397140651964</v>
      </c>
      <c r="X10" s="65">
        <f t="shared" si="28"/>
        <v>1619.1439813130339</v>
      </c>
      <c r="Y10" s="63">
        <f t="shared" ref="Y10:AA10" si="29">MEDIAN(G184:G213)</f>
        <v>484.5</v>
      </c>
      <c r="Z10" s="64">
        <f t="shared" si="29"/>
        <v>504.5</v>
      </c>
      <c r="AA10" s="65">
        <f t="shared" si="29"/>
        <v>1566.5</v>
      </c>
      <c r="AB10" s="66">
        <f>'Experiment 1'!H33/30</f>
        <v>3.3333333333333333E-2</v>
      </c>
      <c r="AC10" s="67">
        <f>'Experiment 2'!H33/30</f>
        <v>6.6666666666666666E-2</v>
      </c>
      <c r="AD10" s="68">
        <f>'Experiment 3'!H33/30</f>
        <v>0.4</v>
      </c>
      <c r="AE10" s="55"/>
    </row>
    <row r="11" spans="1:37" ht="15.75" customHeight="1">
      <c r="A11" t="str">
        <f t="shared" si="0"/>
        <v>1 8</v>
      </c>
      <c r="B11">
        <v>1</v>
      </c>
      <c r="C11">
        <f>IF(VLOOKUP($B11,$R$19:$U$31,3,FALSE)&lt;&gt;"",VLOOKUP($B11,$R$19:$U$31,3,FALSE),"")</f>
        <v>25</v>
      </c>
      <c r="D11" t="str">
        <f>IF(VLOOKUP($B11,$R$19:$U$31,4,FALSE)&lt;&gt;"",VLOOKUP($B11,$R$19:$U$31,4,FALSE),"")</f>
        <v>männlich</v>
      </c>
      <c r="E11" t="str">
        <f t="shared" si="1"/>
        <v>25-49 Jahre</v>
      </c>
      <c r="F11">
        <v>8</v>
      </c>
      <c r="G11">
        <v>626</v>
      </c>
      <c r="H11">
        <v>535</v>
      </c>
      <c r="I11">
        <v>1074</v>
      </c>
      <c r="J11">
        <f>HLOOKUP(CONCATENATE("Teilnehmer  ",$B11),'Experiment 1'!$A$2:$M$33,32,FALSE)</f>
        <v>0</v>
      </c>
      <c r="K11">
        <f>HLOOKUP(CONCATENATE("Teilnehmer  ",$B11),'Experiment 2'!$A$2:$M$33,32,FALSE)</f>
        <v>2</v>
      </c>
      <c r="L11">
        <f>HLOOKUP(CONCATENATE("Teilnehmer  ",$B11),'Experiment 3'!$A$2:$M$33,32,FALSE)</f>
        <v>1</v>
      </c>
      <c r="M11" t="str">
        <f t="shared" ref="M11:O11" si="30">IF(G11&lt;=200,"&lt;=200ms",IF(G11&lt;=400,"201-400ms",IF(G11&lt;=600,"401-600ms",IF(G11&lt;=800,"601-800ms",IF(G11&lt;1000,"801-1000ms",IF(G11&lt;=1200,"1001-1200ms",IF(G11&lt;=1400,"1201-1400ms",IF(G11&lt;=1600,"1401-1600ms",IF(G11&lt;=1800,"1601-1800ms",IF(G11&lt;=2000,"1801-2000ms","&gt;2000ms"))))))))))</f>
        <v>601-800ms</v>
      </c>
      <c r="N11" t="str">
        <f t="shared" si="30"/>
        <v>401-600ms</v>
      </c>
      <c r="O11" t="str">
        <f t="shared" si="30"/>
        <v>1001-1200ms</v>
      </c>
      <c r="P11">
        <v>1</v>
      </c>
      <c r="Q11" s="56"/>
      <c r="R11" s="52">
        <v>8</v>
      </c>
      <c r="S11" s="63">
        <f t="shared" ref="S11:U11" si="31">AVERAGE(G214:G243)</f>
        <v>457.16666666666669</v>
      </c>
      <c r="T11" s="64">
        <f t="shared" si="31"/>
        <v>466.1</v>
      </c>
      <c r="U11" s="65">
        <f t="shared" si="31"/>
        <v>723.63333333333333</v>
      </c>
      <c r="V11" s="63">
        <f t="shared" ref="V11:X11" si="32">STDEVP(G214:G243)</f>
        <v>142.17760801976598</v>
      </c>
      <c r="W11" s="64">
        <f t="shared" si="32"/>
        <v>77.159294104253348</v>
      </c>
      <c r="X11" s="65">
        <f t="shared" si="32"/>
        <v>109.86885616750342</v>
      </c>
      <c r="Y11" s="63">
        <f t="shared" ref="Y11:AA11" si="33">MEDIAN(G214:G243)</f>
        <v>442.5</v>
      </c>
      <c r="Z11" s="64">
        <f t="shared" si="33"/>
        <v>477.5</v>
      </c>
      <c r="AA11" s="65">
        <f t="shared" si="33"/>
        <v>707.5</v>
      </c>
      <c r="AB11" s="66">
        <f>'Experiment 1'!I33/30</f>
        <v>3.3333333333333333E-2</v>
      </c>
      <c r="AC11" s="67">
        <f>'Experiment 2'!I33/30</f>
        <v>0.1</v>
      </c>
      <c r="AD11" s="68">
        <f>'Experiment 3'!I33/30</f>
        <v>0.23333333333333334</v>
      </c>
      <c r="AE11" s="55"/>
    </row>
    <row r="12" spans="1:37" ht="15.75" customHeight="1">
      <c r="A12" t="str">
        <f t="shared" si="0"/>
        <v>1 9</v>
      </c>
      <c r="B12">
        <v>1</v>
      </c>
      <c r="C12">
        <f>IF(VLOOKUP($B12,$R$19:$U$31,3,FALSE)&lt;&gt;"",VLOOKUP($B12,$R$19:$U$31,3,FALSE),"")</f>
        <v>25</v>
      </c>
      <c r="D12" t="str">
        <f>IF(VLOOKUP($B12,$R$19:$U$31,4,FALSE)&lt;&gt;"",VLOOKUP($B12,$R$19:$U$31,4,FALSE),"")</f>
        <v>männlich</v>
      </c>
      <c r="E12" t="str">
        <f t="shared" si="1"/>
        <v>25-49 Jahre</v>
      </c>
      <c r="F12">
        <v>9</v>
      </c>
      <c r="G12">
        <v>635</v>
      </c>
      <c r="H12">
        <v>485</v>
      </c>
      <c r="I12">
        <v>760</v>
      </c>
      <c r="J12">
        <f>HLOOKUP(CONCATENATE("Teilnehmer  ",$B12),'Experiment 1'!$A$2:$M$33,32,FALSE)</f>
        <v>0</v>
      </c>
      <c r="K12">
        <f>HLOOKUP(CONCATENATE("Teilnehmer  ",$B12),'Experiment 2'!$A$2:$M$33,32,FALSE)</f>
        <v>2</v>
      </c>
      <c r="L12">
        <f>HLOOKUP(CONCATENATE("Teilnehmer  ",$B12),'Experiment 3'!$A$2:$M$33,32,FALSE)</f>
        <v>1</v>
      </c>
      <c r="M12" t="str">
        <f t="shared" ref="M12:O12" si="34">IF(G12&lt;=200,"&lt;=200ms",IF(G12&lt;=400,"201-400ms",IF(G12&lt;=600,"401-600ms",IF(G12&lt;=800,"601-800ms",IF(G12&lt;1000,"801-1000ms",IF(G12&lt;=1200,"1001-1200ms",IF(G12&lt;=1400,"1201-1400ms",IF(G12&lt;=1600,"1401-1600ms",IF(G12&lt;=1800,"1601-1800ms",IF(G12&lt;=2000,"1801-2000ms","&gt;2000ms"))))))))))</f>
        <v>601-800ms</v>
      </c>
      <c r="N12" t="str">
        <f t="shared" si="34"/>
        <v>401-600ms</v>
      </c>
      <c r="O12" t="str">
        <f t="shared" si="34"/>
        <v>601-800ms</v>
      </c>
      <c r="P12">
        <v>1</v>
      </c>
      <c r="Q12" s="56"/>
      <c r="R12" s="52">
        <v>9</v>
      </c>
      <c r="S12" s="63">
        <f t="shared" ref="S12:U12" si="35">AVERAGE(G244:G273)</f>
        <v>451.6</v>
      </c>
      <c r="T12" s="64">
        <f t="shared" si="35"/>
        <v>403.4</v>
      </c>
      <c r="U12" s="65">
        <f t="shared" si="35"/>
        <v>869.4</v>
      </c>
      <c r="V12" s="63">
        <f t="shared" ref="V12:X12" si="36">STDEVP(G244:G273)</f>
        <v>207.61432192087969</v>
      </c>
      <c r="W12" s="64">
        <f t="shared" si="36"/>
        <v>110.38828440252767</v>
      </c>
      <c r="X12" s="65">
        <f t="shared" si="36"/>
        <v>233.43987091611692</v>
      </c>
      <c r="Y12" s="63">
        <f t="shared" ref="Y12:AA12" si="37">MEDIAN(G244:G273)</f>
        <v>368.5</v>
      </c>
      <c r="Z12" s="64">
        <f t="shared" si="37"/>
        <v>360</v>
      </c>
      <c r="AA12" s="65">
        <f t="shared" si="37"/>
        <v>810</v>
      </c>
      <c r="AB12" s="66">
        <f>'Experiment 1'!J33/30</f>
        <v>3.3333333333333333E-2</v>
      </c>
      <c r="AC12" s="67">
        <f>'Experiment 2'!J33/30</f>
        <v>0.23333333333333334</v>
      </c>
      <c r="AD12" s="68">
        <f>'Experiment 3'!J33/30</f>
        <v>6.6666666666666666E-2</v>
      </c>
      <c r="AE12" s="55"/>
    </row>
    <row r="13" spans="1:37" ht="15.75" customHeight="1">
      <c r="A13" t="str">
        <f t="shared" si="0"/>
        <v>1 10</v>
      </c>
      <c r="B13">
        <v>1</v>
      </c>
      <c r="C13">
        <f>IF(VLOOKUP($B13,$R$19:$U$31,3,FALSE)&lt;&gt;"",VLOOKUP($B13,$R$19:$U$31,3,FALSE),"")</f>
        <v>25</v>
      </c>
      <c r="D13" t="str">
        <f>IF(VLOOKUP($B13,$R$19:$U$31,4,FALSE)&lt;&gt;"",VLOOKUP($B13,$R$19:$U$31,4,FALSE),"")</f>
        <v>männlich</v>
      </c>
      <c r="E13" t="str">
        <f t="shared" si="1"/>
        <v>25-49 Jahre</v>
      </c>
      <c r="F13">
        <v>10</v>
      </c>
      <c r="G13">
        <v>598</v>
      </c>
      <c r="H13">
        <v>654</v>
      </c>
      <c r="I13">
        <v>758</v>
      </c>
      <c r="J13">
        <f>HLOOKUP(CONCATENATE("Teilnehmer  ",$B13),'Experiment 1'!$A$2:$M$33,32,FALSE)</f>
        <v>0</v>
      </c>
      <c r="K13">
        <f>HLOOKUP(CONCATENATE("Teilnehmer  ",$B13),'Experiment 2'!$A$2:$M$33,32,FALSE)</f>
        <v>2</v>
      </c>
      <c r="L13">
        <f>HLOOKUP(CONCATENATE("Teilnehmer  ",$B13),'Experiment 3'!$A$2:$M$33,32,FALSE)</f>
        <v>1</v>
      </c>
      <c r="M13" t="str">
        <f t="shared" ref="M13:O13" si="38">IF(G13&lt;=200,"&lt;=200ms",IF(G13&lt;=400,"201-400ms",IF(G13&lt;=600,"401-600ms",IF(G13&lt;=800,"601-800ms",IF(G13&lt;1000,"801-1000ms",IF(G13&lt;=1200,"1001-1200ms",IF(G13&lt;=1400,"1201-1400ms",IF(G13&lt;=1600,"1401-1600ms",IF(G13&lt;=1800,"1601-1800ms",IF(G13&lt;=2000,"1801-2000ms","&gt;2000ms"))))))))))</f>
        <v>401-600ms</v>
      </c>
      <c r="N13" t="str">
        <f t="shared" si="38"/>
        <v>601-800ms</v>
      </c>
      <c r="O13" t="str">
        <f t="shared" si="38"/>
        <v>601-800ms</v>
      </c>
      <c r="P13">
        <v>1</v>
      </c>
      <c r="Q13" s="56"/>
      <c r="R13" s="52">
        <v>10</v>
      </c>
      <c r="S13" s="63">
        <f t="shared" ref="S13:U13" si="39">AVERAGE(G274:G303)</f>
        <v>443.36666666666667</v>
      </c>
      <c r="T13" s="64">
        <f t="shared" si="39"/>
        <v>374.13333333333333</v>
      </c>
      <c r="U13" s="65">
        <f t="shared" si="39"/>
        <v>2106.6333333333332</v>
      </c>
      <c r="V13" s="63">
        <f t="shared" ref="V13:X13" si="40">STDEVP(G274:G303)</f>
        <v>187.47399523370939</v>
      </c>
      <c r="W13" s="64">
        <f t="shared" si="40"/>
        <v>61.926695015603372</v>
      </c>
      <c r="X13" s="65">
        <f t="shared" si="40"/>
        <v>1247.8170133833282</v>
      </c>
      <c r="Y13" s="63">
        <f t="shared" ref="Y13:AA13" si="41">MEDIAN(G274:G303)</f>
        <v>352</v>
      </c>
      <c r="Z13" s="64">
        <f t="shared" si="41"/>
        <v>361</v>
      </c>
      <c r="AA13" s="65">
        <f t="shared" si="41"/>
        <v>1576</v>
      </c>
      <c r="AB13" s="66">
        <f>'Experiment 1'!K33/30</f>
        <v>0</v>
      </c>
      <c r="AC13" s="67">
        <f>'Experiment 2'!K33/30</f>
        <v>0.33333333333333331</v>
      </c>
      <c r="AD13" s="68">
        <f>'Experiment 3'!K33/30</f>
        <v>0</v>
      </c>
      <c r="AE13" s="55"/>
    </row>
    <row r="14" spans="1:37" ht="15.75" customHeight="1">
      <c r="A14" t="str">
        <f t="shared" si="0"/>
        <v>1 11</v>
      </c>
      <c r="B14">
        <v>1</v>
      </c>
      <c r="C14">
        <f>IF(VLOOKUP($B14,$R$19:$U$31,3,FALSE)&lt;&gt;"",VLOOKUP($B14,$R$19:$U$31,3,FALSE),"")</f>
        <v>25</v>
      </c>
      <c r="D14" t="str">
        <f>IF(VLOOKUP($B14,$R$19:$U$31,4,FALSE)&lt;&gt;"",VLOOKUP($B14,$R$19:$U$31,4,FALSE),"")</f>
        <v>männlich</v>
      </c>
      <c r="E14" t="str">
        <f t="shared" si="1"/>
        <v>25-49 Jahre</v>
      </c>
      <c r="F14">
        <v>11</v>
      </c>
      <c r="G14">
        <v>649</v>
      </c>
      <c r="H14">
        <v>574</v>
      </c>
      <c r="I14">
        <v>1675</v>
      </c>
      <c r="J14">
        <f>HLOOKUP(CONCATENATE("Teilnehmer  ",$B14),'Experiment 1'!$A$2:$M$33,32,FALSE)</f>
        <v>0</v>
      </c>
      <c r="K14">
        <f>HLOOKUP(CONCATENATE("Teilnehmer  ",$B14),'Experiment 2'!$A$2:$M$33,32,FALSE)</f>
        <v>2</v>
      </c>
      <c r="L14">
        <f>HLOOKUP(CONCATENATE("Teilnehmer  ",$B14),'Experiment 3'!$A$2:$M$33,32,FALSE)</f>
        <v>1</v>
      </c>
      <c r="M14" t="str">
        <f t="shared" ref="M14:O14" si="42">IF(G14&lt;=200,"&lt;=200ms",IF(G14&lt;=400,"201-400ms",IF(G14&lt;=600,"401-600ms",IF(G14&lt;=800,"601-800ms",IF(G14&lt;1000,"801-1000ms",IF(G14&lt;=1200,"1001-1200ms",IF(G14&lt;=1400,"1201-1400ms",IF(G14&lt;=1600,"1401-1600ms",IF(G14&lt;=1800,"1601-1800ms",IF(G14&lt;=2000,"1801-2000ms","&gt;2000ms"))))))))))</f>
        <v>601-800ms</v>
      </c>
      <c r="N14" t="str">
        <f t="shared" si="42"/>
        <v>401-600ms</v>
      </c>
      <c r="O14" t="str">
        <f t="shared" si="42"/>
        <v>1601-1800ms</v>
      </c>
      <c r="P14">
        <v>1</v>
      </c>
      <c r="Q14" s="56"/>
      <c r="R14" s="52">
        <v>11</v>
      </c>
      <c r="S14" s="63">
        <f t="shared" ref="S14:U14" si="43">AVERAGE(G304:G333)</f>
        <v>531.1</v>
      </c>
      <c r="T14" s="64">
        <f t="shared" si="43"/>
        <v>484.16666666666669</v>
      </c>
      <c r="U14" s="65">
        <f t="shared" si="43"/>
        <v>1000.4666666666667</v>
      </c>
      <c r="V14" s="63">
        <f t="shared" ref="V14:X14" si="44">STDEVP(G304:G333)</f>
        <v>371.20698179497288</v>
      </c>
      <c r="W14" s="64">
        <f t="shared" si="44"/>
        <v>108.84854411316468</v>
      </c>
      <c r="X14" s="65">
        <f t="shared" si="44"/>
        <v>492.32805684376302</v>
      </c>
      <c r="Y14" s="63">
        <f t="shared" ref="Y14:AA14" si="45">MEDIAN(G304:G333)</f>
        <v>541</v>
      </c>
      <c r="Z14" s="64">
        <f t="shared" si="45"/>
        <v>476.5</v>
      </c>
      <c r="AA14" s="65">
        <f t="shared" si="45"/>
        <v>936</v>
      </c>
      <c r="AB14" s="66">
        <f>'Experiment 1'!L33/30</f>
        <v>3.3333333333333333E-2</v>
      </c>
      <c r="AC14" s="67">
        <f>'Experiment 2'!L33/30</f>
        <v>0.13333333333333333</v>
      </c>
      <c r="AD14" s="68">
        <f>'Experiment 3'!L33/30</f>
        <v>0.16666666666666666</v>
      </c>
      <c r="AE14" s="55"/>
    </row>
    <row r="15" spans="1:37" ht="15.75" customHeight="1" thickBot="1">
      <c r="A15" t="str">
        <f t="shared" si="0"/>
        <v>1 12</v>
      </c>
      <c r="B15">
        <v>1</v>
      </c>
      <c r="C15">
        <f>IF(VLOOKUP($B15,$R$19:$U$31,3,FALSE)&lt;&gt;"",VLOOKUP($B15,$R$19:$U$31,3,FALSE),"")</f>
        <v>25</v>
      </c>
      <c r="D15" t="str">
        <f>IF(VLOOKUP($B15,$R$19:$U$31,4,FALSE)&lt;&gt;"",VLOOKUP($B15,$R$19:$U$31,4,FALSE),"")</f>
        <v>männlich</v>
      </c>
      <c r="E15" t="str">
        <f t="shared" si="1"/>
        <v>25-49 Jahre</v>
      </c>
      <c r="F15">
        <v>12</v>
      </c>
      <c r="G15">
        <v>683</v>
      </c>
      <c r="H15">
        <v>486</v>
      </c>
      <c r="I15">
        <v>1105</v>
      </c>
      <c r="J15">
        <f>HLOOKUP(CONCATENATE("Teilnehmer  ",$B15),'Experiment 1'!$A$2:$M$33,32,FALSE)</f>
        <v>0</v>
      </c>
      <c r="K15">
        <f>HLOOKUP(CONCATENATE("Teilnehmer  ",$B15),'Experiment 2'!$A$2:$M$33,32,FALSE)</f>
        <v>2</v>
      </c>
      <c r="L15">
        <f>HLOOKUP(CONCATENATE("Teilnehmer  ",$B15),'Experiment 3'!$A$2:$M$33,32,FALSE)</f>
        <v>1</v>
      </c>
      <c r="M15" t="str">
        <f t="shared" ref="M15:O15" si="46">IF(G15&lt;=200,"&lt;=200ms",IF(G15&lt;=400,"201-400ms",IF(G15&lt;=600,"401-600ms",IF(G15&lt;=800,"601-800ms",IF(G15&lt;1000,"801-1000ms",IF(G15&lt;=1200,"1001-1200ms",IF(G15&lt;=1400,"1201-1400ms",IF(G15&lt;=1600,"1401-1600ms",IF(G15&lt;=1800,"1601-1800ms",IF(G15&lt;=2000,"1801-2000ms","&gt;2000ms"))))))))))</f>
        <v>601-800ms</v>
      </c>
      <c r="N15" t="str">
        <f t="shared" si="46"/>
        <v>401-600ms</v>
      </c>
      <c r="O15" t="str">
        <f t="shared" si="46"/>
        <v>1001-1200ms</v>
      </c>
      <c r="P15">
        <v>1</v>
      </c>
      <c r="Q15" s="56"/>
      <c r="R15" s="53">
        <v>12</v>
      </c>
      <c r="S15" s="69">
        <f t="shared" ref="S15:U15" si="47">AVERAGE(G334:G363)</f>
        <v>461.36666666666667</v>
      </c>
      <c r="T15" s="70">
        <f t="shared" si="47"/>
        <v>447.8</v>
      </c>
      <c r="U15" s="71">
        <f t="shared" si="47"/>
        <v>914.93333333333328</v>
      </c>
      <c r="V15" s="69">
        <f t="shared" ref="V15:X15" si="48">STDEVP(G334:G363)</f>
        <v>148.47749174725291</v>
      </c>
      <c r="W15" s="70">
        <f t="shared" si="48"/>
        <v>94.013261475886125</v>
      </c>
      <c r="X15" s="71">
        <f t="shared" si="48"/>
        <v>292.40929457791788</v>
      </c>
      <c r="Y15" s="69">
        <f t="shared" ref="Y15:AA15" si="49">MEDIAN(G334:G363)</f>
        <v>412.5</v>
      </c>
      <c r="Z15" s="70">
        <f t="shared" si="49"/>
        <v>434</v>
      </c>
      <c r="AA15" s="71">
        <f t="shared" si="49"/>
        <v>817</v>
      </c>
      <c r="AB15" s="72">
        <f>'Experiment 1'!M33/30</f>
        <v>3.3333333333333333E-2</v>
      </c>
      <c r="AC15" s="73">
        <f>'Experiment 2'!M33/30</f>
        <v>0.1</v>
      </c>
      <c r="AD15" s="74">
        <f>'Experiment 3'!M33/30</f>
        <v>0.1</v>
      </c>
      <c r="AE15" s="55"/>
    </row>
    <row r="16" spans="1:37" ht="15.75" customHeight="1" thickBot="1">
      <c r="A16" t="str">
        <f t="shared" si="0"/>
        <v>1 13</v>
      </c>
      <c r="B16">
        <v>1</v>
      </c>
      <c r="C16">
        <f>IF(VLOOKUP($B16,$R$19:$U$31,3,FALSE)&lt;&gt;"",VLOOKUP($B16,$R$19:$U$31,3,FALSE),"")</f>
        <v>25</v>
      </c>
      <c r="D16" t="str">
        <f>IF(VLOOKUP($B16,$R$19:$U$31,4,FALSE)&lt;&gt;"",VLOOKUP($B16,$R$19:$U$31,4,FALSE),"")</f>
        <v>männlich</v>
      </c>
      <c r="E16" t="str">
        <f t="shared" si="1"/>
        <v>25-49 Jahre</v>
      </c>
      <c r="F16">
        <v>13</v>
      </c>
      <c r="G16">
        <v>727</v>
      </c>
      <c r="H16">
        <v>439</v>
      </c>
      <c r="I16">
        <v>2572</v>
      </c>
      <c r="J16">
        <f>HLOOKUP(CONCATENATE("Teilnehmer  ",$B16),'Experiment 1'!$A$2:$M$33,32,FALSE)</f>
        <v>0</v>
      </c>
      <c r="K16">
        <f>HLOOKUP(CONCATENATE("Teilnehmer  ",$B16),'Experiment 2'!$A$2:$M$33,32,FALSE)</f>
        <v>2</v>
      </c>
      <c r="L16">
        <f>HLOOKUP(CONCATENATE("Teilnehmer  ",$B16),'Experiment 3'!$A$2:$M$33,32,FALSE)</f>
        <v>1</v>
      </c>
      <c r="M16" t="str">
        <f t="shared" ref="M16:O16" si="50">IF(G16&lt;=200,"&lt;=200ms",IF(G16&lt;=400,"201-400ms",IF(G16&lt;=600,"401-600ms",IF(G16&lt;=800,"601-800ms",IF(G16&lt;1000,"801-1000ms",IF(G16&lt;=1200,"1001-1200ms",IF(G16&lt;=1400,"1201-1400ms",IF(G16&lt;=1600,"1401-1600ms",IF(G16&lt;=1800,"1601-1800ms",IF(G16&lt;=2000,"1801-2000ms","&gt;2000ms"))))))))))</f>
        <v>601-800ms</v>
      </c>
      <c r="N16" t="str">
        <f t="shared" si="50"/>
        <v>401-600ms</v>
      </c>
      <c r="O16" t="str">
        <f t="shared" si="50"/>
        <v>&gt;2000ms</v>
      </c>
      <c r="P16">
        <v>1</v>
      </c>
      <c r="Q16" s="56"/>
      <c r="R16" s="54" t="s">
        <v>95</v>
      </c>
      <c r="S16" s="75">
        <f>AVERAGE(G:G)</f>
        <v>522.56388888888887</v>
      </c>
      <c r="T16" s="76">
        <f>AVERAGE(H:H)</f>
        <v>463.20555555555558</v>
      </c>
      <c r="U16" s="77">
        <f>AVERAGE(I:I)</f>
        <v>1175.75</v>
      </c>
      <c r="V16" s="75">
        <f>STDEVP(G:G)</f>
        <v>217.66821420171902</v>
      </c>
      <c r="W16" s="76">
        <f>STDEVP(H:H)</f>
        <v>116.706764405602</v>
      </c>
      <c r="X16" s="77">
        <f>STDEVP(I:I)</f>
        <v>839.67264371962904</v>
      </c>
      <c r="Y16" s="75">
        <f>MEDIAN(G:G)</f>
        <v>522</v>
      </c>
      <c r="Z16" s="76">
        <f>MEDIAN(H:H)</f>
        <v>454.5</v>
      </c>
      <c r="AA16" s="77">
        <f>MEDIAN(I:I)</f>
        <v>931</v>
      </c>
      <c r="AB16" s="78">
        <f>AVERAGE(AB4:AB15)</f>
        <v>1.6666666666666666E-2</v>
      </c>
      <c r="AC16" s="79">
        <f>AVERAGE(AC4:AC15)</f>
        <v>9.7222222222222224E-2</v>
      </c>
      <c r="AD16" s="80">
        <f>AVERAGE(AD4:AD15)</f>
        <v>0.11944444444444446</v>
      </c>
      <c r="AE16" s="55"/>
    </row>
    <row r="17" spans="1:32" ht="15.75" customHeight="1">
      <c r="A17" t="str">
        <f t="shared" si="0"/>
        <v>1 14</v>
      </c>
      <c r="B17">
        <v>1</v>
      </c>
      <c r="C17">
        <f>IF(VLOOKUP($B17,$R$19:$U$31,3,FALSE)&lt;&gt;"",VLOOKUP($B17,$R$19:$U$31,3,FALSE),"")</f>
        <v>25</v>
      </c>
      <c r="D17" t="str">
        <f>IF(VLOOKUP($B17,$R$19:$U$31,4,FALSE)&lt;&gt;"",VLOOKUP($B17,$R$19:$U$31,4,FALSE),"")</f>
        <v>männlich</v>
      </c>
      <c r="E17" t="str">
        <f t="shared" si="1"/>
        <v>25-49 Jahre</v>
      </c>
      <c r="F17">
        <v>14</v>
      </c>
      <c r="G17">
        <v>619</v>
      </c>
      <c r="H17">
        <v>484</v>
      </c>
      <c r="I17">
        <v>972</v>
      </c>
      <c r="J17">
        <f>HLOOKUP(CONCATENATE("Teilnehmer  ",$B17),'Experiment 1'!$A$2:$M$33,32,FALSE)</f>
        <v>0</v>
      </c>
      <c r="K17">
        <f>HLOOKUP(CONCATENATE("Teilnehmer  ",$B17),'Experiment 2'!$A$2:$M$33,32,FALSE)</f>
        <v>2</v>
      </c>
      <c r="L17">
        <f>HLOOKUP(CONCATENATE("Teilnehmer  ",$B17),'Experiment 3'!$A$2:$M$33,32,FALSE)</f>
        <v>1</v>
      </c>
      <c r="M17" t="str">
        <f t="shared" ref="M17:O17" si="51">IF(G17&lt;=200,"&lt;=200ms",IF(G17&lt;=400,"201-400ms",IF(G17&lt;=600,"401-600ms",IF(G17&lt;=800,"601-800ms",IF(G17&lt;1000,"801-1000ms",IF(G17&lt;=1200,"1001-1200ms",IF(G17&lt;=1400,"1201-1400ms",IF(G17&lt;=1600,"1401-1600ms",IF(G17&lt;=1800,"1601-1800ms",IF(G17&lt;=2000,"1801-2000ms","&gt;2000ms"))))))))))</f>
        <v>601-800ms</v>
      </c>
      <c r="N17" t="str">
        <f t="shared" si="51"/>
        <v>401-600ms</v>
      </c>
      <c r="O17" t="str">
        <f t="shared" si="51"/>
        <v>801-1000ms</v>
      </c>
      <c r="P17">
        <v>1</v>
      </c>
      <c r="Q17" s="56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</row>
    <row r="18" spans="1:32" ht="15.75" customHeight="1">
      <c r="A18" t="str">
        <f t="shared" si="0"/>
        <v>1 15</v>
      </c>
      <c r="B18">
        <v>1</v>
      </c>
      <c r="C18">
        <f>IF(VLOOKUP($B18,$R$19:$U$31,3,FALSE)&lt;&gt;"",VLOOKUP($B18,$R$19:$U$31,3,FALSE),"")</f>
        <v>25</v>
      </c>
      <c r="D18" t="str">
        <f>IF(VLOOKUP($B18,$R$19:$U$31,4,FALSE)&lt;&gt;"",VLOOKUP($B18,$R$19:$U$31,4,FALSE),"")</f>
        <v>männlich</v>
      </c>
      <c r="E18" t="str">
        <f t="shared" si="1"/>
        <v>25-49 Jahre</v>
      </c>
      <c r="F18">
        <v>15</v>
      </c>
      <c r="G18">
        <v>679</v>
      </c>
      <c r="H18">
        <v>564</v>
      </c>
      <c r="I18">
        <v>1421</v>
      </c>
      <c r="J18">
        <f>HLOOKUP(CONCATENATE("Teilnehmer  ",$B18),'Experiment 1'!$A$2:$M$33,32,FALSE)</f>
        <v>0</v>
      </c>
      <c r="K18">
        <f>HLOOKUP(CONCATENATE("Teilnehmer  ",$B18),'Experiment 2'!$A$2:$M$33,32,FALSE)</f>
        <v>2</v>
      </c>
      <c r="L18">
        <f>HLOOKUP(CONCATENATE("Teilnehmer  ",$B18),'Experiment 3'!$A$2:$M$33,32,FALSE)</f>
        <v>1</v>
      </c>
      <c r="M18" t="str">
        <f t="shared" ref="M18:O18" si="52">IF(G18&lt;=200,"&lt;=200ms",IF(G18&lt;=400,"201-400ms",IF(G18&lt;=600,"401-600ms",IF(G18&lt;=800,"601-800ms",IF(G18&lt;1000,"801-1000ms",IF(G18&lt;=1200,"1001-1200ms",IF(G18&lt;=1400,"1201-1400ms",IF(G18&lt;=1600,"1401-1600ms",IF(G18&lt;=1800,"1601-1800ms",IF(G18&lt;=2000,"1801-2000ms","&gt;2000ms"))))))))))</f>
        <v>601-800ms</v>
      </c>
      <c r="N18" t="str">
        <f t="shared" si="52"/>
        <v>401-600ms</v>
      </c>
      <c r="O18" t="str">
        <f t="shared" si="52"/>
        <v>1401-1600ms</v>
      </c>
      <c r="P18">
        <v>1</v>
      </c>
      <c r="Q18" s="56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</row>
    <row r="19" spans="1:32" ht="15.75" customHeight="1">
      <c r="A19" t="str">
        <f t="shared" si="0"/>
        <v>1 16</v>
      </c>
      <c r="B19">
        <v>1</v>
      </c>
      <c r="C19">
        <f>IF(VLOOKUP($B19,$R$19:$U$31,3,FALSE)&lt;&gt;"",VLOOKUP($B19,$R$19:$U$31,3,FALSE),"")</f>
        <v>25</v>
      </c>
      <c r="D19" t="str">
        <f>IF(VLOOKUP($B19,$R$19:$U$31,4,FALSE)&lt;&gt;"",VLOOKUP($B19,$R$19:$U$31,4,FALSE),"")</f>
        <v>männlich</v>
      </c>
      <c r="E19" t="str">
        <f t="shared" si="1"/>
        <v>25-49 Jahre</v>
      </c>
      <c r="F19">
        <v>16</v>
      </c>
      <c r="G19">
        <v>674</v>
      </c>
      <c r="H19">
        <v>525</v>
      </c>
      <c r="I19">
        <v>1007</v>
      </c>
      <c r="J19">
        <f>HLOOKUP(CONCATENATE("Teilnehmer  ",$B19),'Experiment 1'!$A$2:$M$33,32,FALSE)</f>
        <v>0</v>
      </c>
      <c r="K19">
        <f>HLOOKUP(CONCATENATE("Teilnehmer  ",$B19),'Experiment 2'!$A$2:$M$33,32,FALSE)</f>
        <v>2</v>
      </c>
      <c r="L19">
        <f>HLOOKUP(CONCATENATE("Teilnehmer  ",$B19),'Experiment 3'!$A$2:$M$33,32,FALSE)</f>
        <v>1</v>
      </c>
      <c r="M19" t="str">
        <f t="shared" ref="M19:O19" si="53">IF(G19&lt;=200,"&lt;=200ms",IF(G19&lt;=400,"201-400ms",IF(G19&lt;=600,"401-600ms",IF(G19&lt;=800,"601-800ms",IF(G19&lt;1000,"801-1000ms",IF(G19&lt;=1200,"1001-1200ms",IF(G19&lt;=1400,"1201-1400ms",IF(G19&lt;=1600,"1401-1600ms",IF(G19&lt;=1800,"1601-1800ms",IF(G19&lt;=2000,"1801-2000ms","&gt;2000ms"))))))))))</f>
        <v>601-800ms</v>
      </c>
      <c r="N19" t="str">
        <f t="shared" si="53"/>
        <v>401-600ms</v>
      </c>
      <c r="O19" t="str">
        <f t="shared" si="53"/>
        <v>1001-1200ms</v>
      </c>
      <c r="P19">
        <v>1</v>
      </c>
      <c r="Q19" s="25"/>
      <c r="R19" s="25" t="s">
        <v>33</v>
      </c>
      <c r="S19" s="25" t="s">
        <v>34</v>
      </c>
      <c r="T19" s="25" t="s">
        <v>20</v>
      </c>
      <c r="U19" s="26" t="s">
        <v>21</v>
      </c>
      <c r="AE19" s="55"/>
    </row>
    <row r="20" spans="1:32" ht="15.75" customHeight="1">
      <c r="A20" t="str">
        <f t="shared" si="0"/>
        <v>1 17</v>
      </c>
      <c r="B20">
        <v>1</v>
      </c>
      <c r="C20">
        <f>IF(VLOOKUP($B20,$R$19:$U$31,3,FALSE)&lt;&gt;"",VLOOKUP($B20,$R$19:$U$31,3,FALSE),"")</f>
        <v>25</v>
      </c>
      <c r="D20" t="str">
        <f>IF(VLOOKUP($B20,$R$19:$U$31,4,FALSE)&lt;&gt;"",VLOOKUP($B20,$R$19:$U$31,4,FALSE),"")</f>
        <v>männlich</v>
      </c>
      <c r="E20" t="str">
        <f t="shared" si="1"/>
        <v>25-49 Jahre</v>
      </c>
      <c r="F20">
        <v>17</v>
      </c>
      <c r="G20">
        <v>634</v>
      </c>
      <c r="H20">
        <v>631</v>
      </c>
      <c r="I20">
        <v>1006</v>
      </c>
      <c r="J20">
        <f>HLOOKUP(CONCATENATE("Teilnehmer  ",$B20),'Experiment 1'!$A$2:$M$33,32,FALSE)</f>
        <v>0</v>
      </c>
      <c r="K20">
        <f>HLOOKUP(CONCATENATE("Teilnehmer  ",$B20),'Experiment 2'!$A$2:$M$33,32,FALSE)</f>
        <v>2</v>
      </c>
      <c r="L20">
        <f>HLOOKUP(CONCATENATE("Teilnehmer  ",$B20),'Experiment 3'!$A$2:$M$33,32,FALSE)</f>
        <v>1</v>
      </c>
      <c r="M20" t="str">
        <f t="shared" ref="M20:O20" si="54">IF(G20&lt;=200,"&lt;=200ms",IF(G20&lt;=400,"201-400ms",IF(G20&lt;=600,"401-600ms",IF(G20&lt;=800,"601-800ms",IF(G20&lt;1000,"801-1000ms",IF(G20&lt;=1200,"1001-1200ms",IF(G20&lt;=1400,"1201-1400ms",IF(G20&lt;=1600,"1401-1600ms",IF(G20&lt;=1800,"1601-1800ms",IF(G20&lt;=2000,"1801-2000ms","&gt;2000ms"))))))))))</f>
        <v>601-800ms</v>
      </c>
      <c r="N20" t="str">
        <f t="shared" si="54"/>
        <v>601-800ms</v>
      </c>
      <c r="O20" t="str">
        <f t="shared" si="54"/>
        <v>1001-1200ms</v>
      </c>
      <c r="P20">
        <v>1</v>
      </c>
      <c r="Q20" s="25"/>
      <c r="R20">
        <v>1</v>
      </c>
      <c r="S20" t="s">
        <v>35</v>
      </c>
      <c r="T20">
        <v>25</v>
      </c>
      <c r="U20" s="27" t="s">
        <v>36</v>
      </c>
    </row>
    <row r="21" spans="1:32" ht="15.75" customHeight="1">
      <c r="A21" t="str">
        <f t="shared" si="0"/>
        <v>1 18</v>
      </c>
      <c r="B21">
        <v>1</v>
      </c>
      <c r="C21">
        <f>IF(VLOOKUP($B21,$R$19:$U$31,3,FALSE)&lt;&gt;"",VLOOKUP($B21,$R$19:$U$31,3,FALSE),"")</f>
        <v>25</v>
      </c>
      <c r="D21" t="str">
        <f>IF(VLOOKUP($B21,$R$19:$U$31,4,FALSE)&lt;&gt;"",VLOOKUP($B21,$R$19:$U$31,4,FALSE),"")</f>
        <v>männlich</v>
      </c>
      <c r="E21" t="str">
        <f t="shared" si="1"/>
        <v>25-49 Jahre</v>
      </c>
      <c r="F21">
        <v>18</v>
      </c>
      <c r="G21">
        <v>704</v>
      </c>
      <c r="H21">
        <v>524</v>
      </c>
      <c r="I21">
        <v>1548</v>
      </c>
      <c r="J21">
        <f>HLOOKUP(CONCATENATE("Teilnehmer  ",$B21),'Experiment 1'!$A$2:$M$33,32,FALSE)</f>
        <v>0</v>
      </c>
      <c r="K21">
        <f>HLOOKUP(CONCATENATE("Teilnehmer  ",$B21),'Experiment 2'!$A$2:$M$33,32,FALSE)</f>
        <v>2</v>
      </c>
      <c r="L21">
        <f>HLOOKUP(CONCATENATE("Teilnehmer  ",$B21),'Experiment 3'!$A$2:$M$33,32,FALSE)</f>
        <v>1</v>
      </c>
      <c r="M21" t="str">
        <f t="shared" ref="M21:O21" si="55">IF(G21&lt;=200,"&lt;=200ms",IF(G21&lt;=400,"201-400ms",IF(G21&lt;=600,"401-600ms",IF(G21&lt;=800,"601-800ms",IF(G21&lt;1000,"801-1000ms",IF(G21&lt;=1200,"1001-1200ms",IF(G21&lt;=1400,"1201-1400ms",IF(G21&lt;=1600,"1401-1600ms",IF(G21&lt;=1800,"1601-1800ms",IF(G21&lt;=2000,"1801-2000ms","&gt;2000ms"))))))))))</f>
        <v>601-800ms</v>
      </c>
      <c r="N21" t="str">
        <f t="shared" si="55"/>
        <v>401-600ms</v>
      </c>
      <c r="O21" t="str">
        <f t="shared" si="55"/>
        <v>1401-1600ms</v>
      </c>
      <c r="P21">
        <v>1</v>
      </c>
      <c r="Q21" s="25"/>
      <c r="R21">
        <v>2</v>
      </c>
      <c r="S21" t="s">
        <v>37</v>
      </c>
      <c r="T21">
        <v>23</v>
      </c>
      <c r="U21" s="27" t="s">
        <v>36</v>
      </c>
    </row>
    <row r="22" spans="1:32" ht="15.75" customHeight="1">
      <c r="A22" t="str">
        <f t="shared" si="0"/>
        <v>1 19</v>
      </c>
      <c r="B22">
        <v>1</v>
      </c>
      <c r="C22">
        <f>IF(VLOOKUP($B22,$R$19:$U$31,3,FALSE)&lt;&gt;"",VLOOKUP($B22,$R$19:$U$31,3,FALSE),"")</f>
        <v>25</v>
      </c>
      <c r="D22" t="str">
        <f>IF(VLOOKUP($B22,$R$19:$U$31,4,FALSE)&lt;&gt;"",VLOOKUP($B22,$R$19:$U$31,4,FALSE),"")</f>
        <v>männlich</v>
      </c>
      <c r="E22" t="str">
        <f t="shared" si="1"/>
        <v>25-49 Jahre</v>
      </c>
      <c r="F22">
        <v>19</v>
      </c>
      <c r="G22">
        <v>533</v>
      </c>
      <c r="H22">
        <v>610</v>
      </c>
      <c r="I22">
        <v>1070</v>
      </c>
      <c r="J22">
        <f>HLOOKUP(CONCATENATE("Teilnehmer  ",$B22),'Experiment 1'!$A$2:$M$33,32,FALSE)</f>
        <v>0</v>
      </c>
      <c r="K22">
        <f>HLOOKUP(CONCATENATE("Teilnehmer  ",$B22),'Experiment 2'!$A$2:$M$33,32,FALSE)</f>
        <v>2</v>
      </c>
      <c r="L22">
        <f>HLOOKUP(CONCATENATE("Teilnehmer  ",$B22),'Experiment 3'!$A$2:$M$33,32,FALSE)</f>
        <v>1</v>
      </c>
      <c r="M22" t="str">
        <f t="shared" ref="M22:O22" si="56">IF(G22&lt;=200,"&lt;=200ms",IF(G22&lt;=400,"201-400ms",IF(G22&lt;=600,"401-600ms",IF(G22&lt;=800,"601-800ms",IF(G22&lt;1000,"801-1000ms",IF(G22&lt;=1200,"1001-1200ms",IF(G22&lt;=1400,"1201-1400ms",IF(G22&lt;=1600,"1401-1600ms",IF(G22&lt;=1800,"1601-1800ms",IF(G22&lt;=2000,"1801-2000ms","&gt;2000ms"))))))))))</f>
        <v>401-600ms</v>
      </c>
      <c r="N22" t="str">
        <f t="shared" si="56"/>
        <v>601-800ms</v>
      </c>
      <c r="O22" t="str">
        <f t="shared" si="56"/>
        <v>1001-1200ms</v>
      </c>
      <c r="P22">
        <v>1</v>
      </c>
      <c r="Q22" s="25"/>
      <c r="R22">
        <v>3</v>
      </c>
      <c r="S22" t="s">
        <v>38</v>
      </c>
      <c r="T22">
        <v>22</v>
      </c>
      <c r="U22" s="27" t="s">
        <v>39</v>
      </c>
    </row>
    <row r="23" spans="1:32" ht="15.75" customHeight="1">
      <c r="A23" t="str">
        <f t="shared" si="0"/>
        <v>1 20</v>
      </c>
      <c r="B23">
        <v>1</v>
      </c>
      <c r="C23">
        <f>IF(VLOOKUP($B23,$R$19:$U$31,3,FALSE)&lt;&gt;"",VLOOKUP($B23,$R$19:$U$31,3,FALSE),"")</f>
        <v>25</v>
      </c>
      <c r="D23" t="str">
        <f>IF(VLOOKUP($B23,$R$19:$U$31,4,FALSE)&lt;&gt;"",VLOOKUP($B23,$R$19:$U$31,4,FALSE),"")</f>
        <v>männlich</v>
      </c>
      <c r="E23" t="str">
        <f t="shared" si="1"/>
        <v>25-49 Jahre</v>
      </c>
      <c r="F23">
        <v>20</v>
      </c>
      <c r="G23">
        <v>412</v>
      </c>
      <c r="H23">
        <v>552</v>
      </c>
      <c r="I23">
        <v>790</v>
      </c>
      <c r="J23">
        <f>HLOOKUP(CONCATENATE("Teilnehmer  ",$B23),'Experiment 1'!$A$2:$M$33,32,FALSE)</f>
        <v>0</v>
      </c>
      <c r="K23">
        <f>HLOOKUP(CONCATENATE("Teilnehmer  ",$B23),'Experiment 2'!$A$2:$M$33,32,FALSE)</f>
        <v>2</v>
      </c>
      <c r="L23">
        <f>HLOOKUP(CONCATENATE("Teilnehmer  ",$B23),'Experiment 3'!$A$2:$M$33,32,FALSE)</f>
        <v>1</v>
      </c>
      <c r="M23" t="str">
        <f t="shared" ref="M23:O23" si="57">IF(G23&lt;=200,"&lt;=200ms",IF(G23&lt;=400,"201-400ms",IF(G23&lt;=600,"401-600ms",IF(G23&lt;=800,"601-800ms",IF(G23&lt;1000,"801-1000ms",IF(G23&lt;=1200,"1001-1200ms",IF(G23&lt;=1400,"1201-1400ms",IF(G23&lt;=1600,"1401-1600ms",IF(G23&lt;=1800,"1601-1800ms",IF(G23&lt;=2000,"1801-2000ms","&gt;2000ms"))))))))))</f>
        <v>401-600ms</v>
      </c>
      <c r="N23" t="str">
        <f t="shared" si="57"/>
        <v>401-600ms</v>
      </c>
      <c r="O23" t="str">
        <f t="shared" si="57"/>
        <v>601-800ms</v>
      </c>
      <c r="P23">
        <v>1</v>
      </c>
      <c r="Q23" s="25"/>
      <c r="R23">
        <v>4</v>
      </c>
      <c r="S23" t="s">
        <v>40</v>
      </c>
      <c r="T23">
        <v>23</v>
      </c>
      <c r="U23" s="27" t="s">
        <v>36</v>
      </c>
    </row>
    <row r="24" spans="1:32" ht="15.75" customHeight="1">
      <c r="A24" t="str">
        <f t="shared" si="0"/>
        <v>1 21</v>
      </c>
      <c r="B24">
        <v>1</v>
      </c>
      <c r="C24">
        <f>IF(VLOOKUP($B24,$R$19:$U$31,3,FALSE)&lt;&gt;"",VLOOKUP($B24,$R$19:$U$31,3,FALSE),"")</f>
        <v>25</v>
      </c>
      <c r="D24" t="str">
        <f>IF(VLOOKUP($B24,$R$19:$U$31,4,FALSE)&lt;&gt;"",VLOOKUP($B24,$R$19:$U$31,4,FALSE),"")</f>
        <v>männlich</v>
      </c>
      <c r="E24" t="str">
        <f t="shared" si="1"/>
        <v>25-49 Jahre</v>
      </c>
      <c r="F24">
        <v>21</v>
      </c>
      <c r="G24">
        <v>411</v>
      </c>
      <c r="H24">
        <v>589</v>
      </c>
      <c r="I24">
        <v>1486</v>
      </c>
      <c r="J24">
        <f>HLOOKUP(CONCATENATE("Teilnehmer  ",$B24),'Experiment 1'!$A$2:$M$33,32,FALSE)</f>
        <v>0</v>
      </c>
      <c r="K24">
        <f>HLOOKUP(CONCATENATE("Teilnehmer  ",$B24),'Experiment 2'!$A$2:$M$33,32,FALSE)</f>
        <v>2</v>
      </c>
      <c r="L24">
        <f>HLOOKUP(CONCATENATE("Teilnehmer  ",$B24),'Experiment 3'!$A$2:$M$33,32,FALSE)</f>
        <v>1</v>
      </c>
      <c r="M24" t="str">
        <f t="shared" ref="M24:O24" si="58">IF(G24&lt;=200,"&lt;=200ms",IF(G24&lt;=400,"201-400ms",IF(G24&lt;=600,"401-600ms",IF(G24&lt;=800,"601-800ms",IF(G24&lt;1000,"801-1000ms",IF(G24&lt;=1200,"1001-1200ms",IF(G24&lt;=1400,"1201-1400ms",IF(G24&lt;=1600,"1401-1600ms",IF(G24&lt;=1800,"1601-1800ms",IF(G24&lt;=2000,"1801-2000ms","&gt;2000ms"))))))))))</f>
        <v>401-600ms</v>
      </c>
      <c r="N24" t="str">
        <f t="shared" si="58"/>
        <v>401-600ms</v>
      </c>
      <c r="O24" t="str">
        <f t="shared" si="58"/>
        <v>1401-1600ms</v>
      </c>
      <c r="P24">
        <v>1</v>
      </c>
      <c r="Q24" s="25"/>
      <c r="R24">
        <v>5</v>
      </c>
      <c r="S24" s="27" t="s">
        <v>41</v>
      </c>
      <c r="T24" s="27">
        <v>25</v>
      </c>
      <c r="U24" s="27" t="s">
        <v>36</v>
      </c>
    </row>
    <row r="25" spans="1:32" ht="15.75" customHeight="1">
      <c r="A25" t="str">
        <f t="shared" si="0"/>
        <v>1 22</v>
      </c>
      <c r="B25">
        <v>1</v>
      </c>
      <c r="C25">
        <f>IF(VLOOKUP($B25,$R$19:$U$31,3,FALSE)&lt;&gt;"",VLOOKUP($B25,$R$19:$U$31,3,FALSE),"")</f>
        <v>25</v>
      </c>
      <c r="D25" t="str">
        <f>IF(VLOOKUP($B25,$R$19:$U$31,4,FALSE)&lt;&gt;"",VLOOKUP($B25,$R$19:$U$31,4,FALSE),"")</f>
        <v>männlich</v>
      </c>
      <c r="E25" t="str">
        <f t="shared" si="1"/>
        <v>25-49 Jahre</v>
      </c>
      <c r="F25">
        <v>22</v>
      </c>
      <c r="G25">
        <v>379</v>
      </c>
      <c r="H25">
        <v>545</v>
      </c>
      <c r="I25">
        <v>1029</v>
      </c>
      <c r="J25">
        <f>HLOOKUP(CONCATENATE("Teilnehmer  ",$B25),'Experiment 1'!$A$2:$M$33,32,FALSE)</f>
        <v>0</v>
      </c>
      <c r="K25">
        <f>HLOOKUP(CONCATENATE("Teilnehmer  ",$B25),'Experiment 2'!$A$2:$M$33,32,FALSE)</f>
        <v>2</v>
      </c>
      <c r="L25">
        <f>HLOOKUP(CONCATENATE("Teilnehmer  ",$B25),'Experiment 3'!$A$2:$M$33,32,FALSE)</f>
        <v>1</v>
      </c>
      <c r="M25" t="str">
        <f t="shared" ref="M25:O25" si="59">IF(G25&lt;=200,"&lt;=200ms",IF(G25&lt;=400,"201-400ms",IF(G25&lt;=600,"401-600ms",IF(G25&lt;=800,"601-800ms",IF(G25&lt;1000,"801-1000ms",IF(G25&lt;=1200,"1001-1200ms",IF(G25&lt;=1400,"1201-1400ms",IF(G25&lt;=1600,"1401-1600ms",IF(G25&lt;=1800,"1601-1800ms",IF(G25&lt;=2000,"1801-2000ms","&gt;2000ms"))))))))))</f>
        <v>201-400ms</v>
      </c>
      <c r="N25" t="str">
        <f t="shared" si="59"/>
        <v>401-600ms</v>
      </c>
      <c r="O25" t="str">
        <f t="shared" si="59"/>
        <v>1001-1200ms</v>
      </c>
      <c r="P25">
        <v>1</v>
      </c>
      <c r="Q25" s="25"/>
      <c r="R25">
        <v>6</v>
      </c>
      <c r="S25" s="27" t="s">
        <v>42</v>
      </c>
      <c r="T25" s="27">
        <v>26</v>
      </c>
      <c r="U25" s="27" t="s">
        <v>36</v>
      </c>
    </row>
    <row r="26" spans="1:32" ht="15.75" customHeight="1">
      <c r="A26" t="str">
        <f t="shared" si="0"/>
        <v>1 23</v>
      </c>
      <c r="B26">
        <v>1</v>
      </c>
      <c r="C26">
        <f>IF(VLOOKUP($B26,$R$19:$U$31,3,FALSE)&lt;&gt;"",VLOOKUP($B26,$R$19:$U$31,3,FALSE),"")</f>
        <v>25</v>
      </c>
      <c r="D26" t="str">
        <f>IF(VLOOKUP($B26,$R$19:$U$31,4,FALSE)&lt;&gt;"",VLOOKUP($B26,$R$19:$U$31,4,FALSE),"")</f>
        <v>männlich</v>
      </c>
      <c r="E26" t="str">
        <f t="shared" si="1"/>
        <v>25-49 Jahre</v>
      </c>
      <c r="F26">
        <v>23</v>
      </c>
      <c r="G26">
        <v>472</v>
      </c>
      <c r="H26">
        <v>415</v>
      </c>
      <c r="I26">
        <v>1624</v>
      </c>
      <c r="J26">
        <f>HLOOKUP(CONCATENATE("Teilnehmer  ",$B26),'Experiment 1'!$A$2:$M$33,32,FALSE)</f>
        <v>0</v>
      </c>
      <c r="K26">
        <f>HLOOKUP(CONCATENATE("Teilnehmer  ",$B26),'Experiment 2'!$A$2:$M$33,32,FALSE)</f>
        <v>2</v>
      </c>
      <c r="L26">
        <f>HLOOKUP(CONCATENATE("Teilnehmer  ",$B26),'Experiment 3'!$A$2:$M$33,32,FALSE)</f>
        <v>1</v>
      </c>
      <c r="M26" t="str">
        <f t="shared" ref="M26:O26" si="60">IF(G26&lt;=200,"&lt;=200ms",IF(G26&lt;=400,"201-400ms",IF(G26&lt;=600,"401-600ms",IF(G26&lt;=800,"601-800ms",IF(G26&lt;1000,"801-1000ms",IF(G26&lt;=1200,"1001-1200ms",IF(G26&lt;=1400,"1201-1400ms",IF(G26&lt;=1600,"1401-1600ms",IF(G26&lt;=1800,"1601-1800ms",IF(G26&lt;=2000,"1801-2000ms","&gt;2000ms"))))))))))</f>
        <v>401-600ms</v>
      </c>
      <c r="N26" t="str">
        <f t="shared" si="60"/>
        <v>401-600ms</v>
      </c>
      <c r="O26" t="str">
        <f t="shared" si="60"/>
        <v>1601-1800ms</v>
      </c>
      <c r="P26">
        <v>1</v>
      </c>
      <c r="Q26" s="25"/>
      <c r="R26">
        <v>7</v>
      </c>
      <c r="S26" s="27" t="s">
        <v>43</v>
      </c>
      <c r="T26" s="27">
        <v>45</v>
      </c>
      <c r="U26" s="27" t="s">
        <v>36</v>
      </c>
    </row>
    <row r="27" spans="1:32" ht="15.75" customHeight="1">
      <c r="A27" t="str">
        <f t="shared" si="0"/>
        <v>1 24</v>
      </c>
      <c r="B27">
        <v>1</v>
      </c>
      <c r="C27">
        <f>IF(VLOOKUP($B27,$R$19:$U$31,3,FALSE)&lt;&gt;"",VLOOKUP($B27,$R$19:$U$31,3,FALSE),"")</f>
        <v>25</v>
      </c>
      <c r="D27" t="str">
        <f>IF(VLOOKUP($B27,$R$19:$U$31,4,FALSE)&lt;&gt;"",VLOOKUP($B27,$R$19:$U$31,4,FALSE),"")</f>
        <v>männlich</v>
      </c>
      <c r="E27" t="str">
        <f t="shared" si="1"/>
        <v>25-49 Jahre</v>
      </c>
      <c r="F27">
        <v>24</v>
      </c>
      <c r="G27">
        <v>371</v>
      </c>
      <c r="H27">
        <v>509</v>
      </c>
      <c r="I27">
        <v>1798</v>
      </c>
      <c r="J27">
        <f>HLOOKUP(CONCATENATE("Teilnehmer  ",$B27),'Experiment 1'!$A$2:$M$33,32,FALSE)</f>
        <v>0</v>
      </c>
      <c r="K27">
        <f>HLOOKUP(CONCATENATE("Teilnehmer  ",$B27),'Experiment 2'!$A$2:$M$33,32,FALSE)</f>
        <v>2</v>
      </c>
      <c r="L27">
        <f>HLOOKUP(CONCATENATE("Teilnehmer  ",$B27),'Experiment 3'!$A$2:$M$33,32,FALSE)</f>
        <v>1</v>
      </c>
      <c r="M27" t="str">
        <f t="shared" ref="M27:O27" si="61">IF(G27&lt;=200,"&lt;=200ms",IF(G27&lt;=400,"201-400ms",IF(G27&lt;=600,"401-600ms",IF(G27&lt;=800,"601-800ms",IF(G27&lt;1000,"801-1000ms",IF(G27&lt;=1200,"1001-1200ms",IF(G27&lt;=1400,"1201-1400ms",IF(G27&lt;=1600,"1401-1600ms",IF(G27&lt;=1800,"1601-1800ms",IF(G27&lt;=2000,"1801-2000ms","&gt;2000ms"))))))))))</f>
        <v>201-400ms</v>
      </c>
      <c r="N27" t="str">
        <f t="shared" si="61"/>
        <v>401-600ms</v>
      </c>
      <c r="O27" t="str">
        <f t="shared" si="61"/>
        <v>1601-1800ms</v>
      </c>
      <c r="P27">
        <v>1</v>
      </c>
      <c r="Q27" s="25"/>
      <c r="R27">
        <v>8</v>
      </c>
      <c r="S27" s="27" t="s">
        <v>44</v>
      </c>
      <c r="T27" s="27">
        <v>22</v>
      </c>
      <c r="U27" s="27" t="s">
        <v>39</v>
      </c>
    </row>
    <row r="28" spans="1:32" ht="15.75" customHeight="1">
      <c r="A28" t="str">
        <f t="shared" si="0"/>
        <v>1 25</v>
      </c>
      <c r="B28">
        <v>1</v>
      </c>
      <c r="C28">
        <f>IF(VLOOKUP($B28,$R$19:$U$31,3,FALSE)&lt;&gt;"",VLOOKUP($B28,$R$19:$U$31,3,FALSE),"")</f>
        <v>25</v>
      </c>
      <c r="D28" t="str">
        <f>IF(VLOOKUP($B28,$R$19:$U$31,4,FALSE)&lt;&gt;"",VLOOKUP($B28,$R$19:$U$31,4,FALSE),"")</f>
        <v>männlich</v>
      </c>
      <c r="E28" t="str">
        <f t="shared" si="1"/>
        <v>25-49 Jahre</v>
      </c>
      <c r="F28">
        <v>25</v>
      </c>
      <c r="G28">
        <v>537</v>
      </c>
      <c r="H28">
        <v>566</v>
      </c>
      <c r="I28">
        <v>1654</v>
      </c>
      <c r="J28">
        <f>HLOOKUP(CONCATENATE("Teilnehmer  ",$B28),'Experiment 1'!$A$2:$M$33,32,FALSE)</f>
        <v>0</v>
      </c>
      <c r="K28">
        <f>HLOOKUP(CONCATENATE("Teilnehmer  ",$B28),'Experiment 2'!$A$2:$M$33,32,FALSE)</f>
        <v>2</v>
      </c>
      <c r="L28">
        <f>HLOOKUP(CONCATENATE("Teilnehmer  ",$B28),'Experiment 3'!$A$2:$M$33,32,FALSE)</f>
        <v>1</v>
      </c>
      <c r="M28" t="str">
        <f t="shared" ref="M28:O28" si="62">IF(G28&lt;=200,"&lt;=200ms",IF(G28&lt;=400,"201-400ms",IF(G28&lt;=600,"401-600ms",IF(G28&lt;=800,"601-800ms",IF(G28&lt;1000,"801-1000ms",IF(G28&lt;=1200,"1001-1200ms",IF(G28&lt;=1400,"1201-1400ms",IF(G28&lt;=1600,"1401-1600ms",IF(G28&lt;=1800,"1601-1800ms",IF(G28&lt;=2000,"1801-2000ms","&gt;2000ms"))))))))))</f>
        <v>401-600ms</v>
      </c>
      <c r="N28" t="str">
        <f t="shared" si="62"/>
        <v>401-600ms</v>
      </c>
      <c r="O28" t="str">
        <f t="shared" si="62"/>
        <v>1601-1800ms</v>
      </c>
      <c r="P28">
        <v>1</v>
      </c>
      <c r="Q28" s="25"/>
      <c r="R28">
        <v>9</v>
      </c>
      <c r="S28" s="27" t="s">
        <v>45</v>
      </c>
      <c r="T28" s="27">
        <v>23</v>
      </c>
      <c r="U28" s="27" t="s">
        <v>39</v>
      </c>
    </row>
    <row r="29" spans="1:32" ht="15.75" customHeight="1">
      <c r="A29" t="str">
        <f t="shared" si="0"/>
        <v>1 26</v>
      </c>
      <c r="B29">
        <v>1</v>
      </c>
      <c r="C29">
        <f>IF(VLOOKUP($B29,$R$19:$U$31,3,FALSE)&lt;&gt;"",VLOOKUP($B29,$R$19:$U$31,3,FALSE),"")</f>
        <v>25</v>
      </c>
      <c r="D29" t="str">
        <f>IF(VLOOKUP($B29,$R$19:$U$31,4,FALSE)&lt;&gt;"",VLOOKUP($B29,$R$19:$U$31,4,FALSE),"")</f>
        <v>männlich</v>
      </c>
      <c r="E29" t="str">
        <f t="shared" si="1"/>
        <v>25-49 Jahre</v>
      </c>
      <c r="F29">
        <v>26</v>
      </c>
      <c r="G29">
        <v>378</v>
      </c>
      <c r="H29">
        <v>452</v>
      </c>
      <c r="I29">
        <v>1594</v>
      </c>
      <c r="J29">
        <f>HLOOKUP(CONCATENATE("Teilnehmer  ",$B29),'Experiment 1'!$A$2:$M$33,32,FALSE)</f>
        <v>0</v>
      </c>
      <c r="K29">
        <f>HLOOKUP(CONCATENATE("Teilnehmer  ",$B29),'Experiment 2'!$A$2:$M$33,32,FALSE)</f>
        <v>2</v>
      </c>
      <c r="L29">
        <f>HLOOKUP(CONCATENATE("Teilnehmer  ",$B29),'Experiment 3'!$A$2:$M$33,32,FALSE)</f>
        <v>1</v>
      </c>
      <c r="M29" t="str">
        <f t="shared" ref="M29:O29" si="63">IF(G29&lt;=200,"&lt;=200ms",IF(G29&lt;=400,"201-400ms",IF(G29&lt;=600,"401-600ms",IF(G29&lt;=800,"601-800ms",IF(G29&lt;1000,"801-1000ms",IF(G29&lt;=1200,"1001-1200ms",IF(G29&lt;=1400,"1201-1400ms",IF(G29&lt;=1600,"1401-1600ms",IF(G29&lt;=1800,"1601-1800ms",IF(G29&lt;=2000,"1801-2000ms","&gt;2000ms"))))))))))</f>
        <v>201-400ms</v>
      </c>
      <c r="N29" t="str">
        <f t="shared" si="63"/>
        <v>401-600ms</v>
      </c>
      <c r="O29" t="str">
        <f t="shared" si="63"/>
        <v>1401-1600ms</v>
      </c>
      <c r="P29">
        <v>1</v>
      </c>
      <c r="Q29" s="25"/>
      <c r="R29">
        <v>10</v>
      </c>
      <c r="S29" s="27" t="s">
        <v>46</v>
      </c>
      <c r="T29" s="27">
        <v>27</v>
      </c>
      <c r="U29" s="27" t="s">
        <v>36</v>
      </c>
    </row>
    <row r="30" spans="1:32" ht="15.75" customHeight="1">
      <c r="A30" t="str">
        <f t="shared" si="0"/>
        <v>1 27</v>
      </c>
      <c r="B30">
        <v>1</v>
      </c>
      <c r="C30">
        <f>IF(VLOOKUP($B30,$R$19:$U$31,3,FALSE)&lt;&gt;"",VLOOKUP($B30,$R$19:$U$31,3,FALSE),"")</f>
        <v>25</v>
      </c>
      <c r="D30" t="str">
        <f>IF(VLOOKUP($B30,$R$19:$U$31,4,FALSE)&lt;&gt;"",VLOOKUP($B30,$R$19:$U$31,4,FALSE),"")</f>
        <v>männlich</v>
      </c>
      <c r="E30" t="str">
        <f t="shared" si="1"/>
        <v>25-49 Jahre</v>
      </c>
      <c r="F30">
        <v>27</v>
      </c>
      <c r="G30">
        <v>467</v>
      </c>
      <c r="H30">
        <v>658</v>
      </c>
      <c r="I30">
        <v>1330</v>
      </c>
      <c r="J30">
        <f>HLOOKUP(CONCATENATE("Teilnehmer  ",$B30),'Experiment 1'!$A$2:$M$33,32,FALSE)</f>
        <v>0</v>
      </c>
      <c r="K30">
        <f>HLOOKUP(CONCATENATE("Teilnehmer  ",$B30),'Experiment 2'!$A$2:$M$33,32,FALSE)</f>
        <v>2</v>
      </c>
      <c r="L30">
        <f>HLOOKUP(CONCATENATE("Teilnehmer  ",$B30),'Experiment 3'!$A$2:$M$33,32,FALSE)</f>
        <v>1</v>
      </c>
      <c r="M30" t="str">
        <f t="shared" ref="M30:O30" si="64">IF(G30&lt;=200,"&lt;=200ms",IF(G30&lt;=400,"201-400ms",IF(G30&lt;=600,"401-600ms",IF(G30&lt;=800,"601-800ms",IF(G30&lt;1000,"801-1000ms",IF(G30&lt;=1200,"1001-1200ms",IF(G30&lt;=1400,"1201-1400ms",IF(G30&lt;=1600,"1401-1600ms",IF(G30&lt;=1800,"1601-1800ms",IF(G30&lt;=2000,"1801-2000ms","&gt;2000ms"))))))))))</f>
        <v>401-600ms</v>
      </c>
      <c r="N30" t="str">
        <f t="shared" si="64"/>
        <v>601-800ms</v>
      </c>
      <c r="O30" t="str">
        <f t="shared" si="64"/>
        <v>1201-1400ms</v>
      </c>
      <c r="P30">
        <v>1</v>
      </c>
      <c r="Q30" s="25"/>
      <c r="R30">
        <v>11</v>
      </c>
      <c r="S30" s="27" t="s">
        <v>47</v>
      </c>
      <c r="T30" s="27">
        <v>19</v>
      </c>
      <c r="U30" s="27" t="s">
        <v>36</v>
      </c>
    </row>
    <row r="31" spans="1:32" ht="15.75" customHeight="1">
      <c r="A31" t="str">
        <f t="shared" si="0"/>
        <v>1 28</v>
      </c>
      <c r="B31">
        <v>1</v>
      </c>
      <c r="C31">
        <f>IF(VLOOKUP($B31,$R$19:$U$31,3,FALSE)&lt;&gt;"",VLOOKUP($B31,$R$19:$U$31,3,FALSE),"")</f>
        <v>25</v>
      </c>
      <c r="D31" t="str">
        <f>IF(VLOOKUP($B31,$R$19:$U$31,4,FALSE)&lt;&gt;"",VLOOKUP($B31,$R$19:$U$31,4,FALSE),"")</f>
        <v>männlich</v>
      </c>
      <c r="E31" t="str">
        <f t="shared" si="1"/>
        <v>25-49 Jahre</v>
      </c>
      <c r="F31">
        <v>28</v>
      </c>
      <c r="G31">
        <v>342</v>
      </c>
      <c r="H31">
        <v>835</v>
      </c>
      <c r="I31">
        <v>904</v>
      </c>
      <c r="J31">
        <f>HLOOKUP(CONCATENATE("Teilnehmer  ",$B31),'Experiment 1'!$A$2:$M$33,32,FALSE)</f>
        <v>0</v>
      </c>
      <c r="K31">
        <f>HLOOKUP(CONCATENATE("Teilnehmer  ",$B31),'Experiment 2'!$A$2:$M$33,32,FALSE)</f>
        <v>2</v>
      </c>
      <c r="L31">
        <f>HLOOKUP(CONCATENATE("Teilnehmer  ",$B31),'Experiment 3'!$A$2:$M$33,32,FALSE)</f>
        <v>1</v>
      </c>
      <c r="M31" t="str">
        <f t="shared" ref="M31:O31" si="65">IF(G31&lt;=200,"&lt;=200ms",IF(G31&lt;=400,"201-400ms",IF(G31&lt;=600,"401-600ms",IF(G31&lt;=800,"601-800ms",IF(G31&lt;1000,"801-1000ms",IF(G31&lt;=1200,"1001-1200ms",IF(G31&lt;=1400,"1201-1400ms",IF(G31&lt;=1600,"1401-1600ms",IF(G31&lt;=1800,"1601-1800ms",IF(G31&lt;=2000,"1801-2000ms","&gt;2000ms"))))))))))</f>
        <v>201-400ms</v>
      </c>
      <c r="N31" t="str">
        <f t="shared" si="65"/>
        <v>801-1000ms</v>
      </c>
      <c r="O31" t="str">
        <f t="shared" si="65"/>
        <v>801-1000ms</v>
      </c>
      <c r="P31">
        <v>1</v>
      </c>
      <c r="Q31" s="25"/>
      <c r="R31">
        <v>12</v>
      </c>
      <c r="S31" s="27" t="s">
        <v>48</v>
      </c>
      <c r="T31" s="27">
        <v>20</v>
      </c>
      <c r="U31" s="27" t="s">
        <v>36</v>
      </c>
    </row>
    <row r="32" spans="1:32" ht="15.75" customHeight="1">
      <c r="A32" t="str">
        <f t="shared" si="0"/>
        <v>1 29</v>
      </c>
      <c r="B32">
        <v>1</v>
      </c>
      <c r="C32">
        <f>IF(VLOOKUP($B32,$R$19:$U$31,3,FALSE)&lt;&gt;"",VLOOKUP($B32,$R$19:$U$31,3,FALSE),"")</f>
        <v>25</v>
      </c>
      <c r="D32" t="str">
        <f>IF(VLOOKUP($B32,$R$19:$U$31,4,FALSE)&lt;&gt;"",VLOOKUP($B32,$R$19:$U$31,4,FALSE),"")</f>
        <v>männlich</v>
      </c>
      <c r="E32" t="str">
        <f t="shared" si="1"/>
        <v>25-49 Jahre</v>
      </c>
      <c r="F32">
        <v>29</v>
      </c>
      <c r="G32">
        <v>361</v>
      </c>
      <c r="H32">
        <v>448</v>
      </c>
      <c r="I32">
        <v>1171</v>
      </c>
      <c r="J32">
        <f>HLOOKUP(CONCATENATE("Teilnehmer  ",$B32),'Experiment 1'!$A$2:$M$33,32,FALSE)</f>
        <v>0</v>
      </c>
      <c r="K32">
        <f>HLOOKUP(CONCATENATE("Teilnehmer  ",$B32),'Experiment 2'!$A$2:$M$33,32,FALSE)</f>
        <v>2</v>
      </c>
      <c r="L32">
        <f>HLOOKUP(CONCATENATE("Teilnehmer  ",$B32),'Experiment 3'!$A$2:$M$33,32,FALSE)</f>
        <v>1</v>
      </c>
      <c r="M32" t="str">
        <f t="shared" ref="M32:O32" si="66">IF(G32&lt;=200,"&lt;=200ms",IF(G32&lt;=400,"201-400ms",IF(G32&lt;=600,"401-600ms",IF(G32&lt;=800,"601-800ms",IF(G32&lt;1000,"801-1000ms",IF(G32&lt;=1200,"1001-1200ms",IF(G32&lt;=1400,"1201-1400ms",IF(G32&lt;=1600,"1401-1600ms",IF(G32&lt;=1800,"1601-1800ms",IF(G32&lt;=2000,"1801-2000ms","&gt;2000ms"))))))))))</f>
        <v>201-400ms</v>
      </c>
      <c r="N32" t="str">
        <f t="shared" si="66"/>
        <v>401-600ms</v>
      </c>
      <c r="O32" t="str">
        <f t="shared" si="66"/>
        <v>1001-1200ms</v>
      </c>
      <c r="P32">
        <v>1</v>
      </c>
      <c r="Q32" s="25"/>
    </row>
    <row r="33" spans="1:24" ht="15.75" customHeight="1">
      <c r="A33" t="str">
        <f t="shared" si="0"/>
        <v>1 30</v>
      </c>
      <c r="B33">
        <v>1</v>
      </c>
      <c r="C33">
        <f>IF(VLOOKUP($B33,$R$19:$U$31,3,FALSE)&lt;&gt;"",VLOOKUP($B33,$R$19:$U$31,3,FALSE),"")</f>
        <v>25</v>
      </c>
      <c r="D33" t="str">
        <f>IF(VLOOKUP($B33,$R$19:$U$31,4,FALSE)&lt;&gt;"",VLOOKUP($B33,$R$19:$U$31,4,FALSE),"")</f>
        <v>männlich</v>
      </c>
      <c r="E33" t="str">
        <f t="shared" si="1"/>
        <v>25-49 Jahre</v>
      </c>
      <c r="F33">
        <v>30</v>
      </c>
      <c r="G33">
        <v>366</v>
      </c>
      <c r="H33">
        <v>542</v>
      </c>
      <c r="I33">
        <v>1898</v>
      </c>
      <c r="J33">
        <f>HLOOKUP(CONCATENATE("Teilnehmer  ",$B33),'Experiment 1'!$A$2:$M$33,32,FALSE)</f>
        <v>0</v>
      </c>
      <c r="K33">
        <f>HLOOKUP(CONCATENATE("Teilnehmer  ",$B33),'Experiment 2'!$A$2:$M$33,32,FALSE)</f>
        <v>2</v>
      </c>
      <c r="L33">
        <f>HLOOKUP(CONCATENATE("Teilnehmer  ",$B33),'Experiment 3'!$A$2:$M$33,32,FALSE)</f>
        <v>1</v>
      </c>
      <c r="M33" t="str">
        <f t="shared" ref="M33:O33" si="67">IF(G33&lt;=200,"&lt;=200ms",IF(G33&lt;=400,"201-400ms",IF(G33&lt;=600,"401-600ms",IF(G33&lt;=800,"601-800ms",IF(G33&lt;1000,"801-1000ms",IF(G33&lt;=1200,"1001-1200ms",IF(G33&lt;=1400,"1201-1400ms",IF(G33&lt;=1600,"1401-1600ms",IF(G33&lt;=1800,"1601-1800ms",IF(G33&lt;=2000,"1801-2000ms","&gt;2000ms"))))))))))</f>
        <v>201-400ms</v>
      </c>
      <c r="N33" t="str">
        <f t="shared" si="67"/>
        <v>401-600ms</v>
      </c>
      <c r="O33" t="str">
        <f t="shared" si="67"/>
        <v>1801-2000ms</v>
      </c>
      <c r="P33">
        <v>1</v>
      </c>
      <c r="Q33" s="25"/>
    </row>
    <row r="34" spans="1:24" ht="15.75" customHeight="1">
      <c r="A34" t="str">
        <f t="shared" si="0"/>
        <v>2 1</v>
      </c>
      <c r="B34">
        <v>2</v>
      </c>
      <c r="C34">
        <f>IF(VLOOKUP($B34,$R$19:$U$31,3,FALSE)&lt;&gt;"",VLOOKUP($B34,$R$19:$U$31,3,FALSE),"")</f>
        <v>23</v>
      </c>
      <c r="D34" t="str">
        <f>IF(VLOOKUP($B34,$R$19:$U$31,4,FALSE)&lt;&gt;"",VLOOKUP($B34,$R$19:$U$31,4,FALSE),"")</f>
        <v>männlich</v>
      </c>
      <c r="E34" t="str">
        <f t="shared" si="1"/>
        <v>18-24 Jahre</v>
      </c>
      <c r="F34">
        <v>1</v>
      </c>
      <c r="G34">
        <v>1359</v>
      </c>
      <c r="H34">
        <v>1109</v>
      </c>
      <c r="I34">
        <v>2828</v>
      </c>
      <c r="J34">
        <f>HLOOKUP(CONCATENATE("Teilnehmer  ",$B34),'Experiment 1'!$A$2:$M$33,32,FALSE)</f>
        <v>0</v>
      </c>
      <c r="K34">
        <f>HLOOKUP(CONCATENATE("Teilnehmer  ",$B34),'Experiment 2'!$A$2:$M$33,32,FALSE)</f>
        <v>2</v>
      </c>
      <c r="L34">
        <f>HLOOKUP(CONCATENATE("Teilnehmer  ",$B34),'Experiment 3'!$A$2:$M$33,32,FALSE)</f>
        <v>4</v>
      </c>
      <c r="M34" t="str">
        <f t="shared" ref="M34:O34" si="68">IF(G34&lt;=200,"&lt;=200ms",IF(G34&lt;=400,"201-400ms",IF(G34&lt;=600,"401-600ms",IF(G34&lt;=800,"601-800ms",IF(G34&lt;1000,"801-1000ms",IF(G34&lt;=1200,"1001-1200ms",IF(G34&lt;=1400,"1201-1400ms",IF(G34&lt;=1600,"1401-1600ms",IF(G34&lt;=1800,"1601-1800ms",IF(G34&lt;=2000,"1801-2000ms","&gt;2000ms"))))))))))</f>
        <v>1201-1400ms</v>
      </c>
      <c r="N34" t="str">
        <f t="shared" si="68"/>
        <v>1001-1200ms</v>
      </c>
      <c r="O34" t="str">
        <f t="shared" si="68"/>
        <v>&gt;2000ms</v>
      </c>
      <c r="P34">
        <v>1</v>
      </c>
      <c r="Q34" s="25"/>
      <c r="T34">
        <f>SUM(T20:T31)/12</f>
        <v>25</v>
      </c>
    </row>
    <row r="35" spans="1:24" ht="15.75" customHeight="1">
      <c r="A35" t="str">
        <f t="shared" si="0"/>
        <v>2 2</v>
      </c>
      <c r="B35">
        <v>2</v>
      </c>
      <c r="C35">
        <f>IF(VLOOKUP($B35,$R$19:$U$31,3,FALSE)&lt;&gt;"",VLOOKUP($B35,$R$19:$U$31,3,FALSE),"")</f>
        <v>23</v>
      </c>
      <c r="D35" t="str">
        <f>IF(VLOOKUP($B35,$R$19:$U$31,4,FALSE)&lt;&gt;"",VLOOKUP($B35,$R$19:$U$31,4,FALSE),"")</f>
        <v>männlich</v>
      </c>
      <c r="E35" t="str">
        <f t="shared" si="1"/>
        <v>18-24 Jahre</v>
      </c>
      <c r="F35">
        <v>2</v>
      </c>
      <c r="G35">
        <v>842</v>
      </c>
      <c r="H35">
        <v>525</v>
      </c>
      <c r="I35">
        <v>1669</v>
      </c>
      <c r="J35">
        <f>HLOOKUP(CONCATENATE("Teilnehmer  ",$B35),'Experiment 1'!$A$2:$M$33,32,FALSE)</f>
        <v>0</v>
      </c>
      <c r="K35">
        <f>HLOOKUP(CONCATENATE("Teilnehmer  ",$B35),'Experiment 2'!$A$2:$M$33,32,FALSE)</f>
        <v>2</v>
      </c>
      <c r="L35">
        <f>HLOOKUP(CONCATENATE("Teilnehmer  ",$B35),'Experiment 3'!$A$2:$M$33,32,FALSE)</f>
        <v>4</v>
      </c>
      <c r="M35" t="str">
        <f t="shared" ref="M35:O35" si="69">IF(G35&lt;=200,"&lt;=200ms",IF(G35&lt;=400,"201-400ms",IF(G35&lt;=600,"401-600ms",IF(G35&lt;=800,"601-800ms",IF(G35&lt;1000,"801-1000ms",IF(G35&lt;=1200,"1001-1200ms",IF(G35&lt;=1400,"1201-1400ms",IF(G35&lt;=1600,"1401-1600ms",IF(G35&lt;=1800,"1601-1800ms",IF(G35&lt;=2000,"1801-2000ms","&gt;2000ms"))))))))))</f>
        <v>801-1000ms</v>
      </c>
      <c r="N35" t="str">
        <f t="shared" si="69"/>
        <v>401-600ms</v>
      </c>
      <c r="O35" t="str">
        <f t="shared" si="69"/>
        <v>1601-1800ms</v>
      </c>
      <c r="P35">
        <v>1</v>
      </c>
      <c r="Q35" s="25"/>
    </row>
    <row r="36" spans="1:24" ht="15.75" customHeight="1">
      <c r="A36" t="str">
        <f t="shared" si="0"/>
        <v>2 3</v>
      </c>
      <c r="B36">
        <v>2</v>
      </c>
      <c r="C36">
        <f>IF(VLOOKUP($B36,$R$19:$U$31,3,FALSE)&lt;&gt;"",VLOOKUP($B36,$R$19:$U$31,3,FALSE),"")</f>
        <v>23</v>
      </c>
      <c r="D36" t="str">
        <f>IF(VLOOKUP($B36,$R$19:$U$31,4,FALSE)&lt;&gt;"",VLOOKUP($B36,$R$19:$U$31,4,FALSE),"")</f>
        <v>männlich</v>
      </c>
      <c r="E36" t="str">
        <f t="shared" si="1"/>
        <v>18-24 Jahre</v>
      </c>
      <c r="F36">
        <v>3</v>
      </c>
      <c r="G36">
        <v>590</v>
      </c>
      <c r="H36">
        <v>575</v>
      </c>
      <c r="I36">
        <v>875</v>
      </c>
      <c r="J36">
        <f>HLOOKUP(CONCATENATE("Teilnehmer  ",$B36),'Experiment 1'!$A$2:$M$33,32,FALSE)</f>
        <v>0</v>
      </c>
      <c r="K36">
        <f>HLOOKUP(CONCATENATE("Teilnehmer  ",$B36),'Experiment 2'!$A$2:$M$33,32,FALSE)</f>
        <v>2</v>
      </c>
      <c r="L36">
        <f>HLOOKUP(CONCATENATE("Teilnehmer  ",$B36),'Experiment 3'!$A$2:$M$33,32,FALSE)</f>
        <v>4</v>
      </c>
      <c r="M36" t="str">
        <f t="shared" ref="M36:O36" si="70">IF(G36&lt;=200,"&lt;=200ms",IF(G36&lt;=400,"201-400ms",IF(G36&lt;=600,"401-600ms",IF(G36&lt;=800,"601-800ms",IF(G36&lt;1000,"801-1000ms",IF(G36&lt;=1200,"1001-1200ms",IF(G36&lt;=1400,"1201-1400ms",IF(G36&lt;=1600,"1401-1600ms",IF(G36&lt;=1800,"1601-1800ms",IF(G36&lt;=2000,"1801-2000ms","&gt;2000ms"))))))))))</f>
        <v>401-600ms</v>
      </c>
      <c r="N36" t="str">
        <f t="shared" si="70"/>
        <v>401-600ms</v>
      </c>
      <c r="O36" t="str">
        <f t="shared" si="70"/>
        <v>801-1000ms</v>
      </c>
      <c r="P36">
        <v>1</v>
      </c>
      <c r="Q36" s="25"/>
    </row>
    <row r="37" spans="1:24" ht="15.75" customHeight="1">
      <c r="A37" t="str">
        <f t="shared" si="0"/>
        <v>2 4</v>
      </c>
      <c r="B37">
        <v>2</v>
      </c>
      <c r="C37">
        <f>IF(VLOOKUP($B37,$R$19:$U$31,3,FALSE)&lt;&gt;"",VLOOKUP($B37,$R$19:$U$31,3,FALSE),"")</f>
        <v>23</v>
      </c>
      <c r="D37" t="str">
        <f>IF(VLOOKUP($B37,$R$19:$U$31,4,FALSE)&lt;&gt;"",VLOOKUP($B37,$R$19:$U$31,4,FALSE),"")</f>
        <v>männlich</v>
      </c>
      <c r="E37" t="str">
        <f t="shared" si="1"/>
        <v>18-24 Jahre</v>
      </c>
      <c r="F37">
        <v>4</v>
      </c>
      <c r="G37">
        <v>631</v>
      </c>
      <c r="H37">
        <v>522</v>
      </c>
      <c r="I37">
        <v>1870</v>
      </c>
      <c r="J37">
        <f>HLOOKUP(CONCATENATE("Teilnehmer  ",$B37),'Experiment 1'!$A$2:$M$33,32,FALSE)</f>
        <v>0</v>
      </c>
      <c r="K37">
        <f>HLOOKUP(CONCATENATE("Teilnehmer  ",$B37),'Experiment 2'!$A$2:$M$33,32,FALSE)</f>
        <v>2</v>
      </c>
      <c r="L37">
        <f>HLOOKUP(CONCATENATE("Teilnehmer  ",$B37),'Experiment 3'!$A$2:$M$33,32,FALSE)</f>
        <v>4</v>
      </c>
      <c r="M37" t="str">
        <f t="shared" ref="M37:O37" si="71">IF(G37&lt;=200,"&lt;=200ms",IF(G37&lt;=400,"201-400ms",IF(G37&lt;=600,"401-600ms",IF(G37&lt;=800,"601-800ms",IF(G37&lt;1000,"801-1000ms",IF(G37&lt;=1200,"1001-1200ms",IF(G37&lt;=1400,"1201-1400ms",IF(G37&lt;=1600,"1401-1600ms",IF(G37&lt;=1800,"1601-1800ms",IF(G37&lt;=2000,"1801-2000ms","&gt;2000ms"))))))))))</f>
        <v>601-800ms</v>
      </c>
      <c r="N37" t="str">
        <f t="shared" si="71"/>
        <v>401-600ms</v>
      </c>
      <c r="O37" t="str">
        <f t="shared" si="71"/>
        <v>1801-2000ms</v>
      </c>
      <c r="P37">
        <v>1</v>
      </c>
      <c r="Q37" s="25"/>
    </row>
    <row r="38" spans="1:24" ht="15.75" customHeight="1">
      <c r="A38" t="str">
        <f t="shared" si="0"/>
        <v>2 5</v>
      </c>
      <c r="B38">
        <v>2</v>
      </c>
      <c r="C38">
        <f>IF(VLOOKUP($B38,$R$19:$U$31,3,FALSE)&lt;&gt;"",VLOOKUP($B38,$R$19:$U$31,3,FALSE),"")</f>
        <v>23</v>
      </c>
      <c r="D38" t="str">
        <f>IF(VLOOKUP($B38,$R$19:$U$31,4,FALSE)&lt;&gt;"",VLOOKUP($B38,$R$19:$U$31,4,FALSE),"")</f>
        <v>männlich</v>
      </c>
      <c r="E38" t="str">
        <f t="shared" si="1"/>
        <v>18-24 Jahre</v>
      </c>
      <c r="F38">
        <v>5</v>
      </c>
      <c r="G38">
        <v>750</v>
      </c>
      <c r="H38">
        <v>476</v>
      </c>
      <c r="I38">
        <v>1741</v>
      </c>
      <c r="J38">
        <f>HLOOKUP(CONCATENATE("Teilnehmer  ",$B38),'Experiment 1'!$A$2:$M$33,32,FALSE)</f>
        <v>0</v>
      </c>
      <c r="K38">
        <f>HLOOKUP(CONCATENATE("Teilnehmer  ",$B38),'Experiment 2'!$A$2:$M$33,32,FALSE)</f>
        <v>2</v>
      </c>
      <c r="L38">
        <f>HLOOKUP(CONCATENATE("Teilnehmer  ",$B38),'Experiment 3'!$A$2:$M$33,32,FALSE)</f>
        <v>4</v>
      </c>
      <c r="M38" t="str">
        <f t="shared" ref="M38:O38" si="72">IF(G38&lt;=200,"&lt;=200ms",IF(G38&lt;=400,"201-400ms",IF(G38&lt;=600,"401-600ms",IF(G38&lt;=800,"601-800ms",IF(G38&lt;1000,"801-1000ms",IF(G38&lt;=1200,"1001-1200ms",IF(G38&lt;=1400,"1201-1400ms",IF(G38&lt;=1600,"1401-1600ms",IF(G38&lt;=1800,"1601-1800ms",IF(G38&lt;=2000,"1801-2000ms","&gt;2000ms"))))))))))</f>
        <v>601-800ms</v>
      </c>
      <c r="N38" t="str">
        <f t="shared" si="72"/>
        <v>401-600ms</v>
      </c>
      <c r="O38" t="str">
        <f t="shared" si="72"/>
        <v>1601-1800ms</v>
      </c>
      <c r="P38">
        <v>1</v>
      </c>
      <c r="Q38" s="25"/>
      <c r="U38" t="s">
        <v>49</v>
      </c>
      <c r="V38" t="s">
        <v>50</v>
      </c>
      <c r="W38" t="s">
        <v>51</v>
      </c>
      <c r="X38" t="s">
        <v>52</v>
      </c>
    </row>
    <row r="39" spans="1:24" ht="15.75" customHeight="1">
      <c r="A39" t="str">
        <f t="shared" si="0"/>
        <v>2 6</v>
      </c>
      <c r="B39">
        <v>2</v>
      </c>
      <c r="C39">
        <f>IF(VLOOKUP($B39,$R$19:$U$31,3,FALSE)&lt;&gt;"",VLOOKUP($B39,$R$19:$U$31,3,FALSE),"")</f>
        <v>23</v>
      </c>
      <c r="D39" t="str">
        <f>IF(VLOOKUP($B39,$R$19:$U$31,4,FALSE)&lt;&gt;"",VLOOKUP($B39,$R$19:$U$31,4,FALSE),"")</f>
        <v>männlich</v>
      </c>
      <c r="E39" t="str">
        <f t="shared" si="1"/>
        <v>18-24 Jahre</v>
      </c>
      <c r="F39">
        <v>6</v>
      </c>
      <c r="G39">
        <v>621</v>
      </c>
      <c r="H39">
        <v>362</v>
      </c>
      <c r="I39">
        <v>954</v>
      </c>
      <c r="J39">
        <f>HLOOKUP(CONCATENATE("Teilnehmer  ",$B39),'Experiment 1'!$A$2:$M$33,32,FALSE)</f>
        <v>0</v>
      </c>
      <c r="K39">
        <f>HLOOKUP(CONCATENATE("Teilnehmer  ",$B39),'Experiment 2'!$A$2:$M$33,32,FALSE)</f>
        <v>2</v>
      </c>
      <c r="L39">
        <f>HLOOKUP(CONCATENATE("Teilnehmer  ",$B39),'Experiment 3'!$A$2:$M$33,32,FALSE)</f>
        <v>4</v>
      </c>
      <c r="M39" t="str">
        <f t="shared" ref="M39:O39" si="73">IF(G39&lt;=200,"&lt;=200ms",IF(G39&lt;=400,"201-400ms",IF(G39&lt;=600,"401-600ms",IF(G39&lt;=800,"601-800ms",IF(G39&lt;1000,"801-1000ms",IF(G39&lt;=1200,"1001-1200ms",IF(G39&lt;=1400,"1201-1400ms",IF(G39&lt;=1600,"1401-1600ms",IF(G39&lt;=1800,"1601-1800ms",IF(G39&lt;=2000,"1801-2000ms","&gt;2000ms"))))))))))</f>
        <v>601-800ms</v>
      </c>
      <c r="N39" t="str">
        <f t="shared" si="73"/>
        <v>201-400ms</v>
      </c>
      <c r="O39" t="str">
        <f t="shared" si="73"/>
        <v>801-1000ms</v>
      </c>
      <c r="P39">
        <v>1</v>
      </c>
      <c r="Q39" s="25"/>
      <c r="U39" s="28" t="s">
        <v>53</v>
      </c>
      <c r="V39">
        <v>0</v>
      </c>
      <c r="W39">
        <v>0</v>
      </c>
      <c r="X39">
        <v>0</v>
      </c>
    </row>
    <row r="40" spans="1:24" ht="15.75" customHeight="1">
      <c r="A40" t="str">
        <f t="shared" si="0"/>
        <v>2 7</v>
      </c>
      <c r="B40">
        <v>2</v>
      </c>
      <c r="C40">
        <f>IF(VLOOKUP($B40,$R$19:$U$31,3,FALSE)&lt;&gt;"",VLOOKUP($B40,$R$19:$U$31,3,FALSE),"")</f>
        <v>23</v>
      </c>
      <c r="D40" t="str">
        <f>IF(VLOOKUP($B40,$R$19:$U$31,4,FALSE)&lt;&gt;"",VLOOKUP($B40,$R$19:$U$31,4,FALSE),"")</f>
        <v>männlich</v>
      </c>
      <c r="E40" t="str">
        <f t="shared" si="1"/>
        <v>18-24 Jahre</v>
      </c>
      <c r="F40">
        <v>7</v>
      </c>
      <c r="G40">
        <v>649</v>
      </c>
      <c r="H40">
        <v>536</v>
      </c>
      <c r="I40">
        <v>1194</v>
      </c>
      <c r="J40">
        <f>HLOOKUP(CONCATENATE("Teilnehmer  ",$B40),'Experiment 1'!$A$2:$M$33,32,FALSE)</f>
        <v>0</v>
      </c>
      <c r="K40">
        <f>HLOOKUP(CONCATENATE("Teilnehmer  ",$B40),'Experiment 2'!$A$2:$M$33,32,FALSE)</f>
        <v>2</v>
      </c>
      <c r="L40">
        <f>HLOOKUP(CONCATENATE("Teilnehmer  ",$B40),'Experiment 3'!$A$2:$M$33,32,FALSE)</f>
        <v>4</v>
      </c>
      <c r="M40" t="str">
        <f t="shared" ref="M40:O40" si="74">IF(G40&lt;=200,"&lt;=200ms",IF(G40&lt;=400,"201-400ms",IF(G40&lt;=600,"401-600ms",IF(G40&lt;=800,"601-800ms",IF(G40&lt;1000,"801-1000ms",IF(G40&lt;=1200,"1001-1200ms",IF(G40&lt;=1400,"1201-1400ms",IF(G40&lt;=1600,"1401-1600ms",IF(G40&lt;=1800,"1601-1800ms",IF(G40&lt;=2000,"1801-2000ms","&gt;2000ms"))))))))))</f>
        <v>601-800ms</v>
      </c>
      <c r="N40" t="str">
        <f t="shared" si="74"/>
        <v>401-600ms</v>
      </c>
      <c r="O40" t="str">
        <f t="shared" si="74"/>
        <v>1001-1200ms</v>
      </c>
      <c r="P40">
        <v>1</v>
      </c>
      <c r="Q40" s="25"/>
      <c r="U40" t="s">
        <v>54</v>
      </c>
      <c r="V40">
        <f>SUMIFS($P:$P,M:M,TEXT($U40,"@"))</f>
        <v>128</v>
      </c>
      <c r="W40">
        <f>SUMIFS($P:$P,N:N,TEXT($U40,"@"))</f>
        <v>121</v>
      </c>
      <c r="X40">
        <f>SUMIFS($P:$P,O:O,TEXT($U40,"@"))</f>
        <v>0</v>
      </c>
    </row>
    <row r="41" spans="1:24" ht="15.75" customHeight="1">
      <c r="A41" t="str">
        <f t="shared" si="0"/>
        <v>2 8</v>
      </c>
      <c r="B41">
        <v>2</v>
      </c>
      <c r="C41">
        <f>IF(VLOOKUP($B41,$R$19:$U$31,3,FALSE)&lt;&gt;"",VLOOKUP($B41,$R$19:$U$31,3,FALSE),"")</f>
        <v>23</v>
      </c>
      <c r="D41" t="str">
        <f>IF(VLOOKUP($B41,$R$19:$U$31,4,FALSE)&lt;&gt;"",VLOOKUP($B41,$R$19:$U$31,4,FALSE),"")</f>
        <v>männlich</v>
      </c>
      <c r="E41" t="str">
        <f t="shared" si="1"/>
        <v>18-24 Jahre</v>
      </c>
      <c r="F41">
        <v>8</v>
      </c>
      <c r="G41">
        <v>583</v>
      </c>
      <c r="H41">
        <v>508</v>
      </c>
      <c r="I41">
        <v>1286</v>
      </c>
      <c r="J41">
        <f>HLOOKUP(CONCATENATE("Teilnehmer  ",$B41),'Experiment 1'!$A$2:$M$33,32,FALSE)</f>
        <v>0</v>
      </c>
      <c r="K41">
        <f>HLOOKUP(CONCATENATE("Teilnehmer  ",$B41),'Experiment 2'!$A$2:$M$33,32,FALSE)</f>
        <v>2</v>
      </c>
      <c r="L41">
        <f>HLOOKUP(CONCATENATE("Teilnehmer  ",$B41),'Experiment 3'!$A$2:$M$33,32,FALSE)</f>
        <v>4</v>
      </c>
      <c r="M41" t="str">
        <f t="shared" ref="M41:O41" si="75">IF(G41&lt;=200,"&lt;=200ms",IF(G41&lt;=400,"201-400ms",IF(G41&lt;=600,"401-600ms",IF(G41&lt;=800,"601-800ms",IF(G41&lt;1000,"801-1000ms",IF(G41&lt;=1200,"1001-1200ms",IF(G41&lt;=1400,"1201-1400ms",IF(G41&lt;=1600,"1401-1600ms",IF(G41&lt;=1800,"1601-1800ms",IF(G41&lt;=2000,"1801-2000ms","&gt;2000ms"))))))))))</f>
        <v>401-600ms</v>
      </c>
      <c r="N41" t="str">
        <f t="shared" si="75"/>
        <v>401-600ms</v>
      </c>
      <c r="O41" t="str">
        <f t="shared" si="75"/>
        <v>1201-1400ms</v>
      </c>
      <c r="P41">
        <v>1</v>
      </c>
      <c r="Q41" s="25"/>
      <c r="U41" t="s">
        <v>55</v>
      </c>
      <c r="V41">
        <f>SUMIFS($P:$P,M:M,TEXT($U41,"@"))</f>
        <v>120</v>
      </c>
      <c r="W41">
        <f>SUMIFS($P:$P,N:N,TEXT($U41,"@"))</f>
        <v>203</v>
      </c>
      <c r="X41">
        <f>SUMIFS($P:$P,O:O,TEXT($U41,"@"))</f>
        <v>18</v>
      </c>
    </row>
    <row r="42" spans="1:24" ht="15.75" customHeight="1">
      <c r="A42" t="str">
        <f t="shared" si="0"/>
        <v>2 9</v>
      </c>
      <c r="B42">
        <v>2</v>
      </c>
      <c r="C42">
        <f>IF(VLOOKUP($B42,$R$19:$U$31,3,FALSE)&lt;&gt;"",VLOOKUP($B42,$R$19:$U$31,3,FALSE),"")</f>
        <v>23</v>
      </c>
      <c r="D42" t="str">
        <f>IF(VLOOKUP($B42,$R$19:$U$31,4,FALSE)&lt;&gt;"",VLOOKUP($B42,$R$19:$U$31,4,FALSE),"")</f>
        <v>männlich</v>
      </c>
      <c r="E42" t="str">
        <f t="shared" si="1"/>
        <v>18-24 Jahre</v>
      </c>
      <c r="F42">
        <v>9</v>
      </c>
      <c r="G42">
        <v>673</v>
      </c>
      <c r="H42">
        <v>469</v>
      </c>
      <c r="I42">
        <v>4507</v>
      </c>
      <c r="J42">
        <f>HLOOKUP(CONCATENATE("Teilnehmer  ",$B42),'Experiment 1'!$A$2:$M$33,32,FALSE)</f>
        <v>0</v>
      </c>
      <c r="K42">
        <f>HLOOKUP(CONCATENATE("Teilnehmer  ",$B42),'Experiment 2'!$A$2:$M$33,32,FALSE)</f>
        <v>2</v>
      </c>
      <c r="L42">
        <f>HLOOKUP(CONCATENATE("Teilnehmer  ",$B42),'Experiment 3'!$A$2:$M$33,32,FALSE)</f>
        <v>4</v>
      </c>
      <c r="M42" t="str">
        <f t="shared" ref="M42:O42" si="76">IF(G42&lt;=200,"&lt;=200ms",IF(G42&lt;=400,"201-400ms",IF(G42&lt;=600,"401-600ms",IF(G42&lt;=800,"601-800ms",IF(G42&lt;1000,"801-1000ms",IF(G42&lt;=1200,"1001-1200ms",IF(G42&lt;=1400,"1201-1400ms",IF(G42&lt;=1600,"1401-1600ms",IF(G42&lt;=1800,"1601-1800ms",IF(G42&lt;=2000,"1801-2000ms","&gt;2000ms"))))))))))</f>
        <v>601-800ms</v>
      </c>
      <c r="N42" t="str">
        <f t="shared" si="76"/>
        <v>401-600ms</v>
      </c>
      <c r="O42" t="str">
        <f t="shared" si="76"/>
        <v>&gt;2000ms</v>
      </c>
      <c r="P42">
        <v>1</v>
      </c>
      <c r="Q42" s="25"/>
      <c r="U42" t="s">
        <v>56</v>
      </c>
      <c r="V42">
        <f>SUMIFS($P:$P,M:M,TEXT($U42,"@"))</f>
        <v>91</v>
      </c>
      <c r="W42">
        <f>SUMIFS($P:$P,N:N,TEXT($U42,"@"))</f>
        <v>30</v>
      </c>
      <c r="X42">
        <f>SUMIFS($P:$P,O:O,TEXT($U42,"@"))</f>
        <v>106</v>
      </c>
    </row>
    <row r="43" spans="1:24" ht="15.75" customHeight="1">
      <c r="A43" t="str">
        <f t="shared" si="0"/>
        <v>2 10</v>
      </c>
      <c r="B43">
        <v>2</v>
      </c>
      <c r="C43">
        <f>IF(VLOOKUP($B43,$R$19:$U$31,3,FALSE)&lt;&gt;"",VLOOKUP($B43,$R$19:$U$31,3,FALSE),"")</f>
        <v>23</v>
      </c>
      <c r="D43" t="str">
        <f>IF(VLOOKUP($B43,$R$19:$U$31,4,FALSE)&lt;&gt;"",VLOOKUP($B43,$R$19:$U$31,4,FALSE),"")</f>
        <v>männlich</v>
      </c>
      <c r="E43" t="str">
        <f t="shared" si="1"/>
        <v>18-24 Jahre</v>
      </c>
      <c r="F43">
        <v>10</v>
      </c>
      <c r="G43">
        <v>585</v>
      </c>
      <c r="H43">
        <v>685</v>
      </c>
      <c r="I43">
        <v>816</v>
      </c>
      <c r="J43">
        <f>HLOOKUP(CONCATENATE("Teilnehmer  ",$B43),'Experiment 1'!$A$2:$M$33,32,FALSE)</f>
        <v>0</v>
      </c>
      <c r="K43">
        <f>HLOOKUP(CONCATENATE("Teilnehmer  ",$B43),'Experiment 2'!$A$2:$M$33,32,FALSE)</f>
        <v>2</v>
      </c>
      <c r="L43">
        <f>HLOOKUP(CONCATENATE("Teilnehmer  ",$B43),'Experiment 3'!$A$2:$M$33,32,FALSE)</f>
        <v>4</v>
      </c>
      <c r="M43" t="str">
        <f t="shared" ref="M43:O43" si="77">IF(G43&lt;=200,"&lt;=200ms",IF(G43&lt;=400,"201-400ms",IF(G43&lt;=600,"401-600ms",IF(G43&lt;=800,"601-800ms",IF(G43&lt;1000,"801-1000ms",IF(G43&lt;=1200,"1001-1200ms",IF(G43&lt;=1400,"1201-1400ms",IF(G43&lt;=1600,"1401-1600ms",IF(G43&lt;=1800,"1601-1800ms",IF(G43&lt;=2000,"1801-2000ms","&gt;2000ms"))))))))))</f>
        <v>401-600ms</v>
      </c>
      <c r="N43" t="str">
        <f t="shared" si="77"/>
        <v>601-800ms</v>
      </c>
      <c r="O43" t="str">
        <f t="shared" si="77"/>
        <v>801-1000ms</v>
      </c>
      <c r="P43">
        <v>1</v>
      </c>
      <c r="Q43" s="25"/>
      <c r="U43" t="s">
        <v>57</v>
      </c>
      <c r="V43">
        <f>SUMIFS($P:$P,M:M,TEXT($U43,"@"))</f>
        <v>9</v>
      </c>
      <c r="W43">
        <f>SUMIFS($P:$P,N:N,TEXT($U43,"@"))</f>
        <v>5</v>
      </c>
      <c r="X43">
        <f>SUMIFS($P:$P,O:O,TEXT($U43,"@"))</f>
        <v>79</v>
      </c>
    </row>
    <row r="44" spans="1:24" ht="15.75" customHeight="1">
      <c r="A44" t="str">
        <f t="shared" si="0"/>
        <v>2 11</v>
      </c>
      <c r="B44">
        <v>2</v>
      </c>
      <c r="C44">
        <f>IF(VLOOKUP($B44,$R$19:$U$31,3,FALSE)&lt;&gt;"",VLOOKUP($B44,$R$19:$U$31,3,FALSE),"")</f>
        <v>23</v>
      </c>
      <c r="D44" t="str">
        <f>IF(VLOOKUP($B44,$R$19:$U$31,4,FALSE)&lt;&gt;"",VLOOKUP($B44,$R$19:$U$31,4,FALSE),"")</f>
        <v>männlich</v>
      </c>
      <c r="E44" t="str">
        <f t="shared" si="1"/>
        <v>18-24 Jahre</v>
      </c>
      <c r="F44">
        <v>11</v>
      </c>
      <c r="G44">
        <v>571</v>
      </c>
      <c r="H44">
        <v>443</v>
      </c>
      <c r="I44">
        <v>2580</v>
      </c>
      <c r="J44">
        <f>HLOOKUP(CONCATENATE("Teilnehmer  ",$B44),'Experiment 1'!$A$2:$M$33,32,FALSE)</f>
        <v>0</v>
      </c>
      <c r="K44">
        <f>HLOOKUP(CONCATENATE("Teilnehmer  ",$B44),'Experiment 2'!$A$2:$M$33,32,FALSE)</f>
        <v>2</v>
      </c>
      <c r="L44">
        <f>HLOOKUP(CONCATENATE("Teilnehmer  ",$B44),'Experiment 3'!$A$2:$M$33,32,FALSE)</f>
        <v>4</v>
      </c>
      <c r="M44" t="str">
        <f t="shared" ref="M44:O44" si="78">IF(G44&lt;=200,"&lt;=200ms",IF(G44&lt;=400,"201-400ms",IF(G44&lt;=600,"401-600ms",IF(G44&lt;=800,"601-800ms",IF(G44&lt;1000,"801-1000ms",IF(G44&lt;=1200,"1001-1200ms",IF(G44&lt;=1400,"1201-1400ms",IF(G44&lt;=1600,"1401-1600ms",IF(G44&lt;=1800,"1601-1800ms",IF(G44&lt;=2000,"1801-2000ms","&gt;2000ms"))))))))))</f>
        <v>401-600ms</v>
      </c>
      <c r="N44" t="str">
        <f t="shared" si="78"/>
        <v>401-600ms</v>
      </c>
      <c r="O44" t="str">
        <f t="shared" si="78"/>
        <v>&gt;2000ms</v>
      </c>
      <c r="P44">
        <v>1</v>
      </c>
      <c r="Q44" s="25"/>
      <c r="U44" t="s">
        <v>58</v>
      </c>
      <c r="V44">
        <f>SUMIFS($P:$P,M:M,TEXT($U44,"@"))</f>
        <v>8</v>
      </c>
      <c r="W44">
        <f>SUMIFS($P:$P,N:N,TEXT($U44,"@"))</f>
        <v>1</v>
      </c>
      <c r="X44">
        <f>SUMIFS($P:$P,O:O,TEXT($U44,"@"))</f>
        <v>59</v>
      </c>
    </row>
    <row r="45" spans="1:24" ht="15.75" customHeight="1">
      <c r="A45" t="str">
        <f t="shared" si="0"/>
        <v>2 12</v>
      </c>
      <c r="B45">
        <v>2</v>
      </c>
      <c r="C45">
        <f>IF(VLOOKUP($B45,$R$19:$U$31,3,FALSE)&lt;&gt;"",VLOOKUP($B45,$R$19:$U$31,3,FALSE),"")</f>
        <v>23</v>
      </c>
      <c r="D45" t="str">
        <f>IF(VLOOKUP($B45,$R$19:$U$31,4,FALSE)&lt;&gt;"",VLOOKUP($B45,$R$19:$U$31,4,FALSE),"")</f>
        <v>männlich</v>
      </c>
      <c r="E45" t="str">
        <f t="shared" si="1"/>
        <v>18-24 Jahre</v>
      </c>
      <c r="F45">
        <v>12</v>
      </c>
      <c r="G45">
        <v>1255</v>
      </c>
      <c r="H45">
        <v>365</v>
      </c>
      <c r="I45">
        <v>933</v>
      </c>
      <c r="J45">
        <f>HLOOKUP(CONCATENATE("Teilnehmer  ",$B45),'Experiment 1'!$A$2:$M$33,32,FALSE)</f>
        <v>0</v>
      </c>
      <c r="K45">
        <f>HLOOKUP(CONCATENATE("Teilnehmer  ",$B45),'Experiment 2'!$A$2:$M$33,32,FALSE)</f>
        <v>2</v>
      </c>
      <c r="L45">
        <f>HLOOKUP(CONCATENATE("Teilnehmer  ",$B45),'Experiment 3'!$A$2:$M$33,32,FALSE)</f>
        <v>4</v>
      </c>
      <c r="M45" t="str">
        <f t="shared" ref="M45:O45" si="79">IF(G45&lt;=200,"&lt;=200ms",IF(G45&lt;=400,"201-400ms",IF(G45&lt;=600,"401-600ms",IF(G45&lt;=800,"601-800ms",IF(G45&lt;1000,"801-1000ms",IF(G45&lt;=1200,"1001-1200ms",IF(G45&lt;=1400,"1201-1400ms",IF(G45&lt;=1600,"1401-1600ms",IF(G45&lt;=1800,"1601-1800ms",IF(G45&lt;=2000,"1801-2000ms","&gt;2000ms"))))))))))</f>
        <v>1201-1400ms</v>
      </c>
      <c r="N45" t="str">
        <f t="shared" si="79"/>
        <v>201-400ms</v>
      </c>
      <c r="O45" t="str">
        <f t="shared" si="79"/>
        <v>801-1000ms</v>
      </c>
      <c r="P45">
        <v>1</v>
      </c>
      <c r="Q45" s="25"/>
      <c r="U45" t="s">
        <v>59</v>
      </c>
      <c r="V45">
        <f>SUMIFS($P:$P,M:M,TEXT($U45,"@"))</f>
        <v>3</v>
      </c>
      <c r="W45">
        <f>SUMIFS($P:$P,N:N,TEXT($U45,"@"))</f>
        <v>0</v>
      </c>
      <c r="X45">
        <f>SUMIFS($P:$P,O:O,TEXT($U45,"@"))</f>
        <v>27</v>
      </c>
    </row>
    <row r="46" spans="1:24" ht="15.75" customHeight="1">
      <c r="A46" t="str">
        <f t="shared" si="0"/>
        <v>2 13</v>
      </c>
      <c r="B46">
        <v>2</v>
      </c>
      <c r="C46">
        <f>IF(VLOOKUP($B46,$R$19:$U$31,3,FALSE)&lt;&gt;"",VLOOKUP($B46,$R$19:$U$31,3,FALSE),"")</f>
        <v>23</v>
      </c>
      <c r="D46" t="str">
        <f>IF(VLOOKUP($B46,$R$19:$U$31,4,FALSE)&lt;&gt;"",VLOOKUP($B46,$R$19:$U$31,4,FALSE),"")</f>
        <v>männlich</v>
      </c>
      <c r="E46" t="str">
        <f t="shared" si="1"/>
        <v>18-24 Jahre</v>
      </c>
      <c r="F46">
        <v>13</v>
      </c>
      <c r="G46">
        <v>663</v>
      </c>
      <c r="H46">
        <v>524</v>
      </c>
      <c r="I46">
        <v>920</v>
      </c>
      <c r="J46">
        <f>HLOOKUP(CONCATENATE("Teilnehmer  ",$B46),'Experiment 1'!$A$2:$M$33,32,FALSE)</f>
        <v>0</v>
      </c>
      <c r="K46">
        <f>HLOOKUP(CONCATENATE("Teilnehmer  ",$B46),'Experiment 2'!$A$2:$M$33,32,FALSE)</f>
        <v>2</v>
      </c>
      <c r="L46">
        <f>HLOOKUP(CONCATENATE("Teilnehmer  ",$B46),'Experiment 3'!$A$2:$M$33,32,FALSE)</f>
        <v>4</v>
      </c>
      <c r="M46" t="str">
        <f t="shared" ref="M46:O46" si="80">IF(G46&lt;=200,"&lt;=200ms",IF(G46&lt;=400,"201-400ms",IF(G46&lt;=600,"401-600ms",IF(G46&lt;=800,"601-800ms",IF(G46&lt;1000,"801-1000ms",IF(G46&lt;=1200,"1001-1200ms",IF(G46&lt;=1400,"1201-1400ms",IF(G46&lt;=1600,"1401-1600ms",IF(G46&lt;=1800,"1601-1800ms",IF(G46&lt;=2000,"1801-2000ms","&gt;2000ms"))))))))))</f>
        <v>601-800ms</v>
      </c>
      <c r="N46" t="str">
        <f t="shared" si="80"/>
        <v>401-600ms</v>
      </c>
      <c r="O46" t="str">
        <f t="shared" si="80"/>
        <v>801-1000ms</v>
      </c>
      <c r="P46">
        <v>1</v>
      </c>
      <c r="Q46" s="25"/>
      <c r="U46" t="s">
        <v>60</v>
      </c>
      <c r="V46">
        <f>SUMIFS($P:$P,M:M,TEXT($U46,"@"))</f>
        <v>0</v>
      </c>
      <c r="W46">
        <f>SUMIFS($P:$P,N:N,TEXT($U46,"@"))</f>
        <v>0</v>
      </c>
      <c r="X46">
        <f>SUMIFS($P:$P,O:O,TEXT($U46,"@"))</f>
        <v>24</v>
      </c>
    </row>
    <row r="47" spans="1:24" ht="15.75" customHeight="1">
      <c r="A47" t="str">
        <f t="shared" si="0"/>
        <v>2 14</v>
      </c>
      <c r="B47">
        <v>2</v>
      </c>
      <c r="C47">
        <f>IF(VLOOKUP($B47,$R$19:$U$31,3,FALSE)&lt;&gt;"",VLOOKUP($B47,$R$19:$U$31,3,FALSE),"")</f>
        <v>23</v>
      </c>
      <c r="D47" t="str">
        <f>IF(VLOOKUP($B47,$R$19:$U$31,4,FALSE)&lt;&gt;"",VLOOKUP($B47,$R$19:$U$31,4,FALSE),"")</f>
        <v>männlich</v>
      </c>
      <c r="E47" t="str">
        <f t="shared" si="1"/>
        <v>18-24 Jahre</v>
      </c>
      <c r="F47">
        <v>14</v>
      </c>
      <c r="G47">
        <v>373</v>
      </c>
      <c r="H47">
        <v>323</v>
      </c>
      <c r="I47">
        <v>1075</v>
      </c>
      <c r="J47">
        <f>HLOOKUP(CONCATENATE("Teilnehmer  ",$B47),'Experiment 1'!$A$2:$M$33,32,FALSE)</f>
        <v>0</v>
      </c>
      <c r="K47">
        <f>HLOOKUP(CONCATENATE("Teilnehmer  ",$B47),'Experiment 2'!$A$2:$M$33,32,FALSE)</f>
        <v>2</v>
      </c>
      <c r="L47">
        <f>HLOOKUP(CONCATENATE("Teilnehmer  ",$B47),'Experiment 3'!$A$2:$M$33,32,FALSE)</f>
        <v>4</v>
      </c>
      <c r="M47" t="str">
        <f t="shared" ref="M47:O47" si="81">IF(G47&lt;=200,"&lt;=200ms",IF(G47&lt;=400,"201-400ms",IF(G47&lt;=600,"401-600ms",IF(G47&lt;=800,"601-800ms",IF(G47&lt;1000,"801-1000ms",IF(G47&lt;=1200,"1001-1200ms",IF(G47&lt;=1400,"1201-1400ms",IF(G47&lt;=1600,"1401-1600ms",IF(G47&lt;=1800,"1601-1800ms",IF(G47&lt;=2000,"1801-2000ms","&gt;2000ms"))))))))))</f>
        <v>201-400ms</v>
      </c>
      <c r="N47" t="str">
        <f t="shared" si="81"/>
        <v>201-400ms</v>
      </c>
      <c r="O47" t="str">
        <f t="shared" si="81"/>
        <v>1001-1200ms</v>
      </c>
      <c r="P47">
        <v>1</v>
      </c>
      <c r="Q47" s="25"/>
      <c r="U47" t="s">
        <v>61</v>
      </c>
      <c r="V47">
        <f>SUMIFS($P:$P,M:M,TEXT($U47,"@"))</f>
        <v>0</v>
      </c>
      <c r="W47">
        <f>SUMIFS($P:$P,N:N,TEXT($U47,"@"))</f>
        <v>0</v>
      </c>
      <c r="X47">
        <f>SUMIFS($P:$P,O:O,TEXT($U47,"@"))</f>
        <v>13</v>
      </c>
    </row>
    <row r="48" spans="1:24" ht="15.75" customHeight="1">
      <c r="A48" t="str">
        <f t="shared" si="0"/>
        <v>2 15</v>
      </c>
      <c r="B48">
        <v>2</v>
      </c>
      <c r="C48">
        <f>IF(VLOOKUP($B48,$R$19:$U$31,3,FALSE)&lt;&gt;"",VLOOKUP($B48,$R$19:$U$31,3,FALSE),"")</f>
        <v>23</v>
      </c>
      <c r="D48" t="str">
        <f>IF(VLOOKUP($B48,$R$19:$U$31,4,FALSE)&lt;&gt;"",VLOOKUP($B48,$R$19:$U$31,4,FALSE),"")</f>
        <v>männlich</v>
      </c>
      <c r="E48" t="str">
        <f t="shared" si="1"/>
        <v>18-24 Jahre</v>
      </c>
      <c r="F48">
        <v>15</v>
      </c>
      <c r="G48">
        <v>406</v>
      </c>
      <c r="H48">
        <v>414</v>
      </c>
      <c r="I48">
        <v>634</v>
      </c>
      <c r="J48">
        <f>HLOOKUP(CONCATENATE("Teilnehmer  ",$B48),'Experiment 1'!$A$2:$M$33,32,FALSE)</f>
        <v>0</v>
      </c>
      <c r="K48">
        <f>HLOOKUP(CONCATENATE("Teilnehmer  ",$B48),'Experiment 2'!$A$2:$M$33,32,FALSE)</f>
        <v>2</v>
      </c>
      <c r="L48">
        <f>HLOOKUP(CONCATENATE("Teilnehmer  ",$B48),'Experiment 3'!$A$2:$M$33,32,FALSE)</f>
        <v>4</v>
      </c>
      <c r="M48" t="str">
        <f t="shared" ref="M48:O48" si="82">IF(G48&lt;=200,"&lt;=200ms",IF(G48&lt;=400,"201-400ms",IF(G48&lt;=600,"401-600ms",IF(G48&lt;=800,"601-800ms",IF(G48&lt;1000,"801-1000ms",IF(G48&lt;=1200,"1001-1200ms",IF(G48&lt;=1400,"1201-1400ms",IF(G48&lt;=1600,"1401-1600ms",IF(G48&lt;=1800,"1601-1800ms",IF(G48&lt;=2000,"1801-2000ms","&gt;2000ms"))))))))))</f>
        <v>401-600ms</v>
      </c>
      <c r="N48" t="str">
        <f t="shared" si="82"/>
        <v>401-600ms</v>
      </c>
      <c r="O48" t="str">
        <f t="shared" si="82"/>
        <v>601-800ms</v>
      </c>
      <c r="P48">
        <v>1</v>
      </c>
      <c r="Q48" s="25"/>
      <c r="U48" t="s">
        <v>62</v>
      </c>
      <c r="V48">
        <f>SUMIFS($P:$P,M:M,TEXT($U48,"@"))</f>
        <v>0</v>
      </c>
      <c r="W48">
        <f>SUMIFS($P:$P,N:N,TEXT($U48,"@"))</f>
        <v>0</v>
      </c>
      <c r="X48">
        <f>SUMIFS($P:$P,O:O,TEXT($U48,"@"))</f>
        <v>6</v>
      </c>
    </row>
    <row r="49" spans="1:24" ht="15.75" customHeight="1">
      <c r="A49" t="str">
        <f t="shared" si="0"/>
        <v>2 16</v>
      </c>
      <c r="B49">
        <v>2</v>
      </c>
      <c r="C49">
        <f>IF(VLOOKUP($B49,$R$19:$U$31,3,FALSE)&lt;&gt;"",VLOOKUP($B49,$R$19:$U$31,3,FALSE),"")</f>
        <v>23</v>
      </c>
      <c r="D49" t="str">
        <f>IF(VLOOKUP($B49,$R$19:$U$31,4,FALSE)&lt;&gt;"",VLOOKUP($B49,$R$19:$U$31,4,FALSE),"")</f>
        <v>männlich</v>
      </c>
      <c r="E49" t="str">
        <f t="shared" si="1"/>
        <v>18-24 Jahre</v>
      </c>
      <c r="F49">
        <v>16</v>
      </c>
      <c r="G49">
        <v>490</v>
      </c>
      <c r="H49">
        <v>637</v>
      </c>
      <c r="I49">
        <v>718</v>
      </c>
      <c r="J49">
        <f>HLOOKUP(CONCATENATE("Teilnehmer  ",$B49),'Experiment 1'!$A$2:$M$33,32,FALSE)</f>
        <v>0</v>
      </c>
      <c r="K49">
        <f>HLOOKUP(CONCATENATE("Teilnehmer  ",$B49),'Experiment 2'!$A$2:$M$33,32,FALSE)</f>
        <v>2</v>
      </c>
      <c r="L49">
        <f>HLOOKUP(CONCATENATE("Teilnehmer  ",$B49),'Experiment 3'!$A$2:$M$33,32,FALSE)</f>
        <v>4</v>
      </c>
      <c r="M49" t="str">
        <f t="shared" ref="M49:O49" si="83">IF(G49&lt;=200,"&lt;=200ms",IF(G49&lt;=400,"201-400ms",IF(G49&lt;=600,"401-600ms",IF(G49&lt;=800,"601-800ms",IF(G49&lt;1000,"801-1000ms",IF(G49&lt;=1200,"1001-1200ms",IF(G49&lt;=1400,"1201-1400ms",IF(G49&lt;=1600,"1401-1600ms",IF(G49&lt;=1800,"1601-1800ms",IF(G49&lt;=2000,"1801-2000ms","&gt;2000ms"))))))))))</f>
        <v>401-600ms</v>
      </c>
      <c r="N49" t="str">
        <f t="shared" si="83"/>
        <v>601-800ms</v>
      </c>
      <c r="O49" t="str">
        <f t="shared" si="83"/>
        <v>601-800ms</v>
      </c>
      <c r="P49">
        <v>1</v>
      </c>
      <c r="Q49" s="25"/>
      <c r="U49" s="28" t="s">
        <v>63</v>
      </c>
      <c r="V49">
        <f t="shared" ref="V49:X49" si="84">360-SUM(V39:V48)</f>
        <v>1</v>
      </c>
      <c r="W49">
        <f t="shared" si="84"/>
        <v>0</v>
      </c>
      <c r="X49">
        <f t="shared" si="84"/>
        <v>28</v>
      </c>
    </row>
    <row r="50" spans="1:24" ht="15.75" customHeight="1">
      <c r="A50" t="str">
        <f t="shared" si="0"/>
        <v>2 17</v>
      </c>
      <c r="B50">
        <v>2</v>
      </c>
      <c r="C50">
        <f>IF(VLOOKUP($B50,$R$19:$U$31,3,FALSE)&lt;&gt;"",VLOOKUP($B50,$R$19:$U$31,3,FALSE),"")</f>
        <v>23</v>
      </c>
      <c r="D50" t="str">
        <f>IF(VLOOKUP($B50,$R$19:$U$31,4,FALSE)&lt;&gt;"",VLOOKUP($B50,$R$19:$U$31,4,FALSE),"")</f>
        <v>männlich</v>
      </c>
      <c r="E50" t="str">
        <f t="shared" si="1"/>
        <v>18-24 Jahre</v>
      </c>
      <c r="F50">
        <v>17</v>
      </c>
      <c r="G50">
        <v>397</v>
      </c>
      <c r="H50">
        <v>517</v>
      </c>
      <c r="I50">
        <v>1026</v>
      </c>
      <c r="J50">
        <f>HLOOKUP(CONCATENATE("Teilnehmer  ",$B50),'Experiment 1'!$A$2:$M$33,32,FALSE)</f>
        <v>0</v>
      </c>
      <c r="K50">
        <f>HLOOKUP(CONCATENATE("Teilnehmer  ",$B50),'Experiment 2'!$A$2:$M$33,32,FALSE)</f>
        <v>2</v>
      </c>
      <c r="L50">
        <f>HLOOKUP(CONCATENATE("Teilnehmer  ",$B50),'Experiment 3'!$A$2:$M$33,32,FALSE)</f>
        <v>4</v>
      </c>
      <c r="M50" t="str">
        <f t="shared" ref="M50:O50" si="85">IF(G50&lt;=200,"&lt;=200ms",IF(G50&lt;=400,"201-400ms",IF(G50&lt;=600,"401-600ms",IF(G50&lt;=800,"601-800ms",IF(G50&lt;1000,"801-1000ms",IF(G50&lt;=1200,"1001-1200ms",IF(G50&lt;=1400,"1201-1400ms",IF(G50&lt;=1600,"1401-1600ms",IF(G50&lt;=1800,"1601-1800ms",IF(G50&lt;=2000,"1801-2000ms","&gt;2000ms"))))))))))</f>
        <v>201-400ms</v>
      </c>
      <c r="N50" t="str">
        <f t="shared" si="85"/>
        <v>401-600ms</v>
      </c>
      <c r="O50" t="str">
        <f t="shared" si="85"/>
        <v>1001-1200ms</v>
      </c>
      <c r="P50">
        <v>1</v>
      </c>
      <c r="Q50" s="25"/>
    </row>
    <row r="51" spans="1:24" ht="15.75" customHeight="1">
      <c r="A51" t="str">
        <f t="shared" si="0"/>
        <v>2 18</v>
      </c>
      <c r="B51">
        <v>2</v>
      </c>
      <c r="C51">
        <f>IF(VLOOKUP($B51,$R$19:$U$31,3,FALSE)&lt;&gt;"",VLOOKUP($B51,$R$19:$U$31,3,FALSE),"")</f>
        <v>23</v>
      </c>
      <c r="D51" t="str">
        <f>IF(VLOOKUP($B51,$R$19:$U$31,4,FALSE)&lt;&gt;"",VLOOKUP($B51,$R$19:$U$31,4,FALSE),"")</f>
        <v>männlich</v>
      </c>
      <c r="E51" t="str">
        <f t="shared" si="1"/>
        <v>18-24 Jahre</v>
      </c>
      <c r="F51">
        <v>18</v>
      </c>
      <c r="G51">
        <v>572</v>
      </c>
      <c r="H51">
        <v>376</v>
      </c>
      <c r="I51">
        <v>1049</v>
      </c>
      <c r="J51">
        <f>HLOOKUP(CONCATENATE("Teilnehmer  ",$B51),'Experiment 1'!$A$2:$M$33,32,FALSE)</f>
        <v>0</v>
      </c>
      <c r="K51">
        <f>HLOOKUP(CONCATENATE("Teilnehmer  ",$B51),'Experiment 2'!$A$2:$M$33,32,FALSE)</f>
        <v>2</v>
      </c>
      <c r="L51">
        <f>HLOOKUP(CONCATENATE("Teilnehmer  ",$B51),'Experiment 3'!$A$2:$M$33,32,FALSE)</f>
        <v>4</v>
      </c>
      <c r="M51" t="str">
        <f t="shared" ref="M51:O51" si="86">IF(G51&lt;=200,"&lt;=200ms",IF(G51&lt;=400,"201-400ms",IF(G51&lt;=600,"401-600ms",IF(G51&lt;=800,"601-800ms",IF(G51&lt;1000,"801-1000ms",IF(G51&lt;=1200,"1001-1200ms",IF(G51&lt;=1400,"1201-1400ms",IF(G51&lt;=1600,"1401-1600ms",IF(G51&lt;=1800,"1601-1800ms",IF(G51&lt;=2000,"1801-2000ms","&gt;2000ms"))))))))))</f>
        <v>401-600ms</v>
      </c>
      <c r="N51" t="str">
        <f t="shared" si="86"/>
        <v>201-400ms</v>
      </c>
      <c r="O51" t="str">
        <f t="shared" si="86"/>
        <v>1001-1200ms</v>
      </c>
      <c r="P51">
        <v>1</v>
      </c>
      <c r="Q51" s="25"/>
    </row>
    <row r="52" spans="1:24" ht="15.75" customHeight="1">
      <c r="A52" t="str">
        <f t="shared" si="0"/>
        <v>2 19</v>
      </c>
      <c r="B52">
        <v>2</v>
      </c>
      <c r="C52">
        <f>IF(VLOOKUP($B52,$R$19:$U$31,3,FALSE)&lt;&gt;"",VLOOKUP($B52,$R$19:$U$31,3,FALSE),"")</f>
        <v>23</v>
      </c>
      <c r="D52" t="str">
        <f>IF(VLOOKUP($B52,$R$19:$U$31,4,FALSE)&lt;&gt;"",VLOOKUP($B52,$R$19:$U$31,4,FALSE),"")</f>
        <v>männlich</v>
      </c>
      <c r="E52" t="str">
        <f t="shared" si="1"/>
        <v>18-24 Jahre</v>
      </c>
      <c r="F52">
        <v>19</v>
      </c>
      <c r="G52">
        <v>492</v>
      </c>
      <c r="H52">
        <v>330</v>
      </c>
      <c r="I52">
        <v>783</v>
      </c>
      <c r="J52">
        <f>HLOOKUP(CONCATENATE("Teilnehmer  ",$B52),'Experiment 1'!$A$2:$M$33,32,FALSE)</f>
        <v>0</v>
      </c>
      <c r="K52">
        <f>HLOOKUP(CONCATENATE("Teilnehmer  ",$B52),'Experiment 2'!$A$2:$M$33,32,FALSE)</f>
        <v>2</v>
      </c>
      <c r="L52">
        <f>HLOOKUP(CONCATENATE("Teilnehmer  ",$B52),'Experiment 3'!$A$2:$M$33,32,FALSE)</f>
        <v>4</v>
      </c>
      <c r="M52" t="str">
        <f t="shared" ref="M52:O52" si="87">IF(G52&lt;=200,"&lt;=200ms",IF(G52&lt;=400,"201-400ms",IF(G52&lt;=600,"401-600ms",IF(G52&lt;=800,"601-800ms",IF(G52&lt;1000,"801-1000ms",IF(G52&lt;=1200,"1001-1200ms",IF(G52&lt;=1400,"1201-1400ms",IF(G52&lt;=1600,"1401-1600ms",IF(G52&lt;=1800,"1601-1800ms",IF(G52&lt;=2000,"1801-2000ms","&gt;2000ms"))))))))))</f>
        <v>401-600ms</v>
      </c>
      <c r="N52" t="str">
        <f t="shared" si="87"/>
        <v>201-400ms</v>
      </c>
      <c r="O52" t="str">
        <f t="shared" si="87"/>
        <v>601-800ms</v>
      </c>
      <c r="P52">
        <v>1</v>
      </c>
      <c r="Q52" s="25"/>
    </row>
    <row r="53" spans="1:24" ht="15.75" customHeight="1">
      <c r="A53" t="str">
        <f t="shared" si="0"/>
        <v>2 20</v>
      </c>
      <c r="B53">
        <v>2</v>
      </c>
      <c r="C53">
        <f>IF(VLOOKUP($B53,$R$19:$U$31,3,FALSE)&lt;&gt;"",VLOOKUP($B53,$R$19:$U$31,3,FALSE),"")</f>
        <v>23</v>
      </c>
      <c r="D53" t="str">
        <f>IF(VLOOKUP($B53,$R$19:$U$31,4,FALSE)&lt;&gt;"",VLOOKUP($B53,$R$19:$U$31,4,FALSE),"")</f>
        <v>männlich</v>
      </c>
      <c r="E53" t="str">
        <f t="shared" si="1"/>
        <v>18-24 Jahre</v>
      </c>
      <c r="F53">
        <v>20</v>
      </c>
      <c r="G53">
        <v>378</v>
      </c>
      <c r="H53">
        <v>519</v>
      </c>
      <c r="I53">
        <v>1009</v>
      </c>
      <c r="J53">
        <f>HLOOKUP(CONCATENATE("Teilnehmer  ",$B53),'Experiment 1'!$A$2:$M$33,32,FALSE)</f>
        <v>0</v>
      </c>
      <c r="K53">
        <f>HLOOKUP(CONCATENATE("Teilnehmer  ",$B53),'Experiment 2'!$A$2:$M$33,32,FALSE)</f>
        <v>2</v>
      </c>
      <c r="L53">
        <f>HLOOKUP(CONCATENATE("Teilnehmer  ",$B53),'Experiment 3'!$A$2:$M$33,32,FALSE)</f>
        <v>4</v>
      </c>
      <c r="M53" t="str">
        <f t="shared" ref="M53:O53" si="88">IF(G53&lt;=200,"&lt;=200ms",IF(G53&lt;=400,"201-400ms",IF(G53&lt;=600,"401-600ms",IF(G53&lt;=800,"601-800ms",IF(G53&lt;1000,"801-1000ms",IF(G53&lt;=1200,"1001-1200ms",IF(G53&lt;=1400,"1201-1400ms",IF(G53&lt;=1600,"1401-1600ms",IF(G53&lt;=1800,"1601-1800ms",IF(G53&lt;=2000,"1801-2000ms","&gt;2000ms"))))))))))</f>
        <v>201-400ms</v>
      </c>
      <c r="N53" t="str">
        <f t="shared" si="88"/>
        <v>401-600ms</v>
      </c>
      <c r="O53" t="str">
        <f t="shared" si="88"/>
        <v>1001-1200ms</v>
      </c>
      <c r="P53">
        <v>1</v>
      </c>
      <c r="Q53" s="25"/>
    </row>
    <row r="54" spans="1:24" ht="15.75" customHeight="1">
      <c r="A54" t="str">
        <f t="shared" si="0"/>
        <v>2 21</v>
      </c>
      <c r="B54">
        <v>2</v>
      </c>
      <c r="C54">
        <f>IF(VLOOKUP($B54,$R$19:$U$31,3,FALSE)&lt;&gt;"",VLOOKUP($B54,$R$19:$U$31,3,FALSE),"")</f>
        <v>23</v>
      </c>
      <c r="D54" t="str">
        <f>IF(VLOOKUP($B54,$R$19:$U$31,4,FALSE)&lt;&gt;"",VLOOKUP($B54,$R$19:$U$31,4,FALSE),"")</f>
        <v>männlich</v>
      </c>
      <c r="E54" t="str">
        <f t="shared" si="1"/>
        <v>18-24 Jahre</v>
      </c>
      <c r="F54">
        <v>21</v>
      </c>
      <c r="G54">
        <v>372</v>
      </c>
      <c r="H54">
        <v>545</v>
      </c>
      <c r="I54">
        <v>1252</v>
      </c>
      <c r="J54">
        <f>HLOOKUP(CONCATENATE("Teilnehmer  ",$B54),'Experiment 1'!$A$2:$M$33,32,FALSE)</f>
        <v>0</v>
      </c>
      <c r="K54">
        <f>HLOOKUP(CONCATENATE("Teilnehmer  ",$B54),'Experiment 2'!$A$2:$M$33,32,FALSE)</f>
        <v>2</v>
      </c>
      <c r="L54">
        <f>HLOOKUP(CONCATENATE("Teilnehmer  ",$B54),'Experiment 3'!$A$2:$M$33,32,FALSE)</f>
        <v>4</v>
      </c>
      <c r="M54" t="str">
        <f t="shared" ref="M54:O54" si="89">IF(G54&lt;=200,"&lt;=200ms",IF(G54&lt;=400,"201-400ms",IF(G54&lt;=600,"401-600ms",IF(G54&lt;=800,"601-800ms",IF(G54&lt;1000,"801-1000ms",IF(G54&lt;=1200,"1001-1200ms",IF(G54&lt;=1400,"1201-1400ms",IF(G54&lt;=1600,"1401-1600ms",IF(G54&lt;=1800,"1601-1800ms",IF(G54&lt;=2000,"1801-2000ms","&gt;2000ms"))))))))))</f>
        <v>201-400ms</v>
      </c>
      <c r="N54" t="str">
        <f t="shared" si="89"/>
        <v>401-600ms</v>
      </c>
      <c r="O54" t="str">
        <f t="shared" si="89"/>
        <v>1201-1400ms</v>
      </c>
      <c r="P54">
        <v>1</v>
      </c>
      <c r="Q54" s="25"/>
    </row>
    <row r="55" spans="1:24" ht="15.75" customHeight="1">
      <c r="A55" t="str">
        <f t="shared" si="0"/>
        <v>2 22</v>
      </c>
      <c r="B55">
        <v>2</v>
      </c>
      <c r="C55">
        <f>IF(VLOOKUP($B55,$R$19:$U$31,3,FALSE)&lt;&gt;"",VLOOKUP($B55,$R$19:$U$31,3,FALSE),"")</f>
        <v>23</v>
      </c>
      <c r="D55" t="str">
        <f>IF(VLOOKUP($B55,$R$19:$U$31,4,FALSE)&lt;&gt;"",VLOOKUP($B55,$R$19:$U$31,4,FALSE),"")</f>
        <v>männlich</v>
      </c>
      <c r="E55" t="str">
        <f t="shared" si="1"/>
        <v>18-24 Jahre</v>
      </c>
      <c r="F55">
        <v>22</v>
      </c>
      <c r="G55">
        <v>487</v>
      </c>
      <c r="H55">
        <v>705</v>
      </c>
      <c r="I55">
        <v>734</v>
      </c>
      <c r="J55">
        <f>HLOOKUP(CONCATENATE("Teilnehmer  ",$B55),'Experiment 1'!$A$2:$M$33,32,FALSE)</f>
        <v>0</v>
      </c>
      <c r="K55">
        <f>HLOOKUP(CONCATENATE("Teilnehmer  ",$B55),'Experiment 2'!$A$2:$M$33,32,FALSE)</f>
        <v>2</v>
      </c>
      <c r="L55">
        <f>HLOOKUP(CONCATENATE("Teilnehmer  ",$B55),'Experiment 3'!$A$2:$M$33,32,FALSE)</f>
        <v>4</v>
      </c>
      <c r="M55" t="str">
        <f t="shared" ref="M55:O55" si="90">IF(G55&lt;=200,"&lt;=200ms",IF(G55&lt;=400,"201-400ms",IF(G55&lt;=600,"401-600ms",IF(G55&lt;=800,"601-800ms",IF(G55&lt;1000,"801-1000ms",IF(G55&lt;=1200,"1001-1200ms",IF(G55&lt;=1400,"1201-1400ms",IF(G55&lt;=1600,"1401-1600ms",IF(G55&lt;=1800,"1601-1800ms",IF(G55&lt;=2000,"1801-2000ms","&gt;2000ms"))))))))))</f>
        <v>401-600ms</v>
      </c>
      <c r="N55" t="str">
        <f t="shared" si="90"/>
        <v>601-800ms</v>
      </c>
      <c r="O55" t="str">
        <f t="shared" si="90"/>
        <v>601-800ms</v>
      </c>
      <c r="P55">
        <v>1</v>
      </c>
      <c r="Q55" s="25"/>
    </row>
    <row r="56" spans="1:24" ht="15.75" customHeight="1">
      <c r="A56" t="str">
        <f t="shared" si="0"/>
        <v>2 23</v>
      </c>
      <c r="B56">
        <v>2</v>
      </c>
      <c r="C56">
        <f>IF(VLOOKUP($B56,$R$19:$U$31,3,FALSE)&lt;&gt;"",VLOOKUP($B56,$R$19:$U$31,3,FALSE),"")</f>
        <v>23</v>
      </c>
      <c r="D56" t="str">
        <f>IF(VLOOKUP($B56,$R$19:$U$31,4,FALSE)&lt;&gt;"",VLOOKUP($B56,$R$19:$U$31,4,FALSE),"")</f>
        <v>männlich</v>
      </c>
      <c r="E56" t="str">
        <f t="shared" si="1"/>
        <v>18-24 Jahre</v>
      </c>
      <c r="F56">
        <v>23</v>
      </c>
      <c r="G56">
        <v>377</v>
      </c>
      <c r="H56">
        <v>428</v>
      </c>
      <c r="I56">
        <v>776</v>
      </c>
      <c r="J56">
        <f>HLOOKUP(CONCATENATE("Teilnehmer  ",$B56),'Experiment 1'!$A$2:$M$33,32,FALSE)</f>
        <v>0</v>
      </c>
      <c r="K56">
        <f>HLOOKUP(CONCATENATE("Teilnehmer  ",$B56),'Experiment 2'!$A$2:$M$33,32,FALSE)</f>
        <v>2</v>
      </c>
      <c r="L56">
        <f>HLOOKUP(CONCATENATE("Teilnehmer  ",$B56),'Experiment 3'!$A$2:$M$33,32,FALSE)</f>
        <v>4</v>
      </c>
      <c r="M56" t="str">
        <f t="shared" ref="M56:O56" si="91">IF(G56&lt;=200,"&lt;=200ms",IF(G56&lt;=400,"201-400ms",IF(G56&lt;=600,"401-600ms",IF(G56&lt;=800,"601-800ms",IF(G56&lt;1000,"801-1000ms",IF(G56&lt;=1200,"1001-1200ms",IF(G56&lt;=1400,"1201-1400ms",IF(G56&lt;=1600,"1401-1600ms",IF(G56&lt;=1800,"1601-1800ms",IF(G56&lt;=2000,"1801-2000ms","&gt;2000ms"))))))))))</f>
        <v>201-400ms</v>
      </c>
      <c r="N56" t="str">
        <f t="shared" si="91"/>
        <v>401-600ms</v>
      </c>
      <c r="O56" t="str">
        <f t="shared" si="91"/>
        <v>601-800ms</v>
      </c>
      <c r="P56">
        <v>1</v>
      </c>
      <c r="Q56" s="25"/>
    </row>
    <row r="57" spans="1:24" ht="15.75" customHeight="1">
      <c r="A57" t="str">
        <f t="shared" si="0"/>
        <v>2 24</v>
      </c>
      <c r="B57">
        <v>2</v>
      </c>
      <c r="C57">
        <f>IF(VLOOKUP($B57,$R$19:$U$31,3,FALSE)&lt;&gt;"",VLOOKUP($B57,$R$19:$U$31,3,FALSE),"")</f>
        <v>23</v>
      </c>
      <c r="D57" t="str">
        <f>IF(VLOOKUP($B57,$R$19:$U$31,4,FALSE)&lt;&gt;"",VLOOKUP($B57,$R$19:$U$31,4,FALSE),"")</f>
        <v>männlich</v>
      </c>
      <c r="E57" t="str">
        <f t="shared" si="1"/>
        <v>18-24 Jahre</v>
      </c>
      <c r="F57">
        <v>24</v>
      </c>
      <c r="G57">
        <v>301</v>
      </c>
      <c r="H57">
        <v>444</v>
      </c>
      <c r="I57">
        <v>823</v>
      </c>
      <c r="J57">
        <f>HLOOKUP(CONCATENATE("Teilnehmer  ",$B57),'Experiment 1'!$A$2:$M$33,32,FALSE)</f>
        <v>0</v>
      </c>
      <c r="K57">
        <f>HLOOKUP(CONCATENATE("Teilnehmer  ",$B57),'Experiment 2'!$A$2:$M$33,32,FALSE)</f>
        <v>2</v>
      </c>
      <c r="L57">
        <f>HLOOKUP(CONCATENATE("Teilnehmer  ",$B57),'Experiment 3'!$A$2:$M$33,32,FALSE)</f>
        <v>4</v>
      </c>
      <c r="M57" t="str">
        <f t="shared" ref="M57:O57" si="92">IF(G57&lt;=200,"&lt;=200ms",IF(G57&lt;=400,"201-400ms",IF(G57&lt;=600,"401-600ms",IF(G57&lt;=800,"601-800ms",IF(G57&lt;1000,"801-1000ms",IF(G57&lt;=1200,"1001-1200ms",IF(G57&lt;=1400,"1201-1400ms",IF(G57&lt;=1600,"1401-1600ms",IF(G57&lt;=1800,"1601-1800ms",IF(G57&lt;=2000,"1801-2000ms","&gt;2000ms"))))))))))</f>
        <v>201-400ms</v>
      </c>
      <c r="N57" t="str">
        <f t="shared" si="92"/>
        <v>401-600ms</v>
      </c>
      <c r="O57" t="str">
        <f t="shared" si="92"/>
        <v>801-1000ms</v>
      </c>
      <c r="P57">
        <v>1</v>
      </c>
      <c r="Q57" s="25"/>
    </row>
    <row r="58" spans="1:24" ht="15.75" customHeight="1">
      <c r="A58" t="str">
        <f t="shared" si="0"/>
        <v>2 25</v>
      </c>
      <c r="B58">
        <v>2</v>
      </c>
      <c r="C58">
        <f>IF(VLOOKUP($B58,$R$19:$U$31,3,FALSE)&lt;&gt;"",VLOOKUP($B58,$R$19:$U$31,3,FALSE),"")</f>
        <v>23</v>
      </c>
      <c r="D58" t="str">
        <f>IF(VLOOKUP($B58,$R$19:$U$31,4,FALSE)&lt;&gt;"",VLOOKUP($B58,$R$19:$U$31,4,FALSE),"")</f>
        <v>männlich</v>
      </c>
      <c r="E58" t="str">
        <f t="shared" si="1"/>
        <v>18-24 Jahre</v>
      </c>
      <c r="F58">
        <v>25</v>
      </c>
      <c r="G58">
        <v>410</v>
      </c>
      <c r="H58">
        <v>540</v>
      </c>
      <c r="I58">
        <v>929</v>
      </c>
      <c r="J58">
        <f>HLOOKUP(CONCATENATE("Teilnehmer  ",$B58),'Experiment 1'!$A$2:$M$33,32,FALSE)</f>
        <v>0</v>
      </c>
      <c r="K58">
        <f>HLOOKUP(CONCATENATE("Teilnehmer  ",$B58),'Experiment 2'!$A$2:$M$33,32,FALSE)</f>
        <v>2</v>
      </c>
      <c r="L58">
        <f>HLOOKUP(CONCATENATE("Teilnehmer  ",$B58),'Experiment 3'!$A$2:$M$33,32,FALSE)</f>
        <v>4</v>
      </c>
      <c r="M58" t="str">
        <f t="shared" ref="M58:O58" si="93">IF(G58&lt;=200,"&lt;=200ms",IF(G58&lt;=400,"201-400ms",IF(G58&lt;=600,"401-600ms",IF(G58&lt;=800,"601-800ms",IF(G58&lt;1000,"801-1000ms",IF(G58&lt;=1200,"1001-1200ms",IF(G58&lt;=1400,"1201-1400ms",IF(G58&lt;=1600,"1401-1600ms",IF(G58&lt;=1800,"1601-1800ms",IF(G58&lt;=2000,"1801-2000ms","&gt;2000ms"))))))))))</f>
        <v>401-600ms</v>
      </c>
      <c r="N58" t="str">
        <f t="shared" si="93"/>
        <v>401-600ms</v>
      </c>
      <c r="O58" t="str">
        <f t="shared" si="93"/>
        <v>801-1000ms</v>
      </c>
      <c r="P58">
        <v>1</v>
      </c>
      <c r="Q58" s="25"/>
    </row>
    <row r="59" spans="1:24" ht="15.75" customHeight="1">
      <c r="A59" t="str">
        <f t="shared" si="0"/>
        <v>2 26</v>
      </c>
      <c r="B59">
        <v>2</v>
      </c>
      <c r="C59">
        <f>IF(VLOOKUP($B59,$R$19:$U$31,3,FALSE)&lt;&gt;"",VLOOKUP($B59,$R$19:$U$31,3,FALSE),"")</f>
        <v>23</v>
      </c>
      <c r="D59" t="str">
        <f>IF(VLOOKUP($B59,$R$19:$U$31,4,FALSE)&lt;&gt;"",VLOOKUP($B59,$R$19:$U$31,4,FALSE),"")</f>
        <v>männlich</v>
      </c>
      <c r="E59" t="str">
        <f t="shared" si="1"/>
        <v>18-24 Jahre</v>
      </c>
      <c r="F59">
        <v>26</v>
      </c>
      <c r="G59">
        <v>416</v>
      </c>
      <c r="H59">
        <v>536</v>
      </c>
      <c r="I59">
        <v>668</v>
      </c>
      <c r="J59">
        <f>HLOOKUP(CONCATENATE("Teilnehmer  ",$B59),'Experiment 1'!$A$2:$M$33,32,FALSE)</f>
        <v>0</v>
      </c>
      <c r="K59">
        <f>HLOOKUP(CONCATENATE("Teilnehmer  ",$B59),'Experiment 2'!$A$2:$M$33,32,FALSE)</f>
        <v>2</v>
      </c>
      <c r="L59">
        <f>HLOOKUP(CONCATENATE("Teilnehmer  ",$B59),'Experiment 3'!$A$2:$M$33,32,FALSE)</f>
        <v>4</v>
      </c>
      <c r="M59" t="str">
        <f t="shared" ref="M59:O59" si="94">IF(G59&lt;=200,"&lt;=200ms",IF(G59&lt;=400,"201-400ms",IF(G59&lt;=600,"401-600ms",IF(G59&lt;=800,"601-800ms",IF(G59&lt;1000,"801-1000ms",IF(G59&lt;=1200,"1001-1200ms",IF(G59&lt;=1400,"1201-1400ms",IF(G59&lt;=1600,"1401-1600ms",IF(G59&lt;=1800,"1601-1800ms",IF(G59&lt;=2000,"1801-2000ms","&gt;2000ms"))))))))))</f>
        <v>401-600ms</v>
      </c>
      <c r="N59" t="str">
        <f t="shared" si="94"/>
        <v>401-600ms</v>
      </c>
      <c r="O59" t="str">
        <f t="shared" si="94"/>
        <v>601-800ms</v>
      </c>
      <c r="P59">
        <v>1</v>
      </c>
      <c r="Q59" s="25"/>
    </row>
    <row r="60" spans="1:24" ht="15.75" customHeight="1">
      <c r="A60" t="str">
        <f t="shared" si="0"/>
        <v>2 27</v>
      </c>
      <c r="B60">
        <v>2</v>
      </c>
      <c r="C60">
        <f>IF(VLOOKUP($B60,$R$19:$U$31,3,FALSE)&lt;&gt;"",VLOOKUP($B60,$R$19:$U$31,3,FALSE),"")</f>
        <v>23</v>
      </c>
      <c r="D60" t="str">
        <f>IF(VLOOKUP($B60,$R$19:$U$31,4,FALSE)&lt;&gt;"",VLOOKUP($B60,$R$19:$U$31,4,FALSE),"")</f>
        <v>männlich</v>
      </c>
      <c r="E60" t="str">
        <f t="shared" si="1"/>
        <v>18-24 Jahre</v>
      </c>
      <c r="F60">
        <v>27</v>
      </c>
      <c r="G60">
        <v>459</v>
      </c>
      <c r="H60">
        <v>375</v>
      </c>
      <c r="I60">
        <v>856</v>
      </c>
      <c r="J60">
        <f>HLOOKUP(CONCATENATE("Teilnehmer  ",$B60),'Experiment 1'!$A$2:$M$33,32,FALSE)</f>
        <v>0</v>
      </c>
      <c r="K60">
        <f>HLOOKUP(CONCATENATE("Teilnehmer  ",$B60),'Experiment 2'!$A$2:$M$33,32,FALSE)</f>
        <v>2</v>
      </c>
      <c r="L60">
        <f>HLOOKUP(CONCATENATE("Teilnehmer  ",$B60),'Experiment 3'!$A$2:$M$33,32,FALSE)</f>
        <v>4</v>
      </c>
      <c r="M60" t="str">
        <f t="shared" ref="M60:O60" si="95">IF(G60&lt;=200,"&lt;=200ms",IF(G60&lt;=400,"201-400ms",IF(G60&lt;=600,"401-600ms",IF(G60&lt;=800,"601-800ms",IF(G60&lt;1000,"801-1000ms",IF(G60&lt;=1200,"1001-1200ms",IF(G60&lt;=1400,"1201-1400ms",IF(G60&lt;=1600,"1401-1600ms",IF(G60&lt;=1800,"1601-1800ms",IF(G60&lt;=2000,"1801-2000ms","&gt;2000ms"))))))))))</f>
        <v>401-600ms</v>
      </c>
      <c r="N60" t="str">
        <f t="shared" si="95"/>
        <v>201-400ms</v>
      </c>
      <c r="O60" t="str">
        <f t="shared" si="95"/>
        <v>801-1000ms</v>
      </c>
      <c r="P60">
        <v>1</v>
      </c>
      <c r="Q60" s="25"/>
    </row>
    <row r="61" spans="1:24" ht="15.75" customHeight="1">
      <c r="A61" t="str">
        <f t="shared" si="0"/>
        <v>2 28</v>
      </c>
      <c r="B61">
        <v>2</v>
      </c>
      <c r="C61">
        <f>IF(VLOOKUP($B61,$R$19:$U$31,3,FALSE)&lt;&gt;"",VLOOKUP($B61,$R$19:$U$31,3,FALSE),"")</f>
        <v>23</v>
      </c>
      <c r="D61" t="str">
        <f>IF(VLOOKUP($B61,$R$19:$U$31,4,FALSE)&lt;&gt;"",VLOOKUP($B61,$R$19:$U$31,4,FALSE),"")</f>
        <v>männlich</v>
      </c>
      <c r="E61" t="str">
        <f t="shared" si="1"/>
        <v>18-24 Jahre</v>
      </c>
      <c r="F61">
        <v>28</v>
      </c>
      <c r="G61">
        <v>604</v>
      </c>
      <c r="H61">
        <v>513</v>
      </c>
      <c r="I61">
        <v>731</v>
      </c>
      <c r="J61">
        <f>HLOOKUP(CONCATENATE("Teilnehmer  ",$B61),'Experiment 1'!$A$2:$M$33,32,FALSE)</f>
        <v>0</v>
      </c>
      <c r="K61">
        <f>HLOOKUP(CONCATENATE("Teilnehmer  ",$B61),'Experiment 2'!$A$2:$M$33,32,FALSE)</f>
        <v>2</v>
      </c>
      <c r="L61">
        <f>HLOOKUP(CONCATENATE("Teilnehmer  ",$B61),'Experiment 3'!$A$2:$M$33,32,FALSE)</f>
        <v>4</v>
      </c>
      <c r="M61" t="str">
        <f t="shared" ref="M61:O61" si="96">IF(G61&lt;=200,"&lt;=200ms",IF(G61&lt;=400,"201-400ms",IF(G61&lt;=600,"401-600ms",IF(G61&lt;=800,"601-800ms",IF(G61&lt;1000,"801-1000ms",IF(G61&lt;=1200,"1001-1200ms",IF(G61&lt;=1400,"1201-1400ms",IF(G61&lt;=1600,"1401-1600ms",IF(G61&lt;=1800,"1601-1800ms",IF(G61&lt;=2000,"1801-2000ms","&gt;2000ms"))))))))))</f>
        <v>601-800ms</v>
      </c>
      <c r="N61" t="str">
        <f t="shared" si="96"/>
        <v>401-600ms</v>
      </c>
      <c r="O61" t="str">
        <f t="shared" si="96"/>
        <v>601-800ms</v>
      </c>
      <c r="P61">
        <v>1</v>
      </c>
      <c r="Q61" s="25"/>
      <c r="R61" s="25"/>
      <c r="S61" s="25"/>
      <c r="T61" s="25"/>
    </row>
    <row r="62" spans="1:24" ht="15.75" customHeight="1">
      <c r="A62" t="str">
        <f t="shared" si="0"/>
        <v>2 29</v>
      </c>
      <c r="B62">
        <v>2</v>
      </c>
      <c r="C62">
        <f>IF(VLOOKUP($B62,$R$19:$U$31,3,FALSE)&lt;&gt;"",VLOOKUP($B62,$R$19:$U$31,3,FALSE),"")</f>
        <v>23</v>
      </c>
      <c r="D62" t="str">
        <f>IF(VLOOKUP($B62,$R$19:$U$31,4,FALSE)&lt;&gt;"",VLOOKUP($B62,$R$19:$U$31,4,FALSE),"")</f>
        <v>männlich</v>
      </c>
      <c r="E62" t="str">
        <f t="shared" si="1"/>
        <v>18-24 Jahre</v>
      </c>
      <c r="F62">
        <v>29</v>
      </c>
      <c r="G62">
        <v>412</v>
      </c>
      <c r="H62">
        <v>452</v>
      </c>
      <c r="I62">
        <v>1092</v>
      </c>
      <c r="J62">
        <f>HLOOKUP(CONCATENATE("Teilnehmer  ",$B62),'Experiment 1'!$A$2:$M$33,32,FALSE)</f>
        <v>0</v>
      </c>
      <c r="K62">
        <f>HLOOKUP(CONCATENATE("Teilnehmer  ",$B62),'Experiment 2'!$A$2:$M$33,32,FALSE)</f>
        <v>2</v>
      </c>
      <c r="L62">
        <f>HLOOKUP(CONCATENATE("Teilnehmer  ",$B62),'Experiment 3'!$A$2:$M$33,32,FALSE)</f>
        <v>4</v>
      </c>
      <c r="M62" t="str">
        <f t="shared" ref="M62:O62" si="97">IF(G62&lt;=200,"&lt;=200ms",IF(G62&lt;=400,"201-400ms",IF(G62&lt;=600,"401-600ms",IF(G62&lt;=800,"601-800ms",IF(G62&lt;1000,"801-1000ms",IF(G62&lt;=1200,"1001-1200ms",IF(G62&lt;=1400,"1201-1400ms",IF(G62&lt;=1600,"1401-1600ms",IF(G62&lt;=1800,"1601-1800ms",IF(G62&lt;=2000,"1801-2000ms","&gt;2000ms"))))))))))</f>
        <v>401-600ms</v>
      </c>
      <c r="N62" t="str">
        <f t="shared" si="97"/>
        <v>401-600ms</v>
      </c>
      <c r="O62" t="str">
        <f t="shared" si="97"/>
        <v>1001-1200ms</v>
      </c>
      <c r="P62">
        <v>1</v>
      </c>
      <c r="Q62" s="25"/>
    </row>
    <row r="63" spans="1:24" ht="15.75" customHeight="1">
      <c r="A63" t="str">
        <f t="shared" si="0"/>
        <v>2 30</v>
      </c>
      <c r="B63">
        <v>2</v>
      </c>
      <c r="C63">
        <f>IF(VLOOKUP($B63,$R$19:$U$31,3,FALSE)&lt;&gt;"",VLOOKUP($B63,$R$19:$U$31,3,FALSE),"")</f>
        <v>23</v>
      </c>
      <c r="D63" t="str">
        <f>IF(VLOOKUP($B63,$R$19:$U$31,4,FALSE)&lt;&gt;"",VLOOKUP($B63,$R$19:$U$31,4,FALSE),"")</f>
        <v>männlich</v>
      </c>
      <c r="E63" t="str">
        <f t="shared" si="1"/>
        <v>18-24 Jahre</v>
      </c>
      <c r="F63">
        <v>30</v>
      </c>
      <c r="G63">
        <v>529</v>
      </c>
      <c r="H63">
        <v>604</v>
      </c>
      <c r="I63">
        <v>2367</v>
      </c>
      <c r="J63">
        <f>HLOOKUP(CONCATENATE("Teilnehmer  ",$B63),'Experiment 1'!$A$2:$M$33,32,FALSE)</f>
        <v>0</v>
      </c>
      <c r="K63">
        <f>HLOOKUP(CONCATENATE("Teilnehmer  ",$B63),'Experiment 2'!$A$2:$M$33,32,FALSE)</f>
        <v>2</v>
      </c>
      <c r="L63">
        <f>HLOOKUP(CONCATENATE("Teilnehmer  ",$B63),'Experiment 3'!$A$2:$M$33,32,FALSE)</f>
        <v>4</v>
      </c>
      <c r="M63" t="str">
        <f t="shared" ref="M63:O63" si="98">IF(G63&lt;=200,"&lt;=200ms",IF(G63&lt;=400,"201-400ms",IF(G63&lt;=600,"401-600ms",IF(G63&lt;=800,"601-800ms",IF(G63&lt;1000,"801-1000ms",IF(G63&lt;=1200,"1001-1200ms",IF(G63&lt;=1400,"1201-1400ms",IF(G63&lt;=1600,"1401-1600ms",IF(G63&lt;=1800,"1601-1800ms",IF(G63&lt;=2000,"1801-2000ms","&gt;2000ms"))))))))))</f>
        <v>401-600ms</v>
      </c>
      <c r="N63" t="str">
        <f t="shared" si="98"/>
        <v>601-800ms</v>
      </c>
      <c r="O63" t="str">
        <f t="shared" si="98"/>
        <v>&gt;2000ms</v>
      </c>
      <c r="P63">
        <v>1</v>
      </c>
      <c r="Q63" s="25"/>
    </row>
    <row r="64" spans="1:24" ht="15.75" customHeight="1">
      <c r="A64" t="str">
        <f t="shared" si="0"/>
        <v>3 1</v>
      </c>
      <c r="B64">
        <v>3</v>
      </c>
      <c r="C64">
        <f>IF(VLOOKUP($B64,$R$19:$U$31,3,FALSE)&lt;&gt;"",VLOOKUP($B64,$R$19:$U$31,3,FALSE),"")</f>
        <v>22</v>
      </c>
      <c r="D64" t="str">
        <f>IF(VLOOKUP($B64,$R$19:$U$31,4,FALSE)&lt;&gt;"",VLOOKUP($B64,$R$19:$U$31,4,FALSE),"")</f>
        <v>weiblich</v>
      </c>
      <c r="E64" t="str">
        <f t="shared" si="1"/>
        <v>18-24 Jahre</v>
      </c>
      <c r="F64">
        <v>1</v>
      </c>
      <c r="G64">
        <v>474</v>
      </c>
      <c r="H64">
        <v>344</v>
      </c>
      <c r="I64">
        <v>1520</v>
      </c>
      <c r="J64">
        <f>HLOOKUP(CONCATENATE("Teilnehmer  ",$B64),'Experiment 1'!$A$2:$M$33,32,FALSE)</f>
        <v>0</v>
      </c>
      <c r="K64">
        <f>HLOOKUP(CONCATENATE("Teilnehmer  ",$B64),'Experiment 2'!$A$2:$M$33,32,FALSE)</f>
        <v>0</v>
      </c>
      <c r="L64">
        <f>HLOOKUP(CONCATENATE("Teilnehmer  ",$B64),'Experiment 3'!$A$2:$M$33,32,FALSE)</f>
        <v>1</v>
      </c>
      <c r="M64" t="str">
        <f t="shared" ref="M64:O64" si="99">IF(G64&lt;=200,"&lt;=200ms",IF(G64&lt;=400,"201-400ms",IF(G64&lt;=600,"401-600ms",IF(G64&lt;=800,"601-800ms",IF(G64&lt;1000,"801-1000ms",IF(G64&lt;=1200,"1001-1200ms",IF(G64&lt;=1400,"1201-1400ms",IF(G64&lt;=1600,"1401-1600ms",IF(G64&lt;=1800,"1601-1800ms",IF(G64&lt;=2000,"1801-2000ms","&gt;2000ms"))))))))))</f>
        <v>401-600ms</v>
      </c>
      <c r="N64" t="str">
        <f t="shared" si="99"/>
        <v>201-400ms</v>
      </c>
      <c r="O64" t="str">
        <f t="shared" si="99"/>
        <v>1401-1600ms</v>
      </c>
      <c r="P64">
        <v>1</v>
      </c>
      <c r="Q64" s="25"/>
    </row>
    <row r="65" spans="1:17" ht="15.75" customHeight="1">
      <c r="A65" t="str">
        <f t="shared" si="0"/>
        <v>3 2</v>
      </c>
      <c r="B65">
        <v>3</v>
      </c>
      <c r="C65">
        <f>IF(VLOOKUP($B65,$R$19:$U$31,3,FALSE)&lt;&gt;"",VLOOKUP($B65,$R$19:$U$31,3,FALSE),"")</f>
        <v>22</v>
      </c>
      <c r="D65" t="str">
        <f>IF(VLOOKUP($B65,$R$19:$U$31,4,FALSE)&lt;&gt;"",VLOOKUP($B65,$R$19:$U$31,4,FALSE),"")</f>
        <v>weiblich</v>
      </c>
      <c r="E65" t="str">
        <f t="shared" si="1"/>
        <v>18-24 Jahre</v>
      </c>
      <c r="F65">
        <v>2</v>
      </c>
      <c r="G65">
        <v>676</v>
      </c>
      <c r="H65">
        <v>392</v>
      </c>
      <c r="I65">
        <v>1440</v>
      </c>
      <c r="J65">
        <f>HLOOKUP(CONCATENATE("Teilnehmer  ",$B65),'Experiment 1'!$A$2:$M$33,32,FALSE)</f>
        <v>0</v>
      </c>
      <c r="K65">
        <f>HLOOKUP(CONCATENATE("Teilnehmer  ",$B65),'Experiment 2'!$A$2:$M$33,32,FALSE)</f>
        <v>0</v>
      </c>
      <c r="L65">
        <f>HLOOKUP(CONCATENATE("Teilnehmer  ",$B65),'Experiment 3'!$A$2:$M$33,32,FALSE)</f>
        <v>1</v>
      </c>
      <c r="M65" t="str">
        <f t="shared" ref="M65:O65" si="100">IF(G65&lt;=200,"&lt;=200ms",IF(G65&lt;=400,"201-400ms",IF(G65&lt;=600,"401-600ms",IF(G65&lt;=800,"601-800ms",IF(G65&lt;1000,"801-1000ms",IF(G65&lt;=1200,"1001-1200ms",IF(G65&lt;=1400,"1201-1400ms",IF(G65&lt;=1600,"1401-1600ms",IF(G65&lt;=1800,"1601-1800ms",IF(G65&lt;=2000,"1801-2000ms","&gt;2000ms"))))))))))</f>
        <v>601-800ms</v>
      </c>
      <c r="N65" t="str">
        <f t="shared" si="100"/>
        <v>201-400ms</v>
      </c>
      <c r="O65" t="str">
        <f t="shared" si="100"/>
        <v>1401-1600ms</v>
      </c>
      <c r="P65">
        <v>1</v>
      </c>
      <c r="Q65" s="25"/>
    </row>
    <row r="66" spans="1:17" ht="15.75" customHeight="1">
      <c r="A66" t="str">
        <f t="shared" si="0"/>
        <v>3 3</v>
      </c>
      <c r="B66">
        <v>3</v>
      </c>
      <c r="C66">
        <f>IF(VLOOKUP($B66,$R$19:$U$31,3,FALSE)&lt;&gt;"",VLOOKUP($B66,$R$19:$U$31,3,FALSE),"")</f>
        <v>22</v>
      </c>
      <c r="D66" t="str">
        <f>IF(VLOOKUP($B66,$R$19:$U$31,4,FALSE)&lt;&gt;"",VLOOKUP($B66,$R$19:$U$31,4,FALSE),"")</f>
        <v>weiblich</v>
      </c>
      <c r="E66" t="str">
        <f t="shared" si="1"/>
        <v>18-24 Jahre</v>
      </c>
      <c r="F66">
        <v>3</v>
      </c>
      <c r="G66">
        <v>616</v>
      </c>
      <c r="H66">
        <v>580</v>
      </c>
      <c r="I66">
        <v>782</v>
      </c>
      <c r="J66">
        <f>HLOOKUP(CONCATENATE("Teilnehmer  ",$B66),'Experiment 1'!$A$2:$M$33,32,FALSE)</f>
        <v>0</v>
      </c>
      <c r="K66">
        <f>HLOOKUP(CONCATENATE("Teilnehmer  ",$B66),'Experiment 2'!$A$2:$M$33,32,FALSE)</f>
        <v>0</v>
      </c>
      <c r="L66">
        <f>HLOOKUP(CONCATENATE("Teilnehmer  ",$B66),'Experiment 3'!$A$2:$M$33,32,FALSE)</f>
        <v>1</v>
      </c>
      <c r="M66" t="str">
        <f t="shared" ref="M66:O66" si="101">IF(G66&lt;=200,"&lt;=200ms",IF(G66&lt;=400,"201-400ms",IF(G66&lt;=600,"401-600ms",IF(G66&lt;=800,"601-800ms",IF(G66&lt;1000,"801-1000ms",IF(G66&lt;=1200,"1001-1200ms",IF(G66&lt;=1400,"1201-1400ms",IF(G66&lt;=1600,"1401-1600ms",IF(G66&lt;=1800,"1601-1800ms",IF(G66&lt;=2000,"1801-2000ms","&gt;2000ms"))))))))))</f>
        <v>601-800ms</v>
      </c>
      <c r="N66" t="str">
        <f t="shared" si="101"/>
        <v>401-600ms</v>
      </c>
      <c r="O66" t="str">
        <f t="shared" si="101"/>
        <v>601-800ms</v>
      </c>
      <c r="P66">
        <v>1</v>
      </c>
      <c r="Q66" s="25"/>
    </row>
    <row r="67" spans="1:17" ht="15.75" customHeight="1">
      <c r="A67" t="str">
        <f t="shared" si="0"/>
        <v>3 4</v>
      </c>
      <c r="B67">
        <v>3</v>
      </c>
      <c r="C67">
        <f>IF(VLOOKUP($B67,$R$19:$U$31,3,FALSE)&lt;&gt;"",VLOOKUP($B67,$R$19:$U$31,3,FALSE),"")</f>
        <v>22</v>
      </c>
      <c r="D67" t="str">
        <f>IF(VLOOKUP($B67,$R$19:$U$31,4,FALSE)&lt;&gt;"",VLOOKUP($B67,$R$19:$U$31,4,FALSE),"")</f>
        <v>weiblich</v>
      </c>
      <c r="E67" t="str">
        <f t="shared" si="1"/>
        <v>18-24 Jahre</v>
      </c>
      <c r="F67">
        <v>4</v>
      </c>
      <c r="G67">
        <v>568</v>
      </c>
      <c r="H67">
        <v>472</v>
      </c>
      <c r="I67">
        <v>780</v>
      </c>
      <c r="J67">
        <f>HLOOKUP(CONCATENATE("Teilnehmer  ",$B67),'Experiment 1'!$A$2:$M$33,32,FALSE)</f>
        <v>0</v>
      </c>
      <c r="K67">
        <f>HLOOKUP(CONCATENATE("Teilnehmer  ",$B67),'Experiment 2'!$A$2:$M$33,32,FALSE)</f>
        <v>0</v>
      </c>
      <c r="L67">
        <f>HLOOKUP(CONCATENATE("Teilnehmer  ",$B67),'Experiment 3'!$A$2:$M$33,32,FALSE)</f>
        <v>1</v>
      </c>
      <c r="M67" t="str">
        <f t="shared" ref="M67:O67" si="102">IF(G67&lt;=200,"&lt;=200ms",IF(G67&lt;=400,"201-400ms",IF(G67&lt;=600,"401-600ms",IF(G67&lt;=800,"601-800ms",IF(G67&lt;1000,"801-1000ms",IF(G67&lt;=1200,"1001-1200ms",IF(G67&lt;=1400,"1201-1400ms",IF(G67&lt;=1600,"1401-1600ms",IF(G67&lt;=1800,"1601-1800ms",IF(G67&lt;=2000,"1801-2000ms","&gt;2000ms"))))))))))</f>
        <v>401-600ms</v>
      </c>
      <c r="N67" t="str">
        <f t="shared" si="102"/>
        <v>401-600ms</v>
      </c>
      <c r="O67" t="str">
        <f t="shared" si="102"/>
        <v>601-800ms</v>
      </c>
      <c r="P67">
        <v>1</v>
      </c>
      <c r="Q67" s="25"/>
    </row>
    <row r="68" spans="1:17" ht="15.75" customHeight="1">
      <c r="A68" t="str">
        <f t="shared" si="0"/>
        <v>3 5</v>
      </c>
      <c r="B68">
        <v>3</v>
      </c>
      <c r="C68">
        <f>IF(VLOOKUP($B68,$R$19:$U$31,3,FALSE)&lt;&gt;"",VLOOKUP($B68,$R$19:$U$31,3,FALSE),"")</f>
        <v>22</v>
      </c>
      <c r="D68" t="str">
        <f>IF(VLOOKUP($B68,$R$19:$U$31,4,FALSE)&lt;&gt;"",VLOOKUP($B68,$R$19:$U$31,4,FALSE),"")</f>
        <v>weiblich</v>
      </c>
      <c r="E68" t="str">
        <f t="shared" si="1"/>
        <v>18-24 Jahre</v>
      </c>
      <c r="F68">
        <v>5</v>
      </c>
      <c r="G68">
        <v>568</v>
      </c>
      <c r="H68">
        <v>342</v>
      </c>
      <c r="I68">
        <v>966</v>
      </c>
      <c r="J68">
        <f>HLOOKUP(CONCATENATE("Teilnehmer  ",$B68),'Experiment 1'!$A$2:$M$33,32,FALSE)</f>
        <v>0</v>
      </c>
      <c r="K68">
        <f>HLOOKUP(CONCATENATE("Teilnehmer  ",$B68),'Experiment 2'!$A$2:$M$33,32,FALSE)</f>
        <v>0</v>
      </c>
      <c r="L68">
        <f>HLOOKUP(CONCATENATE("Teilnehmer  ",$B68),'Experiment 3'!$A$2:$M$33,32,FALSE)</f>
        <v>1</v>
      </c>
      <c r="M68" t="str">
        <f t="shared" ref="M68:O68" si="103">IF(G68&lt;=200,"&lt;=200ms",IF(G68&lt;=400,"201-400ms",IF(G68&lt;=600,"401-600ms",IF(G68&lt;=800,"601-800ms",IF(G68&lt;1000,"801-1000ms",IF(G68&lt;=1200,"1001-1200ms",IF(G68&lt;=1400,"1201-1400ms",IF(G68&lt;=1600,"1401-1600ms",IF(G68&lt;=1800,"1601-1800ms",IF(G68&lt;=2000,"1801-2000ms","&gt;2000ms"))))))))))</f>
        <v>401-600ms</v>
      </c>
      <c r="N68" t="str">
        <f t="shared" si="103"/>
        <v>201-400ms</v>
      </c>
      <c r="O68" t="str">
        <f t="shared" si="103"/>
        <v>801-1000ms</v>
      </c>
      <c r="P68">
        <v>1</v>
      </c>
      <c r="Q68" s="25"/>
    </row>
    <row r="69" spans="1:17" ht="15.75" customHeight="1">
      <c r="A69" t="str">
        <f t="shared" si="0"/>
        <v>3 6</v>
      </c>
      <c r="B69">
        <v>3</v>
      </c>
      <c r="C69">
        <f>IF(VLOOKUP($B69,$R$19:$U$31,3,FALSE)&lt;&gt;"",VLOOKUP($B69,$R$19:$U$31,3,FALSE),"")</f>
        <v>22</v>
      </c>
      <c r="D69" t="str">
        <f>IF(VLOOKUP($B69,$R$19:$U$31,4,FALSE)&lt;&gt;"",VLOOKUP($B69,$R$19:$U$31,4,FALSE),"")</f>
        <v>weiblich</v>
      </c>
      <c r="E69" t="str">
        <f t="shared" si="1"/>
        <v>18-24 Jahre</v>
      </c>
      <c r="F69">
        <v>6</v>
      </c>
      <c r="G69">
        <v>596</v>
      </c>
      <c r="H69">
        <v>432</v>
      </c>
      <c r="I69">
        <v>1190</v>
      </c>
      <c r="J69">
        <f>HLOOKUP(CONCATENATE("Teilnehmer  ",$B69),'Experiment 1'!$A$2:$M$33,32,FALSE)</f>
        <v>0</v>
      </c>
      <c r="K69">
        <f>HLOOKUP(CONCATENATE("Teilnehmer  ",$B69),'Experiment 2'!$A$2:$M$33,32,FALSE)</f>
        <v>0</v>
      </c>
      <c r="L69">
        <f>HLOOKUP(CONCATENATE("Teilnehmer  ",$B69),'Experiment 3'!$A$2:$M$33,32,FALSE)</f>
        <v>1</v>
      </c>
      <c r="M69" t="str">
        <f t="shared" ref="M69:O69" si="104">IF(G69&lt;=200,"&lt;=200ms",IF(G69&lt;=400,"201-400ms",IF(G69&lt;=600,"401-600ms",IF(G69&lt;=800,"601-800ms",IF(G69&lt;1000,"801-1000ms",IF(G69&lt;=1200,"1001-1200ms",IF(G69&lt;=1400,"1201-1400ms",IF(G69&lt;=1600,"1401-1600ms",IF(G69&lt;=1800,"1601-1800ms",IF(G69&lt;=2000,"1801-2000ms","&gt;2000ms"))))))))))</f>
        <v>401-600ms</v>
      </c>
      <c r="N69" t="str">
        <f t="shared" si="104"/>
        <v>401-600ms</v>
      </c>
      <c r="O69" t="str">
        <f t="shared" si="104"/>
        <v>1001-1200ms</v>
      </c>
      <c r="P69">
        <v>1</v>
      </c>
      <c r="Q69" s="25"/>
    </row>
    <row r="70" spans="1:17" ht="15.75" customHeight="1">
      <c r="A70" t="str">
        <f t="shared" si="0"/>
        <v>3 7</v>
      </c>
      <c r="B70">
        <v>3</v>
      </c>
      <c r="C70">
        <f>IF(VLOOKUP($B70,$R$19:$U$31,3,FALSE)&lt;&gt;"",VLOOKUP($B70,$R$19:$U$31,3,FALSE),"")</f>
        <v>22</v>
      </c>
      <c r="D70" t="str">
        <f>IF(VLOOKUP($B70,$R$19:$U$31,4,FALSE)&lt;&gt;"",VLOOKUP($B70,$R$19:$U$31,4,FALSE),"")</f>
        <v>weiblich</v>
      </c>
      <c r="E70" t="str">
        <f t="shared" si="1"/>
        <v>18-24 Jahre</v>
      </c>
      <c r="F70">
        <v>7</v>
      </c>
      <c r="G70">
        <v>664</v>
      </c>
      <c r="H70">
        <v>606</v>
      </c>
      <c r="I70">
        <v>724</v>
      </c>
      <c r="J70">
        <f>HLOOKUP(CONCATENATE("Teilnehmer  ",$B70),'Experiment 1'!$A$2:$M$33,32,FALSE)</f>
        <v>0</v>
      </c>
      <c r="K70">
        <f>HLOOKUP(CONCATENATE("Teilnehmer  ",$B70),'Experiment 2'!$A$2:$M$33,32,FALSE)</f>
        <v>0</v>
      </c>
      <c r="L70">
        <f>HLOOKUP(CONCATENATE("Teilnehmer  ",$B70),'Experiment 3'!$A$2:$M$33,32,FALSE)</f>
        <v>1</v>
      </c>
      <c r="M70" t="str">
        <f t="shared" ref="M70:O70" si="105">IF(G70&lt;=200,"&lt;=200ms",IF(G70&lt;=400,"201-400ms",IF(G70&lt;=600,"401-600ms",IF(G70&lt;=800,"601-800ms",IF(G70&lt;1000,"801-1000ms",IF(G70&lt;=1200,"1001-1200ms",IF(G70&lt;=1400,"1201-1400ms",IF(G70&lt;=1600,"1401-1600ms",IF(G70&lt;=1800,"1601-1800ms",IF(G70&lt;=2000,"1801-2000ms","&gt;2000ms"))))))))))</f>
        <v>601-800ms</v>
      </c>
      <c r="N70" t="str">
        <f t="shared" si="105"/>
        <v>601-800ms</v>
      </c>
      <c r="O70" t="str">
        <f t="shared" si="105"/>
        <v>601-800ms</v>
      </c>
      <c r="P70">
        <v>1</v>
      </c>
      <c r="Q70" s="25"/>
    </row>
    <row r="71" spans="1:17" ht="15.75" customHeight="1">
      <c r="A71" t="str">
        <f t="shared" si="0"/>
        <v>3 8</v>
      </c>
      <c r="B71">
        <v>3</v>
      </c>
      <c r="C71">
        <f>IF(VLOOKUP($B71,$R$19:$U$31,3,FALSE)&lt;&gt;"",VLOOKUP($B71,$R$19:$U$31,3,FALSE),"")</f>
        <v>22</v>
      </c>
      <c r="D71" t="str">
        <f>IF(VLOOKUP($B71,$R$19:$U$31,4,FALSE)&lt;&gt;"",VLOOKUP($B71,$R$19:$U$31,4,FALSE),"")</f>
        <v>weiblich</v>
      </c>
      <c r="E71" t="str">
        <f t="shared" si="1"/>
        <v>18-24 Jahre</v>
      </c>
      <c r="F71">
        <v>8</v>
      </c>
      <c r="G71">
        <v>632</v>
      </c>
      <c r="H71">
        <v>456</v>
      </c>
      <c r="I71">
        <v>1092</v>
      </c>
      <c r="J71">
        <f>HLOOKUP(CONCATENATE("Teilnehmer  ",$B71),'Experiment 1'!$A$2:$M$33,32,FALSE)</f>
        <v>0</v>
      </c>
      <c r="K71">
        <f>HLOOKUP(CONCATENATE("Teilnehmer  ",$B71),'Experiment 2'!$A$2:$M$33,32,FALSE)</f>
        <v>0</v>
      </c>
      <c r="L71">
        <f>HLOOKUP(CONCATENATE("Teilnehmer  ",$B71),'Experiment 3'!$A$2:$M$33,32,FALSE)</f>
        <v>1</v>
      </c>
      <c r="M71" t="str">
        <f t="shared" ref="M71:O71" si="106">IF(G71&lt;=200,"&lt;=200ms",IF(G71&lt;=400,"201-400ms",IF(G71&lt;=600,"401-600ms",IF(G71&lt;=800,"601-800ms",IF(G71&lt;1000,"801-1000ms",IF(G71&lt;=1200,"1001-1200ms",IF(G71&lt;=1400,"1201-1400ms",IF(G71&lt;=1600,"1401-1600ms",IF(G71&lt;=1800,"1601-1800ms",IF(G71&lt;=2000,"1801-2000ms","&gt;2000ms"))))))))))</f>
        <v>601-800ms</v>
      </c>
      <c r="N71" t="str">
        <f t="shared" si="106"/>
        <v>401-600ms</v>
      </c>
      <c r="O71" t="str">
        <f t="shared" si="106"/>
        <v>1001-1200ms</v>
      </c>
      <c r="P71">
        <v>1</v>
      </c>
      <c r="Q71" s="25"/>
    </row>
    <row r="72" spans="1:17" ht="15.75" customHeight="1">
      <c r="A72" t="str">
        <f t="shared" si="0"/>
        <v>3 9</v>
      </c>
      <c r="B72">
        <v>3</v>
      </c>
      <c r="C72">
        <f>IF(VLOOKUP($B72,$R$19:$U$31,3,FALSE)&lt;&gt;"",VLOOKUP($B72,$R$19:$U$31,3,FALSE),"")</f>
        <v>22</v>
      </c>
      <c r="D72" t="str">
        <f>IF(VLOOKUP($B72,$R$19:$U$31,4,FALSE)&lt;&gt;"",VLOOKUP($B72,$R$19:$U$31,4,FALSE),"")</f>
        <v>weiblich</v>
      </c>
      <c r="E72" t="str">
        <f t="shared" si="1"/>
        <v>18-24 Jahre</v>
      </c>
      <c r="F72">
        <v>9</v>
      </c>
      <c r="G72">
        <v>586</v>
      </c>
      <c r="H72">
        <v>352</v>
      </c>
      <c r="I72">
        <v>660</v>
      </c>
      <c r="J72">
        <f>HLOOKUP(CONCATENATE("Teilnehmer  ",$B72),'Experiment 1'!$A$2:$M$33,32,FALSE)</f>
        <v>0</v>
      </c>
      <c r="K72">
        <f>HLOOKUP(CONCATENATE("Teilnehmer  ",$B72),'Experiment 2'!$A$2:$M$33,32,FALSE)</f>
        <v>0</v>
      </c>
      <c r="L72">
        <f>HLOOKUP(CONCATENATE("Teilnehmer  ",$B72),'Experiment 3'!$A$2:$M$33,32,FALSE)</f>
        <v>1</v>
      </c>
      <c r="M72" t="str">
        <f t="shared" ref="M72:O72" si="107">IF(G72&lt;=200,"&lt;=200ms",IF(G72&lt;=400,"201-400ms",IF(G72&lt;=600,"401-600ms",IF(G72&lt;=800,"601-800ms",IF(G72&lt;1000,"801-1000ms",IF(G72&lt;=1200,"1001-1200ms",IF(G72&lt;=1400,"1201-1400ms",IF(G72&lt;=1600,"1401-1600ms",IF(G72&lt;=1800,"1601-1800ms",IF(G72&lt;=2000,"1801-2000ms","&gt;2000ms"))))))))))</f>
        <v>401-600ms</v>
      </c>
      <c r="N72" t="str">
        <f t="shared" si="107"/>
        <v>201-400ms</v>
      </c>
      <c r="O72" t="str">
        <f t="shared" si="107"/>
        <v>601-800ms</v>
      </c>
      <c r="P72">
        <v>1</v>
      </c>
      <c r="Q72" s="25"/>
    </row>
    <row r="73" spans="1:17" ht="15.75" customHeight="1">
      <c r="A73" t="str">
        <f t="shared" si="0"/>
        <v>3 10</v>
      </c>
      <c r="B73">
        <v>3</v>
      </c>
      <c r="C73">
        <f>IF(VLOOKUP($B73,$R$19:$U$31,3,FALSE)&lt;&gt;"",VLOOKUP($B73,$R$19:$U$31,3,FALSE),"")</f>
        <v>22</v>
      </c>
      <c r="D73" t="str">
        <f>IF(VLOOKUP($B73,$R$19:$U$31,4,FALSE)&lt;&gt;"",VLOOKUP($B73,$R$19:$U$31,4,FALSE),"")</f>
        <v>weiblich</v>
      </c>
      <c r="E73" t="str">
        <f t="shared" si="1"/>
        <v>18-24 Jahre</v>
      </c>
      <c r="F73">
        <v>10</v>
      </c>
      <c r="G73">
        <v>608</v>
      </c>
      <c r="H73">
        <v>320</v>
      </c>
      <c r="I73">
        <v>604</v>
      </c>
      <c r="J73">
        <f>HLOOKUP(CONCATENATE("Teilnehmer  ",$B73),'Experiment 1'!$A$2:$M$33,32,FALSE)</f>
        <v>0</v>
      </c>
      <c r="K73">
        <f>HLOOKUP(CONCATENATE("Teilnehmer  ",$B73),'Experiment 2'!$A$2:$M$33,32,FALSE)</f>
        <v>0</v>
      </c>
      <c r="L73">
        <f>HLOOKUP(CONCATENATE("Teilnehmer  ",$B73),'Experiment 3'!$A$2:$M$33,32,FALSE)</f>
        <v>1</v>
      </c>
      <c r="M73" t="str">
        <f t="shared" ref="M73:O73" si="108">IF(G73&lt;=200,"&lt;=200ms",IF(G73&lt;=400,"201-400ms",IF(G73&lt;=600,"401-600ms",IF(G73&lt;=800,"601-800ms",IF(G73&lt;1000,"801-1000ms",IF(G73&lt;=1200,"1001-1200ms",IF(G73&lt;=1400,"1201-1400ms",IF(G73&lt;=1600,"1401-1600ms",IF(G73&lt;=1800,"1601-1800ms",IF(G73&lt;=2000,"1801-2000ms","&gt;2000ms"))))))))))</f>
        <v>601-800ms</v>
      </c>
      <c r="N73" t="str">
        <f t="shared" si="108"/>
        <v>201-400ms</v>
      </c>
      <c r="O73" t="str">
        <f t="shared" si="108"/>
        <v>601-800ms</v>
      </c>
      <c r="P73">
        <v>1</v>
      </c>
      <c r="Q73" s="25"/>
    </row>
    <row r="74" spans="1:17" ht="15.75" customHeight="1">
      <c r="A74" t="str">
        <f t="shared" si="0"/>
        <v>3 11</v>
      </c>
      <c r="B74">
        <v>3</v>
      </c>
      <c r="C74">
        <f>IF(VLOOKUP($B74,$R$19:$U$31,3,FALSE)&lt;&gt;"",VLOOKUP($B74,$R$19:$U$31,3,FALSE),"")</f>
        <v>22</v>
      </c>
      <c r="D74" t="str">
        <f>IF(VLOOKUP($B74,$R$19:$U$31,4,FALSE)&lt;&gt;"",VLOOKUP($B74,$R$19:$U$31,4,FALSE),"")</f>
        <v>weiblich</v>
      </c>
      <c r="E74" t="str">
        <f t="shared" si="1"/>
        <v>18-24 Jahre</v>
      </c>
      <c r="F74">
        <v>11</v>
      </c>
      <c r="G74">
        <v>742</v>
      </c>
      <c r="H74">
        <v>340</v>
      </c>
      <c r="I74">
        <v>1014</v>
      </c>
      <c r="J74">
        <f>HLOOKUP(CONCATENATE("Teilnehmer  ",$B74),'Experiment 1'!$A$2:$M$33,32,FALSE)</f>
        <v>0</v>
      </c>
      <c r="K74">
        <f>HLOOKUP(CONCATENATE("Teilnehmer  ",$B74),'Experiment 2'!$A$2:$M$33,32,FALSE)</f>
        <v>0</v>
      </c>
      <c r="L74">
        <f>HLOOKUP(CONCATENATE("Teilnehmer  ",$B74),'Experiment 3'!$A$2:$M$33,32,FALSE)</f>
        <v>1</v>
      </c>
      <c r="M74" t="str">
        <f t="shared" ref="M74:O74" si="109">IF(G74&lt;=200,"&lt;=200ms",IF(G74&lt;=400,"201-400ms",IF(G74&lt;=600,"401-600ms",IF(G74&lt;=800,"601-800ms",IF(G74&lt;1000,"801-1000ms",IF(G74&lt;=1200,"1001-1200ms",IF(G74&lt;=1400,"1201-1400ms",IF(G74&lt;=1600,"1401-1600ms",IF(G74&lt;=1800,"1601-1800ms",IF(G74&lt;=2000,"1801-2000ms","&gt;2000ms"))))))))))</f>
        <v>601-800ms</v>
      </c>
      <c r="N74" t="str">
        <f t="shared" si="109"/>
        <v>201-400ms</v>
      </c>
      <c r="O74" t="str">
        <f t="shared" si="109"/>
        <v>1001-1200ms</v>
      </c>
      <c r="P74">
        <v>1</v>
      </c>
      <c r="Q74" s="25"/>
    </row>
    <row r="75" spans="1:17" ht="15.75" customHeight="1">
      <c r="A75" t="str">
        <f t="shared" si="0"/>
        <v>3 12</v>
      </c>
      <c r="B75">
        <v>3</v>
      </c>
      <c r="C75">
        <f>IF(VLOOKUP($B75,$R$19:$U$31,3,FALSE)&lt;&gt;"",VLOOKUP($B75,$R$19:$U$31,3,FALSE),"")</f>
        <v>22</v>
      </c>
      <c r="D75" t="str">
        <f>IF(VLOOKUP($B75,$R$19:$U$31,4,FALSE)&lt;&gt;"",VLOOKUP($B75,$R$19:$U$31,4,FALSE),"")</f>
        <v>weiblich</v>
      </c>
      <c r="E75" t="str">
        <f t="shared" si="1"/>
        <v>18-24 Jahre</v>
      </c>
      <c r="F75">
        <v>12</v>
      </c>
      <c r="G75">
        <v>626</v>
      </c>
      <c r="H75">
        <v>348</v>
      </c>
      <c r="I75">
        <v>570</v>
      </c>
      <c r="J75">
        <f>HLOOKUP(CONCATENATE("Teilnehmer  ",$B75),'Experiment 1'!$A$2:$M$33,32,FALSE)</f>
        <v>0</v>
      </c>
      <c r="K75">
        <f>HLOOKUP(CONCATENATE("Teilnehmer  ",$B75),'Experiment 2'!$A$2:$M$33,32,FALSE)</f>
        <v>0</v>
      </c>
      <c r="L75">
        <f>HLOOKUP(CONCATENATE("Teilnehmer  ",$B75),'Experiment 3'!$A$2:$M$33,32,FALSE)</f>
        <v>1</v>
      </c>
      <c r="M75" t="str">
        <f t="shared" ref="M75:O75" si="110">IF(G75&lt;=200,"&lt;=200ms",IF(G75&lt;=400,"201-400ms",IF(G75&lt;=600,"401-600ms",IF(G75&lt;=800,"601-800ms",IF(G75&lt;1000,"801-1000ms",IF(G75&lt;=1200,"1001-1200ms",IF(G75&lt;=1400,"1201-1400ms",IF(G75&lt;=1600,"1401-1600ms",IF(G75&lt;=1800,"1601-1800ms",IF(G75&lt;=2000,"1801-2000ms","&gt;2000ms"))))))))))</f>
        <v>601-800ms</v>
      </c>
      <c r="N75" t="str">
        <f t="shared" si="110"/>
        <v>201-400ms</v>
      </c>
      <c r="O75" t="str">
        <f t="shared" si="110"/>
        <v>401-600ms</v>
      </c>
      <c r="P75">
        <v>1</v>
      </c>
      <c r="Q75" s="25"/>
    </row>
    <row r="76" spans="1:17" ht="15.75" customHeight="1">
      <c r="A76" t="str">
        <f t="shared" si="0"/>
        <v>3 13</v>
      </c>
      <c r="B76">
        <v>3</v>
      </c>
      <c r="C76">
        <f>IF(VLOOKUP($B76,$R$19:$U$31,3,FALSE)&lt;&gt;"",VLOOKUP($B76,$R$19:$U$31,3,FALSE),"")</f>
        <v>22</v>
      </c>
      <c r="D76" t="str">
        <f>IF(VLOOKUP($B76,$R$19:$U$31,4,FALSE)&lt;&gt;"",VLOOKUP($B76,$R$19:$U$31,4,FALSE),"")</f>
        <v>weiblich</v>
      </c>
      <c r="E76" t="str">
        <f t="shared" si="1"/>
        <v>18-24 Jahre</v>
      </c>
      <c r="F76">
        <v>13</v>
      </c>
      <c r="G76">
        <v>466</v>
      </c>
      <c r="H76">
        <v>404</v>
      </c>
      <c r="I76">
        <v>530</v>
      </c>
      <c r="J76">
        <f>HLOOKUP(CONCATENATE("Teilnehmer  ",$B76),'Experiment 1'!$A$2:$M$33,32,FALSE)</f>
        <v>0</v>
      </c>
      <c r="K76">
        <f>HLOOKUP(CONCATENATE("Teilnehmer  ",$B76),'Experiment 2'!$A$2:$M$33,32,FALSE)</f>
        <v>0</v>
      </c>
      <c r="L76">
        <f>HLOOKUP(CONCATENATE("Teilnehmer  ",$B76),'Experiment 3'!$A$2:$M$33,32,FALSE)</f>
        <v>1</v>
      </c>
      <c r="M76" t="str">
        <f t="shared" ref="M76:O76" si="111">IF(G76&lt;=200,"&lt;=200ms",IF(G76&lt;=400,"201-400ms",IF(G76&lt;=600,"401-600ms",IF(G76&lt;=800,"601-800ms",IF(G76&lt;1000,"801-1000ms",IF(G76&lt;=1200,"1001-1200ms",IF(G76&lt;=1400,"1201-1400ms",IF(G76&lt;=1600,"1401-1600ms",IF(G76&lt;=1800,"1601-1800ms",IF(G76&lt;=2000,"1801-2000ms","&gt;2000ms"))))))))))</f>
        <v>401-600ms</v>
      </c>
      <c r="N76" t="str">
        <f t="shared" si="111"/>
        <v>401-600ms</v>
      </c>
      <c r="O76" t="str">
        <f t="shared" si="111"/>
        <v>401-600ms</v>
      </c>
      <c r="P76">
        <v>1</v>
      </c>
      <c r="Q76" s="25"/>
    </row>
    <row r="77" spans="1:17" ht="15.75" customHeight="1">
      <c r="A77" t="str">
        <f t="shared" si="0"/>
        <v>3 14</v>
      </c>
      <c r="B77">
        <v>3</v>
      </c>
      <c r="C77">
        <f>IF(VLOOKUP($B77,$R$19:$U$31,3,FALSE)&lt;&gt;"",VLOOKUP($B77,$R$19:$U$31,3,FALSE),"")</f>
        <v>22</v>
      </c>
      <c r="D77" t="str">
        <f>IF(VLOOKUP($B77,$R$19:$U$31,4,FALSE)&lt;&gt;"",VLOOKUP($B77,$R$19:$U$31,4,FALSE),"")</f>
        <v>weiblich</v>
      </c>
      <c r="E77" t="str">
        <f t="shared" si="1"/>
        <v>18-24 Jahre</v>
      </c>
      <c r="F77">
        <v>14</v>
      </c>
      <c r="G77">
        <v>670</v>
      </c>
      <c r="H77">
        <v>406</v>
      </c>
      <c r="I77">
        <v>1034</v>
      </c>
      <c r="J77">
        <f>HLOOKUP(CONCATENATE("Teilnehmer  ",$B77),'Experiment 1'!$A$2:$M$33,32,FALSE)</f>
        <v>0</v>
      </c>
      <c r="K77">
        <f>HLOOKUP(CONCATENATE("Teilnehmer  ",$B77),'Experiment 2'!$A$2:$M$33,32,FALSE)</f>
        <v>0</v>
      </c>
      <c r="L77">
        <f>HLOOKUP(CONCATENATE("Teilnehmer  ",$B77),'Experiment 3'!$A$2:$M$33,32,FALSE)</f>
        <v>1</v>
      </c>
      <c r="M77" t="str">
        <f t="shared" ref="M77:O77" si="112">IF(G77&lt;=200,"&lt;=200ms",IF(G77&lt;=400,"201-400ms",IF(G77&lt;=600,"401-600ms",IF(G77&lt;=800,"601-800ms",IF(G77&lt;1000,"801-1000ms",IF(G77&lt;=1200,"1001-1200ms",IF(G77&lt;=1400,"1201-1400ms",IF(G77&lt;=1600,"1401-1600ms",IF(G77&lt;=1800,"1601-1800ms",IF(G77&lt;=2000,"1801-2000ms","&gt;2000ms"))))))))))</f>
        <v>601-800ms</v>
      </c>
      <c r="N77" t="str">
        <f t="shared" si="112"/>
        <v>401-600ms</v>
      </c>
      <c r="O77" t="str">
        <f t="shared" si="112"/>
        <v>1001-1200ms</v>
      </c>
      <c r="P77">
        <v>1</v>
      </c>
      <c r="Q77" s="25"/>
    </row>
    <row r="78" spans="1:17" ht="15.75" customHeight="1">
      <c r="A78" t="str">
        <f t="shared" si="0"/>
        <v>3 15</v>
      </c>
      <c r="B78">
        <v>3</v>
      </c>
      <c r="C78">
        <f>IF(VLOOKUP($B78,$R$19:$U$31,3,FALSE)&lt;&gt;"",VLOOKUP($B78,$R$19:$U$31,3,FALSE),"")</f>
        <v>22</v>
      </c>
      <c r="D78" t="str">
        <f>IF(VLOOKUP($B78,$R$19:$U$31,4,FALSE)&lt;&gt;"",VLOOKUP($B78,$R$19:$U$31,4,FALSE),"")</f>
        <v>weiblich</v>
      </c>
      <c r="E78" t="str">
        <f t="shared" si="1"/>
        <v>18-24 Jahre</v>
      </c>
      <c r="F78">
        <v>15</v>
      </c>
      <c r="G78">
        <v>680</v>
      </c>
      <c r="H78">
        <v>406</v>
      </c>
      <c r="I78">
        <v>590</v>
      </c>
      <c r="J78">
        <f>HLOOKUP(CONCATENATE("Teilnehmer  ",$B78),'Experiment 1'!$A$2:$M$33,32,FALSE)</f>
        <v>0</v>
      </c>
      <c r="K78">
        <f>HLOOKUP(CONCATENATE("Teilnehmer  ",$B78),'Experiment 2'!$A$2:$M$33,32,FALSE)</f>
        <v>0</v>
      </c>
      <c r="L78">
        <f>HLOOKUP(CONCATENATE("Teilnehmer  ",$B78),'Experiment 3'!$A$2:$M$33,32,FALSE)</f>
        <v>1</v>
      </c>
      <c r="M78" t="str">
        <f t="shared" ref="M78:O78" si="113">IF(G78&lt;=200,"&lt;=200ms",IF(G78&lt;=400,"201-400ms",IF(G78&lt;=600,"401-600ms",IF(G78&lt;=800,"601-800ms",IF(G78&lt;1000,"801-1000ms",IF(G78&lt;=1200,"1001-1200ms",IF(G78&lt;=1400,"1201-1400ms",IF(G78&lt;=1600,"1401-1600ms",IF(G78&lt;=1800,"1601-1800ms",IF(G78&lt;=2000,"1801-2000ms","&gt;2000ms"))))))))))</f>
        <v>601-800ms</v>
      </c>
      <c r="N78" t="str">
        <f t="shared" si="113"/>
        <v>401-600ms</v>
      </c>
      <c r="O78" t="str">
        <f t="shared" si="113"/>
        <v>401-600ms</v>
      </c>
      <c r="P78">
        <v>1</v>
      </c>
      <c r="Q78" s="25"/>
    </row>
    <row r="79" spans="1:17" ht="15.75" customHeight="1">
      <c r="A79" t="str">
        <f t="shared" si="0"/>
        <v>3 16</v>
      </c>
      <c r="B79">
        <v>3</v>
      </c>
      <c r="C79">
        <f>IF(VLOOKUP($B79,$R$19:$U$31,3,FALSE)&lt;&gt;"",VLOOKUP($B79,$R$19:$U$31,3,FALSE),"")</f>
        <v>22</v>
      </c>
      <c r="D79" t="str">
        <f>IF(VLOOKUP($B79,$R$19:$U$31,4,FALSE)&lt;&gt;"",VLOOKUP($B79,$R$19:$U$31,4,FALSE),"")</f>
        <v>weiblich</v>
      </c>
      <c r="E79" t="str">
        <f t="shared" si="1"/>
        <v>18-24 Jahre</v>
      </c>
      <c r="F79">
        <v>16</v>
      </c>
      <c r="G79">
        <v>476</v>
      </c>
      <c r="H79">
        <v>368</v>
      </c>
      <c r="I79">
        <v>1092</v>
      </c>
      <c r="J79">
        <f>HLOOKUP(CONCATENATE("Teilnehmer  ",$B79),'Experiment 1'!$A$2:$M$33,32,FALSE)</f>
        <v>0</v>
      </c>
      <c r="K79">
        <f>HLOOKUP(CONCATENATE("Teilnehmer  ",$B79),'Experiment 2'!$A$2:$M$33,32,FALSE)</f>
        <v>0</v>
      </c>
      <c r="L79">
        <f>HLOOKUP(CONCATENATE("Teilnehmer  ",$B79),'Experiment 3'!$A$2:$M$33,32,FALSE)</f>
        <v>1</v>
      </c>
      <c r="M79" t="str">
        <f t="shared" ref="M79:O79" si="114">IF(G79&lt;=200,"&lt;=200ms",IF(G79&lt;=400,"201-400ms",IF(G79&lt;=600,"401-600ms",IF(G79&lt;=800,"601-800ms",IF(G79&lt;1000,"801-1000ms",IF(G79&lt;=1200,"1001-1200ms",IF(G79&lt;=1400,"1201-1400ms",IF(G79&lt;=1600,"1401-1600ms",IF(G79&lt;=1800,"1601-1800ms",IF(G79&lt;=2000,"1801-2000ms","&gt;2000ms"))))))))))</f>
        <v>401-600ms</v>
      </c>
      <c r="N79" t="str">
        <f t="shared" si="114"/>
        <v>201-400ms</v>
      </c>
      <c r="O79" t="str">
        <f t="shared" si="114"/>
        <v>1001-1200ms</v>
      </c>
      <c r="P79">
        <v>1</v>
      </c>
      <c r="Q79" s="25"/>
    </row>
    <row r="80" spans="1:17" ht="15.75" customHeight="1">
      <c r="A80" t="str">
        <f t="shared" si="0"/>
        <v>3 17</v>
      </c>
      <c r="B80">
        <v>3</v>
      </c>
      <c r="C80">
        <f>IF(VLOOKUP($B80,$R$19:$U$31,3,FALSE)&lt;&gt;"",VLOOKUP($B80,$R$19:$U$31,3,FALSE),"")</f>
        <v>22</v>
      </c>
      <c r="D80" t="str">
        <f>IF(VLOOKUP($B80,$R$19:$U$31,4,FALSE)&lt;&gt;"",VLOOKUP($B80,$R$19:$U$31,4,FALSE),"")</f>
        <v>weiblich</v>
      </c>
      <c r="E80" t="str">
        <f t="shared" si="1"/>
        <v>18-24 Jahre</v>
      </c>
      <c r="F80">
        <v>17</v>
      </c>
      <c r="G80">
        <v>470</v>
      </c>
      <c r="H80">
        <v>364</v>
      </c>
      <c r="I80">
        <v>850</v>
      </c>
      <c r="J80">
        <f>HLOOKUP(CONCATENATE("Teilnehmer  ",$B80),'Experiment 1'!$A$2:$M$33,32,FALSE)</f>
        <v>0</v>
      </c>
      <c r="K80">
        <f>HLOOKUP(CONCATENATE("Teilnehmer  ",$B80),'Experiment 2'!$A$2:$M$33,32,FALSE)</f>
        <v>0</v>
      </c>
      <c r="L80">
        <f>HLOOKUP(CONCATENATE("Teilnehmer  ",$B80),'Experiment 3'!$A$2:$M$33,32,FALSE)</f>
        <v>1</v>
      </c>
      <c r="M80" t="str">
        <f t="shared" ref="M80:O80" si="115">IF(G80&lt;=200,"&lt;=200ms",IF(G80&lt;=400,"201-400ms",IF(G80&lt;=600,"401-600ms",IF(G80&lt;=800,"601-800ms",IF(G80&lt;1000,"801-1000ms",IF(G80&lt;=1200,"1001-1200ms",IF(G80&lt;=1400,"1201-1400ms",IF(G80&lt;=1600,"1401-1600ms",IF(G80&lt;=1800,"1601-1800ms",IF(G80&lt;=2000,"1801-2000ms","&gt;2000ms"))))))))))</f>
        <v>401-600ms</v>
      </c>
      <c r="N80" t="str">
        <f t="shared" si="115"/>
        <v>201-400ms</v>
      </c>
      <c r="O80" t="str">
        <f t="shared" si="115"/>
        <v>801-1000ms</v>
      </c>
      <c r="P80">
        <v>1</v>
      </c>
      <c r="Q80" s="25"/>
    </row>
    <row r="81" spans="1:17" ht="15.75" customHeight="1">
      <c r="A81" t="str">
        <f t="shared" si="0"/>
        <v>3 18</v>
      </c>
      <c r="B81">
        <v>3</v>
      </c>
      <c r="C81">
        <f>IF(VLOOKUP($B81,$R$19:$U$31,3,FALSE)&lt;&gt;"",VLOOKUP($B81,$R$19:$U$31,3,FALSE),"")</f>
        <v>22</v>
      </c>
      <c r="D81" t="str">
        <f>IF(VLOOKUP($B81,$R$19:$U$31,4,FALSE)&lt;&gt;"",VLOOKUP($B81,$R$19:$U$31,4,FALSE),"")</f>
        <v>weiblich</v>
      </c>
      <c r="E81" t="str">
        <f t="shared" si="1"/>
        <v>18-24 Jahre</v>
      </c>
      <c r="F81">
        <v>18</v>
      </c>
      <c r="G81">
        <v>302</v>
      </c>
      <c r="H81">
        <v>362</v>
      </c>
      <c r="I81">
        <v>940</v>
      </c>
      <c r="J81">
        <f>HLOOKUP(CONCATENATE("Teilnehmer  ",$B81),'Experiment 1'!$A$2:$M$33,32,FALSE)</f>
        <v>0</v>
      </c>
      <c r="K81">
        <f>HLOOKUP(CONCATENATE("Teilnehmer  ",$B81),'Experiment 2'!$A$2:$M$33,32,FALSE)</f>
        <v>0</v>
      </c>
      <c r="L81">
        <f>HLOOKUP(CONCATENATE("Teilnehmer  ",$B81),'Experiment 3'!$A$2:$M$33,32,FALSE)</f>
        <v>1</v>
      </c>
      <c r="M81" t="str">
        <f t="shared" ref="M81:O81" si="116">IF(G81&lt;=200,"&lt;=200ms",IF(G81&lt;=400,"201-400ms",IF(G81&lt;=600,"401-600ms",IF(G81&lt;=800,"601-800ms",IF(G81&lt;1000,"801-1000ms",IF(G81&lt;=1200,"1001-1200ms",IF(G81&lt;=1400,"1201-1400ms",IF(G81&lt;=1600,"1401-1600ms",IF(G81&lt;=1800,"1601-1800ms",IF(G81&lt;=2000,"1801-2000ms","&gt;2000ms"))))))))))</f>
        <v>201-400ms</v>
      </c>
      <c r="N81" t="str">
        <f t="shared" si="116"/>
        <v>201-400ms</v>
      </c>
      <c r="O81" t="str">
        <f t="shared" si="116"/>
        <v>801-1000ms</v>
      </c>
      <c r="P81">
        <v>1</v>
      </c>
      <c r="Q81" s="25"/>
    </row>
    <row r="82" spans="1:17" ht="15.75" customHeight="1">
      <c r="A82" t="str">
        <f t="shared" si="0"/>
        <v>3 19</v>
      </c>
      <c r="B82">
        <v>3</v>
      </c>
      <c r="C82">
        <f>IF(VLOOKUP($B82,$R$19:$U$31,3,FALSE)&lt;&gt;"",VLOOKUP($B82,$R$19:$U$31,3,FALSE),"")</f>
        <v>22</v>
      </c>
      <c r="D82" t="str">
        <f>IF(VLOOKUP($B82,$R$19:$U$31,4,FALSE)&lt;&gt;"",VLOOKUP($B82,$R$19:$U$31,4,FALSE),"")</f>
        <v>weiblich</v>
      </c>
      <c r="E82" t="str">
        <f t="shared" si="1"/>
        <v>18-24 Jahre</v>
      </c>
      <c r="F82">
        <v>19</v>
      </c>
      <c r="G82">
        <v>372</v>
      </c>
      <c r="H82">
        <v>458</v>
      </c>
      <c r="I82">
        <v>626</v>
      </c>
      <c r="J82">
        <f>HLOOKUP(CONCATENATE("Teilnehmer  ",$B82),'Experiment 1'!$A$2:$M$33,32,FALSE)</f>
        <v>0</v>
      </c>
      <c r="K82">
        <f>HLOOKUP(CONCATENATE("Teilnehmer  ",$B82),'Experiment 2'!$A$2:$M$33,32,FALSE)</f>
        <v>0</v>
      </c>
      <c r="L82">
        <f>HLOOKUP(CONCATENATE("Teilnehmer  ",$B82),'Experiment 3'!$A$2:$M$33,32,FALSE)</f>
        <v>1</v>
      </c>
      <c r="M82" t="str">
        <f t="shared" ref="M82:O82" si="117">IF(G82&lt;=200,"&lt;=200ms",IF(G82&lt;=400,"201-400ms",IF(G82&lt;=600,"401-600ms",IF(G82&lt;=800,"601-800ms",IF(G82&lt;1000,"801-1000ms",IF(G82&lt;=1200,"1001-1200ms",IF(G82&lt;=1400,"1201-1400ms",IF(G82&lt;=1600,"1401-1600ms",IF(G82&lt;=1800,"1601-1800ms",IF(G82&lt;=2000,"1801-2000ms","&gt;2000ms"))))))))))</f>
        <v>201-400ms</v>
      </c>
      <c r="N82" t="str">
        <f t="shared" si="117"/>
        <v>401-600ms</v>
      </c>
      <c r="O82" t="str">
        <f t="shared" si="117"/>
        <v>601-800ms</v>
      </c>
      <c r="P82">
        <v>1</v>
      </c>
      <c r="Q82" s="25"/>
    </row>
    <row r="83" spans="1:17" ht="15.75" customHeight="1">
      <c r="A83" t="str">
        <f t="shared" si="0"/>
        <v>3 20</v>
      </c>
      <c r="B83">
        <v>3</v>
      </c>
      <c r="C83">
        <f>IF(VLOOKUP($B83,$R$19:$U$31,3,FALSE)&lt;&gt;"",VLOOKUP($B83,$R$19:$U$31,3,FALSE),"")</f>
        <v>22</v>
      </c>
      <c r="D83" t="str">
        <f>IF(VLOOKUP($B83,$R$19:$U$31,4,FALSE)&lt;&gt;"",VLOOKUP($B83,$R$19:$U$31,4,FALSE),"")</f>
        <v>weiblich</v>
      </c>
      <c r="E83" t="str">
        <f t="shared" si="1"/>
        <v>18-24 Jahre</v>
      </c>
      <c r="F83">
        <v>20</v>
      </c>
      <c r="G83">
        <v>444</v>
      </c>
      <c r="H83">
        <v>331</v>
      </c>
      <c r="I83">
        <v>1504</v>
      </c>
      <c r="J83">
        <f>HLOOKUP(CONCATENATE("Teilnehmer  ",$B83),'Experiment 1'!$A$2:$M$33,32,FALSE)</f>
        <v>0</v>
      </c>
      <c r="K83">
        <f>HLOOKUP(CONCATENATE("Teilnehmer  ",$B83),'Experiment 2'!$A$2:$M$33,32,FALSE)</f>
        <v>0</v>
      </c>
      <c r="L83">
        <f>HLOOKUP(CONCATENATE("Teilnehmer  ",$B83),'Experiment 3'!$A$2:$M$33,32,FALSE)</f>
        <v>1</v>
      </c>
      <c r="M83" t="str">
        <f t="shared" ref="M83:O83" si="118">IF(G83&lt;=200,"&lt;=200ms",IF(G83&lt;=400,"201-400ms",IF(G83&lt;=600,"401-600ms",IF(G83&lt;=800,"601-800ms",IF(G83&lt;1000,"801-1000ms",IF(G83&lt;=1200,"1001-1200ms",IF(G83&lt;=1400,"1201-1400ms",IF(G83&lt;=1600,"1401-1600ms",IF(G83&lt;=1800,"1601-1800ms",IF(G83&lt;=2000,"1801-2000ms","&gt;2000ms"))))))))))</f>
        <v>401-600ms</v>
      </c>
      <c r="N83" t="str">
        <f t="shared" si="118"/>
        <v>201-400ms</v>
      </c>
      <c r="O83" t="str">
        <f t="shared" si="118"/>
        <v>1401-1600ms</v>
      </c>
      <c r="P83">
        <v>1</v>
      </c>
      <c r="Q83" s="25"/>
    </row>
    <row r="84" spans="1:17" ht="15.75" customHeight="1">
      <c r="A84" t="str">
        <f t="shared" si="0"/>
        <v>3 21</v>
      </c>
      <c r="B84">
        <v>3</v>
      </c>
      <c r="C84">
        <f>IF(VLOOKUP($B84,$R$19:$U$31,3,FALSE)&lt;&gt;"",VLOOKUP($B84,$R$19:$U$31,3,FALSE),"")</f>
        <v>22</v>
      </c>
      <c r="D84" t="str">
        <f>IF(VLOOKUP($B84,$R$19:$U$31,4,FALSE)&lt;&gt;"",VLOOKUP($B84,$R$19:$U$31,4,FALSE),"")</f>
        <v>weiblich</v>
      </c>
      <c r="E84" t="str">
        <f t="shared" si="1"/>
        <v>18-24 Jahre</v>
      </c>
      <c r="F84">
        <v>21</v>
      </c>
      <c r="G84">
        <v>332</v>
      </c>
      <c r="H84">
        <v>359</v>
      </c>
      <c r="I84">
        <v>722</v>
      </c>
      <c r="J84">
        <f>HLOOKUP(CONCATENATE("Teilnehmer  ",$B84),'Experiment 1'!$A$2:$M$33,32,FALSE)</f>
        <v>0</v>
      </c>
      <c r="K84">
        <f>HLOOKUP(CONCATENATE("Teilnehmer  ",$B84),'Experiment 2'!$A$2:$M$33,32,FALSE)</f>
        <v>0</v>
      </c>
      <c r="L84">
        <f>HLOOKUP(CONCATENATE("Teilnehmer  ",$B84),'Experiment 3'!$A$2:$M$33,32,FALSE)</f>
        <v>1</v>
      </c>
      <c r="M84" t="str">
        <f t="shared" ref="M84:O84" si="119">IF(G84&lt;=200,"&lt;=200ms",IF(G84&lt;=400,"201-400ms",IF(G84&lt;=600,"401-600ms",IF(G84&lt;=800,"601-800ms",IF(G84&lt;1000,"801-1000ms",IF(G84&lt;=1200,"1001-1200ms",IF(G84&lt;=1400,"1201-1400ms",IF(G84&lt;=1600,"1401-1600ms",IF(G84&lt;=1800,"1601-1800ms",IF(G84&lt;=2000,"1801-2000ms","&gt;2000ms"))))))))))</f>
        <v>201-400ms</v>
      </c>
      <c r="N84" t="str">
        <f t="shared" si="119"/>
        <v>201-400ms</v>
      </c>
      <c r="O84" t="str">
        <f t="shared" si="119"/>
        <v>601-800ms</v>
      </c>
      <c r="P84">
        <v>1</v>
      </c>
      <c r="Q84" s="25"/>
    </row>
    <row r="85" spans="1:17" ht="15.75" customHeight="1">
      <c r="A85" t="str">
        <f t="shared" si="0"/>
        <v>3 22</v>
      </c>
      <c r="B85">
        <v>3</v>
      </c>
      <c r="C85">
        <f>IF(VLOOKUP($B85,$R$19:$U$31,3,FALSE)&lt;&gt;"",VLOOKUP($B85,$R$19:$U$31,3,FALSE),"")</f>
        <v>22</v>
      </c>
      <c r="D85" t="str">
        <f>IF(VLOOKUP($B85,$R$19:$U$31,4,FALSE)&lt;&gt;"",VLOOKUP($B85,$R$19:$U$31,4,FALSE),"")</f>
        <v>weiblich</v>
      </c>
      <c r="E85" t="str">
        <f t="shared" si="1"/>
        <v>18-24 Jahre</v>
      </c>
      <c r="F85">
        <v>22</v>
      </c>
      <c r="G85">
        <v>394</v>
      </c>
      <c r="H85">
        <v>447</v>
      </c>
      <c r="I85">
        <v>630</v>
      </c>
      <c r="J85">
        <f>HLOOKUP(CONCATENATE("Teilnehmer  ",$B85),'Experiment 1'!$A$2:$M$33,32,FALSE)</f>
        <v>0</v>
      </c>
      <c r="K85">
        <f>HLOOKUP(CONCATENATE("Teilnehmer  ",$B85),'Experiment 2'!$A$2:$M$33,32,FALSE)</f>
        <v>0</v>
      </c>
      <c r="L85">
        <f>HLOOKUP(CONCATENATE("Teilnehmer  ",$B85),'Experiment 3'!$A$2:$M$33,32,FALSE)</f>
        <v>1</v>
      </c>
      <c r="M85" t="str">
        <f t="shared" ref="M85:O85" si="120">IF(G85&lt;=200,"&lt;=200ms",IF(G85&lt;=400,"201-400ms",IF(G85&lt;=600,"401-600ms",IF(G85&lt;=800,"601-800ms",IF(G85&lt;1000,"801-1000ms",IF(G85&lt;=1200,"1001-1200ms",IF(G85&lt;=1400,"1201-1400ms",IF(G85&lt;=1600,"1401-1600ms",IF(G85&lt;=1800,"1601-1800ms",IF(G85&lt;=2000,"1801-2000ms","&gt;2000ms"))))))))))</f>
        <v>201-400ms</v>
      </c>
      <c r="N85" t="str">
        <f t="shared" si="120"/>
        <v>401-600ms</v>
      </c>
      <c r="O85" t="str">
        <f t="shared" si="120"/>
        <v>601-800ms</v>
      </c>
      <c r="P85">
        <v>1</v>
      </c>
      <c r="Q85" s="25"/>
    </row>
    <row r="86" spans="1:17" ht="15.75" customHeight="1">
      <c r="A86" t="str">
        <f t="shared" si="0"/>
        <v>3 23</v>
      </c>
      <c r="B86">
        <v>3</v>
      </c>
      <c r="C86">
        <f>IF(VLOOKUP($B86,$R$19:$U$31,3,FALSE)&lt;&gt;"",VLOOKUP($B86,$R$19:$U$31,3,FALSE),"")</f>
        <v>22</v>
      </c>
      <c r="D86" t="str">
        <f>IF(VLOOKUP($B86,$R$19:$U$31,4,FALSE)&lt;&gt;"",VLOOKUP($B86,$R$19:$U$31,4,FALSE),"")</f>
        <v>weiblich</v>
      </c>
      <c r="E86" t="str">
        <f t="shared" si="1"/>
        <v>18-24 Jahre</v>
      </c>
      <c r="F86">
        <v>23</v>
      </c>
      <c r="G86">
        <v>374</v>
      </c>
      <c r="H86">
        <v>592</v>
      </c>
      <c r="I86">
        <v>890</v>
      </c>
      <c r="J86">
        <f>HLOOKUP(CONCATENATE("Teilnehmer  ",$B86),'Experiment 1'!$A$2:$M$33,32,FALSE)</f>
        <v>0</v>
      </c>
      <c r="K86">
        <f>HLOOKUP(CONCATENATE("Teilnehmer  ",$B86),'Experiment 2'!$A$2:$M$33,32,FALSE)</f>
        <v>0</v>
      </c>
      <c r="L86">
        <f>HLOOKUP(CONCATENATE("Teilnehmer  ",$B86),'Experiment 3'!$A$2:$M$33,32,FALSE)</f>
        <v>1</v>
      </c>
      <c r="M86" t="str">
        <f t="shared" ref="M86:O86" si="121">IF(G86&lt;=200,"&lt;=200ms",IF(G86&lt;=400,"201-400ms",IF(G86&lt;=600,"401-600ms",IF(G86&lt;=800,"601-800ms",IF(G86&lt;1000,"801-1000ms",IF(G86&lt;=1200,"1001-1200ms",IF(G86&lt;=1400,"1201-1400ms",IF(G86&lt;=1600,"1401-1600ms",IF(G86&lt;=1800,"1601-1800ms",IF(G86&lt;=2000,"1801-2000ms","&gt;2000ms"))))))))))</f>
        <v>201-400ms</v>
      </c>
      <c r="N86" t="str">
        <f t="shared" si="121"/>
        <v>401-600ms</v>
      </c>
      <c r="O86" t="str">
        <f t="shared" si="121"/>
        <v>801-1000ms</v>
      </c>
      <c r="P86">
        <v>1</v>
      </c>
      <c r="Q86" s="25"/>
    </row>
    <row r="87" spans="1:17" ht="15.75" customHeight="1">
      <c r="A87" t="str">
        <f t="shared" si="0"/>
        <v>3 24</v>
      </c>
      <c r="B87">
        <v>3</v>
      </c>
      <c r="C87">
        <f>IF(VLOOKUP($B87,$R$19:$U$31,3,FALSE)&lt;&gt;"",VLOOKUP($B87,$R$19:$U$31,3,FALSE),"")</f>
        <v>22</v>
      </c>
      <c r="D87" t="str">
        <f>IF(VLOOKUP($B87,$R$19:$U$31,4,FALSE)&lt;&gt;"",VLOOKUP($B87,$R$19:$U$31,4,FALSE),"")</f>
        <v>weiblich</v>
      </c>
      <c r="E87" t="str">
        <f t="shared" si="1"/>
        <v>18-24 Jahre</v>
      </c>
      <c r="F87">
        <v>24</v>
      </c>
      <c r="G87">
        <v>330</v>
      </c>
      <c r="H87">
        <v>339</v>
      </c>
      <c r="I87">
        <v>686</v>
      </c>
      <c r="J87">
        <f>HLOOKUP(CONCATENATE("Teilnehmer  ",$B87),'Experiment 1'!$A$2:$M$33,32,FALSE)</f>
        <v>0</v>
      </c>
      <c r="K87">
        <f>HLOOKUP(CONCATENATE("Teilnehmer  ",$B87),'Experiment 2'!$A$2:$M$33,32,FALSE)</f>
        <v>0</v>
      </c>
      <c r="L87">
        <f>HLOOKUP(CONCATENATE("Teilnehmer  ",$B87),'Experiment 3'!$A$2:$M$33,32,FALSE)</f>
        <v>1</v>
      </c>
      <c r="M87" t="str">
        <f t="shared" ref="M87:O87" si="122">IF(G87&lt;=200,"&lt;=200ms",IF(G87&lt;=400,"201-400ms",IF(G87&lt;=600,"401-600ms",IF(G87&lt;=800,"601-800ms",IF(G87&lt;1000,"801-1000ms",IF(G87&lt;=1200,"1001-1200ms",IF(G87&lt;=1400,"1201-1400ms",IF(G87&lt;=1600,"1401-1600ms",IF(G87&lt;=1800,"1601-1800ms",IF(G87&lt;=2000,"1801-2000ms","&gt;2000ms"))))))))))</f>
        <v>201-400ms</v>
      </c>
      <c r="N87" t="str">
        <f t="shared" si="122"/>
        <v>201-400ms</v>
      </c>
      <c r="O87" t="str">
        <f t="shared" si="122"/>
        <v>601-800ms</v>
      </c>
      <c r="P87">
        <v>1</v>
      </c>
      <c r="Q87" s="25"/>
    </row>
    <row r="88" spans="1:17" ht="15.75" customHeight="1">
      <c r="A88" t="str">
        <f t="shared" si="0"/>
        <v>3 25</v>
      </c>
      <c r="B88">
        <v>3</v>
      </c>
      <c r="C88">
        <f>IF(VLOOKUP($B88,$R$19:$U$31,3,FALSE)&lt;&gt;"",VLOOKUP($B88,$R$19:$U$31,3,FALSE),"")</f>
        <v>22</v>
      </c>
      <c r="D88" t="str">
        <f>IF(VLOOKUP($B88,$R$19:$U$31,4,FALSE)&lt;&gt;"",VLOOKUP($B88,$R$19:$U$31,4,FALSE),"")</f>
        <v>weiblich</v>
      </c>
      <c r="E88" t="str">
        <f t="shared" si="1"/>
        <v>18-24 Jahre</v>
      </c>
      <c r="F88">
        <v>25</v>
      </c>
      <c r="G88">
        <v>1092</v>
      </c>
      <c r="H88">
        <v>398</v>
      </c>
      <c r="I88">
        <v>708</v>
      </c>
      <c r="J88">
        <f>HLOOKUP(CONCATENATE("Teilnehmer  ",$B88),'Experiment 1'!$A$2:$M$33,32,FALSE)</f>
        <v>0</v>
      </c>
      <c r="K88">
        <f>HLOOKUP(CONCATENATE("Teilnehmer  ",$B88),'Experiment 2'!$A$2:$M$33,32,FALSE)</f>
        <v>0</v>
      </c>
      <c r="L88">
        <f>HLOOKUP(CONCATENATE("Teilnehmer  ",$B88),'Experiment 3'!$A$2:$M$33,32,FALSE)</f>
        <v>1</v>
      </c>
      <c r="M88" t="str">
        <f t="shared" ref="M88:O88" si="123">IF(G88&lt;=200,"&lt;=200ms",IF(G88&lt;=400,"201-400ms",IF(G88&lt;=600,"401-600ms",IF(G88&lt;=800,"601-800ms",IF(G88&lt;1000,"801-1000ms",IF(G88&lt;=1200,"1001-1200ms",IF(G88&lt;=1400,"1201-1400ms",IF(G88&lt;=1600,"1401-1600ms",IF(G88&lt;=1800,"1601-1800ms",IF(G88&lt;=2000,"1801-2000ms","&gt;2000ms"))))))))))</f>
        <v>1001-1200ms</v>
      </c>
      <c r="N88" t="str">
        <f t="shared" si="123"/>
        <v>201-400ms</v>
      </c>
      <c r="O88" t="str">
        <f t="shared" si="123"/>
        <v>601-800ms</v>
      </c>
      <c r="P88">
        <v>1</v>
      </c>
      <c r="Q88" s="25"/>
    </row>
    <row r="89" spans="1:17" ht="15.75" customHeight="1">
      <c r="A89" t="str">
        <f t="shared" si="0"/>
        <v>3 26</v>
      </c>
      <c r="B89">
        <v>3</v>
      </c>
      <c r="C89">
        <f>IF(VLOOKUP($B89,$R$19:$U$31,3,FALSE)&lt;&gt;"",VLOOKUP($B89,$R$19:$U$31,3,FALSE),"")</f>
        <v>22</v>
      </c>
      <c r="D89" t="str">
        <f>IF(VLOOKUP($B89,$R$19:$U$31,4,FALSE)&lt;&gt;"",VLOOKUP($B89,$R$19:$U$31,4,FALSE),"")</f>
        <v>weiblich</v>
      </c>
      <c r="E89" t="str">
        <f t="shared" si="1"/>
        <v>18-24 Jahre</v>
      </c>
      <c r="F89">
        <v>26</v>
      </c>
      <c r="G89">
        <v>400</v>
      </c>
      <c r="H89">
        <v>507</v>
      </c>
      <c r="I89">
        <v>966</v>
      </c>
      <c r="J89">
        <f>HLOOKUP(CONCATENATE("Teilnehmer  ",$B89),'Experiment 1'!$A$2:$M$33,32,FALSE)</f>
        <v>0</v>
      </c>
      <c r="K89">
        <f>HLOOKUP(CONCATENATE("Teilnehmer  ",$B89),'Experiment 2'!$A$2:$M$33,32,FALSE)</f>
        <v>0</v>
      </c>
      <c r="L89">
        <f>HLOOKUP(CONCATENATE("Teilnehmer  ",$B89),'Experiment 3'!$A$2:$M$33,32,FALSE)</f>
        <v>1</v>
      </c>
      <c r="M89" t="str">
        <f t="shared" ref="M89:O89" si="124">IF(G89&lt;=200,"&lt;=200ms",IF(G89&lt;=400,"201-400ms",IF(G89&lt;=600,"401-600ms",IF(G89&lt;=800,"601-800ms",IF(G89&lt;1000,"801-1000ms",IF(G89&lt;=1200,"1001-1200ms",IF(G89&lt;=1400,"1201-1400ms",IF(G89&lt;=1600,"1401-1600ms",IF(G89&lt;=1800,"1601-1800ms",IF(G89&lt;=2000,"1801-2000ms","&gt;2000ms"))))))))))</f>
        <v>201-400ms</v>
      </c>
      <c r="N89" t="str">
        <f t="shared" si="124"/>
        <v>401-600ms</v>
      </c>
      <c r="O89" t="str">
        <f t="shared" si="124"/>
        <v>801-1000ms</v>
      </c>
      <c r="P89">
        <v>1</v>
      </c>
      <c r="Q89" s="25"/>
    </row>
    <row r="90" spans="1:17" ht="15.75" customHeight="1">
      <c r="A90" t="str">
        <f t="shared" si="0"/>
        <v>3 27</v>
      </c>
      <c r="B90">
        <v>3</v>
      </c>
      <c r="C90">
        <f>IF(VLOOKUP($B90,$R$19:$U$31,3,FALSE)&lt;&gt;"",VLOOKUP($B90,$R$19:$U$31,3,FALSE),"")</f>
        <v>22</v>
      </c>
      <c r="D90" t="str">
        <f>IF(VLOOKUP($B90,$R$19:$U$31,4,FALSE)&lt;&gt;"",VLOOKUP($B90,$R$19:$U$31,4,FALSE),"")</f>
        <v>weiblich</v>
      </c>
      <c r="E90" t="str">
        <f t="shared" si="1"/>
        <v>18-24 Jahre</v>
      </c>
      <c r="F90">
        <v>27</v>
      </c>
      <c r="G90">
        <v>360</v>
      </c>
      <c r="H90">
        <v>406</v>
      </c>
      <c r="I90">
        <v>1428</v>
      </c>
      <c r="J90">
        <f>HLOOKUP(CONCATENATE("Teilnehmer  ",$B90),'Experiment 1'!$A$2:$M$33,32,FALSE)</f>
        <v>0</v>
      </c>
      <c r="K90">
        <f>HLOOKUP(CONCATENATE("Teilnehmer  ",$B90),'Experiment 2'!$A$2:$M$33,32,FALSE)</f>
        <v>0</v>
      </c>
      <c r="L90">
        <f>HLOOKUP(CONCATENATE("Teilnehmer  ",$B90),'Experiment 3'!$A$2:$M$33,32,FALSE)</f>
        <v>1</v>
      </c>
      <c r="M90" t="str">
        <f t="shared" ref="M90:O90" si="125">IF(G90&lt;=200,"&lt;=200ms",IF(G90&lt;=400,"201-400ms",IF(G90&lt;=600,"401-600ms",IF(G90&lt;=800,"601-800ms",IF(G90&lt;1000,"801-1000ms",IF(G90&lt;=1200,"1001-1200ms",IF(G90&lt;=1400,"1201-1400ms",IF(G90&lt;=1600,"1401-1600ms",IF(G90&lt;=1800,"1601-1800ms",IF(G90&lt;=2000,"1801-2000ms","&gt;2000ms"))))))))))</f>
        <v>201-400ms</v>
      </c>
      <c r="N90" t="str">
        <f t="shared" si="125"/>
        <v>401-600ms</v>
      </c>
      <c r="O90" t="str">
        <f t="shared" si="125"/>
        <v>1401-1600ms</v>
      </c>
      <c r="P90">
        <v>1</v>
      </c>
      <c r="Q90" s="25"/>
    </row>
    <row r="91" spans="1:17" ht="15.75" customHeight="1">
      <c r="A91" t="str">
        <f t="shared" si="0"/>
        <v>3 28</v>
      </c>
      <c r="B91">
        <v>3</v>
      </c>
      <c r="C91">
        <f>IF(VLOOKUP($B91,$R$19:$U$31,3,FALSE)&lt;&gt;"",VLOOKUP($B91,$R$19:$U$31,3,FALSE),"")</f>
        <v>22</v>
      </c>
      <c r="D91" t="str">
        <f>IF(VLOOKUP($B91,$R$19:$U$31,4,FALSE)&lt;&gt;"",VLOOKUP($B91,$R$19:$U$31,4,FALSE),"")</f>
        <v>weiblich</v>
      </c>
      <c r="E91" t="str">
        <f t="shared" si="1"/>
        <v>18-24 Jahre</v>
      </c>
      <c r="F91">
        <v>28</v>
      </c>
      <c r="G91">
        <v>340</v>
      </c>
      <c r="H91">
        <v>330</v>
      </c>
      <c r="I91">
        <v>928</v>
      </c>
      <c r="J91">
        <f>HLOOKUP(CONCATENATE("Teilnehmer  ",$B91),'Experiment 1'!$A$2:$M$33,32,FALSE)</f>
        <v>0</v>
      </c>
      <c r="K91">
        <f>HLOOKUP(CONCATENATE("Teilnehmer  ",$B91),'Experiment 2'!$A$2:$M$33,32,FALSE)</f>
        <v>0</v>
      </c>
      <c r="L91">
        <f>HLOOKUP(CONCATENATE("Teilnehmer  ",$B91),'Experiment 3'!$A$2:$M$33,32,FALSE)</f>
        <v>1</v>
      </c>
      <c r="M91" t="str">
        <f t="shared" ref="M91:O91" si="126">IF(G91&lt;=200,"&lt;=200ms",IF(G91&lt;=400,"201-400ms",IF(G91&lt;=600,"401-600ms",IF(G91&lt;=800,"601-800ms",IF(G91&lt;1000,"801-1000ms",IF(G91&lt;=1200,"1001-1200ms",IF(G91&lt;=1400,"1201-1400ms",IF(G91&lt;=1600,"1401-1600ms",IF(G91&lt;=1800,"1601-1800ms",IF(G91&lt;=2000,"1801-2000ms","&gt;2000ms"))))))))))</f>
        <v>201-400ms</v>
      </c>
      <c r="N91" t="str">
        <f t="shared" si="126"/>
        <v>201-400ms</v>
      </c>
      <c r="O91" t="str">
        <f t="shared" si="126"/>
        <v>801-1000ms</v>
      </c>
      <c r="P91">
        <v>1</v>
      </c>
      <c r="Q91" s="25"/>
    </row>
    <row r="92" spans="1:17" ht="15.75" customHeight="1">
      <c r="A92" t="str">
        <f t="shared" si="0"/>
        <v>3 29</v>
      </c>
      <c r="B92">
        <v>3</v>
      </c>
      <c r="C92">
        <f>IF(VLOOKUP($B92,$R$19:$U$31,3,FALSE)&lt;&gt;"",VLOOKUP($B92,$R$19:$U$31,3,FALSE),"")</f>
        <v>22</v>
      </c>
      <c r="D92" t="str">
        <f>IF(VLOOKUP($B92,$R$19:$U$31,4,FALSE)&lt;&gt;"",VLOOKUP($B92,$R$19:$U$31,4,FALSE),"")</f>
        <v>weiblich</v>
      </c>
      <c r="E92" t="str">
        <f t="shared" si="1"/>
        <v>18-24 Jahre</v>
      </c>
      <c r="F92">
        <v>29</v>
      </c>
      <c r="G92">
        <v>358</v>
      </c>
      <c r="H92">
        <v>369</v>
      </c>
      <c r="I92">
        <v>756</v>
      </c>
      <c r="J92">
        <f>HLOOKUP(CONCATENATE("Teilnehmer  ",$B92),'Experiment 1'!$A$2:$M$33,32,FALSE)</f>
        <v>0</v>
      </c>
      <c r="K92">
        <f>HLOOKUP(CONCATENATE("Teilnehmer  ",$B92),'Experiment 2'!$A$2:$M$33,32,FALSE)</f>
        <v>0</v>
      </c>
      <c r="L92">
        <f>HLOOKUP(CONCATENATE("Teilnehmer  ",$B92),'Experiment 3'!$A$2:$M$33,32,FALSE)</f>
        <v>1</v>
      </c>
      <c r="M92" t="str">
        <f t="shared" ref="M92:O92" si="127">IF(G92&lt;=200,"&lt;=200ms",IF(G92&lt;=400,"201-400ms",IF(G92&lt;=600,"401-600ms",IF(G92&lt;=800,"601-800ms",IF(G92&lt;1000,"801-1000ms",IF(G92&lt;=1200,"1001-1200ms",IF(G92&lt;=1400,"1201-1400ms",IF(G92&lt;=1600,"1401-1600ms",IF(G92&lt;=1800,"1601-1800ms",IF(G92&lt;=2000,"1801-2000ms","&gt;2000ms"))))))))))</f>
        <v>201-400ms</v>
      </c>
      <c r="N92" t="str">
        <f t="shared" si="127"/>
        <v>201-400ms</v>
      </c>
      <c r="O92" t="str">
        <f t="shared" si="127"/>
        <v>601-800ms</v>
      </c>
      <c r="P92">
        <v>1</v>
      </c>
      <c r="Q92" s="25"/>
    </row>
    <row r="93" spans="1:17" ht="15.75" customHeight="1">
      <c r="A93" t="str">
        <f t="shared" si="0"/>
        <v>3 30</v>
      </c>
      <c r="B93">
        <v>3</v>
      </c>
      <c r="C93">
        <f>IF(VLOOKUP($B93,$R$19:$U$31,3,FALSE)&lt;&gt;"",VLOOKUP($B93,$R$19:$U$31,3,FALSE),"")</f>
        <v>22</v>
      </c>
      <c r="D93" t="str">
        <f>IF(VLOOKUP($B93,$R$19:$U$31,4,FALSE)&lt;&gt;"",VLOOKUP($B93,$R$19:$U$31,4,FALSE),"")</f>
        <v>weiblich</v>
      </c>
      <c r="E93" t="str">
        <f t="shared" si="1"/>
        <v>18-24 Jahre</v>
      </c>
      <c r="F93">
        <v>30</v>
      </c>
      <c r="G93">
        <v>402</v>
      </c>
      <c r="H93">
        <v>391</v>
      </c>
      <c r="I93">
        <v>686</v>
      </c>
      <c r="J93">
        <f>HLOOKUP(CONCATENATE("Teilnehmer  ",$B93),'Experiment 1'!$A$2:$M$33,32,FALSE)</f>
        <v>0</v>
      </c>
      <c r="K93">
        <f>HLOOKUP(CONCATENATE("Teilnehmer  ",$B93),'Experiment 2'!$A$2:$M$33,32,FALSE)</f>
        <v>0</v>
      </c>
      <c r="L93">
        <f>HLOOKUP(CONCATENATE("Teilnehmer  ",$B93),'Experiment 3'!$A$2:$M$33,32,FALSE)</f>
        <v>1</v>
      </c>
      <c r="M93" t="str">
        <f t="shared" ref="M93:O93" si="128">IF(G93&lt;=200,"&lt;=200ms",IF(G93&lt;=400,"201-400ms",IF(G93&lt;=600,"401-600ms",IF(G93&lt;=800,"601-800ms",IF(G93&lt;1000,"801-1000ms",IF(G93&lt;=1200,"1001-1200ms",IF(G93&lt;=1400,"1201-1400ms",IF(G93&lt;=1600,"1401-1600ms",IF(G93&lt;=1800,"1601-1800ms",IF(G93&lt;=2000,"1801-2000ms","&gt;2000ms"))))))))))</f>
        <v>401-600ms</v>
      </c>
      <c r="N93" t="str">
        <f t="shared" si="128"/>
        <v>201-400ms</v>
      </c>
      <c r="O93" t="str">
        <f t="shared" si="128"/>
        <v>601-800ms</v>
      </c>
      <c r="P93">
        <v>1</v>
      </c>
      <c r="Q93" s="25"/>
    </row>
    <row r="94" spans="1:17" ht="15.75" customHeight="1">
      <c r="A94" t="str">
        <f t="shared" si="0"/>
        <v>4 1</v>
      </c>
      <c r="B94">
        <v>4</v>
      </c>
      <c r="C94">
        <f>IF(VLOOKUP($B94,$R$19:$U$31,3,FALSE)&lt;&gt;"",VLOOKUP($B94,$R$19:$U$31,3,FALSE),"")</f>
        <v>23</v>
      </c>
      <c r="D94" t="str">
        <f>IF(VLOOKUP($B94,$R$19:$U$31,4,FALSE)&lt;&gt;"",VLOOKUP($B94,$R$19:$U$31,4,FALSE),"")</f>
        <v>männlich</v>
      </c>
      <c r="E94" t="str">
        <f t="shared" si="1"/>
        <v>18-24 Jahre</v>
      </c>
      <c r="F94">
        <v>1</v>
      </c>
      <c r="G94" s="30">
        <v>716</v>
      </c>
      <c r="H94">
        <v>726</v>
      </c>
      <c r="I94">
        <v>882</v>
      </c>
      <c r="J94">
        <f>HLOOKUP(CONCATENATE("Teilnehmer  ",$B94),'Experiment 1'!$A$2:$M$33,32,FALSE)</f>
        <v>1</v>
      </c>
      <c r="K94">
        <f>HLOOKUP(CONCATENATE("Teilnehmer  ",$B94),'Experiment 2'!$A$2:$M$33,32,FALSE)</f>
        <v>1</v>
      </c>
      <c r="L94">
        <f>HLOOKUP(CONCATENATE("Teilnehmer  ",$B94),'Experiment 3'!$A$2:$M$33,32,FALSE)</f>
        <v>4</v>
      </c>
      <c r="M94" t="str">
        <f t="shared" ref="M94:O94" si="129">IF(G94&lt;=200,"&lt;=200ms",IF(G94&lt;=400,"201-400ms",IF(G94&lt;=600,"401-600ms",IF(G94&lt;=800,"601-800ms",IF(G94&lt;1000,"801-1000ms",IF(G94&lt;=1200,"1001-1200ms",IF(G94&lt;=1400,"1201-1400ms",IF(G94&lt;=1600,"1401-1600ms",IF(G94&lt;=1800,"1601-1800ms",IF(G94&lt;=2000,"1801-2000ms","&gt;2000ms"))))))))))</f>
        <v>601-800ms</v>
      </c>
      <c r="N94" t="str">
        <f t="shared" si="129"/>
        <v>601-800ms</v>
      </c>
      <c r="O94" t="str">
        <f t="shared" si="129"/>
        <v>801-1000ms</v>
      </c>
      <c r="P94">
        <v>1</v>
      </c>
      <c r="Q94" s="25"/>
    </row>
    <row r="95" spans="1:17" ht="15.75" customHeight="1">
      <c r="A95" t="str">
        <f t="shared" si="0"/>
        <v>4 2</v>
      </c>
      <c r="B95">
        <v>4</v>
      </c>
      <c r="C95">
        <f>IF(VLOOKUP($B95,$R$19:$U$31,3,FALSE)&lt;&gt;"",VLOOKUP($B95,$R$19:$U$31,3,FALSE),"")</f>
        <v>23</v>
      </c>
      <c r="D95" t="str">
        <f>IF(VLOOKUP($B95,$R$19:$U$31,4,FALSE)&lt;&gt;"",VLOOKUP($B95,$R$19:$U$31,4,FALSE),"")</f>
        <v>männlich</v>
      </c>
      <c r="E95" t="str">
        <f t="shared" si="1"/>
        <v>18-24 Jahre</v>
      </c>
      <c r="F95">
        <v>2</v>
      </c>
      <c r="G95" s="30">
        <v>636</v>
      </c>
      <c r="H95">
        <v>384</v>
      </c>
      <c r="I95">
        <v>832</v>
      </c>
      <c r="J95">
        <f>HLOOKUP(CONCATENATE("Teilnehmer  ",$B95),'Experiment 1'!$A$2:$M$33,32,FALSE)</f>
        <v>1</v>
      </c>
      <c r="K95">
        <f>HLOOKUP(CONCATENATE("Teilnehmer  ",$B95),'Experiment 2'!$A$2:$M$33,32,FALSE)</f>
        <v>1</v>
      </c>
      <c r="L95">
        <f>HLOOKUP(CONCATENATE("Teilnehmer  ",$B95),'Experiment 3'!$A$2:$M$33,32,FALSE)</f>
        <v>4</v>
      </c>
      <c r="M95" t="str">
        <f t="shared" ref="M95:O95" si="130">IF(G95&lt;=200,"&lt;=200ms",IF(G95&lt;=400,"201-400ms",IF(G95&lt;=600,"401-600ms",IF(G95&lt;=800,"601-800ms",IF(G95&lt;1000,"801-1000ms",IF(G95&lt;=1200,"1001-1200ms",IF(G95&lt;=1400,"1201-1400ms",IF(G95&lt;=1600,"1401-1600ms",IF(G95&lt;=1800,"1601-1800ms",IF(G95&lt;=2000,"1801-2000ms","&gt;2000ms"))))))))))</f>
        <v>601-800ms</v>
      </c>
      <c r="N95" t="str">
        <f t="shared" si="130"/>
        <v>201-400ms</v>
      </c>
      <c r="O95" t="str">
        <f t="shared" si="130"/>
        <v>801-1000ms</v>
      </c>
      <c r="P95">
        <v>1</v>
      </c>
      <c r="Q95" s="25"/>
    </row>
    <row r="96" spans="1:17" ht="15.75" customHeight="1">
      <c r="A96" t="str">
        <f t="shared" si="0"/>
        <v>4 3</v>
      </c>
      <c r="B96">
        <v>4</v>
      </c>
      <c r="C96">
        <f>IF(VLOOKUP($B96,$R$19:$U$31,3,FALSE)&lt;&gt;"",VLOOKUP($B96,$R$19:$U$31,3,FALSE),"")</f>
        <v>23</v>
      </c>
      <c r="D96" t="str">
        <f>IF(VLOOKUP($B96,$R$19:$U$31,4,FALSE)&lt;&gt;"",VLOOKUP($B96,$R$19:$U$31,4,FALSE),"")</f>
        <v>männlich</v>
      </c>
      <c r="E96" t="str">
        <f t="shared" si="1"/>
        <v>18-24 Jahre</v>
      </c>
      <c r="F96">
        <v>3</v>
      </c>
      <c r="G96" s="30">
        <v>596</v>
      </c>
      <c r="H96">
        <v>298</v>
      </c>
      <c r="I96">
        <v>1166</v>
      </c>
      <c r="J96">
        <f>HLOOKUP(CONCATENATE("Teilnehmer  ",$B96),'Experiment 1'!$A$2:$M$33,32,FALSE)</f>
        <v>1</v>
      </c>
      <c r="K96">
        <f>HLOOKUP(CONCATENATE("Teilnehmer  ",$B96),'Experiment 2'!$A$2:$M$33,32,FALSE)</f>
        <v>1</v>
      </c>
      <c r="L96">
        <f>HLOOKUP(CONCATENATE("Teilnehmer  ",$B96),'Experiment 3'!$A$2:$M$33,32,FALSE)</f>
        <v>4</v>
      </c>
      <c r="M96" t="str">
        <f t="shared" ref="M96:O96" si="131">IF(G96&lt;=200,"&lt;=200ms",IF(G96&lt;=400,"201-400ms",IF(G96&lt;=600,"401-600ms",IF(G96&lt;=800,"601-800ms",IF(G96&lt;1000,"801-1000ms",IF(G96&lt;=1200,"1001-1200ms",IF(G96&lt;=1400,"1201-1400ms",IF(G96&lt;=1600,"1401-1600ms",IF(G96&lt;=1800,"1601-1800ms",IF(G96&lt;=2000,"1801-2000ms","&gt;2000ms"))))))))))</f>
        <v>401-600ms</v>
      </c>
      <c r="N96" t="str">
        <f t="shared" si="131"/>
        <v>201-400ms</v>
      </c>
      <c r="O96" t="str">
        <f t="shared" si="131"/>
        <v>1001-1200ms</v>
      </c>
      <c r="P96">
        <v>1</v>
      </c>
      <c r="Q96" s="25"/>
    </row>
    <row r="97" spans="1:17" ht="15.75" customHeight="1">
      <c r="A97" t="str">
        <f t="shared" si="0"/>
        <v>4 4</v>
      </c>
      <c r="B97">
        <v>4</v>
      </c>
      <c r="C97">
        <f>IF(VLOOKUP($B97,$R$19:$U$31,3,FALSE)&lt;&gt;"",VLOOKUP($B97,$R$19:$U$31,3,FALSE),"")</f>
        <v>23</v>
      </c>
      <c r="D97" t="str">
        <f>IF(VLOOKUP($B97,$R$19:$U$31,4,FALSE)&lt;&gt;"",VLOOKUP($B97,$R$19:$U$31,4,FALSE),"")</f>
        <v>männlich</v>
      </c>
      <c r="E97" t="str">
        <f t="shared" si="1"/>
        <v>18-24 Jahre</v>
      </c>
      <c r="F97">
        <v>4</v>
      </c>
      <c r="G97" s="30">
        <v>568</v>
      </c>
      <c r="H97">
        <v>450</v>
      </c>
      <c r="I97">
        <v>706</v>
      </c>
      <c r="J97">
        <f>HLOOKUP(CONCATENATE("Teilnehmer  ",$B97),'Experiment 1'!$A$2:$M$33,32,FALSE)</f>
        <v>1</v>
      </c>
      <c r="K97">
        <f>HLOOKUP(CONCATENATE("Teilnehmer  ",$B97),'Experiment 2'!$A$2:$M$33,32,FALSE)</f>
        <v>1</v>
      </c>
      <c r="L97">
        <f>HLOOKUP(CONCATENATE("Teilnehmer  ",$B97),'Experiment 3'!$A$2:$M$33,32,FALSE)</f>
        <v>4</v>
      </c>
      <c r="M97" t="str">
        <f t="shared" ref="M97:O97" si="132">IF(G97&lt;=200,"&lt;=200ms",IF(G97&lt;=400,"201-400ms",IF(G97&lt;=600,"401-600ms",IF(G97&lt;=800,"601-800ms",IF(G97&lt;1000,"801-1000ms",IF(G97&lt;=1200,"1001-1200ms",IF(G97&lt;=1400,"1201-1400ms",IF(G97&lt;=1600,"1401-1600ms",IF(G97&lt;=1800,"1601-1800ms",IF(G97&lt;=2000,"1801-2000ms","&gt;2000ms"))))))))))</f>
        <v>401-600ms</v>
      </c>
      <c r="N97" t="str">
        <f t="shared" si="132"/>
        <v>401-600ms</v>
      </c>
      <c r="O97" t="str">
        <f t="shared" si="132"/>
        <v>601-800ms</v>
      </c>
      <c r="P97">
        <v>1</v>
      </c>
      <c r="Q97" s="25"/>
    </row>
    <row r="98" spans="1:17" ht="15.75" customHeight="1">
      <c r="A98" t="str">
        <f t="shared" si="0"/>
        <v>4 5</v>
      </c>
      <c r="B98">
        <v>4</v>
      </c>
      <c r="C98">
        <f>IF(VLOOKUP($B98,$R$19:$U$31,3,FALSE)&lt;&gt;"",VLOOKUP($B98,$R$19:$U$31,3,FALSE),"")</f>
        <v>23</v>
      </c>
      <c r="D98" t="str">
        <f>IF(VLOOKUP($B98,$R$19:$U$31,4,FALSE)&lt;&gt;"",VLOOKUP($B98,$R$19:$U$31,4,FALSE),"")</f>
        <v>männlich</v>
      </c>
      <c r="E98" t="str">
        <f t="shared" si="1"/>
        <v>18-24 Jahre</v>
      </c>
      <c r="F98">
        <v>5</v>
      </c>
      <c r="G98" s="30">
        <v>644</v>
      </c>
      <c r="H98">
        <v>462</v>
      </c>
      <c r="I98">
        <v>898</v>
      </c>
      <c r="J98">
        <f>HLOOKUP(CONCATENATE("Teilnehmer  ",$B98),'Experiment 1'!$A$2:$M$33,32,FALSE)</f>
        <v>1</v>
      </c>
      <c r="K98">
        <f>HLOOKUP(CONCATENATE("Teilnehmer  ",$B98),'Experiment 2'!$A$2:$M$33,32,FALSE)</f>
        <v>1</v>
      </c>
      <c r="L98">
        <f>HLOOKUP(CONCATENATE("Teilnehmer  ",$B98),'Experiment 3'!$A$2:$M$33,32,FALSE)</f>
        <v>4</v>
      </c>
      <c r="M98" t="str">
        <f t="shared" ref="M98:O98" si="133">IF(G98&lt;=200,"&lt;=200ms",IF(G98&lt;=400,"201-400ms",IF(G98&lt;=600,"401-600ms",IF(G98&lt;=800,"601-800ms",IF(G98&lt;1000,"801-1000ms",IF(G98&lt;=1200,"1001-1200ms",IF(G98&lt;=1400,"1201-1400ms",IF(G98&lt;=1600,"1401-1600ms",IF(G98&lt;=1800,"1601-1800ms",IF(G98&lt;=2000,"1801-2000ms","&gt;2000ms"))))))))))</f>
        <v>601-800ms</v>
      </c>
      <c r="N98" t="str">
        <f t="shared" si="133"/>
        <v>401-600ms</v>
      </c>
      <c r="O98" t="str">
        <f t="shared" si="133"/>
        <v>801-1000ms</v>
      </c>
      <c r="P98">
        <v>1</v>
      </c>
      <c r="Q98" s="25"/>
    </row>
    <row r="99" spans="1:17" ht="15.75" customHeight="1">
      <c r="A99" t="str">
        <f t="shared" si="0"/>
        <v>4 6</v>
      </c>
      <c r="B99">
        <v>4</v>
      </c>
      <c r="C99">
        <f>IF(VLOOKUP($B99,$R$19:$U$31,3,FALSE)&lt;&gt;"",VLOOKUP($B99,$R$19:$U$31,3,FALSE),"")</f>
        <v>23</v>
      </c>
      <c r="D99" t="str">
        <f>IF(VLOOKUP($B99,$R$19:$U$31,4,FALSE)&lt;&gt;"",VLOOKUP($B99,$R$19:$U$31,4,FALSE),"")</f>
        <v>männlich</v>
      </c>
      <c r="E99" t="str">
        <f t="shared" si="1"/>
        <v>18-24 Jahre</v>
      </c>
      <c r="F99">
        <v>6</v>
      </c>
      <c r="G99" s="30">
        <v>606</v>
      </c>
      <c r="H99">
        <v>532</v>
      </c>
      <c r="I99">
        <v>1040</v>
      </c>
      <c r="J99">
        <f>HLOOKUP(CONCATENATE("Teilnehmer  ",$B99),'Experiment 1'!$A$2:$M$33,32,FALSE)</f>
        <v>1</v>
      </c>
      <c r="K99">
        <f>HLOOKUP(CONCATENATE("Teilnehmer  ",$B99),'Experiment 2'!$A$2:$M$33,32,FALSE)</f>
        <v>1</v>
      </c>
      <c r="L99">
        <f>HLOOKUP(CONCATENATE("Teilnehmer  ",$B99),'Experiment 3'!$A$2:$M$33,32,FALSE)</f>
        <v>4</v>
      </c>
      <c r="M99" t="str">
        <f t="shared" ref="M99:O99" si="134">IF(G99&lt;=200,"&lt;=200ms",IF(G99&lt;=400,"201-400ms",IF(G99&lt;=600,"401-600ms",IF(G99&lt;=800,"601-800ms",IF(G99&lt;1000,"801-1000ms",IF(G99&lt;=1200,"1001-1200ms",IF(G99&lt;=1400,"1201-1400ms",IF(G99&lt;=1600,"1401-1600ms",IF(G99&lt;=1800,"1601-1800ms",IF(G99&lt;=2000,"1801-2000ms","&gt;2000ms"))))))))))</f>
        <v>601-800ms</v>
      </c>
      <c r="N99" t="str">
        <f t="shared" si="134"/>
        <v>401-600ms</v>
      </c>
      <c r="O99" t="str">
        <f t="shared" si="134"/>
        <v>1001-1200ms</v>
      </c>
      <c r="P99">
        <v>1</v>
      </c>
      <c r="Q99" s="25"/>
    </row>
    <row r="100" spans="1:17" ht="15.75" customHeight="1">
      <c r="A100" t="str">
        <f t="shared" si="0"/>
        <v>4 7</v>
      </c>
      <c r="B100">
        <v>4</v>
      </c>
      <c r="C100">
        <f>IF(VLOOKUP($B100,$R$19:$U$31,3,FALSE)&lt;&gt;"",VLOOKUP($B100,$R$19:$U$31,3,FALSE),"")</f>
        <v>23</v>
      </c>
      <c r="D100" t="str">
        <f>IF(VLOOKUP($B100,$R$19:$U$31,4,FALSE)&lt;&gt;"",VLOOKUP($B100,$R$19:$U$31,4,FALSE),"")</f>
        <v>männlich</v>
      </c>
      <c r="E100" t="str">
        <f t="shared" si="1"/>
        <v>18-24 Jahre</v>
      </c>
      <c r="F100">
        <v>7</v>
      </c>
      <c r="G100" s="30">
        <v>554</v>
      </c>
      <c r="H100">
        <v>302</v>
      </c>
      <c r="I100">
        <v>640</v>
      </c>
      <c r="J100">
        <f>HLOOKUP(CONCATENATE("Teilnehmer  ",$B100),'Experiment 1'!$A$2:$M$33,32,FALSE)</f>
        <v>1</v>
      </c>
      <c r="K100">
        <f>HLOOKUP(CONCATENATE("Teilnehmer  ",$B100),'Experiment 2'!$A$2:$M$33,32,FALSE)</f>
        <v>1</v>
      </c>
      <c r="L100">
        <f>HLOOKUP(CONCATENATE("Teilnehmer  ",$B100),'Experiment 3'!$A$2:$M$33,32,FALSE)</f>
        <v>4</v>
      </c>
      <c r="M100" t="str">
        <f t="shared" ref="M100:O100" si="135">IF(G100&lt;=200,"&lt;=200ms",IF(G100&lt;=400,"201-400ms",IF(G100&lt;=600,"401-600ms",IF(G100&lt;=800,"601-800ms",IF(G100&lt;1000,"801-1000ms",IF(G100&lt;=1200,"1001-1200ms",IF(G100&lt;=1400,"1201-1400ms",IF(G100&lt;=1600,"1401-1600ms",IF(G100&lt;=1800,"1601-1800ms",IF(G100&lt;=2000,"1801-2000ms","&gt;2000ms"))))))))))</f>
        <v>401-600ms</v>
      </c>
      <c r="N100" t="str">
        <f t="shared" si="135"/>
        <v>201-400ms</v>
      </c>
      <c r="O100" t="str">
        <f t="shared" si="135"/>
        <v>601-800ms</v>
      </c>
      <c r="P100">
        <v>1</v>
      </c>
      <c r="Q100" s="25"/>
    </row>
    <row r="101" spans="1:17" ht="15.75" customHeight="1">
      <c r="A101" t="str">
        <f t="shared" si="0"/>
        <v>4 8</v>
      </c>
      <c r="B101">
        <v>4</v>
      </c>
      <c r="C101">
        <f>IF(VLOOKUP($B101,$R$19:$U$31,3,FALSE)&lt;&gt;"",VLOOKUP($B101,$R$19:$U$31,3,FALSE),"")</f>
        <v>23</v>
      </c>
      <c r="D101" t="str">
        <f>IF(VLOOKUP($B101,$R$19:$U$31,4,FALSE)&lt;&gt;"",VLOOKUP($B101,$R$19:$U$31,4,FALSE),"")</f>
        <v>männlich</v>
      </c>
      <c r="E101" t="str">
        <f t="shared" si="1"/>
        <v>18-24 Jahre</v>
      </c>
      <c r="F101">
        <v>8</v>
      </c>
      <c r="G101" s="30">
        <v>584</v>
      </c>
      <c r="H101">
        <v>300</v>
      </c>
      <c r="I101">
        <v>1228</v>
      </c>
      <c r="J101">
        <f>HLOOKUP(CONCATENATE("Teilnehmer  ",$B101),'Experiment 1'!$A$2:$M$33,32,FALSE)</f>
        <v>1</v>
      </c>
      <c r="K101">
        <f>HLOOKUP(CONCATENATE("Teilnehmer  ",$B101),'Experiment 2'!$A$2:$M$33,32,FALSE)</f>
        <v>1</v>
      </c>
      <c r="L101">
        <f>HLOOKUP(CONCATENATE("Teilnehmer  ",$B101),'Experiment 3'!$A$2:$M$33,32,FALSE)</f>
        <v>4</v>
      </c>
      <c r="M101" t="str">
        <f t="shared" ref="M101:O101" si="136">IF(G101&lt;=200,"&lt;=200ms",IF(G101&lt;=400,"201-400ms",IF(G101&lt;=600,"401-600ms",IF(G101&lt;=800,"601-800ms",IF(G101&lt;1000,"801-1000ms",IF(G101&lt;=1200,"1001-1200ms",IF(G101&lt;=1400,"1201-1400ms",IF(G101&lt;=1600,"1401-1600ms",IF(G101&lt;=1800,"1601-1800ms",IF(G101&lt;=2000,"1801-2000ms","&gt;2000ms"))))))))))</f>
        <v>401-600ms</v>
      </c>
      <c r="N101" t="str">
        <f t="shared" si="136"/>
        <v>201-400ms</v>
      </c>
      <c r="O101" t="str">
        <f t="shared" si="136"/>
        <v>1201-1400ms</v>
      </c>
      <c r="P101">
        <v>1</v>
      </c>
      <c r="Q101" s="25"/>
    </row>
    <row r="102" spans="1:17" ht="15.75" customHeight="1">
      <c r="A102" t="str">
        <f t="shared" si="0"/>
        <v>4 9</v>
      </c>
      <c r="B102">
        <v>4</v>
      </c>
      <c r="C102">
        <f>IF(VLOOKUP($B102,$R$19:$U$31,3,FALSE)&lt;&gt;"",VLOOKUP($B102,$R$19:$U$31,3,FALSE),"")</f>
        <v>23</v>
      </c>
      <c r="D102" t="str">
        <f>IF(VLOOKUP($B102,$R$19:$U$31,4,FALSE)&lt;&gt;"",VLOOKUP($B102,$R$19:$U$31,4,FALSE),"")</f>
        <v>männlich</v>
      </c>
      <c r="E102" t="str">
        <f t="shared" si="1"/>
        <v>18-24 Jahre</v>
      </c>
      <c r="F102">
        <v>9</v>
      </c>
      <c r="G102" s="30">
        <v>674</v>
      </c>
      <c r="H102">
        <v>380</v>
      </c>
      <c r="I102">
        <v>924</v>
      </c>
      <c r="J102">
        <f>HLOOKUP(CONCATENATE("Teilnehmer  ",$B102),'Experiment 1'!$A$2:$M$33,32,FALSE)</f>
        <v>1</v>
      </c>
      <c r="K102">
        <f>HLOOKUP(CONCATENATE("Teilnehmer  ",$B102),'Experiment 2'!$A$2:$M$33,32,FALSE)</f>
        <v>1</v>
      </c>
      <c r="L102">
        <f>HLOOKUP(CONCATENATE("Teilnehmer  ",$B102),'Experiment 3'!$A$2:$M$33,32,FALSE)</f>
        <v>4</v>
      </c>
      <c r="M102" t="str">
        <f t="shared" ref="M102:O102" si="137">IF(G102&lt;=200,"&lt;=200ms",IF(G102&lt;=400,"201-400ms",IF(G102&lt;=600,"401-600ms",IF(G102&lt;=800,"601-800ms",IF(G102&lt;1000,"801-1000ms",IF(G102&lt;=1200,"1001-1200ms",IF(G102&lt;=1400,"1201-1400ms",IF(G102&lt;=1600,"1401-1600ms",IF(G102&lt;=1800,"1601-1800ms",IF(G102&lt;=2000,"1801-2000ms","&gt;2000ms"))))))))))</f>
        <v>601-800ms</v>
      </c>
      <c r="N102" t="str">
        <f t="shared" si="137"/>
        <v>201-400ms</v>
      </c>
      <c r="O102" t="str">
        <f t="shared" si="137"/>
        <v>801-1000ms</v>
      </c>
      <c r="P102">
        <v>1</v>
      </c>
      <c r="Q102" s="25"/>
    </row>
    <row r="103" spans="1:17" ht="15.75" customHeight="1">
      <c r="A103" t="str">
        <f t="shared" si="0"/>
        <v>4 10</v>
      </c>
      <c r="B103">
        <v>4</v>
      </c>
      <c r="C103">
        <f>IF(VLOOKUP($B103,$R$19:$U$31,3,FALSE)&lt;&gt;"",VLOOKUP($B103,$R$19:$U$31,3,FALSE),"")</f>
        <v>23</v>
      </c>
      <c r="D103" t="str">
        <f>IF(VLOOKUP($B103,$R$19:$U$31,4,FALSE)&lt;&gt;"",VLOOKUP($B103,$R$19:$U$31,4,FALSE),"")</f>
        <v>männlich</v>
      </c>
      <c r="E103" t="str">
        <f t="shared" si="1"/>
        <v>18-24 Jahre</v>
      </c>
      <c r="F103">
        <v>10</v>
      </c>
      <c r="G103" s="30">
        <v>568</v>
      </c>
      <c r="H103">
        <v>322</v>
      </c>
      <c r="I103">
        <v>850</v>
      </c>
      <c r="J103">
        <f>HLOOKUP(CONCATENATE("Teilnehmer  ",$B103),'Experiment 1'!$A$2:$M$33,32,FALSE)</f>
        <v>1</v>
      </c>
      <c r="K103">
        <f>HLOOKUP(CONCATENATE("Teilnehmer  ",$B103),'Experiment 2'!$A$2:$M$33,32,FALSE)</f>
        <v>1</v>
      </c>
      <c r="L103">
        <f>HLOOKUP(CONCATENATE("Teilnehmer  ",$B103),'Experiment 3'!$A$2:$M$33,32,FALSE)</f>
        <v>4</v>
      </c>
      <c r="M103" t="str">
        <f t="shared" ref="M103:O103" si="138">IF(G103&lt;=200,"&lt;=200ms",IF(G103&lt;=400,"201-400ms",IF(G103&lt;=600,"401-600ms",IF(G103&lt;=800,"601-800ms",IF(G103&lt;1000,"801-1000ms",IF(G103&lt;=1200,"1001-1200ms",IF(G103&lt;=1400,"1201-1400ms",IF(G103&lt;=1600,"1401-1600ms",IF(G103&lt;=1800,"1601-1800ms",IF(G103&lt;=2000,"1801-2000ms","&gt;2000ms"))))))))))</f>
        <v>401-600ms</v>
      </c>
      <c r="N103" t="str">
        <f t="shared" si="138"/>
        <v>201-400ms</v>
      </c>
      <c r="O103" t="str">
        <f t="shared" si="138"/>
        <v>801-1000ms</v>
      </c>
      <c r="P103">
        <v>1</v>
      </c>
      <c r="Q103" s="25"/>
    </row>
    <row r="104" spans="1:17" ht="15.75" customHeight="1">
      <c r="A104" t="str">
        <f t="shared" si="0"/>
        <v>4 11</v>
      </c>
      <c r="B104">
        <v>4</v>
      </c>
      <c r="C104">
        <f>IF(VLOOKUP($B104,$R$19:$U$31,3,FALSE)&lt;&gt;"",VLOOKUP($B104,$R$19:$U$31,3,FALSE),"")</f>
        <v>23</v>
      </c>
      <c r="D104" t="str">
        <f>IF(VLOOKUP($B104,$R$19:$U$31,4,FALSE)&lt;&gt;"",VLOOKUP($B104,$R$19:$U$31,4,FALSE),"")</f>
        <v>männlich</v>
      </c>
      <c r="E104" t="str">
        <f t="shared" si="1"/>
        <v>18-24 Jahre</v>
      </c>
      <c r="F104">
        <v>11</v>
      </c>
      <c r="G104" s="30">
        <v>580</v>
      </c>
      <c r="H104">
        <v>458</v>
      </c>
      <c r="I104">
        <v>620</v>
      </c>
      <c r="J104">
        <f>HLOOKUP(CONCATENATE("Teilnehmer  ",$B104),'Experiment 1'!$A$2:$M$33,32,FALSE)</f>
        <v>1</v>
      </c>
      <c r="K104">
        <f>HLOOKUP(CONCATENATE("Teilnehmer  ",$B104),'Experiment 2'!$A$2:$M$33,32,FALSE)</f>
        <v>1</v>
      </c>
      <c r="L104">
        <f>HLOOKUP(CONCATENATE("Teilnehmer  ",$B104),'Experiment 3'!$A$2:$M$33,32,FALSE)</f>
        <v>4</v>
      </c>
      <c r="M104" t="str">
        <f t="shared" ref="M104:O104" si="139">IF(G104&lt;=200,"&lt;=200ms",IF(G104&lt;=400,"201-400ms",IF(G104&lt;=600,"401-600ms",IF(G104&lt;=800,"601-800ms",IF(G104&lt;1000,"801-1000ms",IF(G104&lt;=1200,"1001-1200ms",IF(G104&lt;=1400,"1201-1400ms",IF(G104&lt;=1600,"1401-1600ms",IF(G104&lt;=1800,"1601-1800ms",IF(G104&lt;=2000,"1801-2000ms","&gt;2000ms"))))))))))</f>
        <v>401-600ms</v>
      </c>
      <c r="N104" t="str">
        <f t="shared" si="139"/>
        <v>401-600ms</v>
      </c>
      <c r="O104" t="str">
        <f t="shared" si="139"/>
        <v>601-800ms</v>
      </c>
      <c r="P104">
        <v>1</v>
      </c>
      <c r="Q104" s="25"/>
    </row>
    <row r="105" spans="1:17" ht="15.75" customHeight="1">
      <c r="A105" t="str">
        <f t="shared" si="0"/>
        <v>4 12</v>
      </c>
      <c r="B105">
        <v>4</v>
      </c>
      <c r="C105">
        <f>IF(VLOOKUP($B105,$R$19:$U$31,3,FALSE)&lt;&gt;"",VLOOKUP($B105,$R$19:$U$31,3,FALSE),"")</f>
        <v>23</v>
      </c>
      <c r="D105" t="str">
        <f>IF(VLOOKUP($B105,$R$19:$U$31,4,FALSE)&lt;&gt;"",VLOOKUP($B105,$R$19:$U$31,4,FALSE),"")</f>
        <v>männlich</v>
      </c>
      <c r="E105" t="str">
        <f t="shared" si="1"/>
        <v>18-24 Jahre</v>
      </c>
      <c r="F105">
        <v>12</v>
      </c>
      <c r="G105" s="30">
        <v>506</v>
      </c>
      <c r="H105">
        <v>316</v>
      </c>
      <c r="I105">
        <v>608</v>
      </c>
      <c r="J105">
        <f>HLOOKUP(CONCATENATE("Teilnehmer  ",$B105),'Experiment 1'!$A$2:$M$33,32,FALSE)</f>
        <v>1</v>
      </c>
      <c r="K105">
        <f>HLOOKUP(CONCATENATE("Teilnehmer  ",$B105),'Experiment 2'!$A$2:$M$33,32,FALSE)</f>
        <v>1</v>
      </c>
      <c r="L105">
        <f>HLOOKUP(CONCATENATE("Teilnehmer  ",$B105),'Experiment 3'!$A$2:$M$33,32,FALSE)</f>
        <v>4</v>
      </c>
      <c r="M105" t="str">
        <f t="shared" ref="M105:O105" si="140">IF(G105&lt;=200,"&lt;=200ms",IF(G105&lt;=400,"201-400ms",IF(G105&lt;=600,"401-600ms",IF(G105&lt;=800,"601-800ms",IF(G105&lt;1000,"801-1000ms",IF(G105&lt;=1200,"1001-1200ms",IF(G105&lt;=1400,"1201-1400ms",IF(G105&lt;=1600,"1401-1600ms",IF(G105&lt;=1800,"1601-1800ms",IF(G105&lt;=2000,"1801-2000ms","&gt;2000ms"))))))))))</f>
        <v>401-600ms</v>
      </c>
      <c r="N105" t="str">
        <f t="shared" si="140"/>
        <v>201-400ms</v>
      </c>
      <c r="O105" t="str">
        <f t="shared" si="140"/>
        <v>601-800ms</v>
      </c>
      <c r="P105">
        <v>1</v>
      </c>
      <c r="Q105" s="25"/>
    </row>
    <row r="106" spans="1:17" ht="15.75" customHeight="1">
      <c r="A106" t="str">
        <f t="shared" si="0"/>
        <v>4 13</v>
      </c>
      <c r="B106">
        <v>4</v>
      </c>
      <c r="C106">
        <f>IF(VLOOKUP($B106,$R$19:$U$31,3,FALSE)&lt;&gt;"",VLOOKUP($B106,$R$19:$U$31,3,FALSE),"")</f>
        <v>23</v>
      </c>
      <c r="D106" t="str">
        <f>IF(VLOOKUP($B106,$R$19:$U$31,4,FALSE)&lt;&gt;"",VLOOKUP($B106,$R$19:$U$31,4,FALSE),"")</f>
        <v>männlich</v>
      </c>
      <c r="E106" t="str">
        <f t="shared" si="1"/>
        <v>18-24 Jahre</v>
      </c>
      <c r="F106">
        <v>13</v>
      </c>
      <c r="G106" s="30">
        <v>570</v>
      </c>
      <c r="H106">
        <v>576</v>
      </c>
      <c r="I106">
        <v>822</v>
      </c>
      <c r="J106">
        <f>HLOOKUP(CONCATENATE("Teilnehmer  ",$B106),'Experiment 1'!$A$2:$M$33,32,FALSE)</f>
        <v>1</v>
      </c>
      <c r="K106">
        <f>HLOOKUP(CONCATENATE("Teilnehmer  ",$B106),'Experiment 2'!$A$2:$M$33,32,FALSE)</f>
        <v>1</v>
      </c>
      <c r="L106">
        <f>HLOOKUP(CONCATENATE("Teilnehmer  ",$B106),'Experiment 3'!$A$2:$M$33,32,FALSE)</f>
        <v>4</v>
      </c>
      <c r="M106" t="str">
        <f t="shared" ref="M106:O106" si="141">IF(G106&lt;=200,"&lt;=200ms",IF(G106&lt;=400,"201-400ms",IF(G106&lt;=600,"401-600ms",IF(G106&lt;=800,"601-800ms",IF(G106&lt;1000,"801-1000ms",IF(G106&lt;=1200,"1001-1200ms",IF(G106&lt;=1400,"1201-1400ms",IF(G106&lt;=1600,"1401-1600ms",IF(G106&lt;=1800,"1601-1800ms",IF(G106&lt;=2000,"1801-2000ms","&gt;2000ms"))))))))))</f>
        <v>401-600ms</v>
      </c>
      <c r="N106" t="str">
        <f t="shared" si="141"/>
        <v>401-600ms</v>
      </c>
      <c r="O106" t="str">
        <f t="shared" si="141"/>
        <v>801-1000ms</v>
      </c>
      <c r="P106">
        <v>1</v>
      </c>
      <c r="Q106" s="25"/>
    </row>
    <row r="107" spans="1:17" ht="15.75" customHeight="1">
      <c r="A107" t="str">
        <f t="shared" si="0"/>
        <v>4 14</v>
      </c>
      <c r="B107">
        <v>4</v>
      </c>
      <c r="C107">
        <f>IF(VLOOKUP($B107,$R$19:$U$31,3,FALSE)&lt;&gt;"",VLOOKUP($B107,$R$19:$U$31,3,FALSE),"")</f>
        <v>23</v>
      </c>
      <c r="D107" t="str">
        <f>IF(VLOOKUP($B107,$R$19:$U$31,4,FALSE)&lt;&gt;"",VLOOKUP($B107,$R$19:$U$31,4,FALSE),"")</f>
        <v>männlich</v>
      </c>
      <c r="E107" t="str">
        <f t="shared" si="1"/>
        <v>18-24 Jahre</v>
      </c>
      <c r="F107">
        <v>14</v>
      </c>
      <c r="G107" s="30">
        <v>572</v>
      </c>
      <c r="H107">
        <v>422</v>
      </c>
      <c r="I107">
        <v>672</v>
      </c>
      <c r="J107">
        <f>HLOOKUP(CONCATENATE("Teilnehmer  ",$B107),'Experiment 1'!$A$2:$M$33,32,FALSE)</f>
        <v>1</v>
      </c>
      <c r="K107">
        <f>HLOOKUP(CONCATENATE("Teilnehmer  ",$B107),'Experiment 2'!$A$2:$M$33,32,FALSE)</f>
        <v>1</v>
      </c>
      <c r="L107">
        <f>HLOOKUP(CONCATENATE("Teilnehmer  ",$B107),'Experiment 3'!$A$2:$M$33,32,FALSE)</f>
        <v>4</v>
      </c>
      <c r="M107" t="str">
        <f t="shared" ref="M107:O107" si="142">IF(G107&lt;=200,"&lt;=200ms",IF(G107&lt;=400,"201-400ms",IF(G107&lt;=600,"401-600ms",IF(G107&lt;=800,"601-800ms",IF(G107&lt;1000,"801-1000ms",IF(G107&lt;=1200,"1001-1200ms",IF(G107&lt;=1400,"1201-1400ms",IF(G107&lt;=1600,"1401-1600ms",IF(G107&lt;=1800,"1601-1800ms",IF(G107&lt;=2000,"1801-2000ms","&gt;2000ms"))))))))))</f>
        <v>401-600ms</v>
      </c>
      <c r="N107" t="str">
        <f t="shared" si="142"/>
        <v>401-600ms</v>
      </c>
      <c r="O107" t="str">
        <f t="shared" si="142"/>
        <v>601-800ms</v>
      </c>
      <c r="P107">
        <v>1</v>
      </c>
      <c r="Q107" s="25"/>
    </row>
    <row r="108" spans="1:17" ht="15.75" customHeight="1">
      <c r="A108" t="str">
        <f t="shared" si="0"/>
        <v>4 15</v>
      </c>
      <c r="B108">
        <v>4</v>
      </c>
      <c r="C108">
        <f>IF(VLOOKUP($B108,$R$19:$U$31,3,FALSE)&lt;&gt;"",VLOOKUP($B108,$R$19:$U$31,3,FALSE),"")</f>
        <v>23</v>
      </c>
      <c r="D108" t="str">
        <f>IF(VLOOKUP($B108,$R$19:$U$31,4,FALSE)&lt;&gt;"",VLOOKUP($B108,$R$19:$U$31,4,FALSE),"")</f>
        <v>männlich</v>
      </c>
      <c r="E108" t="str">
        <f t="shared" si="1"/>
        <v>18-24 Jahre</v>
      </c>
      <c r="F108">
        <v>15</v>
      </c>
      <c r="G108" s="30">
        <v>504</v>
      </c>
      <c r="H108">
        <v>562</v>
      </c>
      <c r="I108">
        <v>620</v>
      </c>
      <c r="J108">
        <f>HLOOKUP(CONCATENATE("Teilnehmer  ",$B108),'Experiment 1'!$A$2:$M$33,32,FALSE)</f>
        <v>1</v>
      </c>
      <c r="K108">
        <f>HLOOKUP(CONCATENATE("Teilnehmer  ",$B108),'Experiment 2'!$A$2:$M$33,32,FALSE)</f>
        <v>1</v>
      </c>
      <c r="L108">
        <f>HLOOKUP(CONCATENATE("Teilnehmer  ",$B108),'Experiment 3'!$A$2:$M$33,32,FALSE)</f>
        <v>4</v>
      </c>
      <c r="M108" t="str">
        <f t="shared" ref="M108:O108" si="143">IF(G108&lt;=200,"&lt;=200ms",IF(G108&lt;=400,"201-400ms",IF(G108&lt;=600,"401-600ms",IF(G108&lt;=800,"601-800ms",IF(G108&lt;1000,"801-1000ms",IF(G108&lt;=1200,"1001-1200ms",IF(G108&lt;=1400,"1201-1400ms",IF(G108&lt;=1600,"1401-1600ms",IF(G108&lt;=1800,"1601-1800ms",IF(G108&lt;=2000,"1801-2000ms","&gt;2000ms"))))))))))</f>
        <v>401-600ms</v>
      </c>
      <c r="N108" t="str">
        <f t="shared" si="143"/>
        <v>401-600ms</v>
      </c>
      <c r="O108" t="str">
        <f t="shared" si="143"/>
        <v>601-800ms</v>
      </c>
      <c r="P108">
        <v>1</v>
      </c>
      <c r="Q108" s="25"/>
    </row>
    <row r="109" spans="1:17" ht="15.75" customHeight="1">
      <c r="A109" t="str">
        <f t="shared" si="0"/>
        <v>4 16</v>
      </c>
      <c r="B109">
        <v>4</v>
      </c>
      <c r="C109">
        <f>IF(VLOOKUP($B109,$R$19:$U$31,3,FALSE)&lt;&gt;"",VLOOKUP($B109,$R$19:$U$31,3,FALSE),"")</f>
        <v>23</v>
      </c>
      <c r="D109" t="str">
        <f>IF(VLOOKUP($B109,$R$19:$U$31,4,FALSE)&lt;&gt;"",VLOOKUP($B109,$R$19:$U$31,4,FALSE),"")</f>
        <v>männlich</v>
      </c>
      <c r="E109" t="str">
        <f t="shared" si="1"/>
        <v>18-24 Jahre</v>
      </c>
      <c r="F109">
        <v>16</v>
      </c>
      <c r="G109" s="30">
        <v>698</v>
      </c>
      <c r="H109">
        <v>374</v>
      </c>
      <c r="I109">
        <v>662</v>
      </c>
      <c r="J109">
        <f>HLOOKUP(CONCATENATE("Teilnehmer  ",$B109),'Experiment 1'!$A$2:$M$33,32,FALSE)</f>
        <v>1</v>
      </c>
      <c r="K109">
        <f>HLOOKUP(CONCATENATE("Teilnehmer  ",$B109),'Experiment 2'!$A$2:$M$33,32,FALSE)</f>
        <v>1</v>
      </c>
      <c r="L109">
        <f>HLOOKUP(CONCATENATE("Teilnehmer  ",$B109),'Experiment 3'!$A$2:$M$33,32,FALSE)</f>
        <v>4</v>
      </c>
      <c r="M109" t="str">
        <f t="shared" ref="M109:O109" si="144">IF(G109&lt;=200,"&lt;=200ms",IF(G109&lt;=400,"201-400ms",IF(G109&lt;=600,"401-600ms",IF(G109&lt;=800,"601-800ms",IF(G109&lt;1000,"801-1000ms",IF(G109&lt;=1200,"1001-1200ms",IF(G109&lt;=1400,"1201-1400ms",IF(G109&lt;=1600,"1401-1600ms",IF(G109&lt;=1800,"1601-1800ms",IF(G109&lt;=2000,"1801-2000ms","&gt;2000ms"))))))))))</f>
        <v>601-800ms</v>
      </c>
      <c r="N109" t="str">
        <f t="shared" si="144"/>
        <v>201-400ms</v>
      </c>
      <c r="O109" t="str">
        <f t="shared" si="144"/>
        <v>601-800ms</v>
      </c>
      <c r="P109">
        <v>1</v>
      </c>
      <c r="Q109" s="25"/>
    </row>
    <row r="110" spans="1:17" ht="15.75" customHeight="1">
      <c r="A110" t="str">
        <f t="shared" si="0"/>
        <v>4 17</v>
      </c>
      <c r="B110">
        <v>4</v>
      </c>
      <c r="C110">
        <f>IF(VLOOKUP($B110,$R$19:$U$31,3,FALSE)&lt;&gt;"",VLOOKUP($B110,$R$19:$U$31,3,FALSE),"")</f>
        <v>23</v>
      </c>
      <c r="D110" t="str">
        <f>IF(VLOOKUP($B110,$R$19:$U$31,4,FALSE)&lt;&gt;"",VLOOKUP($B110,$R$19:$U$31,4,FALSE),"")</f>
        <v>männlich</v>
      </c>
      <c r="E110" t="str">
        <f t="shared" si="1"/>
        <v>18-24 Jahre</v>
      </c>
      <c r="F110">
        <v>17</v>
      </c>
      <c r="G110" s="30">
        <v>586</v>
      </c>
      <c r="H110">
        <v>316</v>
      </c>
      <c r="I110">
        <v>1154</v>
      </c>
      <c r="J110">
        <f>HLOOKUP(CONCATENATE("Teilnehmer  ",$B110),'Experiment 1'!$A$2:$M$33,32,FALSE)</f>
        <v>1</v>
      </c>
      <c r="K110">
        <f>HLOOKUP(CONCATENATE("Teilnehmer  ",$B110),'Experiment 2'!$A$2:$M$33,32,FALSE)</f>
        <v>1</v>
      </c>
      <c r="L110">
        <f>HLOOKUP(CONCATENATE("Teilnehmer  ",$B110),'Experiment 3'!$A$2:$M$33,32,FALSE)</f>
        <v>4</v>
      </c>
      <c r="M110" t="str">
        <f t="shared" ref="M110:O110" si="145">IF(G110&lt;=200,"&lt;=200ms",IF(G110&lt;=400,"201-400ms",IF(G110&lt;=600,"401-600ms",IF(G110&lt;=800,"601-800ms",IF(G110&lt;1000,"801-1000ms",IF(G110&lt;=1200,"1001-1200ms",IF(G110&lt;=1400,"1201-1400ms",IF(G110&lt;=1600,"1401-1600ms",IF(G110&lt;=1800,"1601-1800ms",IF(G110&lt;=2000,"1801-2000ms","&gt;2000ms"))))))))))</f>
        <v>401-600ms</v>
      </c>
      <c r="N110" t="str">
        <f t="shared" si="145"/>
        <v>201-400ms</v>
      </c>
      <c r="O110" t="str">
        <f t="shared" si="145"/>
        <v>1001-1200ms</v>
      </c>
      <c r="P110">
        <v>1</v>
      </c>
      <c r="Q110" s="25"/>
    </row>
    <row r="111" spans="1:17" ht="15.75" customHeight="1">
      <c r="A111" t="str">
        <f t="shared" si="0"/>
        <v>4 18</v>
      </c>
      <c r="B111">
        <v>4</v>
      </c>
      <c r="C111">
        <f>IF(VLOOKUP($B111,$R$19:$U$31,3,FALSE)&lt;&gt;"",VLOOKUP($B111,$R$19:$U$31,3,FALSE),"")</f>
        <v>23</v>
      </c>
      <c r="D111" t="str">
        <f>IF(VLOOKUP($B111,$R$19:$U$31,4,FALSE)&lt;&gt;"",VLOOKUP($B111,$R$19:$U$31,4,FALSE),"")</f>
        <v>männlich</v>
      </c>
      <c r="E111" t="str">
        <f t="shared" si="1"/>
        <v>18-24 Jahre</v>
      </c>
      <c r="F111">
        <v>18</v>
      </c>
      <c r="G111" s="30">
        <v>284</v>
      </c>
      <c r="H111">
        <v>322</v>
      </c>
      <c r="I111">
        <v>592</v>
      </c>
      <c r="J111">
        <f>HLOOKUP(CONCATENATE("Teilnehmer  ",$B111),'Experiment 1'!$A$2:$M$33,32,FALSE)</f>
        <v>1</v>
      </c>
      <c r="K111">
        <f>HLOOKUP(CONCATENATE("Teilnehmer  ",$B111),'Experiment 2'!$A$2:$M$33,32,FALSE)</f>
        <v>1</v>
      </c>
      <c r="L111">
        <f>HLOOKUP(CONCATENATE("Teilnehmer  ",$B111),'Experiment 3'!$A$2:$M$33,32,FALSE)</f>
        <v>4</v>
      </c>
      <c r="M111" t="str">
        <f t="shared" ref="M111:O111" si="146">IF(G111&lt;=200,"&lt;=200ms",IF(G111&lt;=400,"201-400ms",IF(G111&lt;=600,"401-600ms",IF(G111&lt;=800,"601-800ms",IF(G111&lt;1000,"801-1000ms",IF(G111&lt;=1200,"1001-1200ms",IF(G111&lt;=1400,"1201-1400ms",IF(G111&lt;=1600,"1401-1600ms",IF(G111&lt;=1800,"1601-1800ms",IF(G111&lt;=2000,"1801-2000ms","&gt;2000ms"))))))))))</f>
        <v>201-400ms</v>
      </c>
      <c r="N111" t="str">
        <f t="shared" si="146"/>
        <v>201-400ms</v>
      </c>
      <c r="O111" t="str">
        <f t="shared" si="146"/>
        <v>401-600ms</v>
      </c>
      <c r="P111">
        <v>1</v>
      </c>
      <c r="Q111" s="25"/>
    </row>
    <row r="112" spans="1:17" ht="15.75" customHeight="1">
      <c r="A112" t="str">
        <f t="shared" si="0"/>
        <v>4 19</v>
      </c>
      <c r="B112">
        <v>4</v>
      </c>
      <c r="C112">
        <f>IF(VLOOKUP($B112,$R$19:$U$31,3,FALSE)&lt;&gt;"",VLOOKUP($B112,$R$19:$U$31,3,FALSE),"")</f>
        <v>23</v>
      </c>
      <c r="D112" t="str">
        <f>IF(VLOOKUP($B112,$R$19:$U$31,4,FALSE)&lt;&gt;"",VLOOKUP($B112,$R$19:$U$31,4,FALSE),"")</f>
        <v>männlich</v>
      </c>
      <c r="E112" t="str">
        <f t="shared" si="1"/>
        <v>18-24 Jahre</v>
      </c>
      <c r="F112">
        <v>19</v>
      </c>
      <c r="G112" s="30">
        <v>274</v>
      </c>
      <c r="H112">
        <v>326</v>
      </c>
      <c r="I112">
        <v>544</v>
      </c>
      <c r="J112">
        <f>HLOOKUP(CONCATENATE("Teilnehmer  ",$B112),'Experiment 1'!$A$2:$M$33,32,FALSE)</f>
        <v>1</v>
      </c>
      <c r="K112">
        <f>HLOOKUP(CONCATENATE("Teilnehmer  ",$B112),'Experiment 2'!$A$2:$M$33,32,FALSE)</f>
        <v>1</v>
      </c>
      <c r="L112">
        <f>HLOOKUP(CONCATENATE("Teilnehmer  ",$B112),'Experiment 3'!$A$2:$M$33,32,FALSE)</f>
        <v>4</v>
      </c>
      <c r="M112" t="str">
        <f t="shared" ref="M112:O112" si="147">IF(G112&lt;=200,"&lt;=200ms",IF(G112&lt;=400,"201-400ms",IF(G112&lt;=600,"401-600ms",IF(G112&lt;=800,"601-800ms",IF(G112&lt;1000,"801-1000ms",IF(G112&lt;=1200,"1001-1200ms",IF(G112&lt;=1400,"1201-1400ms",IF(G112&lt;=1600,"1401-1600ms",IF(G112&lt;=1800,"1601-1800ms",IF(G112&lt;=2000,"1801-2000ms","&gt;2000ms"))))))))))</f>
        <v>201-400ms</v>
      </c>
      <c r="N112" t="str">
        <f t="shared" si="147"/>
        <v>201-400ms</v>
      </c>
      <c r="O112" t="str">
        <f t="shared" si="147"/>
        <v>401-600ms</v>
      </c>
      <c r="P112">
        <v>1</v>
      </c>
      <c r="Q112" s="25"/>
    </row>
    <row r="113" spans="1:17" ht="15.75" customHeight="1">
      <c r="A113" t="str">
        <f t="shared" si="0"/>
        <v>4 20</v>
      </c>
      <c r="B113">
        <v>4</v>
      </c>
      <c r="C113">
        <f>IF(VLOOKUP($B113,$R$19:$U$31,3,FALSE)&lt;&gt;"",VLOOKUP($B113,$R$19:$U$31,3,FALSE),"")</f>
        <v>23</v>
      </c>
      <c r="D113" t="str">
        <f>IF(VLOOKUP($B113,$R$19:$U$31,4,FALSE)&lt;&gt;"",VLOOKUP($B113,$R$19:$U$31,4,FALSE),"")</f>
        <v>männlich</v>
      </c>
      <c r="E113" t="str">
        <f t="shared" si="1"/>
        <v>18-24 Jahre</v>
      </c>
      <c r="F113">
        <v>20</v>
      </c>
      <c r="G113" s="30">
        <v>290</v>
      </c>
      <c r="H113">
        <v>280</v>
      </c>
      <c r="I113">
        <v>648</v>
      </c>
      <c r="J113">
        <f>HLOOKUP(CONCATENATE("Teilnehmer  ",$B113),'Experiment 1'!$A$2:$M$33,32,FALSE)</f>
        <v>1</v>
      </c>
      <c r="K113">
        <f>HLOOKUP(CONCATENATE("Teilnehmer  ",$B113),'Experiment 2'!$A$2:$M$33,32,FALSE)</f>
        <v>1</v>
      </c>
      <c r="L113">
        <f>HLOOKUP(CONCATENATE("Teilnehmer  ",$B113),'Experiment 3'!$A$2:$M$33,32,FALSE)</f>
        <v>4</v>
      </c>
      <c r="M113" t="str">
        <f t="shared" ref="M113:O113" si="148">IF(G113&lt;=200,"&lt;=200ms",IF(G113&lt;=400,"201-400ms",IF(G113&lt;=600,"401-600ms",IF(G113&lt;=800,"601-800ms",IF(G113&lt;1000,"801-1000ms",IF(G113&lt;=1200,"1001-1200ms",IF(G113&lt;=1400,"1201-1400ms",IF(G113&lt;=1600,"1401-1600ms",IF(G113&lt;=1800,"1601-1800ms",IF(G113&lt;=2000,"1801-2000ms","&gt;2000ms"))))))))))</f>
        <v>201-400ms</v>
      </c>
      <c r="N113" t="str">
        <f t="shared" si="148"/>
        <v>201-400ms</v>
      </c>
      <c r="O113" t="str">
        <f t="shared" si="148"/>
        <v>601-800ms</v>
      </c>
      <c r="P113">
        <v>1</v>
      </c>
      <c r="Q113" s="25"/>
    </row>
    <row r="114" spans="1:17" ht="15.75" customHeight="1">
      <c r="A114" t="str">
        <f t="shared" si="0"/>
        <v>4 21</v>
      </c>
      <c r="B114">
        <v>4</v>
      </c>
      <c r="C114">
        <f>IF(VLOOKUP($B114,$R$19:$U$31,3,FALSE)&lt;&gt;"",VLOOKUP($B114,$R$19:$U$31,3,FALSE),"")</f>
        <v>23</v>
      </c>
      <c r="D114" t="str">
        <f>IF(VLOOKUP($B114,$R$19:$U$31,4,FALSE)&lt;&gt;"",VLOOKUP($B114,$R$19:$U$31,4,FALSE),"")</f>
        <v>männlich</v>
      </c>
      <c r="E114" t="str">
        <f t="shared" si="1"/>
        <v>18-24 Jahre</v>
      </c>
      <c r="F114">
        <v>21</v>
      </c>
      <c r="G114" s="30">
        <v>382</v>
      </c>
      <c r="H114">
        <v>310</v>
      </c>
      <c r="I114">
        <v>616</v>
      </c>
      <c r="J114">
        <f>HLOOKUP(CONCATENATE("Teilnehmer  ",$B114),'Experiment 1'!$A$2:$M$33,32,FALSE)</f>
        <v>1</v>
      </c>
      <c r="K114">
        <f>HLOOKUP(CONCATENATE("Teilnehmer  ",$B114),'Experiment 2'!$A$2:$M$33,32,FALSE)</f>
        <v>1</v>
      </c>
      <c r="L114">
        <f>HLOOKUP(CONCATENATE("Teilnehmer  ",$B114),'Experiment 3'!$A$2:$M$33,32,FALSE)</f>
        <v>4</v>
      </c>
      <c r="M114" t="str">
        <f t="shared" ref="M114:O114" si="149">IF(G114&lt;=200,"&lt;=200ms",IF(G114&lt;=400,"201-400ms",IF(G114&lt;=600,"401-600ms",IF(G114&lt;=800,"601-800ms",IF(G114&lt;1000,"801-1000ms",IF(G114&lt;=1200,"1001-1200ms",IF(G114&lt;=1400,"1201-1400ms",IF(G114&lt;=1600,"1401-1600ms",IF(G114&lt;=1800,"1601-1800ms",IF(G114&lt;=2000,"1801-2000ms","&gt;2000ms"))))))))))</f>
        <v>201-400ms</v>
      </c>
      <c r="N114" t="str">
        <f t="shared" si="149"/>
        <v>201-400ms</v>
      </c>
      <c r="O114" t="str">
        <f t="shared" si="149"/>
        <v>601-800ms</v>
      </c>
      <c r="P114">
        <v>1</v>
      </c>
      <c r="Q114" s="25"/>
    </row>
    <row r="115" spans="1:17" ht="15.75" customHeight="1">
      <c r="A115" t="str">
        <f t="shared" si="0"/>
        <v>4 22</v>
      </c>
      <c r="B115">
        <v>4</v>
      </c>
      <c r="C115">
        <f>IF(VLOOKUP($B115,$R$19:$U$31,3,FALSE)&lt;&gt;"",VLOOKUP($B115,$R$19:$U$31,3,FALSE),"")</f>
        <v>23</v>
      </c>
      <c r="D115" t="str">
        <f>IF(VLOOKUP($B115,$R$19:$U$31,4,FALSE)&lt;&gt;"",VLOOKUP($B115,$R$19:$U$31,4,FALSE),"")</f>
        <v>männlich</v>
      </c>
      <c r="E115" t="str">
        <f t="shared" si="1"/>
        <v>18-24 Jahre</v>
      </c>
      <c r="F115">
        <v>22</v>
      </c>
      <c r="G115" s="30">
        <v>352</v>
      </c>
      <c r="H115">
        <v>584</v>
      </c>
      <c r="I115">
        <v>510</v>
      </c>
      <c r="J115">
        <f>HLOOKUP(CONCATENATE("Teilnehmer  ",$B115),'Experiment 1'!$A$2:$M$33,32,FALSE)</f>
        <v>1</v>
      </c>
      <c r="K115">
        <f>HLOOKUP(CONCATENATE("Teilnehmer  ",$B115),'Experiment 2'!$A$2:$M$33,32,FALSE)</f>
        <v>1</v>
      </c>
      <c r="L115">
        <f>HLOOKUP(CONCATENATE("Teilnehmer  ",$B115),'Experiment 3'!$A$2:$M$33,32,FALSE)</f>
        <v>4</v>
      </c>
      <c r="M115" t="str">
        <f t="shared" ref="M115:O115" si="150">IF(G115&lt;=200,"&lt;=200ms",IF(G115&lt;=400,"201-400ms",IF(G115&lt;=600,"401-600ms",IF(G115&lt;=800,"601-800ms",IF(G115&lt;1000,"801-1000ms",IF(G115&lt;=1200,"1001-1200ms",IF(G115&lt;=1400,"1201-1400ms",IF(G115&lt;=1600,"1401-1600ms",IF(G115&lt;=1800,"1601-1800ms",IF(G115&lt;=2000,"1801-2000ms","&gt;2000ms"))))))))))</f>
        <v>201-400ms</v>
      </c>
      <c r="N115" t="str">
        <f t="shared" si="150"/>
        <v>401-600ms</v>
      </c>
      <c r="O115" t="str">
        <f t="shared" si="150"/>
        <v>401-600ms</v>
      </c>
      <c r="P115">
        <v>1</v>
      </c>
      <c r="Q115" s="25"/>
    </row>
    <row r="116" spans="1:17" ht="15.75" customHeight="1">
      <c r="A116" t="str">
        <f t="shared" si="0"/>
        <v>4 23</v>
      </c>
      <c r="B116">
        <v>4</v>
      </c>
      <c r="C116">
        <f>IF(VLOOKUP($B116,$R$19:$U$31,3,FALSE)&lt;&gt;"",VLOOKUP($B116,$R$19:$U$31,3,FALSE),"")</f>
        <v>23</v>
      </c>
      <c r="D116" t="str">
        <f>IF(VLOOKUP($B116,$R$19:$U$31,4,FALSE)&lt;&gt;"",VLOOKUP($B116,$R$19:$U$31,4,FALSE),"")</f>
        <v>männlich</v>
      </c>
      <c r="E116" t="str">
        <f t="shared" si="1"/>
        <v>18-24 Jahre</v>
      </c>
      <c r="F116">
        <v>23</v>
      </c>
      <c r="G116" s="30">
        <v>262</v>
      </c>
      <c r="H116">
        <v>372</v>
      </c>
      <c r="I116">
        <v>932</v>
      </c>
      <c r="J116">
        <f>HLOOKUP(CONCATENATE("Teilnehmer  ",$B116),'Experiment 1'!$A$2:$M$33,32,FALSE)</f>
        <v>1</v>
      </c>
      <c r="K116">
        <f>HLOOKUP(CONCATENATE("Teilnehmer  ",$B116),'Experiment 2'!$A$2:$M$33,32,FALSE)</f>
        <v>1</v>
      </c>
      <c r="L116">
        <f>HLOOKUP(CONCATENATE("Teilnehmer  ",$B116),'Experiment 3'!$A$2:$M$33,32,FALSE)</f>
        <v>4</v>
      </c>
      <c r="M116" t="str">
        <f t="shared" ref="M116:O116" si="151">IF(G116&lt;=200,"&lt;=200ms",IF(G116&lt;=400,"201-400ms",IF(G116&lt;=600,"401-600ms",IF(G116&lt;=800,"601-800ms",IF(G116&lt;1000,"801-1000ms",IF(G116&lt;=1200,"1001-1200ms",IF(G116&lt;=1400,"1201-1400ms",IF(G116&lt;=1600,"1401-1600ms",IF(G116&lt;=1800,"1601-1800ms",IF(G116&lt;=2000,"1801-2000ms","&gt;2000ms"))))))))))</f>
        <v>201-400ms</v>
      </c>
      <c r="N116" t="str">
        <f t="shared" si="151"/>
        <v>201-400ms</v>
      </c>
      <c r="O116" t="str">
        <f t="shared" si="151"/>
        <v>801-1000ms</v>
      </c>
      <c r="P116">
        <v>1</v>
      </c>
      <c r="Q116" s="25"/>
    </row>
    <row r="117" spans="1:17" ht="15.75" customHeight="1">
      <c r="A117" t="str">
        <f t="shared" si="0"/>
        <v>4 24</v>
      </c>
      <c r="B117">
        <v>4</v>
      </c>
      <c r="C117">
        <f>IF(VLOOKUP($B117,$R$19:$U$31,3,FALSE)&lt;&gt;"",VLOOKUP($B117,$R$19:$U$31,3,FALSE),"")</f>
        <v>23</v>
      </c>
      <c r="D117" t="str">
        <f>IF(VLOOKUP($B117,$R$19:$U$31,4,FALSE)&lt;&gt;"",VLOOKUP($B117,$R$19:$U$31,4,FALSE),"")</f>
        <v>männlich</v>
      </c>
      <c r="E117" t="str">
        <f t="shared" si="1"/>
        <v>18-24 Jahre</v>
      </c>
      <c r="F117">
        <v>24</v>
      </c>
      <c r="G117" s="30">
        <v>246</v>
      </c>
      <c r="H117">
        <v>506</v>
      </c>
      <c r="I117">
        <v>740</v>
      </c>
      <c r="J117">
        <f>HLOOKUP(CONCATENATE("Teilnehmer  ",$B117),'Experiment 1'!$A$2:$M$33,32,FALSE)</f>
        <v>1</v>
      </c>
      <c r="K117">
        <f>HLOOKUP(CONCATENATE("Teilnehmer  ",$B117),'Experiment 2'!$A$2:$M$33,32,FALSE)</f>
        <v>1</v>
      </c>
      <c r="L117">
        <f>HLOOKUP(CONCATENATE("Teilnehmer  ",$B117),'Experiment 3'!$A$2:$M$33,32,FALSE)</f>
        <v>4</v>
      </c>
      <c r="M117" t="str">
        <f t="shared" ref="M117:O117" si="152">IF(G117&lt;=200,"&lt;=200ms",IF(G117&lt;=400,"201-400ms",IF(G117&lt;=600,"401-600ms",IF(G117&lt;=800,"601-800ms",IF(G117&lt;1000,"801-1000ms",IF(G117&lt;=1200,"1001-1200ms",IF(G117&lt;=1400,"1201-1400ms",IF(G117&lt;=1600,"1401-1600ms",IF(G117&lt;=1800,"1601-1800ms",IF(G117&lt;=2000,"1801-2000ms","&gt;2000ms"))))))))))</f>
        <v>201-400ms</v>
      </c>
      <c r="N117" t="str">
        <f t="shared" si="152"/>
        <v>401-600ms</v>
      </c>
      <c r="O117" t="str">
        <f t="shared" si="152"/>
        <v>601-800ms</v>
      </c>
      <c r="P117">
        <v>1</v>
      </c>
      <c r="Q117" s="25"/>
    </row>
    <row r="118" spans="1:17" ht="15.75" customHeight="1">
      <c r="A118" t="str">
        <f t="shared" si="0"/>
        <v>4 25</v>
      </c>
      <c r="B118">
        <v>4</v>
      </c>
      <c r="C118">
        <f>IF(VLOOKUP($B118,$R$19:$U$31,3,FALSE)&lt;&gt;"",VLOOKUP($B118,$R$19:$U$31,3,FALSE),"")</f>
        <v>23</v>
      </c>
      <c r="D118" t="str">
        <f>IF(VLOOKUP($B118,$R$19:$U$31,4,FALSE)&lt;&gt;"",VLOOKUP($B118,$R$19:$U$31,4,FALSE),"")</f>
        <v>männlich</v>
      </c>
      <c r="E118" t="str">
        <f t="shared" si="1"/>
        <v>18-24 Jahre</v>
      </c>
      <c r="F118">
        <v>25</v>
      </c>
      <c r="G118" s="30">
        <v>292</v>
      </c>
      <c r="H118">
        <v>296</v>
      </c>
      <c r="I118">
        <v>606</v>
      </c>
      <c r="J118">
        <f>HLOOKUP(CONCATENATE("Teilnehmer  ",$B118),'Experiment 1'!$A$2:$M$33,32,FALSE)</f>
        <v>1</v>
      </c>
      <c r="K118">
        <f>HLOOKUP(CONCATENATE("Teilnehmer  ",$B118),'Experiment 2'!$A$2:$M$33,32,FALSE)</f>
        <v>1</v>
      </c>
      <c r="L118">
        <f>HLOOKUP(CONCATENATE("Teilnehmer  ",$B118),'Experiment 3'!$A$2:$M$33,32,FALSE)</f>
        <v>4</v>
      </c>
      <c r="M118" t="str">
        <f t="shared" ref="M118:O118" si="153">IF(G118&lt;=200,"&lt;=200ms",IF(G118&lt;=400,"201-400ms",IF(G118&lt;=600,"401-600ms",IF(G118&lt;=800,"601-800ms",IF(G118&lt;1000,"801-1000ms",IF(G118&lt;=1200,"1001-1200ms",IF(G118&lt;=1400,"1201-1400ms",IF(G118&lt;=1600,"1401-1600ms",IF(G118&lt;=1800,"1601-1800ms",IF(G118&lt;=2000,"1801-2000ms","&gt;2000ms"))))))))))</f>
        <v>201-400ms</v>
      </c>
      <c r="N118" t="str">
        <f t="shared" si="153"/>
        <v>201-400ms</v>
      </c>
      <c r="O118" t="str">
        <f t="shared" si="153"/>
        <v>601-800ms</v>
      </c>
      <c r="P118">
        <v>1</v>
      </c>
      <c r="Q118" s="25"/>
    </row>
    <row r="119" spans="1:17" ht="15.75" customHeight="1">
      <c r="A119" t="str">
        <f t="shared" si="0"/>
        <v>4 26</v>
      </c>
      <c r="B119">
        <v>4</v>
      </c>
      <c r="C119">
        <f>IF(VLOOKUP($B119,$R$19:$U$31,3,FALSE)&lt;&gt;"",VLOOKUP($B119,$R$19:$U$31,3,FALSE),"")</f>
        <v>23</v>
      </c>
      <c r="D119" t="str">
        <f>IF(VLOOKUP($B119,$R$19:$U$31,4,FALSE)&lt;&gt;"",VLOOKUP($B119,$R$19:$U$31,4,FALSE),"")</f>
        <v>männlich</v>
      </c>
      <c r="E119" t="str">
        <f t="shared" si="1"/>
        <v>18-24 Jahre</v>
      </c>
      <c r="F119">
        <v>26</v>
      </c>
      <c r="G119" s="30">
        <v>366</v>
      </c>
      <c r="H119">
        <v>386</v>
      </c>
      <c r="I119">
        <v>766</v>
      </c>
      <c r="J119">
        <f>HLOOKUP(CONCATENATE("Teilnehmer  ",$B119),'Experiment 1'!$A$2:$M$33,32,FALSE)</f>
        <v>1</v>
      </c>
      <c r="K119">
        <f>HLOOKUP(CONCATENATE("Teilnehmer  ",$B119),'Experiment 2'!$A$2:$M$33,32,FALSE)</f>
        <v>1</v>
      </c>
      <c r="L119">
        <f>HLOOKUP(CONCATENATE("Teilnehmer  ",$B119),'Experiment 3'!$A$2:$M$33,32,FALSE)</f>
        <v>4</v>
      </c>
      <c r="M119" t="str">
        <f t="shared" ref="M119:O119" si="154">IF(G119&lt;=200,"&lt;=200ms",IF(G119&lt;=400,"201-400ms",IF(G119&lt;=600,"401-600ms",IF(G119&lt;=800,"601-800ms",IF(G119&lt;1000,"801-1000ms",IF(G119&lt;=1200,"1001-1200ms",IF(G119&lt;=1400,"1201-1400ms",IF(G119&lt;=1600,"1401-1600ms",IF(G119&lt;=1800,"1601-1800ms",IF(G119&lt;=2000,"1801-2000ms","&gt;2000ms"))))))))))</f>
        <v>201-400ms</v>
      </c>
      <c r="N119" t="str">
        <f t="shared" si="154"/>
        <v>201-400ms</v>
      </c>
      <c r="O119" t="str">
        <f t="shared" si="154"/>
        <v>601-800ms</v>
      </c>
      <c r="P119">
        <v>1</v>
      </c>
      <c r="Q119" s="25"/>
    </row>
    <row r="120" spans="1:17" ht="15.75" customHeight="1">
      <c r="A120" t="str">
        <f t="shared" si="0"/>
        <v>4 27</v>
      </c>
      <c r="B120">
        <v>4</v>
      </c>
      <c r="C120">
        <f>IF(VLOOKUP($B120,$R$19:$U$31,3,FALSE)&lt;&gt;"",VLOOKUP($B120,$R$19:$U$31,3,FALSE),"")</f>
        <v>23</v>
      </c>
      <c r="D120" t="str">
        <f>IF(VLOOKUP($B120,$R$19:$U$31,4,FALSE)&lt;&gt;"",VLOOKUP($B120,$R$19:$U$31,4,FALSE),"")</f>
        <v>männlich</v>
      </c>
      <c r="E120" t="str">
        <f t="shared" si="1"/>
        <v>18-24 Jahre</v>
      </c>
      <c r="F120">
        <v>27</v>
      </c>
      <c r="G120" s="30">
        <v>230</v>
      </c>
      <c r="H120">
        <v>286</v>
      </c>
      <c r="I120">
        <v>742</v>
      </c>
      <c r="J120">
        <f>HLOOKUP(CONCATENATE("Teilnehmer  ",$B120),'Experiment 1'!$A$2:$M$33,32,FALSE)</f>
        <v>1</v>
      </c>
      <c r="K120">
        <f>HLOOKUP(CONCATENATE("Teilnehmer  ",$B120),'Experiment 2'!$A$2:$M$33,32,FALSE)</f>
        <v>1</v>
      </c>
      <c r="L120">
        <f>HLOOKUP(CONCATENATE("Teilnehmer  ",$B120),'Experiment 3'!$A$2:$M$33,32,FALSE)</f>
        <v>4</v>
      </c>
      <c r="M120" t="str">
        <f t="shared" ref="M120:O120" si="155">IF(G120&lt;=200,"&lt;=200ms",IF(G120&lt;=400,"201-400ms",IF(G120&lt;=600,"401-600ms",IF(G120&lt;=800,"601-800ms",IF(G120&lt;1000,"801-1000ms",IF(G120&lt;=1200,"1001-1200ms",IF(G120&lt;=1400,"1201-1400ms",IF(G120&lt;=1600,"1401-1600ms",IF(G120&lt;=1800,"1601-1800ms",IF(G120&lt;=2000,"1801-2000ms","&gt;2000ms"))))))))))</f>
        <v>201-400ms</v>
      </c>
      <c r="N120" t="str">
        <f t="shared" si="155"/>
        <v>201-400ms</v>
      </c>
      <c r="O120" t="str">
        <f t="shared" si="155"/>
        <v>601-800ms</v>
      </c>
      <c r="P120">
        <v>1</v>
      </c>
      <c r="Q120" s="25"/>
    </row>
    <row r="121" spans="1:17" ht="15.75" customHeight="1">
      <c r="A121" t="str">
        <f t="shared" si="0"/>
        <v>4 28</v>
      </c>
      <c r="B121">
        <v>4</v>
      </c>
      <c r="C121">
        <f>IF(VLOOKUP($B121,$R$19:$U$31,3,FALSE)&lt;&gt;"",VLOOKUP($B121,$R$19:$U$31,3,FALSE),"")</f>
        <v>23</v>
      </c>
      <c r="D121" t="str">
        <f>IF(VLOOKUP($B121,$R$19:$U$31,4,FALSE)&lt;&gt;"",VLOOKUP($B121,$R$19:$U$31,4,FALSE),"")</f>
        <v>männlich</v>
      </c>
      <c r="E121" t="str">
        <f t="shared" si="1"/>
        <v>18-24 Jahre</v>
      </c>
      <c r="F121">
        <v>28</v>
      </c>
      <c r="G121" s="30">
        <v>230</v>
      </c>
      <c r="H121">
        <v>364</v>
      </c>
      <c r="I121">
        <v>704</v>
      </c>
      <c r="J121">
        <f>HLOOKUP(CONCATENATE("Teilnehmer  ",$B121),'Experiment 1'!$A$2:$M$33,32,FALSE)</f>
        <v>1</v>
      </c>
      <c r="K121">
        <f>HLOOKUP(CONCATENATE("Teilnehmer  ",$B121),'Experiment 2'!$A$2:$M$33,32,FALSE)</f>
        <v>1</v>
      </c>
      <c r="L121">
        <f>HLOOKUP(CONCATENATE("Teilnehmer  ",$B121),'Experiment 3'!$A$2:$M$33,32,FALSE)</f>
        <v>4</v>
      </c>
      <c r="M121" t="str">
        <f t="shared" ref="M121:O121" si="156">IF(G121&lt;=200,"&lt;=200ms",IF(G121&lt;=400,"201-400ms",IF(G121&lt;=600,"401-600ms",IF(G121&lt;=800,"601-800ms",IF(G121&lt;1000,"801-1000ms",IF(G121&lt;=1200,"1001-1200ms",IF(G121&lt;=1400,"1201-1400ms",IF(G121&lt;=1600,"1401-1600ms",IF(G121&lt;=1800,"1601-1800ms",IF(G121&lt;=2000,"1801-2000ms","&gt;2000ms"))))))))))</f>
        <v>201-400ms</v>
      </c>
      <c r="N121" t="str">
        <f t="shared" si="156"/>
        <v>201-400ms</v>
      </c>
      <c r="O121" t="str">
        <f t="shared" si="156"/>
        <v>601-800ms</v>
      </c>
      <c r="P121">
        <v>1</v>
      </c>
      <c r="Q121" s="25"/>
    </row>
    <row r="122" spans="1:17" ht="15.75" customHeight="1">
      <c r="A122" t="str">
        <f t="shared" si="0"/>
        <v>4 29</v>
      </c>
      <c r="B122">
        <v>4</v>
      </c>
      <c r="C122">
        <f>IF(VLOOKUP($B122,$R$19:$U$31,3,FALSE)&lt;&gt;"",VLOOKUP($B122,$R$19:$U$31,3,FALSE),"")</f>
        <v>23</v>
      </c>
      <c r="D122" t="str">
        <f>IF(VLOOKUP($B122,$R$19:$U$31,4,FALSE)&lt;&gt;"",VLOOKUP($B122,$R$19:$U$31,4,FALSE),"")</f>
        <v>männlich</v>
      </c>
      <c r="E122" t="str">
        <f t="shared" si="1"/>
        <v>18-24 Jahre</v>
      </c>
      <c r="F122">
        <v>29</v>
      </c>
      <c r="G122" s="30">
        <v>300</v>
      </c>
      <c r="H122">
        <v>350</v>
      </c>
      <c r="I122">
        <v>726</v>
      </c>
      <c r="J122">
        <f>HLOOKUP(CONCATENATE("Teilnehmer  ",$B122),'Experiment 1'!$A$2:$M$33,32,FALSE)</f>
        <v>1</v>
      </c>
      <c r="K122">
        <f>HLOOKUP(CONCATENATE("Teilnehmer  ",$B122),'Experiment 2'!$A$2:$M$33,32,FALSE)</f>
        <v>1</v>
      </c>
      <c r="L122">
        <f>HLOOKUP(CONCATENATE("Teilnehmer  ",$B122),'Experiment 3'!$A$2:$M$33,32,FALSE)</f>
        <v>4</v>
      </c>
      <c r="M122" t="str">
        <f t="shared" ref="M122:O122" si="157">IF(G122&lt;=200,"&lt;=200ms",IF(G122&lt;=400,"201-400ms",IF(G122&lt;=600,"401-600ms",IF(G122&lt;=800,"601-800ms",IF(G122&lt;1000,"801-1000ms",IF(G122&lt;=1200,"1001-1200ms",IF(G122&lt;=1400,"1201-1400ms",IF(G122&lt;=1600,"1401-1600ms",IF(G122&lt;=1800,"1601-1800ms",IF(G122&lt;=2000,"1801-2000ms","&gt;2000ms"))))))))))</f>
        <v>201-400ms</v>
      </c>
      <c r="N122" t="str">
        <f t="shared" si="157"/>
        <v>201-400ms</v>
      </c>
      <c r="O122" t="str">
        <f t="shared" si="157"/>
        <v>601-800ms</v>
      </c>
      <c r="P122">
        <v>1</v>
      </c>
      <c r="Q122" s="25"/>
    </row>
    <row r="123" spans="1:17" ht="15.75" customHeight="1">
      <c r="A123" t="str">
        <f t="shared" si="0"/>
        <v>4 30</v>
      </c>
      <c r="B123">
        <v>4</v>
      </c>
      <c r="C123">
        <f>IF(VLOOKUP($B123,$R$19:$U$31,3,FALSE)&lt;&gt;"",VLOOKUP($B123,$R$19:$U$31,3,FALSE),"")</f>
        <v>23</v>
      </c>
      <c r="D123" t="str">
        <f>IF(VLOOKUP($B123,$R$19:$U$31,4,FALSE)&lt;&gt;"",VLOOKUP($B123,$R$19:$U$31,4,FALSE),"")</f>
        <v>männlich</v>
      </c>
      <c r="E123" t="str">
        <f t="shared" si="1"/>
        <v>18-24 Jahre</v>
      </c>
      <c r="F123">
        <v>30</v>
      </c>
      <c r="G123" s="30">
        <v>448</v>
      </c>
      <c r="H123">
        <v>466</v>
      </c>
      <c r="I123">
        <v>602</v>
      </c>
      <c r="J123">
        <f>HLOOKUP(CONCATENATE("Teilnehmer  ",$B123),'Experiment 1'!$A$2:$M$33,32,FALSE)</f>
        <v>1</v>
      </c>
      <c r="K123">
        <f>HLOOKUP(CONCATENATE("Teilnehmer  ",$B123),'Experiment 2'!$A$2:$M$33,32,FALSE)</f>
        <v>1</v>
      </c>
      <c r="L123">
        <f>HLOOKUP(CONCATENATE("Teilnehmer  ",$B123),'Experiment 3'!$A$2:$M$33,32,FALSE)</f>
        <v>4</v>
      </c>
      <c r="M123" t="str">
        <f t="shared" ref="M123:O123" si="158">IF(G123&lt;=200,"&lt;=200ms",IF(G123&lt;=400,"201-400ms",IF(G123&lt;=600,"401-600ms",IF(G123&lt;=800,"601-800ms",IF(G123&lt;1000,"801-1000ms",IF(G123&lt;=1200,"1001-1200ms",IF(G123&lt;=1400,"1201-1400ms",IF(G123&lt;=1600,"1401-1600ms",IF(G123&lt;=1800,"1601-1800ms",IF(G123&lt;=2000,"1801-2000ms","&gt;2000ms"))))))))))</f>
        <v>401-600ms</v>
      </c>
      <c r="N123" t="str">
        <f t="shared" si="158"/>
        <v>401-600ms</v>
      </c>
      <c r="O123" t="str">
        <f t="shared" si="158"/>
        <v>601-800ms</v>
      </c>
      <c r="P123">
        <v>1</v>
      </c>
      <c r="Q123" s="25"/>
    </row>
    <row r="124" spans="1:17" ht="15.75" customHeight="1">
      <c r="A124" t="str">
        <f t="shared" si="0"/>
        <v>5 1</v>
      </c>
      <c r="B124">
        <v>5</v>
      </c>
      <c r="C124">
        <f>IF(VLOOKUP($B124,$R$19:$U$31,3,FALSE)&lt;&gt;"",VLOOKUP($B124,$R$19:$U$31,3,FALSE),"")</f>
        <v>25</v>
      </c>
      <c r="D124" t="str">
        <f>IF(VLOOKUP($B124,$R$19:$U$31,4,FALSE)&lt;&gt;"",VLOOKUP($B124,$R$19:$U$31,4,FALSE),"")</f>
        <v>männlich</v>
      </c>
      <c r="E124" t="str">
        <f t="shared" si="1"/>
        <v>25-49 Jahre</v>
      </c>
      <c r="F124">
        <v>1</v>
      </c>
      <c r="G124" s="35">
        <v>1328</v>
      </c>
      <c r="H124" s="36">
        <v>475</v>
      </c>
      <c r="I124" s="36">
        <v>1124</v>
      </c>
      <c r="J124">
        <f>HLOOKUP(CONCATENATE("Teilnehmer  ",$B124),'Experiment 1'!$A$2:$M$33,32,FALSE)</f>
        <v>0</v>
      </c>
      <c r="K124">
        <f>HLOOKUP(CONCATENATE("Teilnehmer  ",$B124),'Experiment 2'!$A$2:$M$33,32,FALSE)</f>
        <v>1</v>
      </c>
      <c r="L124">
        <f>HLOOKUP(CONCATENATE("Teilnehmer  ",$B124),'Experiment 3'!$A$2:$M$33,32,FALSE)</f>
        <v>2</v>
      </c>
      <c r="M124" t="str">
        <f t="shared" ref="M124:O124" si="159">IF(G124&lt;=200,"&lt;=200ms",IF(G124&lt;=400,"201-400ms",IF(G124&lt;=600,"401-600ms",IF(G124&lt;=800,"601-800ms",IF(G124&lt;1000,"801-1000ms",IF(G124&lt;=1200,"1001-1200ms",IF(G124&lt;=1400,"1201-1400ms",IF(G124&lt;=1600,"1401-1600ms",IF(G124&lt;=1800,"1601-1800ms",IF(G124&lt;=2000,"1801-2000ms","&gt;2000ms"))))))))))</f>
        <v>1201-1400ms</v>
      </c>
      <c r="N124" t="str">
        <f t="shared" si="159"/>
        <v>401-600ms</v>
      </c>
      <c r="O124" t="str">
        <f t="shared" si="159"/>
        <v>1001-1200ms</v>
      </c>
      <c r="P124">
        <v>1</v>
      </c>
      <c r="Q124" s="25"/>
    </row>
    <row r="125" spans="1:17" ht="15.75" customHeight="1">
      <c r="A125" t="str">
        <f t="shared" si="0"/>
        <v>5 2</v>
      </c>
      <c r="B125">
        <v>5</v>
      </c>
      <c r="C125">
        <f>IF(VLOOKUP($B125,$R$19:$U$31,3,FALSE)&lt;&gt;"",VLOOKUP($B125,$R$19:$U$31,3,FALSE),"")</f>
        <v>25</v>
      </c>
      <c r="D125" t="str">
        <f>IF(VLOOKUP($B125,$R$19:$U$31,4,FALSE)&lt;&gt;"",VLOOKUP($B125,$R$19:$U$31,4,FALSE),"")</f>
        <v>männlich</v>
      </c>
      <c r="E125" t="str">
        <f t="shared" si="1"/>
        <v>25-49 Jahre</v>
      </c>
      <c r="F125">
        <v>2</v>
      </c>
      <c r="G125" s="35">
        <v>944</v>
      </c>
      <c r="H125" s="36">
        <v>391</v>
      </c>
      <c r="I125" s="36">
        <v>921</v>
      </c>
      <c r="J125">
        <f>HLOOKUP(CONCATENATE("Teilnehmer  ",$B125),'Experiment 1'!$A$2:$M$33,32,FALSE)</f>
        <v>0</v>
      </c>
      <c r="K125">
        <f>HLOOKUP(CONCATENATE("Teilnehmer  ",$B125),'Experiment 2'!$A$2:$M$33,32,FALSE)</f>
        <v>1</v>
      </c>
      <c r="L125">
        <f>HLOOKUP(CONCATENATE("Teilnehmer  ",$B125),'Experiment 3'!$A$2:$M$33,32,FALSE)</f>
        <v>2</v>
      </c>
      <c r="M125" t="str">
        <f t="shared" ref="M125:O125" si="160">IF(G125&lt;=200,"&lt;=200ms",IF(G125&lt;=400,"201-400ms",IF(G125&lt;=600,"401-600ms",IF(G125&lt;=800,"601-800ms",IF(G125&lt;1000,"801-1000ms",IF(G125&lt;=1200,"1001-1200ms",IF(G125&lt;=1400,"1201-1400ms",IF(G125&lt;=1600,"1401-1600ms",IF(G125&lt;=1800,"1601-1800ms",IF(G125&lt;=2000,"1801-2000ms","&gt;2000ms"))))))))))</f>
        <v>801-1000ms</v>
      </c>
      <c r="N125" t="str">
        <f t="shared" si="160"/>
        <v>201-400ms</v>
      </c>
      <c r="O125" t="str">
        <f t="shared" si="160"/>
        <v>801-1000ms</v>
      </c>
      <c r="P125">
        <v>1</v>
      </c>
      <c r="Q125" s="25"/>
    </row>
    <row r="126" spans="1:17" ht="15.75" customHeight="1">
      <c r="A126" t="str">
        <f t="shared" si="0"/>
        <v>5 3</v>
      </c>
      <c r="B126">
        <v>5</v>
      </c>
      <c r="C126">
        <f>IF(VLOOKUP($B126,$R$19:$U$31,3,FALSE)&lt;&gt;"",VLOOKUP($B126,$R$19:$U$31,3,FALSE),"")</f>
        <v>25</v>
      </c>
      <c r="D126" t="str">
        <f>IF(VLOOKUP($B126,$R$19:$U$31,4,FALSE)&lt;&gt;"",VLOOKUP($B126,$R$19:$U$31,4,FALSE),"")</f>
        <v>männlich</v>
      </c>
      <c r="E126" t="str">
        <f t="shared" si="1"/>
        <v>25-49 Jahre</v>
      </c>
      <c r="F126">
        <v>3</v>
      </c>
      <c r="G126" s="35">
        <v>636</v>
      </c>
      <c r="H126" s="36">
        <v>720</v>
      </c>
      <c r="I126" s="36">
        <v>1123</v>
      </c>
      <c r="J126">
        <f>HLOOKUP(CONCATENATE("Teilnehmer  ",$B126),'Experiment 1'!$A$2:$M$33,32,FALSE)</f>
        <v>0</v>
      </c>
      <c r="K126">
        <f>HLOOKUP(CONCATENATE("Teilnehmer  ",$B126),'Experiment 2'!$A$2:$M$33,32,FALSE)</f>
        <v>1</v>
      </c>
      <c r="L126">
        <f>HLOOKUP(CONCATENATE("Teilnehmer  ",$B126),'Experiment 3'!$A$2:$M$33,32,FALSE)</f>
        <v>2</v>
      </c>
      <c r="M126" t="str">
        <f t="shared" ref="M126:O126" si="161">IF(G126&lt;=200,"&lt;=200ms",IF(G126&lt;=400,"201-400ms",IF(G126&lt;=600,"401-600ms",IF(G126&lt;=800,"601-800ms",IF(G126&lt;1000,"801-1000ms",IF(G126&lt;=1200,"1001-1200ms",IF(G126&lt;=1400,"1201-1400ms",IF(G126&lt;=1600,"1401-1600ms",IF(G126&lt;=1800,"1601-1800ms",IF(G126&lt;=2000,"1801-2000ms","&gt;2000ms"))))))))))</f>
        <v>601-800ms</v>
      </c>
      <c r="N126" t="str">
        <f t="shared" si="161"/>
        <v>601-800ms</v>
      </c>
      <c r="O126" t="str">
        <f t="shared" si="161"/>
        <v>1001-1200ms</v>
      </c>
      <c r="P126">
        <v>1</v>
      </c>
      <c r="Q126" s="25"/>
    </row>
    <row r="127" spans="1:17" ht="15.75" customHeight="1">
      <c r="A127" t="str">
        <f t="shared" si="0"/>
        <v>5 4</v>
      </c>
      <c r="B127">
        <v>5</v>
      </c>
      <c r="C127">
        <f>IF(VLOOKUP($B127,$R$19:$U$31,3,FALSE)&lt;&gt;"",VLOOKUP($B127,$R$19:$U$31,3,FALSE),"")</f>
        <v>25</v>
      </c>
      <c r="D127" t="str">
        <f>IF(VLOOKUP($B127,$R$19:$U$31,4,FALSE)&lt;&gt;"",VLOOKUP($B127,$R$19:$U$31,4,FALSE),"")</f>
        <v>männlich</v>
      </c>
      <c r="E127" t="str">
        <f t="shared" si="1"/>
        <v>25-49 Jahre</v>
      </c>
      <c r="F127">
        <v>4</v>
      </c>
      <c r="G127" s="35">
        <v>740</v>
      </c>
      <c r="H127" s="36">
        <v>490</v>
      </c>
      <c r="I127" s="36">
        <v>926</v>
      </c>
      <c r="J127">
        <f>HLOOKUP(CONCATENATE("Teilnehmer  ",$B127),'Experiment 1'!$A$2:$M$33,32,FALSE)</f>
        <v>0</v>
      </c>
      <c r="K127">
        <f>HLOOKUP(CONCATENATE("Teilnehmer  ",$B127),'Experiment 2'!$A$2:$M$33,32,FALSE)</f>
        <v>1</v>
      </c>
      <c r="L127">
        <f>HLOOKUP(CONCATENATE("Teilnehmer  ",$B127),'Experiment 3'!$A$2:$M$33,32,FALSE)</f>
        <v>2</v>
      </c>
      <c r="M127" t="str">
        <f t="shared" ref="M127:O127" si="162">IF(G127&lt;=200,"&lt;=200ms",IF(G127&lt;=400,"201-400ms",IF(G127&lt;=600,"401-600ms",IF(G127&lt;=800,"601-800ms",IF(G127&lt;1000,"801-1000ms",IF(G127&lt;=1200,"1001-1200ms",IF(G127&lt;=1400,"1201-1400ms",IF(G127&lt;=1600,"1401-1600ms",IF(G127&lt;=1800,"1601-1800ms",IF(G127&lt;=2000,"1801-2000ms","&gt;2000ms"))))))))))</f>
        <v>601-800ms</v>
      </c>
      <c r="N127" t="str">
        <f t="shared" si="162"/>
        <v>401-600ms</v>
      </c>
      <c r="O127" t="str">
        <f t="shared" si="162"/>
        <v>801-1000ms</v>
      </c>
      <c r="P127">
        <v>1</v>
      </c>
      <c r="Q127" s="25"/>
    </row>
    <row r="128" spans="1:17" ht="15.75" customHeight="1">
      <c r="A128" t="str">
        <f t="shared" si="0"/>
        <v>5 5</v>
      </c>
      <c r="B128">
        <v>5</v>
      </c>
      <c r="C128">
        <f>IF(VLOOKUP($B128,$R$19:$U$31,3,FALSE)&lt;&gt;"",VLOOKUP($B128,$R$19:$U$31,3,FALSE),"")</f>
        <v>25</v>
      </c>
      <c r="D128" t="str">
        <f>IF(VLOOKUP($B128,$R$19:$U$31,4,FALSE)&lt;&gt;"",VLOOKUP($B128,$R$19:$U$31,4,FALSE),"")</f>
        <v>männlich</v>
      </c>
      <c r="E128" t="str">
        <f t="shared" si="1"/>
        <v>25-49 Jahre</v>
      </c>
      <c r="F128">
        <v>5</v>
      </c>
      <c r="G128" s="35">
        <v>843</v>
      </c>
      <c r="H128" s="36">
        <v>555</v>
      </c>
      <c r="I128" s="36">
        <v>976</v>
      </c>
      <c r="J128">
        <f>HLOOKUP(CONCATENATE("Teilnehmer  ",$B128),'Experiment 1'!$A$2:$M$33,32,FALSE)</f>
        <v>0</v>
      </c>
      <c r="K128">
        <f>HLOOKUP(CONCATENATE("Teilnehmer  ",$B128),'Experiment 2'!$A$2:$M$33,32,FALSE)</f>
        <v>1</v>
      </c>
      <c r="L128">
        <f>HLOOKUP(CONCATENATE("Teilnehmer  ",$B128),'Experiment 3'!$A$2:$M$33,32,FALSE)</f>
        <v>2</v>
      </c>
      <c r="M128" t="str">
        <f t="shared" ref="M128:O128" si="163">IF(G128&lt;=200,"&lt;=200ms",IF(G128&lt;=400,"201-400ms",IF(G128&lt;=600,"401-600ms",IF(G128&lt;=800,"601-800ms",IF(G128&lt;1000,"801-1000ms",IF(G128&lt;=1200,"1001-1200ms",IF(G128&lt;=1400,"1201-1400ms",IF(G128&lt;=1600,"1401-1600ms",IF(G128&lt;=1800,"1601-1800ms",IF(G128&lt;=2000,"1801-2000ms","&gt;2000ms"))))))))))</f>
        <v>801-1000ms</v>
      </c>
      <c r="N128" t="str">
        <f t="shared" si="163"/>
        <v>401-600ms</v>
      </c>
      <c r="O128" t="str">
        <f t="shared" si="163"/>
        <v>801-1000ms</v>
      </c>
      <c r="P128">
        <v>1</v>
      </c>
      <c r="Q128" s="25"/>
    </row>
    <row r="129" spans="1:17" ht="15.75" customHeight="1">
      <c r="A129" t="str">
        <f t="shared" si="0"/>
        <v>5 6</v>
      </c>
      <c r="B129">
        <v>5</v>
      </c>
      <c r="C129">
        <f>IF(VLOOKUP($B129,$R$19:$U$31,3,FALSE)&lt;&gt;"",VLOOKUP($B129,$R$19:$U$31,3,FALSE),"")</f>
        <v>25</v>
      </c>
      <c r="D129" t="str">
        <f>IF(VLOOKUP($B129,$R$19:$U$31,4,FALSE)&lt;&gt;"",VLOOKUP($B129,$R$19:$U$31,4,FALSE),"")</f>
        <v>männlich</v>
      </c>
      <c r="E129" t="str">
        <f t="shared" si="1"/>
        <v>25-49 Jahre</v>
      </c>
      <c r="F129">
        <v>6</v>
      </c>
      <c r="G129" s="35">
        <v>683</v>
      </c>
      <c r="H129" s="36">
        <v>302</v>
      </c>
      <c r="I129" s="36">
        <v>1570</v>
      </c>
      <c r="J129">
        <f>HLOOKUP(CONCATENATE("Teilnehmer  ",$B129),'Experiment 1'!$A$2:$M$33,32,FALSE)</f>
        <v>0</v>
      </c>
      <c r="K129">
        <f>HLOOKUP(CONCATENATE("Teilnehmer  ",$B129),'Experiment 2'!$A$2:$M$33,32,FALSE)</f>
        <v>1</v>
      </c>
      <c r="L129">
        <f>HLOOKUP(CONCATENATE("Teilnehmer  ",$B129),'Experiment 3'!$A$2:$M$33,32,FALSE)</f>
        <v>2</v>
      </c>
      <c r="M129" t="str">
        <f t="shared" ref="M129:O129" si="164">IF(G129&lt;=200,"&lt;=200ms",IF(G129&lt;=400,"201-400ms",IF(G129&lt;=600,"401-600ms",IF(G129&lt;=800,"601-800ms",IF(G129&lt;1000,"801-1000ms",IF(G129&lt;=1200,"1001-1200ms",IF(G129&lt;=1400,"1201-1400ms",IF(G129&lt;=1600,"1401-1600ms",IF(G129&lt;=1800,"1601-1800ms",IF(G129&lt;=2000,"1801-2000ms","&gt;2000ms"))))))))))</f>
        <v>601-800ms</v>
      </c>
      <c r="N129" t="str">
        <f t="shared" si="164"/>
        <v>201-400ms</v>
      </c>
      <c r="O129" t="str">
        <f t="shared" si="164"/>
        <v>1401-1600ms</v>
      </c>
      <c r="P129">
        <v>1</v>
      </c>
      <c r="Q129" s="25"/>
    </row>
    <row r="130" spans="1:17" ht="15.75" customHeight="1">
      <c r="A130" t="str">
        <f t="shared" si="0"/>
        <v>5 7</v>
      </c>
      <c r="B130">
        <v>5</v>
      </c>
      <c r="C130">
        <f>IF(VLOOKUP($B130,$R$19:$U$31,3,FALSE)&lt;&gt;"",VLOOKUP($B130,$R$19:$U$31,3,FALSE),"")</f>
        <v>25</v>
      </c>
      <c r="D130" t="str">
        <f>IF(VLOOKUP($B130,$R$19:$U$31,4,FALSE)&lt;&gt;"",VLOOKUP($B130,$R$19:$U$31,4,FALSE),"")</f>
        <v>männlich</v>
      </c>
      <c r="E130" t="str">
        <f t="shared" si="1"/>
        <v>25-49 Jahre</v>
      </c>
      <c r="F130">
        <v>7</v>
      </c>
      <c r="G130" s="35">
        <v>667</v>
      </c>
      <c r="H130" s="36">
        <v>565</v>
      </c>
      <c r="I130" s="36">
        <v>1059</v>
      </c>
      <c r="J130">
        <f>HLOOKUP(CONCATENATE("Teilnehmer  ",$B130),'Experiment 1'!$A$2:$M$33,32,FALSE)</f>
        <v>0</v>
      </c>
      <c r="K130">
        <f>HLOOKUP(CONCATENATE("Teilnehmer  ",$B130),'Experiment 2'!$A$2:$M$33,32,FALSE)</f>
        <v>1</v>
      </c>
      <c r="L130">
        <f>HLOOKUP(CONCATENATE("Teilnehmer  ",$B130),'Experiment 3'!$A$2:$M$33,32,FALSE)</f>
        <v>2</v>
      </c>
      <c r="M130" t="str">
        <f t="shared" ref="M130:O130" si="165">IF(G130&lt;=200,"&lt;=200ms",IF(G130&lt;=400,"201-400ms",IF(G130&lt;=600,"401-600ms",IF(G130&lt;=800,"601-800ms",IF(G130&lt;1000,"801-1000ms",IF(G130&lt;=1200,"1001-1200ms",IF(G130&lt;=1400,"1201-1400ms",IF(G130&lt;=1600,"1401-1600ms",IF(G130&lt;=1800,"1601-1800ms",IF(G130&lt;=2000,"1801-2000ms","&gt;2000ms"))))))))))</f>
        <v>601-800ms</v>
      </c>
      <c r="N130" t="str">
        <f t="shared" si="165"/>
        <v>401-600ms</v>
      </c>
      <c r="O130" t="str">
        <f t="shared" si="165"/>
        <v>1001-1200ms</v>
      </c>
      <c r="P130">
        <v>1</v>
      </c>
      <c r="Q130" s="25"/>
    </row>
    <row r="131" spans="1:17" ht="15.75" customHeight="1">
      <c r="A131" t="str">
        <f t="shared" si="0"/>
        <v>5 8</v>
      </c>
      <c r="B131">
        <v>5</v>
      </c>
      <c r="C131">
        <f>IF(VLOOKUP($B131,$R$19:$U$31,3,FALSE)&lt;&gt;"",VLOOKUP($B131,$R$19:$U$31,3,FALSE),"")</f>
        <v>25</v>
      </c>
      <c r="D131" t="str">
        <f>IF(VLOOKUP($B131,$R$19:$U$31,4,FALSE)&lt;&gt;"",VLOOKUP($B131,$R$19:$U$31,4,FALSE),"")</f>
        <v>männlich</v>
      </c>
      <c r="E131" t="str">
        <f t="shared" si="1"/>
        <v>25-49 Jahre</v>
      </c>
      <c r="F131">
        <v>8</v>
      </c>
      <c r="G131" s="35">
        <v>661</v>
      </c>
      <c r="H131" s="36">
        <v>687</v>
      </c>
      <c r="I131" s="36">
        <v>1414</v>
      </c>
      <c r="J131">
        <f>HLOOKUP(CONCATENATE("Teilnehmer  ",$B131),'Experiment 1'!$A$2:$M$33,32,FALSE)</f>
        <v>0</v>
      </c>
      <c r="K131">
        <f>HLOOKUP(CONCATENATE("Teilnehmer  ",$B131),'Experiment 2'!$A$2:$M$33,32,FALSE)</f>
        <v>1</v>
      </c>
      <c r="L131">
        <f>HLOOKUP(CONCATENATE("Teilnehmer  ",$B131),'Experiment 3'!$A$2:$M$33,32,FALSE)</f>
        <v>2</v>
      </c>
      <c r="M131" t="str">
        <f t="shared" ref="M131:O131" si="166">IF(G131&lt;=200,"&lt;=200ms",IF(G131&lt;=400,"201-400ms",IF(G131&lt;=600,"401-600ms",IF(G131&lt;=800,"601-800ms",IF(G131&lt;1000,"801-1000ms",IF(G131&lt;=1200,"1001-1200ms",IF(G131&lt;=1400,"1201-1400ms",IF(G131&lt;=1600,"1401-1600ms",IF(G131&lt;=1800,"1601-1800ms",IF(G131&lt;=2000,"1801-2000ms","&gt;2000ms"))))))))))</f>
        <v>601-800ms</v>
      </c>
      <c r="N131" t="str">
        <f t="shared" si="166"/>
        <v>601-800ms</v>
      </c>
      <c r="O131" t="str">
        <f t="shared" si="166"/>
        <v>1401-1600ms</v>
      </c>
      <c r="P131">
        <v>1</v>
      </c>
      <c r="Q131" s="25"/>
    </row>
    <row r="132" spans="1:17" ht="15.75" customHeight="1">
      <c r="A132" t="str">
        <f t="shared" si="0"/>
        <v>5 9</v>
      </c>
      <c r="B132">
        <v>5</v>
      </c>
      <c r="C132">
        <f>IF(VLOOKUP($B132,$R$19:$U$31,3,FALSE)&lt;&gt;"",VLOOKUP($B132,$R$19:$U$31,3,FALSE),"")</f>
        <v>25</v>
      </c>
      <c r="D132" t="str">
        <f>IF(VLOOKUP($B132,$R$19:$U$31,4,FALSE)&lt;&gt;"",VLOOKUP($B132,$R$19:$U$31,4,FALSE),"")</f>
        <v>männlich</v>
      </c>
      <c r="E132" t="str">
        <f t="shared" si="1"/>
        <v>25-49 Jahre</v>
      </c>
      <c r="F132">
        <v>9</v>
      </c>
      <c r="G132" s="35">
        <v>622</v>
      </c>
      <c r="H132" s="36">
        <v>544</v>
      </c>
      <c r="I132" s="36">
        <v>1367</v>
      </c>
      <c r="J132">
        <f>HLOOKUP(CONCATENATE("Teilnehmer  ",$B132),'Experiment 1'!$A$2:$M$33,32,FALSE)</f>
        <v>0</v>
      </c>
      <c r="K132">
        <f>HLOOKUP(CONCATENATE("Teilnehmer  ",$B132),'Experiment 2'!$A$2:$M$33,32,FALSE)</f>
        <v>1</v>
      </c>
      <c r="L132">
        <f>HLOOKUP(CONCATENATE("Teilnehmer  ",$B132),'Experiment 3'!$A$2:$M$33,32,FALSE)</f>
        <v>2</v>
      </c>
      <c r="M132" t="str">
        <f t="shared" ref="M132:O132" si="167">IF(G132&lt;=200,"&lt;=200ms",IF(G132&lt;=400,"201-400ms",IF(G132&lt;=600,"401-600ms",IF(G132&lt;=800,"601-800ms",IF(G132&lt;1000,"801-1000ms",IF(G132&lt;=1200,"1001-1200ms",IF(G132&lt;=1400,"1201-1400ms",IF(G132&lt;=1600,"1401-1600ms",IF(G132&lt;=1800,"1601-1800ms",IF(G132&lt;=2000,"1801-2000ms","&gt;2000ms"))))))))))</f>
        <v>601-800ms</v>
      </c>
      <c r="N132" t="str">
        <f t="shared" si="167"/>
        <v>401-600ms</v>
      </c>
      <c r="O132" t="str">
        <f t="shared" si="167"/>
        <v>1201-1400ms</v>
      </c>
      <c r="P132">
        <v>1</v>
      </c>
      <c r="Q132" s="25"/>
    </row>
    <row r="133" spans="1:17" ht="15.75" customHeight="1">
      <c r="A133" t="str">
        <f t="shared" si="0"/>
        <v>5 10</v>
      </c>
      <c r="B133">
        <v>5</v>
      </c>
      <c r="C133">
        <f>IF(VLOOKUP($B133,$R$19:$U$31,3,FALSE)&lt;&gt;"",VLOOKUP($B133,$R$19:$U$31,3,FALSE),"")</f>
        <v>25</v>
      </c>
      <c r="D133" t="str">
        <f>IF(VLOOKUP($B133,$R$19:$U$31,4,FALSE)&lt;&gt;"",VLOOKUP($B133,$R$19:$U$31,4,FALSE),"")</f>
        <v>männlich</v>
      </c>
      <c r="E133" t="str">
        <f t="shared" si="1"/>
        <v>25-49 Jahre</v>
      </c>
      <c r="F133">
        <v>10</v>
      </c>
      <c r="G133" s="35">
        <v>646</v>
      </c>
      <c r="H133" s="36">
        <v>624</v>
      </c>
      <c r="I133" s="36">
        <v>2576</v>
      </c>
      <c r="J133">
        <f>HLOOKUP(CONCATENATE("Teilnehmer  ",$B133),'Experiment 1'!$A$2:$M$33,32,FALSE)</f>
        <v>0</v>
      </c>
      <c r="K133">
        <f>HLOOKUP(CONCATENATE("Teilnehmer  ",$B133),'Experiment 2'!$A$2:$M$33,32,FALSE)</f>
        <v>1</v>
      </c>
      <c r="L133">
        <f>HLOOKUP(CONCATENATE("Teilnehmer  ",$B133),'Experiment 3'!$A$2:$M$33,32,FALSE)</f>
        <v>2</v>
      </c>
      <c r="M133" t="str">
        <f t="shared" ref="M133:O133" si="168">IF(G133&lt;=200,"&lt;=200ms",IF(G133&lt;=400,"201-400ms",IF(G133&lt;=600,"401-600ms",IF(G133&lt;=800,"601-800ms",IF(G133&lt;1000,"801-1000ms",IF(G133&lt;=1200,"1001-1200ms",IF(G133&lt;=1400,"1201-1400ms",IF(G133&lt;=1600,"1401-1600ms",IF(G133&lt;=1800,"1601-1800ms",IF(G133&lt;=2000,"1801-2000ms","&gt;2000ms"))))))))))</f>
        <v>601-800ms</v>
      </c>
      <c r="N133" t="str">
        <f t="shared" si="168"/>
        <v>601-800ms</v>
      </c>
      <c r="O133" t="str">
        <f t="shared" si="168"/>
        <v>&gt;2000ms</v>
      </c>
      <c r="P133">
        <v>1</v>
      </c>
      <c r="Q133" s="25"/>
    </row>
    <row r="134" spans="1:17" ht="15.75" customHeight="1">
      <c r="A134" t="str">
        <f t="shared" si="0"/>
        <v>5 11</v>
      </c>
      <c r="B134">
        <v>5</v>
      </c>
      <c r="C134">
        <f>IF(VLOOKUP($B134,$R$19:$U$31,3,FALSE)&lt;&gt;"",VLOOKUP($B134,$R$19:$U$31,3,FALSE),"")</f>
        <v>25</v>
      </c>
      <c r="D134" t="str">
        <f>IF(VLOOKUP($B134,$R$19:$U$31,4,FALSE)&lt;&gt;"",VLOOKUP($B134,$R$19:$U$31,4,FALSE),"")</f>
        <v>männlich</v>
      </c>
      <c r="E134" t="str">
        <f t="shared" si="1"/>
        <v>25-49 Jahre</v>
      </c>
      <c r="F134">
        <v>11</v>
      </c>
      <c r="G134" s="35">
        <v>637</v>
      </c>
      <c r="H134" s="36">
        <v>457</v>
      </c>
      <c r="I134" s="36">
        <v>982</v>
      </c>
      <c r="J134">
        <f>HLOOKUP(CONCATENATE("Teilnehmer  ",$B134),'Experiment 1'!$A$2:$M$33,32,FALSE)</f>
        <v>0</v>
      </c>
      <c r="K134">
        <f>HLOOKUP(CONCATENATE("Teilnehmer  ",$B134),'Experiment 2'!$A$2:$M$33,32,FALSE)</f>
        <v>1</v>
      </c>
      <c r="L134">
        <f>HLOOKUP(CONCATENATE("Teilnehmer  ",$B134),'Experiment 3'!$A$2:$M$33,32,FALSE)</f>
        <v>2</v>
      </c>
      <c r="M134" t="str">
        <f t="shared" ref="M134:O134" si="169">IF(G134&lt;=200,"&lt;=200ms",IF(G134&lt;=400,"201-400ms",IF(G134&lt;=600,"401-600ms",IF(G134&lt;=800,"601-800ms",IF(G134&lt;1000,"801-1000ms",IF(G134&lt;=1200,"1001-1200ms",IF(G134&lt;=1400,"1201-1400ms",IF(G134&lt;=1600,"1401-1600ms",IF(G134&lt;=1800,"1601-1800ms",IF(G134&lt;=2000,"1801-2000ms","&gt;2000ms"))))))))))</f>
        <v>601-800ms</v>
      </c>
      <c r="N134" t="str">
        <f t="shared" si="169"/>
        <v>401-600ms</v>
      </c>
      <c r="O134" t="str">
        <f t="shared" si="169"/>
        <v>801-1000ms</v>
      </c>
      <c r="P134">
        <v>1</v>
      </c>
      <c r="Q134" s="25"/>
    </row>
    <row r="135" spans="1:17" ht="15.75" customHeight="1">
      <c r="A135" t="str">
        <f t="shared" si="0"/>
        <v>5 12</v>
      </c>
      <c r="B135">
        <v>5</v>
      </c>
      <c r="C135">
        <f>IF(VLOOKUP($B135,$R$19:$U$31,3,FALSE)&lt;&gt;"",VLOOKUP($B135,$R$19:$U$31,3,FALSE),"")</f>
        <v>25</v>
      </c>
      <c r="D135" t="str">
        <f>IF(VLOOKUP($B135,$R$19:$U$31,4,FALSE)&lt;&gt;"",VLOOKUP($B135,$R$19:$U$31,4,FALSE),"")</f>
        <v>männlich</v>
      </c>
      <c r="E135" t="str">
        <f t="shared" si="1"/>
        <v>25-49 Jahre</v>
      </c>
      <c r="F135">
        <v>12</v>
      </c>
      <c r="G135" s="35">
        <v>578</v>
      </c>
      <c r="H135" s="36">
        <v>525</v>
      </c>
      <c r="I135" s="36">
        <v>986</v>
      </c>
      <c r="J135">
        <f>HLOOKUP(CONCATENATE("Teilnehmer  ",$B135),'Experiment 1'!$A$2:$M$33,32,FALSE)</f>
        <v>0</v>
      </c>
      <c r="K135">
        <f>HLOOKUP(CONCATENATE("Teilnehmer  ",$B135),'Experiment 2'!$A$2:$M$33,32,FALSE)</f>
        <v>1</v>
      </c>
      <c r="L135">
        <f>HLOOKUP(CONCATENATE("Teilnehmer  ",$B135),'Experiment 3'!$A$2:$M$33,32,FALSE)</f>
        <v>2</v>
      </c>
      <c r="M135" t="str">
        <f t="shared" ref="M135:O135" si="170">IF(G135&lt;=200,"&lt;=200ms",IF(G135&lt;=400,"201-400ms",IF(G135&lt;=600,"401-600ms",IF(G135&lt;=800,"601-800ms",IF(G135&lt;1000,"801-1000ms",IF(G135&lt;=1200,"1001-1200ms",IF(G135&lt;=1400,"1201-1400ms",IF(G135&lt;=1600,"1401-1600ms",IF(G135&lt;=1800,"1601-1800ms",IF(G135&lt;=2000,"1801-2000ms","&gt;2000ms"))))))))))</f>
        <v>401-600ms</v>
      </c>
      <c r="N135" t="str">
        <f t="shared" si="170"/>
        <v>401-600ms</v>
      </c>
      <c r="O135" t="str">
        <f t="shared" si="170"/>
        <v>801-1000ms</v>
      </c>
      <c r="P135">
        <v>1</v>
      </c>
      <c r="Q135" s="25"/>
    </row>
    <row r="136" spans="1:17" ht="15.75" customHeight="1">
      <c r="A136" t="str">
        <f t="shared" si="0"/>
        <v>5 13</v>
      </c>
      <c r="B136">
        <v>5</v>
      </c>
      <c r="C136">
        <f>IF(VLOOKUP($B136,$R$19:$U$31,3,FALSE)&lt;&gt;"",VLOOKUP($B136,$R$19:$U$31,3,FALSE),"")</f>
        <v>25</v>
      </c>
      <c r="D136" t="str">
        <f>IF(VLOOKUP($B136,$R$19:$U$31,4,FALSE)&lt;&gt;"",VLOOKUP($B136,$R$19:$U$31,4,FALSE),"")</f>
        <v>männlich</v>
      </c>
      <c r="E136" t="str">
        <f t="shared" si="1"/>
        <v>25-49 Jahre</v>
      </c>
      <c r="F136">
        <v>13</v>
      </c>
      <c r="G136" s="36">
        <v>1060</v>
      </c>
      <c r="H136" s="36">
        <v>470</v>
      </c>
      <c r="I136" s="36">
        <v>1433</v>
      </c>
      <c r="J136">
        <f>HLOOKUP(CONCATENATE("Teilnehmer  ",$B136),'Experiment 1'!$A$2:$M$33,32,FALSE)</f>
        <v>0</v>
      </c>
      <c r="K136">
        <f>HLOOKUP(CONCATENATE("Teilnehmer  ",$B136),'Experiment 2'!$A$2:$M$33,32,FALSE)</f>
        <v>1</v>
      </c>
      <c r="L136">
        <f>HLOOKUP(CONCATENATE("Teilnehmer  ",$B136),'Experiment 3'!$A$2:$M$33,32,FALSE)</f>
        <v>2</v>
      </c>
      <c r="M136" t="str">
        <f t="shared" ref="M136:O136" si="171">IF(G136&lt;=200,"&lt;=200ms",IF(G136&lt;=400,"201-400ms",IF(G136&lt;=600,"401-600ms",IF(G136&lt;=800,"601-800ms",IF(G136&lt;1000,"801-1000ms",IF(G136&lt;=1200,"1001-1200ms",IF(G136&lt;=1400,"1201-1400ms",IF(G136&lt;=1600,"1401-1600ms",IF(G136&lt;=1800,"1601-1800ms",IF(G136&lt;=2000,"1801-2000ms","&gt;2000ms"))))))))))</f>
        <v>1001-1200ms</v>
      </c>
      <c r="N136" t="str">
        <f t="shared" si="171"/>
        <v>401-600ms</v>
      </c>
      <c r="O136" t="str">
        <f t="shared" si="171"/>
        <v>1401-1600ms</v>
      </c>
      <c r="P136">
        <v>1</v>
      </c>
      <c r="Q136" s="25"/>
    </row>
    <row r="137" spans="1:17" ht="15.75" customHeight="1">
      <c r="A137" t="str">
        <f t="shared" si="0"/>
        <v>5 14</v>
      </c>
      <c r="B137">
        <v>5</v>
      </c>
      <c r="C137">
        <f>IF(VLOOKUP($B137,$R$19:$U$31,3,FALSE)&lt;&gt;"",VLOOKUP($B137,$R$19:$U$31,3,FALSE),"")</f>
        <v>25</v>
      </c>
      <c r="D137" t="str">
        <f>IF(VLOOKUP($B137,$R$19:$U$31,4,FALSE)&lt;&gt;"",VLOOKUP($B137,$R$19:$U$31,4,FALSE),"")</f>
        <v>männlich</v>
      </c>
      <c r="E137" t="str">
        <f t="shared" si="1"/>
        <v>25-49 Jahre</v>
      </c>
      <c r="F137">
        <v>14</v>
      </c>
      <c r="G137" s="36">
        <v>728</v>
      </c>
      <c r="H137" s="36">
        <v>454</v>
      </c>
      <c r="I137" s="36">
        <v>860</v>
      </c>
      <c r="J137">
        <f>HLOOKUP(CONCATENATE("Teilnehmer  ",$B137),'Experiment 1'!$A$2:$M$33,32,FALSE)</f>
        <v>0</v>
      </c>
      <c r="K137">
        <f>HLOOKUP(CONCATENATE("Teilnehmer  ",$B137),'Experiment 2'!$A$2:$M$33,32,FALSE)</f>
        <v>1</v>
      </c>
      <c r="L137">
        <f>HLOOKUP(CONCATENATE("Teilnehmer  ",$B137),'Experiment 3'!$A$2:$M$33,32,FALSE)</f>
        <v>2</v>
      </c>
      <c r="M137" t="str">
        <f t="shared" ref="M137:O137" si="172">IF(G137&lt;=200,"&lt;=200ms",IF(G137&lt;=400,"201-400ms",IF(G137&lt;=600,"401-600ms",IF(G137&lt;=800,"601-800ms",IF(G137&lt;1000,"801-1000ms",IF(G137&lt;=1200,"1001-1200ms",IF(G137&lt;=1400,"1201-1400ms",IF(G137&lt;=1600,"1401-1600ms",IF(G137&lt;=1800,"1601-1800ms",IF(G137&lt;=2000,"1801-2000ms","&gt;2000ms"))))))))))</f>
        <v>601-800ms</v>
      </c>
      <c r="N137" t="str">
        <f t="shared" si="172"/>
        <v>401-600ms</v>
      </c>
      <c r="O137" t="str">
        <f t="shared" si="172"/>
        <v>801-1000ms</v>
      </c>
      <c r="P137">
        <v>1</v>
      </c>
      <c r="Q137" s="25"/>
    </row>
    <row r="138" spans="1:17" ht="15.75" customHeight="1">
      <c r="A138" t="str">
        <f t="shared" si="0"/>
        <v>5 15</v>
      </c>
      <c r="B138">
        <v>5</v>
      </c>
      <c r="C138">
        <f>IF(VLOOKUP($B138,$R$19:$U$31,3,FALSE)&lt;&gt;"",VLOOKUP($B138,$R$19:$U$31,3,FALSE),"")</f>
        <v>25</v>
      </c>
      <c r="D138" t="str">
        <f>IF(VLOOKUP($B138,$R$19:$U$31,4,FALSE)&lt;&gt;"",VLOOKUP($B138,$R$19:$U$31,4,FALSE),"")</f>
        <v>männlich</v>
      </c>
      <c r="E138" t="str">
        <f t="shared" si="1"/>
        <v>25-49 Jahre</v>
      </c>
      <c r="F138">
        <v>15</v>
      </c>
      <c r="G138" s="36">
        <v>823</v>
      </c>
      <c r="H138" s="36">
        <v>513</v>
      </c>
      <c r="I138" s="36">
        <v>1397</v>
      </c>
      <c r="J138">
        <f>HLOOKUP(CONCATENATE("Teilnehmer  ",$B138),'Experiment 1'!$A$2:$M$33,32,FALSE)</f>
        <v>0</v>
      </c>
      <c r="K138">
        <f>HLOOKUP(CONCATENATE("Teilnehmer  ",$B138),'Experiment 2'!$A$2:$M$33,32,FALSE)</f>
        <v>1</v>
      </c>
      <c r="L138">
        <f>HLOOKUP(CONCATENATE("Teilnehmer  ",$B138),'Experiment 3'!$A$2:$M$33,32,FALSE)</f>
        <v>2</v>
      </c>
      <c r="M138" t="str">
        <f t="shared" ref="M138:O138" si="173">IF(G138&lt;=200,"&lt;=200ms",IF(G138&lt;=400,"201-400ms",IF(G138&lt;=600,"401-600ms",IF(G138&lt;=800,"601-800ms",IF(G138&lt;1000,"801-1000ms",IF(G138&lt;=1200,"1001-1200ms",IF(G138&lt;=1400,"1201-1400ms",IF(G138&lt;=1600,"1401-1600ms",IF(G138&lt;=1800,"1601-1800ms",IF(G138&lt;=2000,"1801-2000ms","&gt;2000ms"))))))))))</f>
        <v>801-1000ms</v>
      </c>
      <c r="N138" t="str">
        <f t="shared" si="173"/>
        <v>401-600ms</v>
      </c>
      <c r="O138" t="str">
        <f t="shared" si="173"/>
        <v>1201-1400ms</v>
      </c>
      <c r="P138">
        <v>1</v>
      </c>
      <c r="Q138" s="25"/>
    </row>
    <row r="139" spans="1:17" ht="15.75" customHeight="1">
      <c r="A139" t="str">
        <f t="shared" si="0"/>
        <v>5 16</v>
      </c>
      <c r="B139">
        <v>5</v>
      </c>
      <c r="C139">
        <f>IF(VLOOKUP($B139,$R$19:$U$31,3,FALSE)&lt;&gt;"",VLOOKUP($B139,$R$19:$U$31,3,FALSE),"")</f>
        <v>25</v>
      </c>
      <c r="D139" t="str">
        <f>IF(VLOOKUP($B139,$R$19:$U$31,4,FALSE)&lt;&gt;"",VLOOKUP($B139,$R$19:$U$31,4,FALSE),"")</f>
        <v>männlich</v>
      </c>
      <c r="E139" t="str">
        <f t="shared" si="1"/>
        <v>25-49 Jahre</v>
      </c>
      <c r="F139">
        <v>16</v>
      </c>
      <c r="G139" s="36">
        <v>474</v>
      </c>
      <c r="H139" s="36">
        <v>552</v>
      </c>
      <c r="I139" s="36">
        <v>1614</v>
      </c>
      <c r="J139">
        <f>HLOOKUP(CONCATENATE("Teilnehmer  ",$B139),'Experiment 1'!$A$2:$M$33,32,FALSE)</f>
        <v>0</v>
      </c>
      <c r="K139">
        <f>HLOOKUP(CONCATENATE("Teilnehmer  ",$B139),'Experiment 2'!$A$2:$M$33,32,FALSE)</f>
        <v>1</v>
      </c>
      <c r="L139">
        <f>HLOOKUP(CONCATENATE("Teilnehmer  ",$B139),'Experiment 3'!$A$2:$M$33,32,FALSE)</f>
        <v>2</v>
      </c>
      <c r="M139" t="str">
        <f t="shared" ref="M139:O139" si="174">IF(G139&lt;=200,"&lt;=200ms",IF(G139&lt;=400,"201-400ms",IF(G139&lt;=600,"401-600ms",IF(G139&lt;=800,"601-800ms",IF(G139&lt;1000,"801-1000ms",IF(G139&lt;=1200,"1001-1200ms",IF(G139&lt;=1400,"1201-1400ms",IF(G139&lt;=1600,"1401-1600ms",IF(G139&lt;=1800,"1601-1800ms",IF(G139&lt;=2000,"1801-2000ms","&gt;2000ms"))))))))))</f>
        <v>401-600ms</v>
      </c>
      <c r="N139" t="str">
        <f t="shared" si="174"/>
        <v>401-600ms</v>
      </c>
      <c r="O139" t="str">
        <f t="shared" si="174"/>
        <v>1601-1800ms</v>
      </c>
      <c r="P139">
        <v>1</v>
      </c>
      <c r="Q139" s="25"/>
    </row>
    <row r="140" spans="1:17" ht="15.75" customHeight="1">
      <c r="A140" t="str">
        <f t="shared" si="0"/>
        <v>5 17</v>
      </c>
      <c r="B140">
        <v>5</v>
      </c>
      <c r="C140">
        <f>IF(VLOOKUP($B140,$R$19:$U$31,3,FALSE)&lt;&gt;"",VLOOKUP($B140,$R$19:$U$31,3,FALSE),"")</f>
        <v>25</v>
      </c>
      <c r="D140" t="str">
        <f>IF(VLOOKUP($B140,$R$19:$U$31,4,FALSE)&lt;&gt;"",VLOOKUP($B140,$R$19:$U$31,4,FALSE),"")</f>
        <v>männlich</v>
      </c>
      <c r="E140" t="str">
        <f t="shared" si="1"/>
        <v>25-49 Jahre</v>
      </c>
      <c r="F140">
        <v>17</v>
      </c>
      <c r="G140" s="36">
        <v>557</v>
      </c>
      <c r="H140" s="36">
        <v>529</v>
      </c>
      <c r="I140" s="36">
        <v>928</v>
      </c>
      <c r="J140">
        <f>HLOOKUP(CONCATENATE("Teilnehmer  ",$B140),'Experiment 1'!$A$2:$M$33,32,FALSE)</f>
        <v>0</v>
      </c>
      <c r="K140">
        <f>HLOOKUP(CONCATENATE("Teilnehmer  ",$B140),'Experiment 2'!$A$2:$M$33,32,FALSE)</f>
        <v>1</v>
      </c>
      <c r="L140">
        <f>HLOOKUP(CONCATENATE("Teilnehmer  ",$B140),'Experiment 3'!$A$2:$M$33,32,FALSE)</f>
        <v>2</v>
      </c>
      <c r="M140" t="str">
        <f t="shared" ref="M140:O140" si="175">IF(G140&lt;=200,"&lt;=200ms",IF(G140&lt;=400,"201-400ms",IF(G140&lt;=600,"401-600ms",IF(G140&lt;=800,"601-800ms",IF(G140&lt;1000,"801-1000ms",IF(G140&lt;=1200,"1001-1200ms",IF(G140&lt;=1400,"1201-1400ms",IF(G140&lt;=1600,"1401-1600ms",IF(G140&lt;=1800,"1601-1800ms",IF(G140&lt;=2000,"1801-2000ms","&gt;2000ms"))))))))))</f>
        <v>401-600ms</v>
      </c>
      <c r="N140" t="str">
        <f t="shared" si="175"/>
        <v>401-600ms</v>
      </c>
      <c r="O140" t="str">
        <f t="shared" si="175"/>
        <v>801-1000ms</v>
      </c>
      <c r="P140">
        <v>1</v>
      </c>
      <c r="Q140" s="25"/>
    </row>
    <row r="141" spans="1:17" ht="15.75" customHeight="1">
      <c r="A141" t="str">
        <f t="shared" si="0"/>
        <v>5 18</v>
      </c>
      <c r="B141">
        <v>5</v>
      </c>
      <c r="C141">
        <f>IF(VLOOKUP($B141,$R$19:$U$31,3,FALSE)&lt;&gt;"",VLOOKUP($B141,$R$19:$U$31,3,FALSE),"")</f>
        <v>25</v>
      </c>
      <c r="D141" t="str">
        <f>IF(VLOOKUP($B141,$R$19:$U$31,4,FALSE)&lt;&gt;"",VLOOKUP($B141,$R$19:$U$31,4,FALSE),"")</f>
        <v>männlich</v>
      </c>
      <c r="E141" t="str">
        <f t="shared" si="1"/>
        <v>25-49 Jahre</v>
      </c>
      <c r="F141">
        <v>18</v>
      </c>
      <c r="G141" s="36">
        <v>801</v>
      </c>
      <c r="H141" s="36">
        <v>537</v>
      </c>
      <c r="I141" s="36">
        <v>910</v>
      </c>
      <c r="J141">
        <f>HLOOKUP(CONCATENATE("Teilnehmer  ",$B141),'Experiment 1'!$A$2:$M$33,32,FALSE)</f>
        <v>0</v>
      </c>
      <c r="K141">
        <f>HLOOKUP(CONCATENATE("Teilnehmer  ",$B141),'Experiment 2'!$A$2:$M$33,32,FALSE)</f>
        <v>1</v>
      </c>
      <c r="L141">
        <f>HLOOKUP(CONCATENATE("Teilnehmer  ",$B141),'Experiment 3'!$A$2:$M$33,32,FALSE)</f>
        <v>2</v>
      </c>
      <c r="M141" t="str">
        <f t="shared" ref="M141:O141" si="176">IF(G141&lt;=200,"&lt;=200ms",IF(G141&lt;=400,"201-400ms",IF(G141&lt;=600,"401-600ms",IF(G141&lt;=800,"601-800ms",IF(G141&lt;1000,"801-1000ms",IF(G141&lt;=1200,"1001-1200ms",IF(G141&lt;=1400,"1201-1400ms",IF(G141&lt;=1600,"1401-1600ms",IF(G141&lt;=1800,"1601-1800ms",IF(G141&lt;=2000,"1801-2000ms","&gt;2000ms"))))))))))</f>
        <v>801-1000ms</v>
      </c>
      <c r="N141" t="str">
        <f t="shared" si="176"/>
        <v>401-600ms</v>
      </c>
      <c r="O141" t="str">
        <f t="shared" si="176"/>
        <v>801-1000ms</v>
      </c>
      <c r="P141">
        <v>1</v>
      </c>
      <c r="Q141" s="25"/>
    </row>
    <row r="142" spans="1:17" ht="15.75" customHeight="1">
      <c r="A142" t="str">
        <f t="shared" si="0"/>
        <v>5 19</v>
      </c>
      <c r="B142">
        <v>5</v>
      </c>
      <c r="C142">
        <f>IF(VLOOKUP($B142,$R$19:$U$31,3,FALSE)&lt;&gt;"",VLOOKUP($B142,$R$19:$U$31,3,FALSE),"")</f>
        <v>25</v>
      </c>
      <c r="D142" t="str">
        <f>IF(VLOOKUP($B142,$R$19:$U$31,4,FALSE)&lt;&gt;"",VLOOKUP($B142,$R$19:$U$31,4,FALSE),"")</f>
        <v>männlich</v>
      </c>
      <c r="E142" t="str">
        <f t="shared" si="1"/>
        <v>25-49 Jahre</v>
      </c>
      <c r="F142">
        <v>19</v>
      </c>
      <c r="G142" s="36">
        <v>774</v>
      </c>
      <c r="H142" s="36">
        <v>472</v>
      </c>
      <c r="I142" s="36">
        <v>900</v>
      </c>
      <c r="J142">
        <f>HLOOKUP(CONCATENATE("Teilnehmer  ",$B142),'Experiment 1'!$A$2:$M$33,32,FALSE)</f>
        <v>0</v>
      </c>
      <c r="K142">
        <f>HLOOKUP(CONCATENATE("Teilnehmer  ",$B142),'Experiment 2'!$A$2:$M$33,32,FALSE)</f>
        <v>1</v>
      </c>
      <c r="L142">
        <f>HLOOKUP(CONCATENATE("Teilnehmer  ",$B142),'Experiment 3'!$A$2:$M$33,32,FALSE)</f>
        <v>2</v>
      </c>
      <c r="M142" t="str">
        <f t="shared" ref="M142:O142" si="177">IF(G142&lt;=200,"&lt;=200ms",IF(G142&lt;=400,"201-400ms",IF(G142&lt;=600,"401-600ms",IF(G142&lt;=800,"601-800ms",IF(G142&lt;1000,"801-1000ms",IF(G142&lt;=1200,"1001-1200ms",IF(G142&lt;=1400,"1201-1400ms",IF(G142&lt;=1600,"1401-1600ms",IF(G142&lt;=1800,"1601-1800ms",IF(G142&lt;=2000,"1801-2000ms","&gt;2000ms"))))))))))</f>
        <v>601-800ms</v>
      </c>
      <c r="N142" t="str">
        <f t="shared" si="177"/>
        <v>401-600ms</v>
      </c>
      <c r="O142" t="str">
        <f t="shared" si="177"/>
        <v>801-1000ms</v>
      </c>
      <c r="P142">
        <v>1</v>
      </c>
      <c r="Q142" s="25"/>
    </row>
    <row r="143" spans="1:17" ht="15.75" customHeight="1">
      <c r="A143" t="str">
        <f t="shared" si="0"/>
        <v>5 20</v>
      </c>
      <c r="B143">
        <v>5</v>
      </c>
      <c r="C143">
        <f>IF(VLOOKUP($B143,$R$19:$U$31,3,FALSE)&lt;&gt;"",VLOOKUP($B143,$R$19:$U$31,3,FALSE),"")</f>
        <v>25</v>
      </c>
      <c r="D143" t="str">
        <f>IF(VLOOKUP($B143,$R$19:$U$31,4,FALSE)&lt;&gt;"",VLOOKUP($B143,$R$19:$U$31,4,FALSE),"")</f>
        <v>männlich</v>
      </c>
      <c r="E143" t="str">
        <f t="shared" si="1"/>
        <v>25-49 Jahre</v>
      </c>
      <c r="F143">
        <v>20</v>
      </c>
      <c r="G143" s="36">
        <v>583</v>
      </c>
      <c r="H143" s="36">
        <v>480</v>
      </c>
      <c r="I143" s="36">
        <v>1424</v>
      </c>
      <c r="J143">
        <f>HLOOKUP(CONCATENATE("Teilnehmer  ",$B143),'Experiment 1'!$A$2:$M$33,32,FALSE)</f>
        <v>0</v>
      </c>
      <c r="K143">
        <f>HLOOKUP(CONCATENATE("Teilnehmer  ",$B143),'Experiment 2'!$A$2:$M$33,32,FALSE)</f>
        <v>1</v>
      </c>
      <c r="L143">
        <f>HLOOKUP(CONCATENATE("Teilnehmer  ",$B143),'Experiment 3'!$A$2:$M$33,32,FALSE)</f>
        <v>2</v>
      </c>
      <c r="M143" t="str">
        <f t="shared" ref="M143:O143" si="178">IF(G143&lt;=200,"&lt;=200ms",IF(G143&lt;=400,"201-400ms",IF(G143&lt;=600,"401-600ms",IF(G143&lt;=800,"601-800ms",IF(G143&lt;1000,"801-1000ms",IF(G143&lt;=1200,"1001-1200ms",IF(G143&lt;=1400,"1201-1400ms",IF(G143&lt;=1600,"1401-1600ms",IF(G143&lt;=1800,"1601-1800ms",IF(G143&lt;=2000,"1801-2000ms","&gt;2000ms"))))))))))</f>
        <v>401-600ms</v>
      </c>
      <c r="N143" t="str">
        <f t="shared" si="178"/>
        <v>401-600ms</v>
      </c>
      <c r="O143" t="str">
        <f t="shared" si="178"/>
        <v>1401-1600ms</v>
      </c>
      <c r="P143">
        <v>1</v>
      </c>
      <c r="Q143" s="25"/>
    </row>
    <row r="144" spans="1:17" ht="15.75" customHeight="1">
      <c r="A144" t="str">
        <f t="shared" si="0"/>
        <v>5 21</v>
      </c>
      <c r="B144">
        <v>5</v>
      </c>
      <c r="C144">
        <f>IF(VLOOKUP($B144,$R$19:$U$31,3,FALSE)&lt;&gt;"",VLOOKUP($B144,$R$19:$U$31,3,FALSE),"")</f>
        <v>25</v>
      </c>
      <c r="D144" t="str">
        <f>IF(VLOOKUP($B144,$R$19:$U$31,4,FALSE)&lt;&gt;"",VLOOKUP($B144,$R$19:$U$31,4,FALSE),"")</f>
        <v>männlich</v>
      </c>
      <c r="E144" t="str">
        <f t="shared" si="1"/>
        <v>25-49 Jahre</v>
      </c>
      <c r="F144">
        <v>21</v>
      </c>
      <c r="G144" s="36">
        <v>530</v>
      </c>
      <c r="H144" s="36">
        <v>459</v>
      </c>
      <c r="I144" s="36">
        <v>1193</v>
      </c>
      <c r="J144">
        <f>HLOOKUP(CONCATENATE("Teilnehmer  ",$B144),'Experiment 1'!$A$2:$M$33,32,FALSE)</f>
        <v>0</v>
      </c>
      <c r="K144">
        <f>HLOOKUP(CONCATENATE("Teilnehmer  ",$B144),'Experiment 2'!$A$2:$M$33,32,FALSE)</f>
        <v>1</v>
      </c>
      <c r="L144">
        <f>HLOOKUP(CONCATENATE("Teilnehmer  ",$B144),'Experiment 3'!$A$2:$M$33,32,FALSE)</f>
        <v>2</v>
      </c>
      <c r="M144" t="str">
        <f t="shared" ref="M144:O144" si="179">IF(G144&lt;=200,"&lt;=200ms",IF(G144&lt;=400,"201-400ms",IF(G144&lt;=600,"401-600ms",IF(G144&lt;=800,"601-800ms",IF(G144&lt;1000,"801-1000ms",IF(G144&lt;=1200,"1001-1200ms",IF(G144&lt;=1400,"1201-1400ms",IF(G144&lt;=1600,"1401-1600ms",IF(G144&lt;=1800,"1601-1800ms",IF(G144&lt;=2000,"1801-2000ms","&gt;2000ms"))))))))))</f>
        <v>401-600ms</v>
      </c>
      <c r="N144" t="str">
        <f t="shared" si="179"/>
        <v>401-600ms</v>
      </c>
      <c r="O144" t="str">
        <f t="shared" si="179"/>
        <v>1001-1200ms</v>
      </c>
      <c r="P144">
        <v>1</v>
      </c>
      <c r="Q144" s="25"/>
    </row>
    <row r="145" spans="1:17" ht="15.75" customHeight="1">
      <c r="A145" t="str">
        <f t="shared" si="0"/>
        <v>5 22</v>
      </c>
      <c r="B145">
        <v>5</v>
      </c>
      <c r="C145">
        <f>IF(VLOOKUP($B145,$R$19:$U$31,3,FALSE)&lt;&gt;"",VLOOKUP($B145,$R$19:$U$31,3,FALSE),"")</f>
        <v>25</v>
      </c>
      <c r="D145" t="str">
        <f>IF(VLOOKUP($B145,$R$19:$U$31,4,FALSE)&lt;&gt;"",VLOOKUP($B145,$R$19:$U$31,4,FALSE),"")</f>
        <v>männlich</v>
      </c>
      <c r="E145" t="str">
        <f t="shared" si="1"/>
        <v>25-49 Jahre</v>
      </c>
      <c r="F145">
        <v>22</v>
      </c>
      <c r="G145" s="36">
        <v>474</v>
      </c>
      <c r="H145" s="36">
        <v>526</v>
      </c>
      <c r="I145" s="36">
        <v>1194</v>
      </c>
      <c r="J145">
        <f>HLOOKUP(CONCATENATE("Teilnehmer  ",$B145),'Experiment 1'!$A$2:$M$33,32,FALSE)</f>
        <v>0</v>
      </c>
      <c r="K145">
        <f>HLOOKUP(CONCATENATE("Teilnehmer  ",$B145),'Experiment 2'!$A$2:$M$33,32,FALSE)</f>
        <v>1</v>
      </c>
      <c r="L145">
        <f>HLOOKUP(CONCATENATE("Teilnehmer  ",$B145),'Experiment 3'!$A$2:$M$33,32,FALSE)</f>
        <v>2</v>
      </c>
      <c r="M145" t="str">
        <f t="shared" ref="M145:O145" si="180">IF(G145&lt;=200,"&lt;=200ms",IF(G145&lt;=400,"201-400ms",IF(G145&lt;=600,"401-600ms",IF(G145&lt;=800,"601-800ms",IF(G145&lt;1000,"801-1000ms",IF(G145&lt;=1200,"1001-1200ms",IF(G145&lt;=1400,"1201-1400ms",IF(G145&lt;=1600,"1401-1600ms",IF(G145&lt;=1800,"1601-1800ms",IF(G145&lt;=2000,"1801-2000ms","&gt;2000ms"))))))))))</f>
        <v>401-600ms</v>
      </c>
      <c r="N145" t="str">
        <f t="shared" si="180"/>
        <v>401-600ms</v>
      </c>
      <c r="O145" t="str">
        <f t="shared" si="180"/>
        <v>1001-1200ms</v>
      </c>
      <c r="P145">
        <v>1</v>
      </c>
      <c r="Q145" s="25"/>
    </row>
    <row r="146" spans="1:17" ht="15.75" customHeight="1">
      <c r="A146" t="str">
        <f t="shared" si="0"/>
        <v>5 23</v>
      </c>
      <c r="B146">
        <v>5</v>
      </c>
      <c r="C146">
        <f>IF(VLOOKUP($B146,$R$19:$U$31,3,FALSE)&lt;&gt;"",VLOOKUP($B146,$R$19:$U$31,3,FALSE),"")</f>
        <v>25</v>
      </c>
      <c r="D146" t="str">
        <f>IF(VLOOKUP($B146,$R$19:$U$31,4,FALSE)&lt;&gt;"",VLOOKUP($B146,$R$19:$U$31,4,FALSE),"")</f>
        <v>männlich</v>
      </c>
      <c r="E146" t="str">
        <f t="shared" si="1"/>
        <v>25-49 Jahre</v>
      </c>
      <c r="F146">
        <v>23</v>
      </c>
      <c r="G146" s="36">
        <v>514</v>
      </c>
      <c r="H146" s="36">
        <v>569</v>
      </c>
      <c r="I146" s="36">
        <v>978</v>
      </c>
      <c r="J146">
        <f>HLOOKUP(CONCATENATE("Teilnehmer  ",$B146),'Experiment 1'!$A$2:$M$33,32,FALSE)</f>
        <v>0</v>
      </c>
      <c r="K146">
        <f>HLOOKUP(CONCATENATE("Teilnehmer  ",$B146),'Experiment 2'!$A$2:$M$33,32,FALSE)</f>
        <v>1</v>
      </c>
      <c r="L146">
        <f>HLOOKUP(CONCATENATE("Teilnehmer  ",$B146),'Experiment 3'!$A$2:$M$33,32,FALSE)</f>
        <v>2</v>
      </c>
      <c r="M146" t="str">
        <f t="shared" ref="M146:O146" si="181">IF(G146&lt;=200,"&lt;=200ms",IF(G146&lt;=400,"201-400ms",IF(G146&lt;=600,"401-600ms",IF(G146&lt;=800,"601-800ms",IF(G146&lt;1000,"801-1000ms",IF(G146&lt;=1200,"1001-1200ms",IF(G146&lt;=1400,"1201-1400ms",IF(G146&lt;=1600,"1401-1600ms",IF(G146&lt;=1800,"1601-1800ms",IF(G146&lt;=2000,"1801-2000ms","&gt;2000ms"))))))))))</f>
        <v>401-600ms</v>
      </c>
      <c r="N146" t="str">
        <f t="shared" si="181"/>
        <v>401-600ms</v>
      </c>
      <c r="O146" t="str">
        <f t="shared" si="181"/>
        <v>801-1000ms</v>
      </c>
      <c r="P146">
        <v>1</v>
      </c>
      <c r="Q146" s="25"/>
    </row>
    <row r="147" spans="1:17" ht="15.75" customHeight="1">
      <c r="A147" t="str">
        <f t="shared" si="0"/>
        <v>5 24</v>
      </c>
      <c r="B147">
        <v>5</v>
      </c>
      <c r="C147">
        <f>IF(VLOOKUP($B147,$R$19:$U$31,3,FALSE)&lt;&gt;"",VLOOKUP($B147,$R$19:$U$31,3,FALSE),"")</f>
        <v>25</v>
      </c>
      <c r="D147" t="str">
        <f>IF(VLOOKUP($B147,$R$19:$U$31,4,FALSE)&lt;&gt;"",VLOOKUP($B147,$R$19:$U$31,4,FALSE),"")</f>
        <v>männlich</v>
      </c>
      <c r="E147" t="str">
        <f t="shared" si="1"/>
        <v>25-49 Jahre</v>
      </c>
      <c r="F147">
        <v>24</v>
      </c>
      <c r="G147" s="36">
        <v>448</v>
      </c>
      <c r="H147" s="36">
        <v>637</v>
      </c>
      <c r="I147" s="36">
        <v>1046</v>
      </c>
      <c r="J147">
        <f>HLOOKUP(CONCATENATE("Teilnehmer  ",$B147),'Experiment 1'!$A$2:$M$33,32,FALSE)</f>
        <v>0</v>
      </c>
      <c r="K147">
        <f>HLOOKUP(CONCATENATE("Teilnehmer  ",$B147),'Experiment 2'!$A$2:$M$33,32,FALSE)</f>
        <v>1</v>
      </c>
      <c r="L147">
        <f>HLOOKUP(CONCATENATE("Teilnehmer  ",$B147),'Experiment 3'!$A$2:$M$33,32,FALSE)</f>
        <v>2</v>
      </c>
      <c r="M147" t="str">
        <f t="shared" ref="M147:O147" si="182">IF(G147&lt;=200,"&lt;=200ms",IF(G147&lt;=400,"201-400ms",IF(G147&lt;=600,"401-600ms",IF(G147&lt;=800,"601-800ms",IF(G147&lt;1000,"801-1000ms",IF(G147&lt;=1200,"1001-1200ms",IF(G147&lt;=1400,"1201-1400ms",IF(G147&lt;=1600,"1401-1600ms",IF(G147&lt;=1800,"1601-1800ms",IF(G147&lt;=2000,"1801-2000ms","&gt;2000ms"))))))))))</f>
        <v>401-600ms</v>
      </c>
      <c r="N147" t="str">
        <f t="shared" si="182"/>
        <v>601-800ms</v>
      </c>
      <c r="O147" t="str">
        <f t="shared" si="182"/>
        <v>1001-1200ms</v>
      </c>
      <c r="P147">
        <v>1</v>
      </c>
      <c r="Q147" s="25"/>
    </row>
    <row r="148" spans="1:17" ht="15.75" customHeight="1">
      <c r="A148" t="str">
        <f t="shared" si="0"/>
        <v>5 25</v>
      </c>
      <c r="B148">
        <v>5</v>
      </c>
      <c r="C148">
        <f>IF(VLOOKUP($B148,$R$19:$U$31,3,FALSE)&lt;&gt;"",VLOOKUP($B148,$R$19:$U$31,3,FALSE),"")</f>
        <v>25</v>
      </c>
      <c r="D148" t="str">
        <f>IF(VLOOKUP($B148,$R$19:$U$31,4,FALSE)&lt;&gt;"",VLOOKUP($B148,$R$19:$U$31,4,FALSE),"")</f>
        <v>männlich</v>
      </c>
      <c r="E148" t="str">
        <f t="shared" si="1"/>
        <v>25-49 Jahre</v>
      </c>
      <c r="F148">
        <v>25</v>
      </c>
      <c r="G148" s="36">
        <v>587</v>
      </c>
      <c r="H148" s="36">
        <v>642</v>
      </c>
      <c r="I148" s="36">
        <v>767</v>
      </c>
      <c r="J148">
        <f>HLOOKUP(CONCATENATE("Teilnehmer  ",$B148),'Experiment 1'!$A$2:$M$33,32,FALSE)</f>
        <v>0</v>
      </c>
      <c r="K148">
        <f>HLOOKUP(CONCATENATE("Teilnehmer  ",$B148),'Experiment 2'!$A$2:$M$33,32,FALSE)</f>
        <v>1</v>
      </c>
      <c r="L148">
        <f>HLOOKUP(CONCATENATE("Teilnehmer  ",$B148),'Experiment 3'!$A$2:$M$33,32,FALSE)</f>
        <v>2</v>
      </c>
      <c r="M148" t="str">
        <f t="shared" ref="M148:O148" si="183">IF(G148&lt;=200,"&lt;=200ms",IF(G148&lt;=400,"201-400ms",IF(G148&lt;=600,"401-600ms",IF(G148&lt;=800,"601-800ms",IF(G148&lt;1000,"801-1000ms",IF(G148&lt;=1200,"1001-1200ms",IF(G148&lt;=1400,"1201-1400ms",IF(G148&lt;=1600,"1401-1600ms",IF(G148&lt;=1800,"1601-1800ms",IF(G148&lt;=2000,"1801-2000ms","&gt;2000ms"))))))))))</f>
        <v>401-600ms</v>
      </c>
      <c r="N148" t="str">
        <f t="shared" si="183"/>
        <v>601-800ms</v>
      </c>
      <c r="O148" t="str">
        <f t="shared" si="183"/>
        <v>601-800ms</v>
      </c>
      <c r="P148">
        <v>1</v>
      </c>
      <c r="Q148" s="25"/>
    </row>
    <row r="149" spans="1:17" ht="15.75" customHeight="1">
      <c r="A149" t="str">
        <f t="shared" si="0"/>
        <v>5 26</v>
      </c>
      <c r="B149">
        <v>5</v>
      </c>
      <c r="C149">
        <f>IF(VLOOKUP($B149,$R$19:$U$31,3,FALSE)&lt;&gt;"",VLOOKUP($B149,$R$19:$U$31,3,FALSE),"")</f>
        <v>25</v>
      </c>
      <c r="D149" t="str">
        <f>IF(VLOOKUP($B149,$R$19:$U$31,4,FALSE)&lt;&gt;"",VLOOKUP($B149,$R$19:$U$31,4,FALSE),"")</f>
        <v>männlich</v>
      </c>
      <c r="E149" t="str">
        <f t="shared" si="1"/>
        <v>25-49 Jahre</v>
      </c>
      <c r="F149">
        <v>26</v>
      </c>
      <c r="G149" s="36">
        <v>408</v>
      </c>
      <c r="H149" s="36">
        <v>449</v>
      </c>
      <c r="I149" s="36">
        <v>752</v>
      </c>
      <c r="J149">
        <f>HLOOKUP(CONCATENATE("Teilnehmer  ",$B149),'Experiment 1'!$A$2:$M$33,32,FALSE)</f>
        <v>0</v>
      </c>
      <c r="K149">
        <f>HLOOKUP(CONCATENATE("Teilnehmer  ",$B149),'Experiment 2'!$A$2:$M$33,32,FALSE)</f>
        <v>1</v>
      </c>
      <c r="L149">
        <f>HLOOKUP(CONCATENATE("Teilnehmer  ",$B149),'Experiment 3'!$A$2:$M$33,32,FALSE)</f>
        <v>2</v>
      </c>
      <c r="M149" t="str">
        <f t="shared" ref="M149:O149" si="184">IF(G149&lt;=200,"&lt;=200ms",IF(G149&lt;=400,"201-400ms",IF(G149&lt;=600,"401-600ms",IF(G149&lt;=800,"601-800ms",IF(G149&lt;1000,"801-1000ms",IF(G149&lt;=1200,"1001-1200ms",IF(G149&lt;=1400,"1201-1400ms",IF(G149&lt;=1600,"1401-1600ms",IF(G149&lt;=1800,"1601-1800ms",IF(G149&lt;=2000,"1801-2000ms","&gt;2000ms"))))))))))</f>
        <v>401-600ms</v>
      </c>
      <c r="N149" t="str">
        <f t="shared" si="184"/>
        <v>401-600ms</v>
      </c>
      <c r="O149" t="str">
        <f t="shared" si="184"/>
        <v>601-800ms</v>
      </c>
      <c r="P149">
        <v>1</v>
      </c>
      <c r="Q149" s="25"/>
    </row>
    <row r="150" spans="1:17" ht="15.75" customHeight="1">
      <c r="A150" t="str">
        <f t="shared" si="0"/>
        <v>5 27</v>
      </c>
      <c r="B150">
        <v>5</v>
      </c>
      <c r="C150">
        <f>IF(VLOOKUP($B150,$R$19:$U$31,3,FALSE)&lt;&gt;"",VLOOKUP($B150,$R$19:$U$31,3,FALSE),"")</f>
        <v>25</v>
      </c>
      <c r="D150" t="str">
        <f>IF(VLOOKUP($B150,$R$19:$U$31,4,FALSE)&lt;&gt;"",VLOOKUP($B150,$R$19:$U$31,4,FALSE),"")</f>
        <v>männlich</v>
      </c>
      <c r="E150" t="str">
        <f t="shared" si="1"/>
        <v>25-49 Jahre</v>
      </c>
      <c r="F150">
        <v>27</v>
      </c>
      <c r="G150" s="36">
        <v>384</v>
      </c>
      <c r="H150" s="36">
        <v>579</v>
      </c>
      <c r="I150" s="36">
        <v>801</v>
      </c>
      <c r="J150">
        <f>HLOOKUP(CONCATENATE("Teilnehmer  ",$B150),'Experiment 1'!$A$2:$M$33,32,FALSE)</f>
        <v>0</v>
      </c>
      <c r="K150">
        <f>HLOOKUP(CONCATENATE("Teilnehmer  ",$B150),'Experiment 2'!$A$2:$M$33,32,FALSE)</f>
        <v>1</v>
      </c>
      <c r="L150">
        <f>HLOOKUP(CONCATENATE("Teilnehmer  ",$B150),'Experiment 3'!$A$2:$M$33,32,FALSE)</f>
        <v>2</v>
      </c>
      <c r="M150" t="str">
        <f t="shared" ref="M150:O150" si="185">IF(G150&lt;=200,"&lt;=200ms",IF(G150&lt;=400,"201-400ms",IF(G150&lt;=600,"401-600ms",IF(G150&lt;=800,"601-800ms",IF(G150&lt;1000,"801-1000ms",IF(G150&lt;=1200,"1001-1200ms",IF(G150&lt;=1400,"1201-1400ms",IF(G150&lt;=1600,"1401-1600ms",IF(G150&lt;=1800,"1601-1800ms",IF(G150&lt;=2000,"1801-2000ms","&gt;2000ms"))))))))))</f>
        <v>201-400ms</v>
      </c>
      <c r="N150" t="str">
        <f t="shared" si="185"/>
        <v>401-600ms</v>
      </c>
      <c r="O150" t="str">
        <f t="shared" si="185"/>
        <v>801-1000ms</v>
      </c>
      <c r="P150">
        <v>1</v>
      </c>
      <c r="Q150" s="25"/>
    </row>
    <row r="151" spans="1:17" ht="15.75" customHeight="1">
      <c r="A151" t="str">
        <f t="shared" si="0"/>
        <v>5 28</v>
      </c>
      <c r="B151">
        <v>5</v>
      </c>
      <c r="C151">
        <f>IF(VLOOKUP($B151,$R$19:$U$31,3,FALSE)&lt;&gt;"",VLOOKUP($B151,$R$19:$U$31,3,FALSE),"")</f>
        <v>25</v>
      </c>
      <c r="D151" t="str">
        <f>IF(VLOOKUP($B151,$R$19:$U$31,4,FALSE)&lt;&gt;"",VLOOKUP($B151,$R$19:$U$31,4,FALSE),"")</f>
        <v>männlich</v>
      </c>
      <c r="E151" t="str">
        <f t="shared" si="1"/>
        <v>25-49 Jahre</v>
      </c>
      <c r="F151">
        <v>28</v>
      </c>
      <c r="G151" s="36">
        <v>397</v>
      </c>
      <c r="H151" s="36">
        <v>521</v>
      </c>
      <c r="I151" s="36">
        <v>922</v>
      </c>
      <c r="J151">
        <f>HLOOKUP(CONCATENATE("Teilnehmer  ",$B151),'Experiment 1'!$A$2:$M$33,32,FALSE)</f>
        <v>0</v>
      </c>
      <c r="K151">
        <f>HLOOKUP(CONCATENATE("Teilnehmer  ",$B151),'Experiment 2'!$A$2:$M$33,32,FALSE)</f>
        <v>1</v>
      </c>
      <c r="L151">
        <f>HLOOKUP(CONCATENATE("Teilnehmer  ",$B151),'Experiment 3'!$A$2:$M$33,32,FALSE)</f>
        <v>2</v>
      </c>
      <c r="M151" t="str">
        <f t="shared" ref="M151:O151" si="186">IF(G151&lt;=200,"&lt;=200ms",IF(G151&lt;=400,"201-400ms",IF(G151&lt;=600,"401-600ms",IF(G151&lt;=800,"601-800ms",IF(G151&lt;1000,"801-1000ms",IF(G151&lt;=1200,"1001-1200ms",IF(G151&lt;=1400,"1201-1400ms",IF(G151&lt;=1600,"1401-1600ms",IF(G151&lt;=1800,"1601-1800ms",IF(G151&lt;=2000,"1801-2000ms","&gt;2000ms"))))))))))</f>
        <v>201-400ms</v>
      </c>
      <c r="N151" t="str">
        <f t="shared" si="186"/>
        <v>401-600ms</v>
      </c>
      <c r="O151" t="str">
        <f t="shared" si="186"/>
        <v>801-1000ms</v>
      </c>
      <c r="P151">
        <v>1</v>
      </c>
      <c r="Q151" s="25"/>
    </row>
    <row r="152" spans="1:17" ht="15.75" customHeight="1">
      <c r="A152" t="str">
        <f t="shared" si="0"/>
        <v>5 29</v>
      </c>
      <c r="B152">
        <v>5</v>
      </c>
      <c r="C152">
        <f>IF(VLOOKUP($B152,$R$19:$U$31,3,FALSE)&lt;&gt;"",VLOOKUP($B152,$R$19:$U$31,3,FALSE),"")</f>
        <v>25</v>
      </c>
      <c r="D152" t="str">
        <f>IF(VLOOKUP($B152,$R$19:$U$31,4,FALSE)&lt;&gt;"",VLOOKUP($B152,$R$19:$U$31,4,FALSE),"")</f>
        <v>männlich</v>
      </c>
      <c r="E152" t="str">
        <f t="shared" si="1"/>
        <v>25-49 Jahre</v>
      </c>
      <c r="F152">
        <v>29</v>
      </c>
      <c r="G152" s="36">
        <v>388</v>
      </c>
      <c r="H152" s="36">
        <v>494</v>
      </c>
      <c r="I152" s="36">
        <v>1053</v>
      </c>
      <c r="J152">
        <f>HLOOKUP(CONCATENATE("Teilnehmer  ",$B152),'Experiment 1'!$A$2:$M$33,32,FALSE)</f>
        <v>0</v>
      </c>
      <c r="K152">
        <f>HLOOKUP(CONCATENATE("Teilnehmer  ",$B152),'Experiment 2'!$A$2:$M$33,32,FALSE)</f>
        <v>1</v>
      </c>
      <c r="L152">
        <f>HLOOKUP(CONCATENATE("Teilnehmer  ",$B152),'Experiment 3'!$A$2:$M$33,32,FALSE)</f>
        <v>2</v>
      </c>
      <c r="M152" t="str">
        <f t="shared" ref="M152:O152" si="187">IF(G152&lt;=200,"&lt;=200ms",IF(G152&lt;=400,"201-400ms",IF(G152&lt;=600,"401-600ms",IF(G152&lt;=800,"601-800ms",IF(G152&lt;1000,"801-1000ms",IF(G152&lt;=1200,"1001-1200ms",IF(G152&lt;=1400,"1201-1400ms",IF(G152&lt;=1600,"1401-1600ms",IF(G152&lt;=1800,"1601-1800ms",IF(G152&lt;=2000,"1801-2000ms","&gt;2000ms"))))))))))</f>
        <v>201-400ms</v>
      </c>
      <c r="N152" t="str">
        <f t="shared" si="187"/>
        <v>401-600ms</v>
      </c>
      <c r="O152" t="str">
        <f t="shared" si="187"/>
        <v>1001-1200ms</v>
      </c>
      <c r="P152">
        <v>1</v>
      </c>
      <c r="Q152" s="25"/>
    </row>
    <row r="153" spans="1:17" ht="15.75" customHeight="1">
      <c r="A153" t="str">
        <f t="shared" si="0"/>
        <v>5 30</v>
      </c>
      <c r="B153">
        <v>5</v>
      </c>
      <c r="C153">
        <f>IF(VLOOKUP($B153,$R$19:$U$31,3,FALSE)&lt;&gt;"",VLOOKUP($B153,$R$19:$U$31,3,FALSE),"")</f>
        <v>25</v>
      </c>
      <c r="D153" t="str">
        <f>IF(VLOOKUP($B153,$R$19:$U$31,4,FALSE)&lt;&gt;"",VLOOKUP($B153,$R$19:$U$31,4,FALSE),"")</f>
        <v>männlich</v>
      </c>
      <c r="E153" t="str">
        <f t="shared" si="1"/>
        <v>25-49 Jahre</v>
      </c>
      <c r="F153">
        <v>30</v>
      </c>
      <c r="G153" s="36">
        <v>547</v>
      </c>
      <c r="H153" s="36">
        <v>605</v>
      </c>
      <c r="I153" s="36">
        <v>1027</v>
      </c>
      <c r="J153">
        <f>HLOOKUP(CONCATENATE("Teilnehmer  ",$B153),'Experiment 1'!$A$2:$M$33,32,FALSE)</f>
        <v>0</v>
      </c>
      <c r="K153">
        <f>HLOOKUP(CONCATENATE("Teilnehmer  ",$B153),'Experiment 2'!$A$2:$M$33,32,FALSE)</f>
        <v>1</v>
      </c>
      <c r="L153">
        <f>HLOOKUP(CONCATENATE("Teilnehmer  ",$B153),'Experiment 3'!$A$2:$M$33,32,FALSE)</f>
        <v>2</v>
      </c>
      <c r="M153" t="str">
        <f t="shared" ref="M153:O153" si="188">IF(G153&lt;=200,"&lt;=200ms",IF(G153&lt;=400,"201-400ms",IF(G153&lt;=600,"401-600ms",IF(G153&lt;=800,"601-800ms",IF(G153&lt;1000,"801-1000ms",IF(G153&lt;=1200,"1001-1200ms",IF(G153&lt;=1400,"1201-1400ms",IF(G153&lt;=1600,"1401-1600ms",IF(G153&lt;=1800,"1601-1800ms",IF(G153&lt;=2000,"1801-2000ms","&gt;2000ms"))))))))))</f>
        <v>401-600ms</v>
      </c>
      <c r="N153" t="str">
        <f t="shared" si="188"/>
        <v>601-800ms</v>
      </c>
      <c r="O153" t="str">
        <f t="shared" si="188"/>
        <v>1001-1200ms</v>
      </c>
      <c r="P153">
        <v>1</v>
      </c>
      <c r="Q153" s="25"/>
    </row>
    <row r="154" spans="1:17" ht="15.75" customHeight="1">
      <c r="A154" t="str">
        <f t="shared" si="0"/>
        <v>6 1</v>
      </c>
      <c r="B154">
        <v>6</v>
      </c>
      <c r="C154">
        <f>IF(VLOOKUP($B154,$R$19:$U$31,3,FALSE)&lt;&gt;"",VLOOKUP($B154,$R$19:$U$31,3,FALSE),"")</f>
        <v>26</v>
      </c>
      <c r="D154" t="str">
        <f>IF(VLOOKUP($B154,$R$19:$U$31,4,FALSE)&lt;&gt;"",VLOOKUP($B154,$R$19:$U$31,4,FALSE),"")</f>
        <v>männlich</v>
      </c>
      <c r="E154" t="str">
        <f t="shared" si="1"/>
        <v>25-49 Jahre</v>
      </c>
      <c r="F154">
        <v>1</v>
      </c>
      <c r="G154" s="35">
        <v>868</v>
      </c>
      <c r="H154" s="36">
        <v>388</v>
      </c>
      <c r="I154" s="36">
        <v>1232</v>
      </c>
      <c r="J154">
        <f>HLOOKUP(CONCATENATE("Teilnehmer  ",$B154),'Experiment 1'!$A$2:$M$33,32,FALSE)</f>
        <v>0</v>
      </c>
      <c r="K154">
        <f>HLOOKUP(CONCATENATE("Teilnehmer  ",$B154),'Experiment 2'!$A$2:$M$33,32,FALSE)</f>
        <v>0</v>
      </c>
      <c r="L154">
        <f>HLOOKUP(CONCATENATE("Teilnehmer  ",$B154),'Experiment 3'!$A$2:$M$33,32,FALSE)</f>
        <v>2</v>
      </c>
      <c r="M154" t="str">
        <f t="shared" ref="M154:O154" si="189">IF(G154&lt;=200,"&lt;=200ms",IF(G154&lt;=400,"201-400ms",IF(G154&lt;=600,"401-600ms",IF(G154&lt;=800,"601-800ms",IF(G154&lt;1000,"801-1000ms",IF(G154&lt;=1200,"1001-1200ms",IF(G154&lt;=1400,"1201-1400ms",IF(G154&lt;=1600,"1401-1600ms",IF(G154&lt;=1800,"1601-1800ms",IF(G154&lt;=2000,"1801-2000ms","&gt;2000ms"))))))))))</f>
        <v>801-1000ms</v>
      </c>
      <c r="N154" t="str">
        <f t="shared" si="189"/>
        <v>201-400ms</v>
      </c>
      <c r="O154" t="str">
        <f t="shared" si="189"/>
        <v>1201-1400ms</v>
      </c>
      <c r="P154">
        <v>1</v>
      </c>
      <c r="Q154" s="25"/>
    </row>
    <row r="155" spans="1:17" ht="15.75" customHeight="1">
      <c r="A155" t="str">
        <f t="shared" si="0"/>
        <v>6 2</v>
      </c>
      <c r="B155">
        <v>6</v>
      </c>
      <c r="C155">
        <f>IF(VLOOKUP($B155,$R$19:$U$31,3,FALSE)&lt;&gt;"",VLOOKUP($B155,$R$19:$U$31,3,FALSE),"")</f>
        <v>26</v>
      </c>
      <c r="D155" t="str">
        <f>IF(VLOOKUP($B155,$R$19:$U$31,4,FALSE)&lt;&gt;"",VLOOKUP($B155,$R$19:$U$31,4,FALSE),"")</f>
        <v>männlich</v>
      </c>
      <c r="E155" t="str">
        <f t="shared" si="1"/>
        <v>25-49 Jahre</v>
      </c>
      <c r="F155">
        <v>2</v>
      </c>
      <c r="G155" s="35">
        <v>766</v>
      </c>
      <c r="H155" s="36">
        <v>336</v>
      </c>
      <c r="I155" s="36">
        <v>856</v>
      </c>
      <c r="J155">
        <f>HLOOKUP(CONCATENATE("Teilnehmer  ",$B155),'Experiment 1'!$A$2:$M$33,32,FALSE)</f>
        <v>0</v>
      </c>
      <c r="K155">
        <f>HLOOKUP(CONCATENATE("Teilnehmer  ",$B155),'Experiment 2'!$A$2:$M$33,32,FALSE)</f>
        <v>0</v>
      </c>
      <c r="L155">
        <f>HLOOKUP(CONCATENATE("Teilnehmer  ",$B155),'Experiment 3'!$A$2:$M$33,32,FALSE)</f>
        <v>2</v>
      </c>
      <c r="M155" t="str">
        <f t="shared" ref="M155:O155" si="190">IF(G155&lt;=200,"&lt;=200ms",IF(G155&lt;=400,"201-400ms",IF(G155&lt;=600,"401-600ms",IF(G155&lt;=800,"601-800ms",IF(G155&lt;1000,"801-1000ms",IF(G155&lt;=1200,"1001-1200ms",IF(G155&lt;=1400,"1201-1400ms",IF(G155&lt;=1600,"1401-1600ms",IF(G155&lt;=1800,"1601-1800ms",IF(G155&lt;=2000,"1801-2000ms","&gt;2000ms"))))))))))</f>
        <v>601-800ms</v>
      </c>
      <c r="N155" t="str">
        <f t="shared" si="190"/>
        <v>201-400ms</v>
      </c>
      <c r="O155" t="str">
        <f t="shared" si="190"/>
        <v>801-1000ms</v>
      </c>
      <c r="P155">
        <v>1</v>
      </c>
      <c r="Q155" s="25"/>
    </row>
    <row r="156" spans="1:17" ht="15.75" customHeight="1">
      <c r="A156" t="str">
        <f t="shared" si="0"/>
        <v>6 3</v>
      </c>
      <c r="B156">
        <v>6</v>
      </c>
      <c r="C156">
        <f>IF(VLOOKUP($B156,$R$19:$U$31,3,FALSE)&lt;&gt;"",VLOOKUP($B156,$R$19:$U$31,3,FALSE),"")</f>
        <v>26</v>
      </c>
      <c r="D156" t="str">
        <f>IF(VLOOKUP($B156,$R$19:$U$31,4,FALSE)&lt;&gt;"",VLOOKUP($B156,$R$19:$U$31,4,FALSE),"")</f>
        <v>männlich</v>
      </c>
      <c r="E156" t="str">
        <f t="shared" si="1"/>
        <v>25-49 Jahre</v>
      </c>
      <c r="F156">
        <v>3</v>
      </c>
      <c r="G156" s="35">
        <v>818</v>
      </c>
      <c r="H156" s="36">
        <v>358</v>
      </c>
      <c r="I156" s="36">
        <v>1134</v>
      </c>
      <c r="J156">
        <f>HLOOKUP(CONCATENATE("Teilnehmer  ",$B156),'Experiment 1'!$A$2:$M$33,32,FALSE)</f>
        <v>0</v>
      </c>
      <c r="K156">
        <f>HLOOKUP(CONCATENATE("Teilnehmer  ",$B156),'Experiment 2'!$A$2:$M$33,32,FALSE)</f>
        <v>0</v>
      </c>
      <c r="L156">
        <f>HLOOKUP(CONCATENATE("Teilnehmer  ",$B156),'Experiment 3'!$A$2:$M$33,32,FALSE)</f>
        <v>2</v>
      </c>
      <c r="M156" t="str">
        <f t="shared" ref="M156:O156" si="191">IF(G156&lt;=200,"&lt;=200ms",IF(G156&lt;=400,"201-400ms",IF(G156&lt;=600,"401-600ms",IF(G156&lt;=800,"601-800ms",IF(G156&lt;1000,"801-1000ms",IF(G156&lt;=1200,"1001-1200ms",IF(G156&lt;=1400,"1201-1400ms",IF(G156&lt;=1600,"1401-1600ms",IF(G156&lt;=1800,"1601-1800ms",IF(G156&lt;=2000,"1801-2000ms","&gt;2000ms"))))))))))</f>
        <v>801-1000ms</v>
      </c>
      <c r="N156" t="str">
        <f t="shared" si="191"/>
        <v>201-400ms</v>
      </c>
      <c r="O156" t="str">
        <f t="shared" si="191"/>
        <v>1001-1200ms</v>
      </c>
      <c r="P156">
        <v>1</v>
      </c>
      <c r="Q156" s="25"/>
    </row>
    <row r="157" spans="1:17" ht="15.75" customHeight="1">
      <c r="A157" t="str">
        <f t="shared" si="0"/>
        <v>6 4</v>
      </c>
      <c r="B157">
        <v>6</v>
      </c>
      <c r="C157">
        <f>IF(VLOOKUP($B157,$R$19:$U$31,3,FALSE)&lt;&gt;"",VLOOKUP($B157,$R$19:$U$31,3,FALSE),"")</f>
        <v>26</v>
      </c>
      <c r="D157" t="str">
        <f>IF(VLOOKUP($B157,$R$19:$U$31,4,FALSE)&lt;&gt;"",VLOOKUP($B157,$R$19:$U$31,4,FALSE),"")</f>
        <v>männlich</v>
      </c>
      <c r="E157" t="str">
        <f t="shared" si="1"/>
        <v>25-49 Jahre</v>
      </c>
      <c r="F157">
        <v>4</v>
      </c>
      <c r="G157" s="35">
        <v>766</v>
      </c>
      <c r="H157" s="36">
        <v>382</v>
      </c>
      <c r="I157" s="36">
        <v>886</v>
      </c>
      <c r="J157">
        <f>HLOOKUP(CONCATENATE("Teilnehmer  ",$B157),'Experiment 1'!$A$2:$M$33,32,FALSE)</f>
        <v>0</v>
      </c>
      <c r="K157">
        <f>HLOOKUP(CONCATENATE("Teilnehmer  ",$B157),'Experiment 2'!$A$2:$M$33,32,FALSE)</f>
        <v>0</v>
      </c>
      <c r="L157">
        <f>HLOOKUP(CONCATENATE("Teilnehmer  ",$B157),'Experiment 3'!$A$2:$M$33,32,FALSE)</f>
        <v>2</v>
      </c>
      <c r="M157" t="str">
        <f t="shared" ref="M157:O157" si="192">IF(G157&lt;=200,"&lt;=200ms",IF(G157&lt;=400,"201-400ms",IF(G157&lt;=600,"401-600ms",IF(G157&lt;=800,"601-800ms",IF(G157&lt;1000,"801-1000ms",IF(G157&lt;=1200,"1001-1200ms",IF(G157&lt;=1400,"1201-1400ms",IF(G157&lt;=1600,"1401-1600ms",IF(G157&lt;=1800,"1601-1800ms",IF(G157&lt;=2000,"1801-2000ms","&gt;2000ms"))))))))))</f>
        <v>601-800ms</v>
      </c>
      <c r="N157" t="str">
        <f t="shared" si="192"/>
        <v>201-400ms</v>
      </c>
      <c r="O157" t="str">
        <f t="shared" si="192"/>
        <v>801-1000ms</v>
      </c>
      <c r="P157">
        <v>1</v>
      </c>
      <c r="Q157" s="25"/>
    </row>
    <row r="158" spans="1:17" ht="15.75" customHeight="1">
      <c r="A158" t="str">
        <f t="shared" si="0"/>
        <v>6 5</v>
      </c>
      <c r="B158">
        <v>6</v>
      </c>
      <c r="C158">
        <f>IF(VLOOKUP($B158,$R$19:$U$31,3,FALSE)&lt;&gt;"",VLOOKUP($B158,$R$19:$U$31,3,FALSE),"")</f>
        <v>26</v>
      </c>
      <c r="D158" t="str">
        <f>IF(VLOOKUP($B158,$R$19:$U$31,4,FALSE)&lt;&gt;"",VLOOKUP($B158,$R$19:$U$31,4,FALSE),"")</f>
        <v>männlich</v>
      </c>
      <c r="E158" t="str">
        <f t="shared" si="1"/>
        <v>25-49 Jahre</v>
      </c>
      <c r="F158">
        <v>5</v>
      </c>
      <c r="G158" s="35">
        <v>754</v>
      </c>
      <c r="H158" s="36">
        <v>572</v>
      </c>
      <c r="I158" s="36">
        <v>1194</v>
      </c>
      <c r="J158">
        <f>HLOOKUP(CONCATENATE("Teilnehmer  ",$B158),'Experiment 1'!$A$2:$M$33,32,FALSE)</f>
        <v>0</v>
      </c>
      <c r="K158">
        <f>HLOOKUP(CONCATENATE("Teilnehmer  ",$B158),'Experiment 2'!$A$2:$M$33,32,FALSE)</f>
        <v>0</v>
      </c>
      <c r="L158">
        <f>HLOOKUP(CONCATENATE("Teilnehmer  ",$B158),'Experiment 3'!$A$2:$M$33,32,FALSE)</f>
        <v>2</v>
      </c>
      <c r="M158" t="str">
        <f t="shared" ref="M158:O158" si="193">IF(G158&lt;=200,"&lt;=200ms",IF(G158&lt;=400,"201-400ms",IF(G158&lt;=600,"401-600ms",IF(G158&lt;=800,"601-800ms",IF(G158&lt;1000,"801-1000ms",IF(G158&lt;=1200,"1001-1200ms",IF(G158&lt;=1400,"1201-1400ms",IF(G158&lt;=1600,"1401-1600ms",IF(G158&lt;=1800,"1601-1800ms",IF(G158&lt;=2000,"1801-2000ms","&gt;2000ms"))))))))))</f>
        <v>601-800ms</v>
      </c>
      <c r="N158" t="str">
        <f t="shared" si="193"/>
        <v>401-600ms</v>
      </c>
      <c r="O158" t="str">
        <f t="shared" si="193"/>
        <v>1001-1200ms</v>
      </c>
      <c r="P158">
        <v>1</v>
      </c>
      <c r="Q158" s="25"/>
    </row>
    <row r="159" spans="1:17" ht="15.75" customHeight="1">
      <c r="A159" t="str">
        <f t="shared" si="0"/>
        <v>6 6</v>
      </c>
      <c r="B159">
        <v>6</v>
      </c>
      <c r="C159">
        <f>IF(VLOOKUP($B159,$R$19:$U$31,3,FALSE)&lt;&gt;"",VLOOKUP($B159,$R$19:$U$31,3,FALSE),"")</f>
        <v>26</v>
      </c>
      <c r="D159" t="str">
        <f>IF(VLOOKUP($B159,$R$19:$U$31,4,FALSE)&lt;&gt;"",VLOOKUP($B159,$R$19:$U$31,4,FALSE),"")</f>
        <v>männlich</v>
      </c>
      <c r="E159" t="str">
        <f t="shared" si="1"/>
        <v>25-49 Jahre</v>
      </c>
      <c r="F159">
        <v>6</v>
      </c>
      <c r="G159" s="35">
        <v>864</v>
      </c>
      <c r="H159" s="36">
        <v>368</v>
      </c>
      <c r="I159" s="36">
        <v>1380</v>
      </c>
      <c r="J159">
        <f>HLOOKUP(CONCATENATE("Teilnehmer  ",$B159),'Experiment 1'!$A$2:$M$33,32,FALSE)</f>
        <v>0</v>
      </c>
      <c r="K159">
        <f>HLOOKUP(CONCATENATE("Teilnehmer  ",$B159),'Experiment 2'!$A$2:$M$33,32,FALSE)</f>
        <v>0</v>
      </c>
      <c r="L159">
        <f>HLOOKUP(CONCATENATE("Teilnehmer  ",$B159),'Experiment 3'!$A$2:$M$33,32,FALSE)</f>
        <v>2</v>
      </c>
      <c r="M159" t="str">
        <f t="shared" ref="M159:O159" si="194">IF(G159&lt;=200,"&lt;=200ms",IF(G159&lt;=400,"201-400ms",IF(G159&lt;=600,"401-600ms",IF(G159&lt;=800,"601-800ms",IF(G159&lt;1000,"801-1000ms",IF(G159&lt;=1200,"1001-1200ms",IF(G159&lt;=1400,"1201-1400ms",IF(G159&lt;=1600,"1401-1600ms",IF(G159&lt;=1800,"1601-1800ms",IF(G159&lt;=2000,"1801-2000ms","&gt;2000ms"))))))))))</f>
        <v>801-1000ms</v>
      </c>
      <c r="N159" t="str">
        <f t="shared" si="194"/>
        <v>201-400ms</v>
      </c>
      <c r="O159" t="str">
        <f t="shared" si="194"/>
        <v>1201-1400ms</v>
      </c>
      <c r="P159">
        <v>1</v>
      </c>
      <c r="Q159" s="25"/>
    </row>
    <row r="160" spans="1:17" ht="15.75" customHeight="1">
      <c r="A160" t="str">
        <f t="shared" si="0"/>
        <v>6 7</v>
      </c>
      <c r="B160">
        <v>6</v>
      </c>
      <c r="C160">
        <f>IF(VLOOKUP($B160,$R$19:$U$31,3,FALSE)&lt;&gt;"",VLOOKUP($B160,$R$19:$U$31,3,FALSE),"")</f>
        <v>26</v>
      </c>
      <c r="D160" t="str">
        <f>IF(VLOOKUP($B160,$R$19:$U$31,4,FALSE)&lt;&gt;"",VLOOKUP($B160,$R$19:$U$31,4,FALSE),"")</f>
        <v>männlich</v>
      </c>
      <c r="E160" t="str">
        <f t="shared" si="1"/>
        <v>25-49 Jahre</v>
      </c>
      <c r="F160">
        <v>7</v>
      </c>
      <c r="G160" s="35">
        <v>666</v>
      </c>
      <c r="H160" s="36">
        <v>464</v>
      </c>
      <c r="I160" s="36">
        <v>1320</v>
      </c>
      <c r="J160">
        <f>HLOOKUP(CONCATENATE("Teilnehmer  ",$B160),'Experiment 1'!$A$2:$M$33,32,FALSE)</f>
        <v>0</v>
      </c>
      <c r="K160">
        <f>HLOOKUP(CONCATENATE("Teilnehmer  ",$B160),'Experiment 2'!$A$2:$M$33,32,FALSE)</f>
        <v>0</v>
      </c>
      <c r="L160">
        <f>HLOOKUP(CONCATENATE("Teilnehmer  ",$B160),'Experiment 3'!$A$2:$M$33,32,FALSE)</f>
        <v>2</v>
      </c>
      <c r="M160" t="str">
        <f t="shared" ref="M160:O160" si="195">IF(G160&lt;=200,"&lt;=200ms",IF(G160&lt;=400,"201-400ms",IF(G160&lt;=600,"401-600ms",IF(G160&lt;=800,"601-800ms",IF(G160&lt;1000,"801-1000ms",IF(G160&lt;=1200,"1001-1200ms",IF(G160&lt;=1400,"1201-1400ms",IF(G160&lt;=1600,"1401-1600ms",IF(G160&lt;=1800,"1601-1800ms",IF(G160&lt;=2000,"1801-2000ms","&gt;2000ms"))))))))))</f>
        <v>601-800ms</v>
      </c>
      <c r="N160" t="str">
        <f t="shared" si="195"/>
        <v>401-600ms</v>
      </c>
      <c r="O160" t="str">
        <f t="shared" si="195"/>
        <v>1201-1400ms</v>
      </c>
      <c r="P160">
        <v>1</v>
      </c>
      <c r="Q160" s="25"/>
    </row>
    <row r="161" spans="1:17" ht="15.75" customHeight="1">
      <c r="A161" t="str">
        <f t="shared" si="0"/>
        <v>6 8</v>
      </c>
      <c r="B161">
        <v>6</v>
      </c>
      <c r="C161">
        <f>IF(VLOOKUP($B161,$R$19:$U$31,3,FALSE)&lt;&gt;"",VLOOKUP($B161,$R$19:$U$31,3,FALSE),"")</f>
        <v>26</v>
      </c>
      <c r="D161" t="str">
        <f>IF(VLOOKUP($B161,$R$19:$U$31,4,FALSE)&lt;&gt;"",VLOOKUP($B161,$R$19:$U$31,4,FALSE),"")</f>
        <v>männlich</v>
      </c>
      <c r="E161" t="str">
        <f t="shared" si="1"/>
        <v>25-49 Jahre</v>
      </c>
      <c r="F161">
        <v>8</v>
      </c>
      <c r="G161" s="35">
        <v>706</v>
      </c>
      <c r="H161" s="36">
        <v>508</v>
      </c>
      <c r="I161" s="36">
        <v>928</v>
      </c>
      <c r="J161">
        <f>HLOOKUP(CONCATENATE("Teilnehmer  ",$B161),'Experiment 1'!$A$2:$M$33,32,FALSE)</f>
        <v>0</v>
      </c>
      <c r="K161">
        <f>HLOOKUP(CONCATENATE("Teilnehmer  ",$B161),'Experiment 2'!$A$2:$M$33,32,FALSE)</f>
        <v>0</v>
      </c>
      <c r="L161">
        <f>HLOOKUP(CONCATENATE("Teilnehmer  ",$B161),'Experiment 3'!$A$2:$M$33,32,FALSE)</f>
        <v>2</v>
      </c>
      <c r="M161" t="str">
        <f t="shared" ref="M161:O161" si="196">IF(G161&lt;=200,"&lt;=200ms",IF(G161&lt;=400,"201-400ms",IF(G161&lt;=600,"401-600ms",IF(G161&lt;=800,"601-800ms",IF(G161&lt;1000,"801-1000ms",IF(G161&lt;=1200,"1001-1200ms",IF(G161&lt;=1400,"1201-1400ms",IF(G161&lt;=1600,"1401-1600ms",IF(G161&lt;=1800,"1601-1800ms",IF(G161&lt;=2000,"1801-2000ms","&gt;2000ms"))))))))))</f>
        <v>601-800ms</v>
      </c>
      <c r="N161" t="str">
        <f t="shared" si="196"/>
        <v>401-600ms</v>
      </c>
      <c r="O161" t="str">
        <f t="shared" si="196"/>
        <v>801-1000ms</v>
      </c>
      <c r="P161">
        <v>1</v>
      </c>
      <c r="Q161" s="25"/>
    </row>
    <row r="162" spans="1:17" ht="15.75" customHeight="1">
      <c r="A162" t="str">
        <f t="shared" si="0"/>
        <v>6 9</v>
      </c>
      <c r="B162">
        <v>6</v>
      </c>
      <c r="C162">
        <f>IF(VLOOKUP($B162,$R$19:$U$31,3,FALSE)&lt;&gt;"",VLOOKUP($B162,$R$19:$U$31,3,FALSE),"")</f>
        <v>26</v>
      </c>
      <c r="D162" t="str">
        <f>IF(VLOOKUP($B162,$R$19:$U$31,4,FALSE)&lt;&gt;"",VLOOKUP($B162,$R$19:$U$31,4,FALSE),"")</f>
        <v>männlich</v>
      </c>
      <c r="E162" t="str">
        <f t="shared" si="1"/>
        <v>25-49 Jahre</v>
      </c>
      <c r="F162">
        <v>9</v>
      </c>
      <c r="G162" s="35">
        <v>678</v>
      </c>
      <c r="H162" s="36">
        <v>402</v>
      </c>
      <c r="I162" s="36">
        <v>1226</v>
      </c>
      <c r="J162">
        <f>HLOOKUP(CONCATENATE("Teilnehmer  ",$B162),'Experiment 1'!$A$2:$M$33,32,FALSE)</f>
        <v>0</v>
      </c>
      <c r="K162">
        <f>HLOOKUP(CONCATENATE("Teilnehmer  ",$B162),'Experiment 2'!$A$2:$M$33,32,FALSE)</f>
        <v>0</v>
      </c>
      <c r="L162">
        <f>HLOOKUP(CONCATENATE("Teilnehmer  ",$B162),'Experiment 3'!$A$2:$M$33,32,FALSE)</f>
        <v>2</v>
      </c>
      <c r="M162" t="str">
        <f t="shared" ref="M162:O162" si="197">IF(G162&lt;=200,"&lt;=200ms",IF(G162&lt;=400,"201-400ms",IF(G162&lt;=600,"401-600ms",IF(G162&lt;=800,"601-800ms",IF(G162&lt;1000,"801-1000ms",IF(G162&lt;=1200,"1001-1200ms",IF(G162&lt;=1400,"1201-1400ms",IF(G162&lt;=1600,"1401-1600ms",IF(G162&lt;=1800,"1601-1800ms",IF(G162&lt;=2000,"1801-2000ms","&gt;2000ms"))))))))))</f>
        <v>601-800ms</v>
      </c>
      <c r="N162" t="str">
        <f t="shared" si="197"/>
        <v>401-600ms</v>
      </c>
      <c r="O162" t="str">
        <f t="shared" si="197"/>
        <v>1201-1400ms</v>
      </c>
      <c r="P162">
        <v>1</v>
      </c>
      <c r="Q162" s="25"/>
    </row>
    <row r="163" spans="1:17" ht="15.75" customHeight="1">
      <c r="A163" t="str">
        <f t="shared" si="0"/>
        <v>6 10</v>
      </c>
      <c r="B163">
        <v>6</v>
      </c>
      <c r="C163">
        <f>IF(VLOOKUP($B163,$R$19:$U$31,3,FALSE)&lt;&gt;"",VLOOKUP($B163,$R$19:$U$31,3,FALSE),"")</f>
        <v>26</v>
      </c>
      <c r="D163" t="str">
        <f>IF(VLOOKUP($B163,$R$19:$U$31,4,FALSE)&lt;&gt;"",VLOOKUP($B163,$R$19:$U$31,4,FALSE),"")</f>
        <v>männlich</v>
      </c>
      <c r="E163" t="str">
        <f t="shared" si="1"/>
        <v>25-49 Jahre</v>
      </c>
      <c r="F163">
        <v>10</v>
      </c>
      <c r="G163" s="35">
        <v>660</v>
      </c>
      <c r="H163" s="36">
        <v>434</v>
      </c>
      <c r="I163" s="36">
        <v>696</v>
      </c>
      <c r="J163">
        <f>HLOOKUP(CONCATENATE("Teilnehmer  ",$B163),'Experiment 1'!$A$2:$M$33,32,FALSE)</f>
        <v>0</v>
      </c>
      <c r="K163">
        <f>HLOOKUP(CONCATENATE("Teilnehmer  ",$B163),'Experiment 2'!$A$2:$M$33,32,FALSE)</f>
        <v>0</v>
      </c>
      <c r="L163">
        <f>HLOOKUP(CONCATENATE("Teilnehmer  ",$B163),'Experiment 3'!$A$2:$M$33,32,FALSE)</f>
        <v>2</v>
      </c>
      <c r="M163" t="str">
        <f t="shared" ref="M163:O163" si="198">IF(G163&lt;=200,"&lt;=200ms",IF(G163&lt;=400,"201-400ms",IF(G163&lt;=600,"401-600ms",IF(G163&lt;=800,"601-800ms",IF(G163&lt;1000,"801-1000ms",IF(G163&lt;=1200,"1001-1200ms",IF(G163&lt;=1400,"1201-1400ms",IF(G163&lt;=1600,"1401-1600ms",IF(G163&lt;=1800,"1601-1800ms",IF(G163&lt;=2000,"1801-2000ms","&gt;2000ms"))))))))))</f>
        <v>601-800ms</v>
      </c>
      <c r="N163" t="str">
        <f t="shared" si="198"/>
        <v>401-600ms</v>
      </c>
      <c r="O163" t="str">
        <f t="shared" si="198"/>
        <v>601-800ms</v>
      </c>
      <c r="P163">
        <v>1</v>
      </c>
      <c r="Q163" s="25"/>
    </row>
    <row r="164" spans="1:17" ht="15.75" customHeight="1">
      <c r="A164" t="str">
        <f t="shared" si="0"/>
        <v>6 11</v>
      </c>
      <c r="B164">
        <v>6</v>
      </c>
      <c r="C164">
        <f>IF(VLOOKUP($B164,$R$19:$U$31,3,FALSE)&lt;&gt;"",VLOOKUP($B164,$R$19:$U$31,3,FALSE),"")</f>
        <v>26</v>
      </c>
      <c r="D164" t="str">
        <f>IF(VLOOKUP($B164,$R$19:$U$31,4,FALSE)&lt;&gt;"",VLOOKUP($B164,$R$19:$U$31,4,FALSE),"")</f>
        <v>männlich</v>
      </c>
      <c r="E164" t="str">
        <f t="shared" si="1"/>
        <v>25-49 Jahre</v>
      </c>
      <c r="F164">
        <v>11</v>
      </c>
      <c r="G164" s="35">
        <v>682</v>
      </c>
      <c r="H164" s="36">
        <v>540</v>
      </c>
      <c r="I164" s="36">
        <v>852</v>
      </c>
      <c r="J164">
        <f>HLOOKUP(CONCATENATE("Teilnehmer  ",$B164),'Experiment 1'!$A$2:$M$33,32,FALSE)</f>
        <v>0</v>
      </c>
      <c r="K164">
        <f>HLOOKUP(CONCATENATE("Teilnehmer  ",$B164),'Experiment 2'!$A$2:$M$33,32,FALSE)</f>
        <v>0</v>
      </c>
      <c r="L164">
        <f>HLOOKUP(CONCATENATE("Teilnehmer  ",$B164),'Experiment 3'!$A$2:$M$33,32,FALSE)</f>
        <v>2</v>
      </c>
      <c r="M164" t="str">
        <f t="shared" ref="M164:O164" si="199">IF(G164&lt;=200,"&lt;=200ms",IF(G164&lt;=400,"201-400ms",IF(G164&lt;=600,"401-600ms",IF(G164&lt;=800,"601-800ms",IF(G164&lt;1000,"801-1000ms",IF(G164&lt;=1200,"1001-1200ms",IF(G164&lt;=1400,"1201-1400ms",IF(G164&lt;=1600,"1401-1600ms",IF(G164&lt;=1800,"1601-1800ms",IF(G164&lt;=2000,"1801-2000ms","&gt;2000ms"))))))))))</f>
        <v>601-800ms</v>
      </c>
      <c r="N164" t="str">
        <f t="shared" si="199"/>
        <v>401-600ms</v>
      </c>
      <c r="O164" t="str">
        <f t="shared" si="199"/>
        <v>801-1000ms</v>
      </c>
      <c r="P164">
        <v>1</v>
      </c>
      <c r="Q164" s="25"/>
    </row>
    <row r="165" spans="1:17" ht="15.75" customHeight="1">
      <c r="A165" t="str">
        <f t="shared" si="0"/>
        <v>6 12</v>
      </c>
      <c r="B165">
        <v>6</v>
      </c>
      <c r="C165">
        <f>IF(VLOOKUP($B165,$R$19:$U$31,3,FALSE)&lt;&gt;"",VLOOKUP($B165,$R$19:$U$31,3,FALSE),"")</f>
        <v>26</v>
      </c>
      <c r="D165" t="str">
        <f>IF(VLOOKUP($B165,$R$19:$U$31,4,FALSE)&lt;&gt;"",VLOOKUP($B165,$R$19:$U$31,4,FALSE),"")</f>
        <v>männlich</v>
      </c>
      <c r="E165" t="str">
        <f t="shared" si="1"/>
        <v>25-49 Jahre</v>
      </c>
      <c r="F165">
        <v>12</v>
      </c>
      <c r="G165" s="35">
        <v>738</v>
      </c>
      <c r="H165" s="36">
        <v>450</v>
      </c>
      <c r="I165" s="36">
        <v>708</v>
      </c>
      <c r="J165">
        <f>HLOOKUP(CONCATENATE("Teilnehmer  ",$B165),'Experiment 1'!$A$2:$M$33,32,FALSE)</f>
        <v>0</v>
      </c>
      <c r="K165">
        <f>HLOOKUP(CONCATENATE("Teilnehmer  ",$B165),'Experiment 2'!$A$2:$M$33,32,FALSE)</f>
        <v>0</v>
      </c>
      <c r="L165">
        <f>HLOOKUP(CONCATENATE("Teilnehmer  ",$B165),'Experiment 3'!$A$2:$M$33,32,FALSE)</f>
        <v>2</v>
      </c>
      <c r="M165" t="str">
        <f t="shared" ref="M165:O165" si="200">IF(G165&lt;=200,"&lt;=200ms",IF(G165&lt;=400,"201-400ms",IF(G165&lt;=600,"401-600ms",IF(G165&lt;=800,"601-800ms",IF(G165&lt;1000,"801-1000ms",IF(G165&lt;=1200,"1001-1200ms",IF(G165&lt;=1400,"1201-1400ms",IF(G165&lt;=1600,"1401-1600ms",IF(G165&lt;=1800,"1601-1800ms",IF(G165&lt;=2000,"1801-2000ms","&gt;2000ms"))))))))))</f>
        <v>601-800ms</v>
      </c>
      <c r="N165" t="str">
        <f t="shared" si="200"/>
        <v>401-600ms</v>
      </c>
      <c r="O165" t="str">
        <f t="shared" si="200"/>
        <v>601-800ms</v>
      </c>
      <c r="P165">
        <v>1</v>
      </c>
      <c r="Q165" s="25"/>
    </row>
    <row r="166" spans="1:17" ht="15.75" customHeight="1">
      <c r="A166" t="str">
        <f t="shared" si="0"/>
        <v>6 13</v>
      </c>
      <c r="B166">
        <v>6</v>
      </c>
      <c r="C166">
        <f>IF(VLOOKUP($B166,$R$19:$U$31,3,FALSE)&lt;&gt;"",VLOOKUP($B166,$R$19:$U$31,3,FALSE),"")</f>
        <v>26</v>
      </c>
      <c r="D166" t="str">
        <f>IF(VLOOKUP($B166,$R$19:$U$31,4,FALSE)&lt;&gt;"",VLOOKUP($B166,$R$19:$U$31,4,FALSE),"")</f>
        <v>männlich</v>
      </c>
      <c r="E166" t="str">
        <f t="shared" si="1"/>
        <v>25-49 Jahre</v>
      </c>
      <c r="F166">
        <v>13</v>
      </c>
      <c r="G166" s="35">
        <v>666</v>
      </c>
      <c r="H166" s="36">
        <v>462</v>
      </c>
      <c r="I166" s="36">
        <v>842</v>
      </c>
      <c r="J166">
        <f>HLOOKUP(CONCATENATE("Teilnehmer  ",$B166),'Experiment 1'!$A$2:$M$33,32,FALSE)</f>
        <v>0</v>
      </c>
      <c r="K166">
        <f>HLOOKUP(CONCATENATE("Teilnehmer  ",$B166),'Experiment 2'!$A$2:$M$33,32,FALSE)</f>
        <v>0</v>
      </c>
      <c r="L166">
        <f>HLOOKUP(CONCATENATE("Teilnehmer  ",$B166),'Experiment 3'!$A$2:$M$33,32,FALSE)</f>
        <v>2</v>
      </c>
      <c r="M166" t="str">
        <f t="shared" ref="M166:O166" si="201">IF(G166&lt;=200,"&lt;=200ms",IF(G166&lt;=400,"201-400ms",IF(G166&lt;=600,"401-600ms",IF(G166&lt;=800,"601-800ms",IF(G166&lt;1000,"801-1000ms",IF(G166&lt;=1200,"1001-1200ms",IF(G166&lt;=1400,"1201-1400ms",IF(G166&lt;=1600,"1401-1600ms",IF(G166&lt;=1800,"1601-1800ms",IF(G166&lt;=2000,"1801-2000ms","&gt;2000ms"))))))))))</f>
        <v>601-800ms</v>
      </c>
      <c r="N166" t="str">
        <f t="shared" si="201"/>
        <v>401-600ms</v>
      </c>
      <c r="O166" t="str">
        <f t="shared" si="201"/>
        <v>801-1000ms</v>
      </c>
      <c r="P166">
        <v>1</v>
      </c>
      <c r="Q166" s="25"/>
    </row>
    <row r="167" spans="1:17" ht="15.75" customHeight="1">
      <c r="A167" t="str">
        <f t="shared" si="0"/>
        <v>6 14</v>
      </c>
      <c r="B167">
        <v>6</v>
      </c>
      <c r="C167">
        <f>IF(VLOOKUP($B167,$R$19:$U$31,3,FALSE)&lt;&gt;"",VLOOKUP($B167,$R$19:$U$31,3,FALSE),"")</f>
        <v>26</v>
      </c>
      <c r="D167" t="str">
        <f>IF(VLOOKUP($B167,$R$19:$U$31,4,FALSE)&lt;&gt;"",VLOOKUP($B167,$R$19:$U$31,4,FALSE),"")</f>
        <v>männlich</v>
      </c>
      <c r="E167" t="str">
        <f t="shared" si="1"/>
        <v>25-49 Jahre</v>
      </c>
      <c r="F167">
        <v>14</v>
      </c>
      <c r="G167" s="35">
        <v>774</v>
      </c>
      <c r="H167" s="36">
        <v>528</v>
      </c>
      <c r="I167" s="36">
        <v>1076</v>
      </c>
      <c r="J167">
        <f>HLOOKUP(CONCATENATE("Teilnehmer  ",$B167),'Experiment 1'!$A$2:$M$33,32,FALSE)</f>
        <v>0</v>
      </c>
      <c r="K167">
        <f>HLOOKUP(CONCATENATE("Teilnehmer  ",$B167),'Experiment 2'!$A$2:$M$33,32,FALSE)</f>
        <v>0</v>
      </c>
      <c r="L167">
        <f>HLOOKUP(CONCATENATE("Teilnehmer  ",$B167),'Experiment 3'!$A$2:$M$33,32,FALSE)</f>
        <v>2</v>
      </c>
      <c r="M167" t="str">
        <f t="shared" ref="M167:O167" si="202">IF(G167&lt;=200,"&lt;=200ms",IF(G167&lt;=400,"201-400ms",IF(G167&lt;=600,"401-600ms",IF(G167&lt;=800,"601-800ms",IF(G167&lt;1000,"801-1000ms",IF(G167&lt;=1200,"1001-1200ms",IF(G167&lt;=1400,"1201-1400ms",IF(G167&lt;=1600,"1401-1600ms",IF(G167&lt;=1800,"1601-1800ms",IF(G167&lt;=2000,"1801-2000ms","&gt;2000ms"))))))))))</f>
        <v>601-800ms</v>
      </c>
      <c r="N167" t="str">
        <f t="shared" si="202"/>
        <v>401-600ms</v>
      </c>
      <c r="O167" t="str">
        <f t="shared" si="202"/>
        <v>1001-1200ms</v>
      </c>
      <c r="P167">
        <v>1</v>
      </c>
      <c r="Q167" s="25"/>
    </row>
    <row r="168" spans="1:17" ht="15.75" customHeight="1">
      <c r="A168" t="str">
        <f t="shared" si="0"/>
        <v>6 15</v>
      </c>
      <c r="B168">
        <v>6</v>
      </c>
      <c r="C168">
        <f>IF(VLOOKUP($B168,$R$19:$U$31,3,FALSE)&lt;&gt;"",VLOOKUP($B168,$R$19:$U$31,3,FALSE),"")</f>
        <v>26</v>
      </c>
      <c r="D168" t="str">
        <f>IF(VLOOKUP($B168,$R$19:$U$31,4,FALSE)&lt;&gt;"",VLOOKUP($B168,$R$19:$U$31,4,FALSE),"")</f>
        <v>männlich</v>
      </c>
      <c r="E168" t="str">
        <f t="shared" si="1"/>
        <v>25-49 Jahre</v>
      </c>
      <c r="F168">
        <v>15</v>
      </c>
      <c r="G168" s="35">
        <v>714</v>
      </c>
      <c r="H168" s="36">
        <v>524</v>
      </c>
      <c r="I168" s="36">
        <v>1028</v>
      </c>
      <c r="J168">
        <f>HLOOKUP(CONCATENATE("Teilnehmer  ",$B168),'Experiment 1'!$A$2:$M$33,32,FALSE)</f>
        <v>0</v>
      </c>
      <c r="K168">
        <f>HLOOKUP(CONCATENATE("Teilnehmer  ",$B168),'Experiment 2'!$A$2:$M$33,32,FALSE)</f>
        <v>0</v>
      </c>
      <c r="L168">
        <f>HLOOKUP(CONCATENATE("Teilnehmer  ",$B168),'Experiment 3'!$A$2:$M$33,32,FALSE)</f>
        <v>2</v>
      </c>
      <c r="M168" t="str">
        <f t="shared" ref="M168:O168" si="203">IF(G168&lt;=200,"&lt;=200ms",IF(G168&lt;=400,"201-400ms",IF(G168&lt;=600,"401-600ms",IF(G168&lt;=800,"601-800ms",IF(G168&lt;1000,"801-1000ms",IF(G168&lt;=1200,"1001-1200ms",IF(G168&lt;=1400,"1201-1400ms",IF(G168&lt;=1600,"1401-1600ms",IF(G168&lt;=1800,"1601-1800ms",IF(G168&lt;=2000,"1801-2000ms","&gt;2000ms"))))))))))</f>
        <v>601-800ms</v>
      </c>
      <c r="N168" t="str">
        <f t="shared" si="203"/>
        <v>401-600ms</v>
      </c>
      <c r="O168" t="str">
        <f t="shared" si="203"/>
        <v>1001-1200ms</v>
      </c>
      <c r="P168">
        <v>1</v>
      </c>
      <c r="Q168" s="25"/>
    </row>
    <row r="169" spans="1:17" ht="15.75" customHeight="1">
      <c r="A169" t="str">
        <f t="shared" si="0"/>
        <v>6 16</v>
      </c>
      <c r="B169">
        <v>6</v>
      </c>
      <c r="C169">
        <f>IF(VLOOKUP($B169,$R$19:$U$31,3,FALSE)&lt;&gt;"",VLOOKUP($B169,$R$19:$U$31,3,FALSE),"")</f>
        <v>26</v>
      </c>
      <c r="D169" t="str">
        <f>IF(VLOOKUP($B169,$R$19:$U$31,4,FALSE)&lt;&gt;"",VLOOKUP($B169,$R$19:$U$31,4,FALSE),"")</f>
        <v>männlich</v>
      </c>
      <c r="E169" t="str">
        <f t="shared" si="1"/>
        <v>25-49 Jahre</v>
      </c>
      <c r="F169">
        <v>16</v>
      </c>
      <c r="G169" s="36">
        <v>452</v>
      </c>
      <c r="H169" s="36">
        <v>462</v>
      </c>
      <c r="I169" s="36">
        <v>950</v>
      </c>
      <c r="J169">
        <f>HLOOKUP(CONCATENATE("Teilnehmer  ",$B169),'Experiment 1'!$A$2:$M$33,32,FALSE)</f>
        <v>0</v>
      </c>
      <c r="K169">
        <f>HLOOKUP(CONCATENATE("Teilnehmer  ",$B169),'Experiment 2'!$A$2:$M$33,32,FALSE)</f>
        <v>0</v>
      </c>
      <c r="L169">
        <f>HLOOKUP(CONCATENATE("Teilnehmer  ",$B169),'Experiment 3'!$A$2:$M$33,32,FALSE)</f>
        <v>2</v>
      </c>
      <c r="M169" t="str">
        <f t="shared" ref="M169:O169" si="204">IF(G169&lt;=200,"&lt;=200ms",IF(G169&lt;=400,"201-400ms",IF(G169&lt;=600,"401-600ms",IF(G169&lt;=800,"601-800ms",IF(G169&lt;1000,"801-1000ms",IF(G169&lt;=1200,"1001-1200ms",IF(G169&lt;=1400,"1201-1400ms",IF(G169&lt;=1600,"1401-1600ms",IF(G169&lt;=1800,"1601-1800ms",IF(G169&lt;=2000,"1801-2000ms","&gt;2000ms"))))))))))</f>
        <v>401-600ms</v>
      </c>
      <c r="N169" t="str">
        <f t="shared" si="204"/>
        <v>401-600ms</v>
      </c>
      <c r="O169" t="str">
        <f t="shared" si="204"/>
        <v>801-1000ms</v>
      </c>
      <c r="P169">
        <v>1</v>
      </c>
      <c r="Q169" s="25"/>
    </row>
    <row r="170" spans="1:17" ht="15.75" customHeight="1">
      <c r="A170" t="str">
        <f t="shared" si="0"/>
        <v>6 17</v>
      </c>
      <c r="B170">
        <v>6</v>
      </c>
      <c r="C170">
        <f>IF(VLOOKUP($B170,$R$19:$U$31,3,FALSE)&lt;&gt;"",VLOOKUP($B170,$R$19:$U$31,3,FALSE),"")</f>
        <v>26</v>
      </c>
      <c r="D170" t="str">
        <f>IF(VLOOKUP($B170,$R$19:$U$31,4,FALSE)&lt;&gt;"",VLOOKUP($B170,$R$19:$U$31,4,FALSE),"")</f>
        <v>männlich</v>
      </c>
      <c r="E170" t="str">
        <f t="shared" si="1"/>
        <v>25-49 Jahre</v>
      </c>
      <c r="F170">
        <v>17</v>
      </c>
      <c r="G170" s="36">
        <v>344</v>
      </c>
      <c r="H170" s="36">
        <v>426</v>
      </c>
      <c r="I170" s="36">
        <v>1020</v>
      </c>
      <c r="J170">
        <f>HLOOKUP(CONCATENATE("Teilnehmer  ",$B170),'Experiment 1'!$A$2:$M$33,32,FALSE)</f>
        <v>0</v>
      </c>
      <c r="K170">
        <f>HLOOKUP(CONCATENATE("Teilnehmer  ",$B170),'Experiment 2'!$A$2:$M$33,32,FALSE)</f>
        <v>0</v>
      </c>
      <c r="L170">
        <f>HLOOKUP(CONCATENATE("Teilnehmer  ",$B170),'Experiment 3'!$A$2:$M$33,32,FALSE)</f>
        <v>2</v>
      </c>
      <c r="M170" t="str">
        <f t="shared" ref="M170:O170" si="205">IF(G170&lt;=200,"&lt;=200ms",IF(G170&lt;=400,"201-400ms",IF(G170&lt;=600,"401-600ms",IF(G170&lt;=800,"601-800ms",IF(G170&lt;1000,"801-1000ms",IF(G170&lt;=1200,"1001-1200ms",IF(G170&lt;=1400,"1201-1400ms",IF(G170&lt;=1600,"1401-1600ms",IF(G170&lt;=1800,"1601-1800ms",IF(G170&lt;=2000,"1801-2000ms","&gt;2000ms"))))))))))</f>
        <v>201-400ms</v>
      </c>
      <c r="N170" t="str">
        <f t="shared" si="205"/>
        <v>401-600ms</v>
      </c>
      <c r="O170" t="str">
        <f t="shared" si="205"/>
        <v>1001-1200ms</v>
      </c>
      <c r="P170">
        <v>1</v>
      </c>
      <c r="Q170" s="25"/>
    </row>
    <row r="171" spans="1:17" ht="15.75" customHeight="1">
      <c r="A171" t="str">
        <f t="shared" si="0"/>
        <v>6 18</v>
      </c>
      <c r="B171">
        <v>6</v>
      </c>
      <c r="C171">
        <f>IF(VLOOKUP($B171,$R$19:$U$31,3,FALSE)&lt;&gt;"",VLOOKUP($B171,$R$19:$U$31,3,FALSE),"")</f>
        <v>26</v>
      </c>
      <c r="D171" t="str">
        <f>IF(VLOOKUP($B171,$R$19:$U$31,4,FALSE)&lt;&gt;"",VLOOKUP($B171,$R$19:$U$31,4,FALSE),"")</f>
        <v>männlich</v>
      </c>
      <c r="E171" t="str">
        <f t="shared" si="1"/>
        <v>25-49 Jahre</v>
      </c>
      <c r="F171">
        <v>18</v>
      </c>
      <c r="G171" s="36">
        <v>478</v>
      </c>
      <c r="H171" s="36">
        <v>418</v>
      </c>
      <c r="I171" s="36">
        <v>892</v>
      </c>
      <c r="J171">
        <f>HLOOKUP(CONCATENATE("Teilnehmer  ",$B171),'Experiment 1'!$A$2:$M$33,32,FALSE)</f>
        <v>0</v>
      </c>
      <c r="K171">
        <f>HLOOKUP(CONCATENATE("Teilnehmer  ",$B171),'Experiment 2'!$A$2:$M$33,32,FALSE)</f>
        <v>0</v>
      </c>
      <c r="L171">
        <f>HLOOKUP(CONCATENATE("Teilnehmer  ",$B171),'Experiment 3'!$A$2:$M$33,32,FALSE)</f>
        <v>2</v>
      </c>
      <c r="M171" t="str">
        <f t="shared" ref="M171:O171" si="206">IF(G171&lt;=200,"&lt;=200ms",IF(G171&lt;=400,"201-400ms",IF(G171&lt;=600,"401-600ms",IF(G171&lt;=800,"601-800ms",IF(G171&lt;1000,"801-1000ms",IF(G171&lt;=1200,"1001-1200ms",IF(G171&lt;=1400,"1201-1400ms",IF(G171&lt;=1600,"1401-1600ms",IF(G171&lt;=1800,"1601-1800ms",IF(G171&lt;=2000,"1801-2000ms","&gt;2000ms"))))))))))</f>
        <v>401-600ms</v>
      </c>
      <c r="N171" t="str">
        <f t="shared" si="206"/>
        <v>401-600ms</v>
      </c>
      <c r="O171" t="str">
        <f t="shared" si="206"/>
        <v>801-1000ms</v>
      </c>
      <c r="P171">
        <v>1</v>
      </c>
      <c r="Q171" s="25"/>
    </row>
    <row r="172" spans="1:17" ht="15.75" customHeight="1">
      <c r="A172" t="str">
        <f t="shared" si="0"/>
        <v>6 19</v>
      </c>
      <c r="B172">
        <v>6</v>
      </c>
      <c r="C172">
        <f>IF(VLOOKUP($B172,$R$19:$U$31,3,FALSE)&lt;&gt;"",VLOOKUP($B172,$R$19:$U$31,3,FALSE),"")</f>
        <v>26</v>
      </c>
      <c r="D172" t="str">
        <f>IF(VLOOKUP($B172,$R$19:$U$31,4,FALSE)&lt;&gt;"",VLOOKUP($B172,$R$19:$U$31,4,FALSE),"")</f>
        <v>männlich</v>
      </c>
      <c r="E172" t="str">
        <f t="shared" si="1"/>
        <v>25-49 Jahre</v>
      </c>
      <c r="F172">
        <v>19</v>
      </c>
      <c r="G172" s="36">
        <v>332</v>
      </c>
      <c r="H172" s="36">
        <v>544</v>
      </c>
      <c r="I172" s="36">
        <v>1172</v>
      </c>
      <c r="J172">
        <f>HLOOKUP(CONCATENATE("Teilnehmer  ",$B172),'Experiment 1'!$A$2:$M$33,32,FALSE)</f>
        <v>0</v>
      </c>
      <c r="K172">
        <f>HLOOKUP(CONCATENATE("Teilnehmer  ",$B172),'Experiment 2'!$A$2:$M$33,32,FALSE)</f>
        <v>0</v>
      </c>
      <c r="L172">
        <f>HLOOKUP(CONCATENATE("Teilnehmer  ",$B172),'Experiment 3'!$A$2:$M$33,32,FALSE)</f>
        <v>2</v>
      </c>
      <c r="M172" t="str">
        <f t="shared" ref="M172:O172" si="207">IF(G172&lt;=200,"&lt;=200ms",IF(G172&lt;=400,"201-400ms",IF(G172&lt;=600,"401-600ms",IF(G172&lt;=800,"601-800ms",IF(G172&lt;1000,"801-1000ms",IF(G172&lt;=1200,"1001-1200ms",IF(G172&lt;=1400,"1201-1400ms",IF(G172&lt;=1600,"1401-1600ms",IF(G172&lt;=1800,"1601-1800ms",IF(G172&lt;=2000,"1801-2000ms","&gt;2000ms"))))))))))</f>
        <v>201-400ms</v>
      </c>
      <c r="N172" t="str">
        <f t="shared" si="207"/>
        <v>401-600ms</v>
      </c>
      <c r="O172" t="str">
        <f t="shared" si="207"/>
        <v>1001-1200ms</v>
      </c>
      <c r="P172">
        <v>1</v>
      </c>
      <c r="Q172" s="25"/>
    </row>
    <row r="173" spans="1:17" ht="15.75" customHeight="1">
      <c r="A173" t="str">
        <f t="shared" si="0"/>
        <v>6 20</v>
      </c>
      <c r="B173">
        <v>6</v>
      </c>
      <c r="C173">
        <f>IF(VLOOKUP($B173,$R$19:$U$31,3,FALSE)&lt;&gt;"",VLOOKUP($B173,$R$19:$U$31,3,FALSE),"")</f>
        <v>26</v>
      </c>
      <c r="D173" t="str">
        <f>IF(VLOOKUP($B173,$R$19:$U$31,4,FALSE)&lt;&gt;"",VLOOKUP($B173,$R$19:$U$31,4,FALSE),"")</f>
        <v>männlich</v>
      </c>
      <c r="E173" t="str">
        <f t="shared" si="1"/>
        <v>25-49 Jahre</v>
      </c>
      <c r="F173">
        <v>20</v>
      </c>
      <c r="G173" s="36">
        <v>374</v>
      </c>
      <c r="H173" s="36">
        <v>458</v>
      </c>
      <c r="I173" s="36">
        <v>646</v>
      </c>
      <c r="J173">
        <f>HLOOKUP(CONCATENATE("Teilnehmer  ",$B173),'Experiment 1'!$A$2:$M$33,32,FALSE)</f>
        <v>0</v>
      </c>
      <c r="K173">
        <f>HLOOKUP(CONCATENATE("Teilnehmer  ",$B173),'Experiment 2'!$A$2:$M$33,32,FALSE)</f>
        <v>0</v>
      </c>
      <c r="L173">
        <f>HLOOKUP(CONCATENATE("Teilnehmer  ",$B173),'Experiment 3'!$A$2:$M$33,32,FALSE)</f>
        <v>2</v>
      </c>
      <c r="M173" t="str">
        <f t="shared" ref="M173:O173" si="208">IF(G173&lt;=200,"&lt;=200ms",IF(G173&lt;=400,"201-400ms",IF(G173&lt;=600,"401-600ms",IF(G173&lt;=800,"601-800ms",IF(G173&lt;1000,"801-1000ms",IF(G173&lt;=1200,"1001-1200ms",IF(G173&lt;=1400,"1201-1400ms",IF(G173&lt;=1600,"1401-1600ms",IF(G173&lt;=1800,"1601-1800ms",IF(G173&lt;=2000,"1801-2000ms","&gt;2000ms"))))))))))</f>
        <v>201-400ms</v>
      </c>
      <c r="N173" t="str">
        <f t="shared" si="208"/>
        <v>401-600ms</v>
      </c>
      <c r="O173" t="str">
        <f t="shared" si="208"/>
        <v>601-800ms</v>
      </c>
      <c r="P173">
        <v>1</v>
      </c>
      <c r="Q173" s="25"/>
    </row>
    <row r="174" spans="1:17" ht="15.75" customHeight="1">
      <c r="A174" t="str">
        <f t="shared" si="0"/>
        <v>6 21</v>
      </c>
      <c r="B174">
        <v>6</v>
      </c>
      <c r="C174">
        <f>IF(VLOOKUP($B174,$R$19:$U$31,3,FALSE)&lt;&gt;"",VLOOKUP($B174,$R$19:$U$31,3,FALSE),"")</f>
        <v>26</v>
      </c>
      <c r="D174" t="str">
        <f>IF(VLOOKUP($B174,$R$19:$U$31,4,FALSE)&lt;&gt;"",VLOOKUP($B174,$R$19:$U$31,4,FALSE),"")</f>
        <v>männlich</v>
      </c>
      <c r="E174" t="str">
        <f t="shared" si="1"/>
        <v>25-49 Jahre</v>
      </c>
      <c r="F174">
        <v>21</v>
      </c>
      <c r="G174" s="36">
        <v>386</v>
      </c>
      <c r="H174" s="36">
        <v>488</v>
      </c>
      <c r="I174" s="36">
        <v>640</v>
      </c>
      <c r="J174">
        <f>HLOOKUP(CONCATENATE("Teilnehmer  ",$B174),'Experiment 1'!$A$2:$M$33,32,FALSE)</f>
        <v>0</v>
      </c>
      <c r="K174">
        <f>HLOOKUP(CONCATENATE("Teilnehmer  ",$B174),'Experiment 2'!$A$2:$M$33,32,FALSE)</f>
        <v>0</v>
      </c>
      <c r="L174">
        <f>HLOOKUP(CONCATENATE("Teilnehmer  ",$B174),'Experiment 3'!$A$2:$M$33,32,FALSE)</f>
        <v>2</v>
      </c>
      <c r="M174" t="str">
        <f t="shared" ref="M174:O174" si="209">IF(G174&lt;=200,"&lt;=200ms",IF(G174&lt;=400,"201-400ms",IF(G174&lt;=600,"401-600ms",IF(G174&lt;=800,"601-800ms",IF(G174&lt;1000,"801-1000ms",IF(G174&lt;=1200,"1001-1200ms",IF(G174&lt;=1400,"1201-1400ms",IF(G174&lt;=1600,"1401-1600ms",IF(G174&lt;=1800,"1601-1800ms",IF(G174&lt;=2000,"1801-2000ms","&gt;2000ms"))))))))))</f>
        <v>201-400ms</v>
      </c>
      <c r="N174" t="str">
        <f t="shared" si="209"/>
        <v>401-600ms</v>
      </c>
      <c r="O174" t="str">
        <f t="shared" si="209"/>
        <v>601-800ms</v>
      </c>
      <c r="P174">
        <v>1</v>
      </c>
      <c r="Q174" s="25"/>
    </row>
    <row r="175" spans="1:17" ht="15.75" customHeight="1">
      <c r="A175" t="str">
        <f t="shared" si="0"/>
        <v>6 22</v>
      </c>
      <c r="B175">
        <v>6</v>
      </c>
      <c r="C175">
        <f>IF(VLOOKUP($B175,$R$19:$U$31,3,FALSE)&lt;&gt;"",VLOOKUP($B175,$R$19:$U$31,3,FALSE),"")</f>
        <v>26</v>
      </c>
      <c r="D175" t="str">
        <f>IF(VLOOKUP($B175,$R$19:$U$31,4,FALSE)&lt;&gt;"",VLOOKUP($B175,$R$19:$U$31,4,FALSE),"")</f>
        <v>männlich</v>
      </c>
      <c r="E175" t="str">
        <f t="shared" si="1"/>
        <v>25-49 Jahre</v>
      </c>
      <c r="F175">
        <v>22</v>
      </c>
      <c r="G175" s="36">
        <v>382</v>
      </c>
      <c r="H175" s="36">
        <v>434</v>
      </c>
      <c r="I175" s="36">
        <v>978</v>
      </c>
      <c r="J175">
        <f>HLOOKUP(CONCATENATE("Teilnehmer  ",$B175),'Experiment 1'!$A$2:$M$33,32,FALSE)</f>
        <v>0</v>
      </c>
      <c r="K175">
        <f>HLOOKUP(CONCATENATE("Teilnehmer  ",$B175),'Experiment 2'!$A$2:$M$33,32,FALSE)</f>
        <v>0</v>
      </c>
      <c r="L175">
        <f>HLOOKUP(CONCATENATE("Teilnehmer  ",$B175),'Experiment 3'!$A$2:$M$33,32,FALSE)</f>
        <v>2</v>
      </c>
      <c r="M175" t="str">
        <f t="shared" ref="M175:O175" si="210">IF(G175&lt;=200,"&lt;=200ms",IF(G175&lt;=400,"201-400ms",IF(G175&lt;=600,"401-600ms",IF(G175&lt;=800,"601-800ms",IF(G175&lt;1000,"801-1000ms",IF(G175&lt;=1200,"1001-1200ms",IF(G175&lt;=1400,"1201-1400ms",IF(G175&lt;=1600,"1401-1600ms",IF(G175&lt;=1800,"1601-1800ms",IF(G175&lt;=2000,"1801-2000ms","&gt;2000ms"))))))))))</f>
        <v>201-400ms</v>
      </c>
      <c r="N175" t="str">
        <f t="shared" si="210"/>
        <v>401-600ms</v>
      </c>
      <c r="O175" t="str">
        <f t="shared" si="210"/>
        <v>801-1000ms</v>
      </c>
      <c r="P175">
        <v>1</v>
      </c>
      <c r="Q175" s="25"/>
    </row>
    <row r="176" spans="1:17" ht="15.75" customHeight="1">
      <c r="A176" t="str">
        <f t="shared" si="0"/>
        <v>6 23</v>
      </c>
      <c r="B176">
        <v>6</v>
      </c>
      <c r="C176">
        <f>IF(VLOOKUP($B176,$R$19:$U$31,3,FALSE)&lt;&gt;"",VLOOKUP($B176,$R$19:$U$31,3,FALSE),"")</f>
        <v>26</v>
      </c>
      <c r="D176" t="str">
        <f>IF(VLOOKUP($B176,$R$19:$U$31,4,FALSE)&lt;&gt;"",VLOOKUP($B176,$R$19:$U$31,4,FALSE),"")</f>
        <v>männlich</v>
      </c>
      <c r="E176" t="str">
        <f t="shared" si="1"/>
        <v>25-49 Jahre</v>
      </c>
      <c r="F176">
        <v>23</v>
      </c>
      <c r="G176" s="36">
        <v>458</v>
      </c>
      <c r="H176" s="36">
        <v>464</v>
      </c>
      <c r="I176" s="36">
        <v>768</v>
      </c>
      <c r="J176">
        <f>HLOOKUP(CONCATENATE("Teilnehmer  ",$B176),'Experiment 1'!$A$2:$M$33,32,FALSE)</f>
        <v>0</v>
      </c>
      <c r="K176">
        <f>HLOOKUP(CONCATENATE("Teilnehmer  ",$B176),'Experiment 2'!$A$2:$M$33,32,FALSE)</f>
        <v>0</v>
      </c>
      <c r="L176">
        <f>HLOOKUP(CONCATENATE("Teilnehmer  ",$B176),'Experiment 3'!$A$2:$M$33,32,FALSE)</f>
        <v>2</v>
      </c>
      <c r="M176" t="str">
        <f t="shared" ref="M176:O176" si="211">IF(G176&lt;=200,"&lt;=200ms",IF(G176&lt;=400,"201-400ms",IF(G176&lt;=600,"401-600ms",IF(G176&lt;=800,"601-800ms",IF(G176&lt;1000,"801-1000ms",IF(G176&lt;=1200,"1001-1200ms",IF(G176&lt;=1400,"1201-1400ms",IF(G176&lt;=1600,"1401-1600ms",IF(G176&lt;=1800,"1601-1800ms",IF(G176&lt;=2000,"1801-2000ms","&gt;2000ms"))))))))))</f>
        <v>401-600ms</v>
      </c>
      <c r="N176" t="str">
        <f t="shared" si="211"/>
        <v>401-600ms</v>
      </c>
      <c r="O176" t="str">
        <f t="shared" si="211"/>
        <v>601-800ms</v>
      </c>
      <c r="P176">
        <v>1</v>
      </c>
      <c r="Q176" s="25"/>
    </row>
    <row r="177" spans="1:17" ht="15.75" customHeight="1">
      <c r="A177" t="str">
        <f t="shared" si="0"/>
        <v>6 24</v>
      </c>
      <c r="B177">
        <v>6</v>
      </c>
      <c r="C177">
        <f>IF(VLOOKUP($B177,$R$19:$U$31,3,FALSE)&lt;&gt;"",VLOOKUP($B177,$R$19:$U$31,3,FALSE),"")</f>
        <v>26</v>
      </c>
      <c r="D177" t="str">
        <f>IF(VLOOKUP($B177,$R$19:$U$31,4,FALSE)&lt;&gt;"",VLOOKUP($B177,$R$19:$U$31,4,FALSE),"")</f>
        <v>männlich</v>
      </c>
      <c r="E177" t="str">
        <f t="shared" si="1"/>
        <v>25-49 Jahre</v>
      </c>
      <c r="F177">
        <v>24</v>
      </c>
      <c r="G177" s="36">
        <v>388</v>
      </c>
      <c r="H177" s="36">
        <v>460</v>
      </c>
      <c r="I177" s="36">
        <v>786</v>
      </c>
      <c r="J177">
        <f>HLOOKUP(CONCATENATE("Teilnehmer  ",$B177),'Experiment 1'!$A$2:$M$33,32,FALSE)</f>
        <v>0</v>
      </c>
      <c r="K177">
        <f>HLOOKUP(CONCATENATE("Teilnehmer  ",$B177),'Experiment 2'!$A$2:$M$33,32,FALSE)</f>
        <v>0</v>
      </c>
      <c r="L177">
        <f>HLOOKUP(CONCATENATE("Teilnehmer  ",$B177),'Experiment 3'!$A$2:$M$33,32,FALSE)</f>
        <v>2</v>
      </c>
      <c r="M177" t="str">
        <f t="shared" ref="M177:O177" si="212">IF(G177&lt;=200,"&lt;=200ms",IF(G177&lt;=400,"201-400ms",IF(G177&lt;=600,"401-600ms",IF(G177&lt;=800,"601-800ms",IF(G177&lt;1000,"801-1000ms",IF(G177&lt;=1200,"1001-1200ms",IF(G177&lt;=1400,"1201-1400ms",IF(G177&lt;=1600,"1401-1600ms",IF(G177&lt;=1800,"1601-1800ms",IF(G177&lt;=2000,"1801-2000ms","&gt;2000ms"))))))))))</f>
        <v>201-400ms</v>
      </c>
      <c r="N177" t="str">
        <f t="shared" si="212"/>
        <v>401-600ms</v>
      </c>
      <c r="O177" t="str">
        <f t="shared" si="212"/>
        <v>601-800ms</v>
      </c>
      <c r="P177">
        <v>1</v>
      </c>
      <c r="Q177" s="25"/>
    </row>
    <row r="178" spans="1:17" ht="15.75" customHeight="1">
      <c r="A178" t="str">
        <f t="shared" si="0"/>
        <v>6 25</v>
      </c>
      <c r="B178">
        <v>6</v>
      </c>
      <c r="C178">
        <f>IF(VLOOKUP($B178,$R$19:$U$31,3,FALSE)&lt;&gt;"",VLOOKUP($B178,$R$19:$U$31,3,FALSE),"")</f>
        <v>26</v>
      </c>
      <c r="D178" t="str">
        <f>IF(VLOOKUP($B178,$R$19:$U$31,4,FALSE)&lt;&gt;"",VLOOKUP($B178,$R$19:$U$31,4,FALSE),"")</f>
        <v>männlich</v>
      </c>
      <c r="E178" t="str">
        <f t="shared" si="1"/>
        <v>25-49 Jahre</v>
      </c>
      <c r="F178">
        <v>25</v>
      </c>
      <c r="G178" s="36">
        <v>350</v>
      </c>
      <c r="H178" s="36">
        <v>538</v>
      </c>
      <c r="I178" s="36">
        <v>654</v>
      </c>
      <c r="J178">
        <f>HLOOKUP(CONCATENATE("Teilnehmer  ",$B178),'Experiment 1'!$A$2:$M$33,32,FALSE)</f>
        <v>0</v>
      </c>
      <c r="K178">
        <f>HLOOKUP(CONCATENATE("Teilnehmer  ",$B178),'Experiment 2'!$A$2:$M$33,32,FALSE)</f>
        <v>0</v>
      </c>
      <c r="L178">
        <f>HLOOKUP(CONCATENATE("Teilnehmer  ",$B178),'Experiment 3'!$A$2:$M$33,32,FALSE)</f>
        <v>2</v>
      </c>
      <c r="M178" t="str">
        <f t="shared" ref="M178:O178" si="213">IF(G178&lt;=200,"&lt;=200ms",IF(G178&lt;=400,"201-400ms",IF(G178&lt;=600,"401-600ms",IF(G178&lt;=800,"601-800ms",IF(G178&lt;1000,"801-1000ms",IF(G178&lt;=1200,"1001-1200ms",IF(G178&lt;=1400,"1201-1400ms",IF(G178&lt;=1600,"1401-1600ms",IF(G178&lt;=1800,"1601-1800ms",IF(G178&lt;=2000,"1801-2000ms","&gt;2000ms"))))))))))</f>
        <v>201-400ms</v>
      </c>
      <c r="N178" t="str">
        <f t="shared" si="213"/>
        <v>401-600ms</v>
      </c>
      <c r="O178" t="str">
        <f t="shared" si="213"/>
        <v>601-800ms</v>
      </c>
      <c r="P178">
        <v>1</v>
      </c>
      <c r="Q178" s="25"/>
    </row>
    <row r="179" spans="1:17" ht="15.75" customHeight="1">
      <c r="A179" t="str">
        <f t="shared" si="0"/>
        <v>6 26</v>
      </c>
      <c r="B179">
        <v>6</v>
      </c>
      <c r="C179">
        <f>IF(VLOOKUP($B179,$R$19:$U$31,3,FALSE)&lt;&gt;"",VLOOKUP($B179,$R$19:$U$31,3,FALSE),"")</f>
        <v>26</v>
      </c>
      <c r="D179" t="str">
        <f>IF(VLOOKUP($B179,$R$19:$U$31,4,FALSE)&lt;&gt;"",VLOOKUP($B179,$R$19:$U$31,4,FALSE),"")</f>
        <v>männlich</v>
      </c>
      <c r="E179" t="str">
        <f t="shared" si="1"/>
        <v>25-49 Jahre</v>
      </c>
      <c r="F179">
        <v>26</v>
      </c>
      <c r="G179" s="36">
        <v>320</v>
      </c>
      <c r="H179" s="36">
        <v>368</v>
      </c>
      <c r="I179" s="36">
        <v>674</v>
      </c>
      <c r="J179">
        <f>HLOOKUP(CONCATENATE("Teilnehmer  ",$B179),'Experiment 1'!$A$2:$M$33,32,FALSE)</f>
        <v>0</v>
      </c>
      <c r="K179">
        <f>HLOOKUP(CONCATENATE("Teilnehmer  ",$B179),'Experiment 2'!$A$2:$M$33,32,FALSE)</f>
        <v>0</v>
      </c>
      <c r="L179">
        <f>HLOOKUP(CONCATENATE("Teilnehmer  ",$B179),'Experiment 3'!$A$2:$M$33,32,FALSE)</f>
        <v>2</v>
      </c>
      <c r="M179" t="str">
        <f t="shared" ref="M179:O179" si="214">IF(G179&lt;=200,"&lt;=200ms",IF(G179&lt;=400,"201-400ms",IF(G179&lt;=600,"401-600ms",IF(G179&lt;=800,"601-800ms",IF(G179&lt;1000,"801-1000ms",IF(G179&lt;=1200,"1001-1200ms",IF(G179&lt;=1400,"1201-1400ms",IF(G179&lt;=1600,"1401-1600ms",IF(G179&lt;=1800,"1601-1800ms",IF(G179&lt;=2000,"1801-2000ms","&gt;2000ms"))))))))))</f>
        <v>201-400ms</v>
      </c>
      <c r="N179" t="str">
        <f t="shared" si="214"/>
        <v>201-400ms</v>
      </c>
      <c r="O179" t="str">
        <f t="shared" si="214"/>
        <v>601-800ms</v>
      </c>
      <c r="P179">
        <v>1</v>
      </c>
      <c r="Q179" s="25"/>
    </row>
    <row r="180" spans="1:17" ht="15.75" customHeight="1">
      <c r="A180" t="str">
        <f t="shared" si="0"/>
        <v>6 27</v>
      </c>
      <c r="B180">
        <v>6</v>
      </c>
      <c r="C180">
        <f>IF(VLOOKUP($B180,$R$19:$U$31,3,FALSE)&lt;&gt;"",VLOOKUP($B180,$R$19:$U$31,3,FALSE),"")</f>
        <v>26</v>
      </c>
      <c r="D180" t="str">
        <f>IF(VLOOKUP($B180,$R$19:$U$31,4,FALSE)&lt;&gt;"",VLOOKUP($B180,$R$19:$U$31,4,FALSE),"")</f>
        <v>männlich</v>
      </c>
      <c r="E180" t="str">
        <f t="shared" si="1"/>
        <v>25-49 Jahre</v>
      </c>
      <c r="F180">
        <v>27</v>
      </c>
      <c r="G180" s="36">
        <v>358</v>
      </c>
      <c r="H180" s="36">
        <v>398</v>
      </c>
      <c r="I180" s="36">
        <v>766</v>
      </c>
      <c r="J180">
        <f>HLOOKUP(CONCATENATE("Teilnehmer  ",$B180),'Experiment 1'!$A$2:$M$33,32,FALSE)</f>
        <v>0</v>
      </c>
      <c r="K180">
        <f>HLOOKUP(CONCATENATE("Teilnehmer  ",$B180),'Experiment 2'!$A$2:$M$33,32,FALSE)</f>
        <v>0</v>
      </c>
      <c r="L180">
        <f>HLOOKUP(CONCATENATE("Teilnehmer  ",$B180),'Experiment 3'!$A$2:$M$33,32,FALSE)</f>
        <v>2</v>
      </c>
      <c r="M180" t="str">
        <f t="shared" ref="M180:O180" si="215">IF(G180&lt;=200,"&lt;=200ms",IF(G180&lt;=400,"201-400ms",IF(G180&lt;=600,"401-600ms",IF(G180&lt;=800,"601-800ms",IF(G180&lt;1000,"801-1000ms",IF(G180&lt;=1200,"1001-1200ms",IF(G180&lt;=1400,"1201-1400ms",IF(G180&lt;=1600,"1401-1600ms",IF(G180&lt;=1800,"1601-1800ms",IF(G180&lt;=2000,"1801-2000ms","&gt;2000ms"))))))))))</f>
        <v>201-400ms</v>
      </c>
      <c r="N180" t="str">
        <f t="shared" si="215"/>
        <v>201-400ms</v>
      </c>
      <c r="O180" t="str">
        <f t="shared" si="215"/>
        <v>601-800ms</v>
      </c>
      <c r="P180">
        <v>1</v>
      </c>
      <c r="Q180" s="25"/>
    </row>
    <row r="181" spans="1:17" ht="15.75" customHeight="1">
      <c r="A181" t="str">
        <f t="shared" si="0"/>
        <v>6 28</v>
      </c>
      <c r="B181">
        <v>6</v>
      </c>
      <c r="C181">
        <f>IF(VLOOKUP($B181,$R$19:$U$31,3,FALSE)&lt;&gt;"",VLOOKUP($B181,$R$19:$U$31,3,FALSE),"")</f>
        <v>26</v>
      </c>
      <c r="D181" t="str">
        <f>IF(VLOOKUP($B181,$R$19:$U$31,4,FALSE)&lt;&gt;"",VLOOKUP($B181,$R$19:$U$31,4,FALSE),"")</f>
        <v>männlich</v>
      </c>
      <c r="E181" t="str">
        <f t="shared" si="1"/>
        <v>25-49 Jahre</v>
      </c>
      <c r="F181">
        <v>28</v>
      </c>
      <c r="G181" s="36">
        <v>338</v>
      </c>
      <c r="H181" s="36">
        <v>376</v>
      </c>
      <c r="I181" s="36">
        <v>652</v>
      </c>
      <c r="J181">
        <f>HLOOKUP(CONCATENATE("Teilnehmer  ",$B181),'Experiment 1'!$A$2:$M$33,32,FALSE)</f>
        <v>0</v>
      </c>
      <c r="K181">
        <f>HLOOKUP(CONCATENATE("Teilnehmer  ",$B181),'Experiment 2'!$A$2:$M$33,32,FALSE)</f>
        <v>0</v>
      </c>
      <c r="L181">
        <f>HLOOKUP(CONCATENATE("Teilnehmer  ",$B181),'Experiment 3'!$A$2:$M$33,32,FALSE)</f>
        <v>2</v>
      </c>
      <c r="M181" t="str">
        <f t="shared" ref="M181:O181" si="216">IF(G181&lt;=200,"&lt;=200ms",IF(G181&lt;=400,"201-400ms",IF(G181&lt;=600,"401-600ms",IF(G181&lt;=800,"601-800ms",IF(G181&lt;1000,"801-1000ms",IF(G181&lt;=1200,"1001-1200ms",IF(G181&lt;=1400,"1201-1400ms",IF(G181&lt;=1600,"1401-1600ms",IF(G181&lt;=1800,"1601-1800ms",IF(G181&lt;=2000,"1801-2000ms","&gt;2000ms"))))))))))</f>
        <v>201-400ms</v>
      </c>
      <c r="N181" t="str">
        <f t="shared" si="216"/>
        <v>201-400ms</v>
      </c>
      <c r="O181" t="str">
        <f t="shared" si="216"/>
        <v>601-800ms</v>
      </c>
      <c r="P181">
        <v>1</v>
      </c>
      <c r="Q181" s="25"/>
    </row>
    <row r="182" spans="1:17" ht="15.75" customHeight="1">
      <c r="A182" t="str">
        <f t="shared" si="0"/>
        <v>6 29</v>
      </c>
      <c r="B182">
        <v>6</v>
      </c>
      <c r="C182">
        <f>IF(VLOOKUP($B182,$R$19:$U$31,3,FALSE)&lt;&gt;"",VLOOKUP($B182,$R$19:$U$31,3,FALSE),"")</f>
        <v>26</v>
      </c>
      <c r="D182" t="str">
        <f>IF(VLOOKUP($B182,$R$19:$U$31,4,FALSE)&lt;&gt;"",VLOOKUP($B182,$R$19:$U$31,4,FALSE),"")</f>
        <v>männlich</v>
      </c>
      <c r="E182" t="str">
        <f t="shared" si="1"/>
        <v>25-49 Jahre</v>
      </c>
      <c r="F182">
        <v>29</v>
      </c>
      <c r="G182" s="36">
        <v>426</v>
      </c>
      <c r="H182" s="36">
        <v>470</v>
      </c>
      <c r="I182" s="36">
        <v>1000</v>
      </c>
      <c r="J182">
        <f>HLOOKUP(CONCATENATE("Teilnehmer  ",$B182),'Experiment 1'!$A$2:$M$33,32,FALSE)</f>
        <v>0</v>
      </c>
      <c r="K182">
        <f>HLOOKUP(CONCATENATE("Teilnehmer  ",$B182),'Experiment 2'!$A$2:$M$33,32,FALSE)</f>
        <v>0</v>
      </c>
      <c r="L182">
        <f>HLOOKUP(CONCATENATE("Teilnehmer  ",$B182),'Experiment 3'!$A$2:$M$33,32,FALSE)</f>
        <v>2</v>
      </c>
      <c r="M182" t="str">
        <f t="shared" ref="M182:O182" si="217">IF(G182&lt;=200,"&lt;=200ms",IF(G182&lt;=400,"201-400ms",IF(G182&lt;=600,"401-600ms",IF(G182&lt;=800,"601-800ms",IF(G182&lt;1000,"801-1000ms",IF(G182&lt;=1200,"1001-1200ms",IF(G182&lt;=1400,"1201-1400ms",IF(G182&lt;=1600,"1401-1600ms",IF(G182&lt;=1800,"1601-1800ms",IF(G182&lt;=2000,"1801-2000ms","&gt;2000ms"))))))))))</f>
        <v>401-600ms</v>
      </c>
      <c r="N182" t="str">
        <f t="shared" si="217"/>
        <v>401-600ms</v>
      </c>
      <c r="O182" t="str">
        <f t="shared" si="217"/>
        <v>1001-1200ms</v>
      </c>
      <c r="P182">
        <v>1</v>
      </c>
      <c r="Q182" s="25"/>
    </row>
    <row r="183" spans="1:17" ht="15.75" customHeight="1">
      <c r="A183" t="str">
        <f t="shared" si="0"/>
        <v>6 30</v>
      </c>
      <c r="B183">
        <v>6</v>
      </c>
      <c r="C183">
        <f>IF(VLOOKUP($B183,$R$19:$U$31,3,FALSE)&lt;&gt;"",VLOOKUP($B183,$R$19:$U$31,3,FALSE),"")</f>
        <v>26</v>
      </c>
      <c r="D183" t="str">
        <f>IF(VLOOKUP($B183,$R$19:$U$31,4,FALSE)&lt;&gt;"",VLOOKUP($B183,$R$19:$U$31,4,FALSE),"")</f>
        <v>männlich</v>
      </c>
      <c r="E183" t="str">
        <f t="shared" si="1"/>
        <v>25-49 Jahre</v>
      </c>
      <c r="F183">
        <v>30</v>
      </c>
      <c r="G183" s="36">
        <v>372</v>
      </c>
      <c r="H183" s="36">
        <v>446</v>
      </c>
      <c r="I183" s="36">
        <v>866</v>
      </c>
      <c r="J183">
        <f>HLOOKUP(CONCATENATE("Teilnehmer  ",$B183),'Experiment 1'!$A$2:$M$33,32,FALSE)</f>
        <v>0</v>
      </c>
      <c r="K183">
        <f>HLOOKUP(CONCATENATE("Teilnehmer  ",$B183),'Experiment 2'!$A$2:$M$33,32,FALSE)</f>
        <v>0</v>
      </c>
      <c r="L183">
        <f>HLOOKUP(CONCATENATE("Teilnehmer  ",$B183),'Experiment 3'!$A$2:$M$33,32,FALSE)</f>
        <v>2</v>
      </c>
      <c r="M183" t="str">
        <f t="shared" ref="M183:O183" si="218">IF(G183&lt;=200,"&lt;=200ms",IF(G183&lt;=400,"201-400ms",IF(G183&lt;=600,"401-600ms",IF(G183&lt;=800,"601-800ms",IF(G183&lt;1000,"801-1000ms",IF(G183&lt;=1200,"1001-1200ms",IF(G183&lt;=1400,"1201-1400ms",IF(G183&lt;=1600,"1401-1600ms",IF(G183&lt;=1800,"1601-1800ms",IF(G183&lt;=2000,"1801-2000ms","&gt;2000ms"))))))))))</f>
        <v>201-400ms</v>
      </c>
      <c r="N183" t="str">
        <f t="shared" si="218"/>
        <v>401-600ms</v>
      </c>
      <c r="O183" t="str">
        <f t="shared" si="218"/>
        <v>801-1000ms</v>
      </c>
      <c r="P183">
        <v>1</v>
      </c>
      <c r="Q183" s="25"/>
    </row>
    <row r="184" spans="1:17" ht="15.75" customHeight="1">
      <c r="A184" t="str">
        <f t="shared" si="0"/>
        <v>7 1</v>
      </c>
      <c r="B184">
        <v>7</v>
      </c>
      <c r="C184">
        <f>IF(VLOOKUP($B184,$R$19:$U$31,3,FALSE)&lt;&gt;"",VLOOKUP($B184,$R$19:$U$31,3,FALSE),"")</f>
        <v>45</v>
      </c>
      <c r="D184" t="str">
        <f>IF(VLOOKUP($B184,$R$19:$U$31,4,FALSE)&lt;&gt;"",VLOOKUP($B184,$R$19:$U$31,4,FALSE),"")</f>
        <v>männlich</v>
      </c>
      <c r="E184" t="str">
        <f t="shared" si="1"/>
        <v>25-49 Jahre</v>
      </c>
      <c r="F184">
        <v>1</v>
      </c>
      <c r="G184" s="35">
        <v>1154</v>
      </c>
      <c r="H184" s="36">
        <v>365</v>
      </c>
      <c r="I184" s="36">
        <v>7204</v>
      </c>
      <c r="J184">
        <f>HLOOKUP(CONCATENATE("Teilnehmer  ",$B184),'Experiment 1'!$A$2:$M$33,32,FALSE)</f>
        <v>1</v>
      </c>
      <c r="K184">
        <f>HLOOKUP(CONCATENATE("Teilnehmer  ",$B184),'Experiment 2'!$A$2:$M$33,32,FALSE)</f>
        <v>2</v>
      </c>
      <c r="L184">
        <f>HLOOKUP(CONCATENATE("Teilnehmer  ",$B184),'Experiment 3'!$A$2:$M$33,32,FALSE)</f>
        <v>12</v>
      </c>
      <c r="M184" t="str">
        <f t="shared" ref="M184:O184" si="219">IF(G184&lt;=200,"&lt;=200ms",IF(G184&lt;=400,"201-400ms",IF(G184&lt;=600,"401-600ms",IF(G184&lt;=800,"601-800ms",IF(G184&lt;1000,"801-1000ms",IF(G184&lt;=1200,"1001-1200ms",IF(G184&lt;=1400,"1201-1400ms",IF(G184&lt;=1600,"1401-1600ms",IF(G184&lt;=1800,"1601-1800ms",IF(G184&lt;=2000,"1801-2000ms","&gt;2000ms"))))))))))</f>
        <v>1001-1200ms</v>
      </c>
      <c r="N184" t="str">
        <f t="shared" si="219"/>
        <v>201-400ms</v>
      </c>
      <c r="O184" t="str">
        <f t="shared" si="219"/>
        <v>&gt;2000ms</v>
      </c>
      <c r="P184">
        <v>1</v>
      </c>
      <c r="Q184" s="25"/>
    </row>
    <row r="185" spans="1:17" ht="15.75" customHeight="1">
      <c r="A185" t="str">
        <f t="shared" si="0"/>
        <v>7 2</v>
      </c>
      <c r="B185">
        <v>7</v>
      </c>
      <c r="C185">
        <f>IF(VLOOKUP($B185,$R$19:$U$31,3,FALSE)&lt;&gt;"",VLOOKUP($B185,$R$19:$U$31,3,FALSE),"")</f>
        <v>45</v>
      </c>
      <c r="D185" t="str">
        <f>IF(VLOOKUP($B185,$R$19:$U$31,4,FALSE)&lt;&gt;"",VLOOKUP($B185,$R$19:$U$31,4,FALSE),"")</f>
        <v>männlich</v>
      </c>
      <c r="E185" t="str">
        <f t="shared" si="1"/>
        <v>25-49 Jahre</v>
      </c>
      <c r="F185">
        <v>2</v>
      </c>
      <c r="G185" s="35">
        <v>765</v>
      </c>
      <c r="H185" s="36">
        <v>646</v>
      </c>
      <c r="I185" s="36">
        <v>7576</v>
      </c>
      <c r="J185">
        <f>HLOOKUP(CONCATENATE("Teilnehmer  ",$B185),'Experiment 1'!$A$2:$M$33,32,FALSE)</f>
        <v>1</v>
      </c>
      <c r="K185">
        <f>HLOOKUP(CONCATENATE("Teilnehmer  ",$B185),'Experiment 2'!$A$2:$M$33,32,FALSE)</f>
        <v>2</v>
      </c>
      <c r="L185">
        <f>HLOOKUP(CONCATENATE("Teilnehmer  ",$B185),'Experiment 3'!$A$2:$M$33,32,FALSE)</f>
        <v>12</v>
      </c>
      <c r="M185" t="str">
        <f t="shared" ref="M185:O185" si="220">IF(G185&lt;=200,"&lt;=200ms",IF(G185&lt;=400,"201-400ms",IF(G185&lt;=600,"401-600ms",IF(G185&lt;=800,"601-800ms",IF(G185&lt;1000,"801-1000ms",IF(G185&lt;=1200,"1001-1200ms",IF(G185&lt;=1400,"1201-1400ms",IF(G185&lt;=1600,"1401-1600ms",IF(G185&lt;=1800,"1601-1800ms",IF(G185&lt;=2000,"1801-2000ms","&gt;2000ms"))))))))))</f>
        <v>601-800ms</v>
      </c>
      <c r="N185" t="str">
        <f t="shared" si="220"/>
        <v>601-800ms</v>
      </c>
      <c r="O185" t="str">
        <f t="shared" si="220"/>
        <v>&gt;2000ms</v>
      </c>
      <c r="P185">
        <v>1</v>
      </c>
      <c r="Q185" s="25"/>
    </row>
    <row r="186" spans="1:17" ht="15.75" customHeight="1">
      <c r="A186" t="str">
        <f t="shared" si="0"/>
        <v>7 3</v>
      </c>
      <c r="B186">
        <v>7</v>
      </c>
      <c r="C186">
        <f>IF(VLOOKUP($B186,$R$19:$U$31,3,FALSE)&lt;&gt;"",VLOOKUP($B186,$R$19:$U$31,3,FALSE),"")</f>
        <v>45</v>
      </c>
      <c r="D186" t="str">
        <f>IF(VLOOKUP($B186,$R$19:$U$31,4,FALSE)&lt;&gt;"",VLOOKUP($B186,$R$19:$U$31,4,FALSE),"")</f>
        <v>männlich</v>
      </c>
      <c r="E186" t="str">
        <f t="shared" si="1"/>
        <v>25-49 Jahre</v>
      </c>
      <c r="F186">
        <v>3</v>
      </c>
      <c r="G186" s="35">
        <v>686</v>
      </c>
      <c r="H186" s="36">
        <v>369</v>
      </c>
      <c r="I186" s="36">
        <v>3043</v>
      </c>
      <c r="J186">
        <f>HLOOKUP(CONCATENATE("Teilnehmer  ",$B186),'Experiment 1'!$A$2:$M$33,32,FALSE)</f>
        <v>1</v>
      </c>
      <c r="K186">
        <f>HLOOKUP(CONCATENATE("Teilnehmer  ",$B186),'Experiment 2'!$A$2:$M$33,32,FALSE)</f>
        <v>2</v>
      </c>
      <c r="L186">
        <f>HLOOKUP(CONCATENATE("Teilnehmer  ",$B186),'Experiment 3'!$A$2:$M$33,32,FALSE)</f>
        <v>12</v>
      </c>
      <c r="M186" t="str">
        <f t="shared" ref="M186:O186" si="221">IF(G186&lt;=200,"&lt;=200ms",IF(G186&lt;=400,"201-400ms",IF(G186&lt;=600,"401-600ms",IF(G186&lt;=800,"601-800ms",IF(G186&lt;1000,"801-1000ms",IF(G186&lt;=1200,"1001-1200ms",IF(G186&lt;=1400,"1201-1400ms",IF(G186&lt;=1600,"1401-1600ms",IF(G186&lt;=1800,"1601-1800ms",IF(G186&lt;=2000,"1801-2000ms","&gt;2000ms"))))))))))</f>
        <v>601-800ms</v>
      </c>
      <c r="N186" t="str">
        <f t="shared" si="221"/>
        <v>201-400ms</v>
      </c>
      <c r="O186" t="str">
        <f t="shared" si="221"/>
        <v>&gt;2000ms</v>
      </c>
      <c r="P186">
        <v>1</v>
      </c>
      <c r="Q186" s="25"/>
    </row>
    <row r="187" spans="1:17" ht="15.75" customHeight="1">
      <c r="A187" t="str">
        <f t="shared" si="0"/>
        <v>7 4</v>
      </c>
      <c r="B187">
        <v>7</v>
      </c>
      <c r="C187">
        <f>IF(VLOOKUP($B187,$R$19:$U$31,3,FALSE)&lt;&gt;"",VLOOKUP($B187,$R$19:$U$31,3,FALSE),"")</f>
        <v>45</v>
      </c>
      <c r="D187" t="str">
        <f>IF(VLOOKUP($B187,$R$19:$U$31,4,FALSE)&lt;&gt;"",VLOOKUP($B187,$R$19:$U$31,4,FALSE),"")</f>
        <v>männlich</v>
      </c>
      <c r="E187" t="str">
        <f t="shared" si="1"/>
        <v>25-49 Jahre</v>
      </c>
      <c r="F187">
        <v>4</v>
      </c>
      <c r="G187" s="35">
        <v>553</v>
      </c>
      <c r="H187" s="36">
        <v>863</v>
      </c>
      <c r="I187" s="36">
        <v>1896</v>
      </c>
      <c r="J187">
        <f>HLOOKUP(CONCATENATE("Teilnehmer  ",$B187),'Experiment 1'!$A$2:$M$33,32,FALSE)</f>
        <v>1</v>
      </c>
      <c r="K187">
        <f>HLOOKUP(CONCATENATE("Teilnehmer  ",$B187),'Experiment 2'!$A$2:$M$33,32,FALSE)</f>
        <v>2</v>
      </c>
      <c r="L187">
        <f>HLOOKUP(CONCATENATE("Teilnehmer  ",$B187),'Experiment 3'!$A$2:$M$33,32,FALSE)</f>
        <v>12</v>
      </c>
      <c r="M187" t="str">
        <f t="shared" ref="M187:O187" si="222">IF(G187&lt;=200,"&lt;=200ms",IF(G187&lt;=400,"201-400ms",IF(G187&lt;=600,"401-600ms",IF(G187&lt;=800,"601-800ms",IF(G187&lt;1000,"801-1000ms",IF(G187&lt;=1200,"1001-1200ms",IF(G187&lt;=1400,"1201-1400ms",IF(G187&lt;=1600,"1401-1600ms",IF(G187&lt;=1800,"1601-1800ms",IF(G187&lt;=2000,"1801-2000ms","&gt;2000ms"))))))))))</f>
        <v>401-600ms</v>
      </c>
      <c r="N187" t="str">
        <f t="shared" si="222"/>
        <v>801-1000ms</v>
      </c>
      <c r="O187" t="str">
        <f t="shared" si="222"/>
        <v>1801-2000ms</v>
      </c>
      <c r="P187">
        <v>1</v>
      </c>
      <c r="Q187" s="25"/>
    </row>
    <row r="188" spans="1:17" ht="15.75" customHeight="1">
      <c r="A188" t="str">
        <f t="shared" si="0"/>
        <v>7 5</v>
      </c>
      <c r="B188">
        <v>7</v>
      </c>
      <c r="C188">
        <f>IF(VLOOKUP($B188,$R$19:$U$31,3,FALSE)&lt;&gt;"",VLOOKUP($B188,$R$19:$U$31,3,FALSE),"")</f>
        <v>45</v>
      </c>
      <c r="D188" t="str">
        <f>IF(VLOOKUP($B188,$R$19:$U$31,4,FALSE)&lt;&gt;"",VLOOKUP($B188,$R$19:$U$31,4,FALSE),"")</f>
        <v>männlich</v>
      </c>
      <c r="E188" t="str">
        <f t="shared" si="1"/>
        <v>25-49 Jahre</v>
      </c>
      <c r="F188">
        <v>5</v>
      </c>
      <c r="G188" s="35">
        <v>584</v>
      </c>
      <c r="H188" s="36">
        <v>348</v>
      </c>
      <c r="I188" s="36">
        <v>2811</v>
      </c>
      <c r="J188">
        <f>HLOOKUP(CONCATENATE("Teilnehmer  ",$B188),'Experiment 1'!$A$2:$M$33,32,FALSE)</f>
        <v>1</v>
      </c>
      <c r="K188">
        <f>HLOOKUP(CONCATENATE("Teilnehmer  ",$B188),'Experiment 2'!$A$2:$M$33,32,FALSE)</f>
        <v>2</v>
      </c>
      <c r="L188">
        <f>HLOOKUP(CONCATENATE("Teilnehmer  ",$B188),'Experiment 3'!$A$2:$M$33,32,FALSE)</f>
        <v>12</v>
      </c>
      <c r="M188" t="str">
        <f t="shared" ref="M188:O188" si="223">IF(G188&lt;=200,"&lt;=200ms",IF(G188&lt;=400,"201-400ms",IF(G188&lt;=600,"401-600ms",IF(G188&lt;=800,"601-800ms",IF(G188&lt;1000,"801-1000ms",IF(G188&lt;=1200,"1001-1200ms",IF(G188&lt;=1400,"1201-1400ms",IF(G188&lt;=1600,"1401-1600ms",IF(G188&lt;=1800,"1601-1800ms",IF(G188&lt;=2000,"1801-2000ms","&gt;2000ms"))))))))))</f>
        <v>401-600ms</v>
      </c>
      <c r="N188" t="str">
        <f t="shared" si="223"/>
        <v>201-400ms</v>
      </c>
      <c r="O188" t="str">
        <f t="shared" si="223"/>
        <v>&gt;2000ms</v>
      </c>
      <c r="P188">
        <v>1</v>
      </c>
      <c r="Q188" s="25"/>
    </row>
    <row r="189" spans="1:17" ht="15.75" customHeight="1">
      <c r="A189" t="str">
        <f t="shared" si="0"/>
        <v>7 6</v>
      </c>
      <c r="B189">
        <v>7</v>
      </c>
      <c r="C189">
        <f>IF(VLOOKUP($B189,$R$19:$U$31,3,FALSE)&lt;&gt;"",VLOOKUP($B189,$R$19:$U$31,3,FALSE),"")</f>
        <v>45</v>
      </c>
      <c r="D189" t="str">
        <f>IF(VLOOKUP($B189,$R$19:$U$31,4,FALSE)&lt;&gt;"",VLOOKUP($B189,$R$19:$U$31,4,FALSE),"")</f>
        <v>männlich</v>
      </c>
      <c r="E189" t="str">
        <f t="shared" si="1"/>
        <v>25-49 Jahre</v>
      </c>
      <c r="F189">
        <v>6</v>
      </c>
      <c r="G189" s="35">
        <v>479</v>
      </c>
      <c r="H189" s="36">
        <v>307</v>
      </c>
      <c r="I189" s="36">
        <v>1799</v>
      </c>
      <c r="J189">
        <f>HLOOKUP(CONCATENATE("Teilnehmer  ",$B189),'Experiment 1'!$A$2:$M$33,32,FALSE)</f>
        <v>1</v>
      </c>
      <c r="K189">
        <f>HLOOKUP(CONCATENATE("Teilnehmer  ",$B189),'Experiment 2'!$A$2:$M$33,32,FALSE)</f>
        <v>2</v>
      </c>
      <c r="L189">
        <f>HLOOKUP(CONCATENATE("Teilnehmer  ",$B189),'Experiment 3'!$A$2:$M$33,32,FALSE)</f>
        <v>12</v>
      </c>
      <c r="M189" t="str">
        <f t="shared" ref="M189:O189" si="224">IF(G189&lt;=200,"&lt;=200ms",IF(G189&lt;=400,"201-400ms",IF(G189&lt;=600,"401-600ms",IF(G189&lt;=800,"601-800ms",IF(G189&lt;1000,"801-1000ms",IF(G189&lt;=1200,"1001-1200ms",IF(G189&lt;=1400,"1201-1400ms",IF(G189&lt;=1600,"1401-1600ms",IF(G189&lt;=1800,"1601-1800ms",IF(G189&lt;=2000,"1801-2000ms","&gt;2000ms"))))))))))</f>
        <v>401-600ms</v>
      </c>
      <c r="N189" t="str">
        <f t="shared" si="224"/>
        <v>201-400ms</v>
      </c>
      <c r="O189" t="str">
        <f t="shared" si="224"/>
        <v>1601-1800ms</v>
      </c>
      <c r="P189">
        <v>1</v>
      </c>
      <c r="Q189" s="25"/>
    </row>
    <row r="190" spans="1:17" ht="15.75" customHeight="1">
      <c r="A190" t="str">
        <f t="shared" si="0"/>
        <v>7 7</v>
      </c>
      <c r="B190">
        <v>7</v>
      </c>
      <c r="C190">
        <f>IF(VLOOKUP($B190,$R$19:$U$31,3,FALSE)&lt;&gt;"",VLOOKUP($B190,$R$19:$U$31,3,FALSE),"")</f>
        <v>45</v>
      </c>
      <c r="D190" t="str">
        <f>IF(VLOOKUP($B190,$R$19:$U$31,4,FALSE)&lt;&gt;"",VLOOKUP($B190,$R$19:$U$31,4,FALSE),"")</f>
        <v>männlich</v>
      </c>
      <c r="E190" t="str">
        <f t="shared" si="1"/>
        <v>25-49 Jahre</v>
      </c>
      <c r="F190">
        <v>7</v>
      </c>
      <c r="G190" s="35">
        <v>492</v>
      </c>
      <c r="H190" s="36">
        <v>532</v>
      </c>
      <c r="I190" s="36">
        <v>1352</v>
      </c>
      <c r="J190">
        <f>HLOOKUP(CONCATENATE("Teilnehmer  ",$B190),'Experiment 1'!$A$2:$M$33,32,FALSE)</f>
        <v>1</v>
      </c>
      <c r="K190">
        <f>HLOOKUP(CONCATENATE("Teilnehmer  ",$B190),'Experiment 2'!$A$2:$M$33,32,FALSE)</f>
        <v>2</v>
      </c>
      <c r="L190">
        <f>HLOOKUP(CONCATENATE("Teilnehmer  ",$B190),'Experiment 3'!$A$2:$M$33,32,FALSE)</f>
        <v>12</v>
      </c>
      <c r="M190" t="str">
        <f t="shared" ref="M190:O190" si="225">IF(G190&lt;=200,"&lt;=200ms",IF(G190&lt;=400,"201-400ms",IF(G190&lt;=600,"401-600ms",IF(G190&lt;=800,"601-800ms",IF(G190&lt;1000,"801-1000ms",IF(G190&lt;=1200,"1001-1200ms",IF(G190&lt;=1400,"1201-1400ms",IF(G190&lt;=1600,"1401-1600ms",IF(G190&lt;=1800,"1601-1800ms",IF(G190&lt;=2000,"1801-2000ms","&gt;2000ms"))))))))))</f>
        <v>401-600ms</v>
      </c>
      <c r="N190" t="str">
        <f t="shared" si="225"/>
        <v>401-600ms</v>
      </c>
      <c r="O190" t="str">
        <f t="shared" si="225"/>
        <v>1201-1400ms</v>
      </c>
      <c r="P190">
        <v>1</v>
      </c>
      <c r="Q190" s="25"/>
    </row>
    <row r="191" spans="1:17" ht="15.75" customHeight="1">
      <c r="A191" t="str">
        <f t="shared" si="0"/>
        <v>7 8</v>
      </c>
      <c r="B191">
        <v>7</v>
      </c>
      <c r="C191">
        <f>IF(VLOOKUP($B191,$R$19:$U$31,3,FALSE)&lt;&gt;"",VLOOKUP($B191,$R$19:$U$31,3,FALSE),"")</f>
        <v>45</v>
      </c>
      <c r="D191" t="str">
        <f>IF(VLOOKUP($B191,$R$19:$U$31,4,FALSE)&lt;&gt;"",VLOOKUP($B191,$R$19:$U$31,4,FALSE),"")</f>
        <v>männlich</v>
      </c>
      <c r="E191" t="str">
        <f t="shared" si="1"/>
        <v>25-49 Jahre</v>
      </c>
      <c r="F191">
        <v>8</v>
      </c>
      <c r="G191" s="35">
        <v>482</v>
      </c>
      <c r="H191" s="36">
        <v>913</v>
      </c>
      <c r="I191" s="36">
        <v>1047</v>
      </c>
      <c r="J191">
        <f>HLOOKUP(CONCATENATE("Teilnehmer  ",$B191),'Experiment 1'!$A$2:$M$33,32,FALSE)</f>
        <v>1</v>
      </c>
      <c r="K191">
        <f>HLOOKUP(CONCATENATE("Teilnehmer  ",$B191),'Experiment 2'!$A$2:$M$33,32,FALSE)</f>
        <v>2</v>
      </c>
      <c r="L191">
        <f>HLOOKUP(CONCATENATE("Teilnehmer  ",$B191),'Experiment 3'!$A$2:$M$33,32,FALSE)</f>
        <v>12</v>
      </c>
      <c r="M191" t="str">
        <f t="shared" ref="M191:O191" si="226">IF(G191&lt;=200,"&lt;=200ms",IF(G191&lt;=400,"201-400ms",IF(G191&lt;=600,"401-600ms",IF(G191&lt;=800,"601-800ms",IF(G191&lt;1000,"801-1000ms",IF(G191&lt;=1200,"1001-1200ms",IF(G191&lt;=1400,"1201-1400ms",IF(G191&lt;=1600,"1401-1600ms",IF(G191&lt;=1800,"1601-1800ms",IF(G191&lt;=2000,"1801-2000ms","&gt;2000ms"))))))))))</f>
        <v>401-600ms</v>
      </c>
      <c r="N191" t="str">
        <f t="shared" si="226"/>
        <v>801-1000ms</v>
      </c>
      <c r="O191" t="str">
        <f t="shared" si="226"/>
        <v>1001-1200ms</v>
      </c>
      <c r="P191">
        <v>1</v>
      </c>
      <c r="Q191" s="25"/>
    </row>
    <row r="192" spans="1:17" ht="15.75" customHeight="1">
      <c r="A192" t="str">
        <f t="shared" si="0"/>
        <v>7 9</v>
      </c>
      <c r="B192">
        <v>7</v>
      </c>
      <c r="C192">
        <f>IF(VLOOKUP($B192,$R$19:$U$31,3,FALSE)&lt;&gt;"",VLOOKUP($B192,$R$19:$U$31,3,FALSE),"")</f>
        <v>45</v>
      </c>
      <c r="D192" t="str">
        <f>IF(VLOOKUP($B192,$R$19:$U$31,4,FALSE)&lt;&gt;"",VLOOKUP($B192,$R$19:$U$31,4,FALSE),"")</f>
        <v>männlich</v>
      </c>
      <c r="E192" t="str">
        <f t="shared" si="1"/>
        <v>25-49 Jahre</v>
      </c>
      <c r="F192">
        <v>9</v>
      </c>
      <c r="G192" s="35">
        <v>483</v>
      </c>
      <c r="H192" s="36">
        <v>539</v>
      </c>
      <c r="I192" s="36">
        <v>1776</v>
      </c>
      <c r="J192">
        <f>HLOOKUP(CONCATENATE("Teilnehmer  ",$B192),'Experiment 1'!$A$2:$M$33,32,FALSE)</f>
        <v>1</v>
      </c>
      <c r="K192">
        <f>HLOOKUP(CONCATENATE("Teilnehmer  ",$B192),'Experiment 2'!$A$2:$M$33,32,FALSE)</f>
        <v>2</v>
      </c>
      <c r="L192">
        <f>HLOOKUP(CONCATENATE("Teilnehmer  ",$B192),'Experiment 3'!$A$2:$M$33,32,FALSE)</f>
        <v>12</v>
      </c>
      <c r="M192" t="str">
        <f t="shared" ref="M192:O192" si="227">IF(G192&lt;=200,"&lt;=200ms",IF(G192&lt;=400,"201-400ms",IF(G192&lt;=600,"401-600ms",IF(G192&lt;=800,"601-800ms",IF(G192&lt;1000,"801-1000ms",IF(G192&lt;=1200,"1001-1200ms",IF(G192&lt;=1400,"1201-1400ms",IF(G192&lt;=1600,"1401-1600ms",IF(G192&lt;=1800,"1601-1800ms",IF(G192&lt;=2000,"1801-2000ms","&gt;2000ms"))))))))))</f>
        <v>401-600ms</v>
      </c>
      <c r="N192" t="str">
        <f t="shared" si="227"/>
        <v>401-600ms</v>
      </c>
      <c r="O192" t="str">
        <f t="shared" si="227"/>
        <v>1601-1800ms</v>
      </c>
      <c r="P192">
        <v>1</v>
      </c>
      <c r="Q192" s="25"/>
    </row>
    <row r="193" spans="1:17" ht="15.75" customHeight="1">
      <c r="A193" t="str">
        <f t="shared" si="0"/>
        <v>7 10</v>
      </c>
      <c r="B193">
        <v>7</v>
      </c>
      <c r="C193">
        <f>IF(VLOOKUP($B193,$R$19:$U$31,3,FALSE)&lt;&gt;"",VLOOKUP($B193,$R$19:$U$31,3,FALSE),"")</f>
        <v>45</v>
      </c>
      <c r="D193" t="str">
        <f>IF(VLOOKUP($B193,$R$19:$U$31,4,FALSE)&lt;&gt;"",VLOOKUP($B193,$R$19:$U$31,4,FALSE),"")</f>
        <v>männlich</v>
      </c>
      <c r="E193" t="str">
        <f t="shared" si="1"/>
        <v>25-49 Jahre</v>
      </c>
      <c r="F193">
        <v>10</v>
      </c>
      <c r="G193" s="35">
        <v>538</v>
      </c>
      <c r="H193" s="36">
        <v>477</v>
      </c>
      <c r="I193" s="36">
        <v>1309</v>
      </c>
      <c r="J193">
        <f>HLOOKUP(CONCATENATE("Teilnehmer  ",$B193),'Experiment 1'!$A$2:$M$33,32,FALSE)</f>
        <v>1</v>
      </c>
      <c r="K193">
        <f>HLOOKUP(CONCATENATE("Teilnehmer  ",$B193),'Experiment 2'!$A$2:$M$33,32,FALSE)</f>
        <v>2</v>
      </c>
      <c r="L193">
        <f>HLOOKUP(CONCATENATE("Teilnehmer  ",$B193),'Experiment 3'!$A$2:$M$33,32,FALSE)</f>
        <v>12</v>
      </c>
      <c r="M193" t="str">
        <f t="shared" ref="M193:O193" si="228">IF(G193&lt;=200,"&lt;=200ms",IF(G193&lt;=400,"201-400ms",IF(G193&lt;=600,"401-600ms",IF(G193&lt;=800,"601-800ms",IF(G193&lt;1000,"801-1000ms",IF(G193&lt;=1200,"1001-1200ms",IF(G193&lt;=1400,"1201-1400ms",IF(G193&lt;=1600,"1401-1600ms",IF(G193&lt;=1800,"1601-1800ms",IF(G193&lt;=2000,"1801-2000ms","&gt;2000ms"))))))))))</f>
        <v>401-600ms</v>
      </c>
      <c r="N193" t="str">
        <f t="shared" si="228"/>
        <v>401-600ms</v>
      </c>
      <c r="O193" t="str">
        <f t="shared" si="228"/>
        <v>1201-1400ms</v>
      </c>
      <c r="P193">
        <v>1</v>
      </c>
      <c r="Q193" s="25"/>
    </row>
    <row r="194" spans="1:17" ht="15.75" customHeight="1">
      <c r="A194" t="str">
        <f t="shared" si="0"/>
        <v>7 11</v>
      </c>
      <c r="B194">
        <v>7</v>
      </c>
      <c r="C194">
        <f>IF(VLOOKUP($B194,$R$19:$U$31,3,FALSE)&lt;&gt;"",VLOOKUP($B194,$R$19:$U$31,3,FALSE),"")</f>
        <v>45</v>
      </c>
      <c r="D194" t="str">
        <f>IF(VLOOKUP($B194,$R$19:$U$31,4,FALSE)&lt;&gt;"",VLOOKUP($B194,$R$19:$U$31,4,FALSE),"")</f>
        <v>männlich</v>
      </c>
      <c r="E194" t="str">
        <f t="shared" si="1"/>
        <v>25-49 Jahre</v>
      </c>
      <c r="F194">
        <v>11</v>
      </c>
      <c r="G194" s="35">
        <v>484</v>
      </c>
      <c r="H194" s="36">
        <v>568</v>
      </c>
      <c r="I194" s="36">
        <v>1535</v>
      </c>
      <c r="J194">
        <f>HLOOKUP(CONCATENATE("Teilnehmer  ",$B194),'Experiment 1'!$A$2:$M$33,32,FALSE)</f>
        <v>1</v>
      </c>
      <c r="K194">
        <f>HLOOKUP(CONCATENATE("Teilnehmer  ",$B194),'Experiment 2'!$A$2:$M$33,32,FALSE)</f>
        <v>2</v>
      </c>
      <c r="L194">
        <f>HLOOKUP(CONCATENATE("Teilnehmer  ",$B194),'Experiment 3'!$A$2:$M$33,32,FALSE)</f>
        <v>12</v>
      </c>
      <c r="M194" t="str">
        <f t="shared" ref="M194:O194" si="229">IF(G194&lt;=200,"&lt;=200ms",IF(G194&lt;=400,"201-400ms",IF(G194&lt;=600,"401-600ms",IF(G194&lt;=800,"601-800ms",IF(G194&lt;1000,"801-1000ms",IF(G194&lt;=1200,"1001-1200ms",IF(G194&lt;=1400,"1201-1400ms",IF(G194&lt;=1600,"1401-1600ms",IF(G194&lt;=1800,"1601-1800ms",IF(G194&lt;=2000,"1801-2000ms","&gt;2000ms"))))))))))</f>
        <v>401-600ms</v>
      </c>
      <c r="N194" t="str">
        <f t="shared" si="229"/>
        <v>401-600ms</v>
      </c>
      <c r="O194" t="str">
        <f t="shared" si="229"/>
        <v>1401-1600ms</v>
      </c>
      <c r="P194">
        <v>1</v>
      </c>
      <c r="Q194" s="25"/>
    </row>
    <row r="195" spans="1:17" ht="15.75" customHeight="1">
      <c r="A195" t="str">
        <f t="shared" si="0"/>
        <v>7 12</v>
      </c>
      <c r="B195">
        <v>7</v>
      </c>
      <c r="C195">
        <f>IF(VLOOKUP($B195,$R$19:$U$31,3,FALSE)&lt;&gt;"",VLOOKUP($B195,$R$19:$U$31,3,FALSE),"")</f>
        <v>45</v>
      </c>
      <c r="D195" t="str">
        <f>IF(VLOOKUP($B195,$R$19:$U$31,4,FALSE)&lt;&gt;"",VLOOKUP($B195,$R$19:$U$31,4,FALSE),"")</f>
        <v>männlich</v>
      </c>
      <c r="E195" t="str">
        <f t="shared" si="1"/>
        <v>25-49 Jahre</v>
      </c>
      <c r="F195">
        <v>12</v>
      </c>
      <c r="G195" s="35">
        <v>729</v>
      </c>
      <c r="H195" s="36">
        <v>583</v>
      </c>
      <c r="I195" s="36">
        <v>3025</v>
      </c>
      <c r="J195">
        <f>HLOOKUP(CONCATENATE("Teilnehmer  ",$B195),'Experiment 1'!$A$2:$M$33,32,FALSE)</f>
        <v>1</v>
      </c>
      <c r="K195">
        <f>HLOOKUP(CONCATENATE("Teilnehmer  ",$B195),'Experiment 2'!$A$2:$M$33,32,FALSE)</f>
        <v>2</v>
      </c>
      <c r="L195">
        <f>HLOOKUP(CONCATENATE("Teilnehmer  ",$B195),'Experiment 3'!$A$2:$M$33,32,FALSE)</f>
        <v>12</v>
      </c>
      <c r="M195" t="str">
        <f t="shared" ref="M195:O195" si="230">IF(G195&lt;=200,"&lt;=200ms",IF(G195&lt;=400,"201-400ms",IF(G195&lt;=600,"401-600ms",IF(G195&lt;=800,"601-800ms",IF(G195&lt;1000,"801-1000ms",IF(G195&lt;=1200,"1001-1200ms",IF(G195&lt;=1400,"1201-1400ms",IF(G195&lt;=1600,"1401-1600ms",IF(G195&lt;=1800,"1601-1800ms",IF(G195&lt;=2000,"1801-2000ms","&gt;2000ms"))))))))))</f>
        <v>601-800ms</v>
      </c>
      <c r="N195" t="str">
        <f t="shared" si="230"/>
        <v>401-600ms</v>
      </c>
      <c r="O195" t="str">
        <f t="shared" si="230"/>
        <v>&gt;2000ms</v>
      </c>
      <c r="P195">
        <v>1</v>
      </c>
      <c r="Q195" s="25"/>
    </row>
    <row r="196" spans="1:17" ht="15.75" customHeight="1">
      <c r="A196" t="str">
        <f t="shared" si="0"/>
        <v>7 13</v>
      </c>
      <c r="B196">
        <v>7</v>
      </c>
      <c r="C196">
        <f>IF(VLOOKUP($B196,$R$19:$U$31,3,FALSE)&lt;&gt;"",VLOOKUP($B196,$R$19:$U$31,3,FALSE),"")</f>
        <v>45</v>
      </c>
      <c r="D196" t="str">
        <f>IF(VLOOKUP($B196,$R$19:$U$31,4,FALSE)&lt;&gt;"",VLOOKUP($B196,$R$19:$U$31,4,FALSE),"")</f>
        <v>männlich</v>
      </c>
      <c r="E196" t="str">
        <f t="shared" si="1"/>
        <v>25-49 Jahre</v>
      </c>
      <c r="F196">
        <v>13</v>
      </c>
      <c r="G196" s="35">
        <v>485</v>
      </c>
      <c r="H196" s="36">
        <v>549</v>
      </c>
      <c r="I196" s="36">
        <v>1598</v>
      </c>
      <c r="J196">
        <f>HLOOKUP(CONCATENATE("Teilnehmer  ",$B196),'Experiment 1'!$A$2:$M$33,32,FALSE)</f>
        <v>1</v>
      </c>
      <c r="K196">
        <f>HLOOKUP(CONCATENATE("Teilnehmer  ",$B196),'Experiment 2'!$A$2:$M$33,32,FALSE)</f>
        <v>2</v>
      </c>
      <c r="L196">
        <f>HLOOKUP(CONCATENATE("Teilnehmer  ",$B196),'Experiment 3'!$A$2:$M$33,32,FALSE)</f>
        <v>12</v>
      </c>
      <c r="M196" t="str">
        <f t="shared" ref="M196:O196" si="231">IF(G196&lt;=200,"&lt;=200ms",IF(G196&lt;=400,"201-400ms",IF(G196&lt;=600,"401-600ms",IF(G196&lt;=800,"601-800ms",IF(G196&lt;1000,"801-1000ms",IF(G196&lt;=1200,"1001-1200ms",IF(G196&lt;=1400,"1201-1400ms",IF(G196&lt;=1600,"1401-1600ms",IF(G196&lt;=1800,"1601-1800ms",IF(G196&lt;=2000,"1801-2000ms","&gt;2000ms"))))))))))</f>
        <v>401-600ms</v>
      </c>
      <c r="N196" t="str">
        <f t="shared" si="231"/>
        <v>401-600ms</v>
      </c>
      <c r="O196" t="str">
        <f t="shared" si="231"/>
        <v>1401-1600ms</v>
      </c>
      <c r="P196">
        <v>1</v>
      </c>
      <c r="Q196" s="25"/>
    </row>
    <row r="197" spans="1:17" ht="15.75" customHeight="1">
      <c r="A197" t="str">
        <f t="shared" si="0"/>
        <v>7 14</v>
      </c>
      <c r="B197">
        <v>7</v>
      </c>
      <c r="C197">
        <f>IF(VLOOKUP($B197,$R$19:$U$31,3,FALSE)&lt;&gt;"",VLOOKUP($B197,$R$19:$U$31,3,FALSE),"")</f>
        <v>45</v>
      </c>
      <c r="D197" t="str">
        <f>IF(VLOOKUP($B197,$R$19:$U$31,4,FALSE)&lt;&gt;"",VLOOKUP($B197,$R$19:$U$31,4,FALSE),"")</f>
        <v>männlich</v>
      </c>
      <c r="E197" t="str">
        <f t="shared" si="1"/>
        <v>25-49 Jahre</v>
      </c>
      <c r="F197">
        <v>14</v>
      </c>
      <c r="G197" s="35">
        <v>437</v>
      </c>
      <c r="H197" s="36">
        <v>826</v>
      </c>
      <c r="I197" s="36">
        <v>1418</v>
      </c>
      <c r="J197">
        <f>HLOOKUP(CONCATENATE("Teilnehmer  ",$B197),'Experiment 1'!$A$2:$M$33,32,FALSE)</f>
        <v>1</v>
      </c>
      <c r="K197">
        <f>HLOOKUP(CONCATENATE("Teilnehmer  ",$B197),'Experiment 2'!$A$2:$M$33,32,FALSE)</f>
        <v>2</v>
      </c>
      <c r="L197">
        <f>HLOOKUP(CONCATENATE("Teilnehmer  ",$B197),'Experiment 3'!$A$2:$M$33,32,FALSE)</f>
        <v>12</v>
      </c>
      <c r="M197" t="str">
        <f t="shared" ref="M197:O197" si="232">IF(G197&lt;=200,"&lt;=200ms",IF(G197&lt;=400,"201-400ms",IF(G197&lt;=600,"401-600ms",IF(G197&lt;=800,"601-800ms",IF(G197&lt;1000,"801-1000ms",IF(G197&lt;=1200,"1001-1200ms",IF(G197&lt;=1400,"1201-1400ms",IF(G197&lt;=1600,"1401-1600ms",IF(G197&lt;=1800,"1601-1800ms",IF(G197&lt;=2000,"1801-2000ms","&gt;2000ms"))))))))))</f>
        <v>401-600ms</v>
      </c>
      <c r="N197" t="str">
        <f t="shared" si="232"/>
        <v>801-1000ms</v>
      </c>
      <c r="O197" t="str">
        <f t="shared" si="232"/>
        <v>1401-1600ms</v>
      </c>
      <c r="P197">
        <v>1</v>
      </c>
      <c r="Q197" s="25"/>
    </row>
    <row r="198" spans="1:17" ht="15.75" customHeight="1">
      <c r="A198" t="str">
        <f t="shared" si="0"/>
        <v>7 15</v>
      </c>
      <c r="B198">
        <v>7</v>
      </c>
      <c r="C198">
        <f>IF(VLOOKUP($B198,$R$19:$U$31,3,FALSE)&lt;&gt;"",VLOOKUP($B198,$R$19:$U$31,3,FALSE),"")</f>
        <v>45</v>
      </c>
      <c r="D198" t="str">
        <f>IF(VLOOKUP($B198,$R$19:$U$31,4,FALSE)&lt;&gt;"",VLOOKUP($B198,$R$19:$U$31,4,FALSE),"")</f>
        <v>männlich</v>
      </c>
      <c r="E198" t="str">
        <f t="shared" si="1"/>
        <v>25-49 Jahre</v>
      </c>
      <c r="F198">
        <v>15</v>
      </c>
      <c r="G198" s="35">
        <v>434</v>
      </c>
      <c r="H198" s="36">
        <v>422</v>
      </c>
      <c r="I198" s="36">
        <v>1341</v>
      </c>
      <c r="J198">
        <f>HLOOKUP(CONCATENATE("Teilnehmer  ",$B198),'Experiment 1'!$A$2:$M$33,32,FALSE)</f>
        <v>1</v>
      </c>
      <c r="K198">
        <f>HLOOKUP(CONCATENATE("Teilnehmer  ",$B198),'Experiment 2'!$A$2:$M$33,32,FALSE)</f>
        <v>2</v>
      </c>
      <c r="L198">
        <f>HLOOKUP(CONCATENATE("Teilnehmer  ",$B198),'Experiment 3'!$A$2:$M$33,32,FALSE)</f>
        <v>12</v>
      </c>
      <c r="M198" t="str">
        <f t="shared" ref="M198:O198" si="233">IF(G198&lt;=200,"&lt;=200ms",IF(G198&lt;=400,"201-400ms",IF(G198&lt;=600,"401-600ms",IF(G198&lt;=800,"601-800ms",IF(G198&lt;1000,"801-1000ms",IF(G198&lt;=1200,"1001-1200ms",IF(G198&lt;=1400,"1201-1400ms",IF(G198&lt;=1600,"1401-1600ms",IF(G198&lt;=1800,"1601-1800ms",IF(G198&lt;=2000,"1801-2000ms","&gt;2000ms"))))))))))</f>
        <v>401-600ms</v>
      </c>
      <c r="N198" t="str">
        <f t="shared" si="233"/>
        <v>401-600ms</v>
      </c>
      <c r="O198" t="str">
        <f t="shared" si="233"/>
        <v>1201-1400ms</v>
      </c>
      <c r="P198">
        <v>1</v>
      </c>
      <c r="Q198" s="25"/>
    </row>
    <row r="199" spans="1:17" ht="15.75" customHeight="1">
      <c r="A199" t="str">
        <f t="shared" si="0"/>
        <v>7 16</v>
      </c>
      <c r="B199">
        <v>7</v>
      </c>
      <c r="C199">
        <f>IF(VLOOKUP($B199,$R$19:$U$31,3,FALSE)&lt;&gt;"",VLOOKUP($B199,$R$19:$U$31,3,FALSE),"")</f>
        <v>45</v>
      </c>
      <c r="D199" t="str">
        <f>IF(VLOOKUP($B199,$R$19:$U$31,4,FALSE)&lt;&gt;"",VLOOKUP($B199,$R$19:$U$31,4,FALSE),"")</f>
        <v>männlich</v>
      </c>
      <c r="E199" t="str">
        <f t="shared" si="1"/>
        <v>25-49 Jahre</v>
      </c>
      <c r="F199">
        <v>16</v>
      </c>
      <c r="G199" s="35">
        <v>581</v>
      </c>
      <c r="H199" s="36">
        <v>326</v>
      </c>
      <c r="I199" s="36">
        <v>1887</v>
      </c>
      <c r="J199">
        <f>HLOOKUP(CONCATENATE("Teilnehmer  ",$B199),'Experiment 1'!$A$2:$M$33,32,FALSE)</f>
        <v>1</v>
      </c>
      <c r="K199">
        <f>HLOOKUP(CONCATENATE("Teilnehmer  ",$B199),'Experiment 2'!$A$2:$M$33,32,FALSE)</f>
        <v>2</v>
      </c>
      <c r="L199">
        <f>HLOOKUP(CONCATENATE("Teilnehmer  ",$B199),'Experiment 3'!$A$2:$M$33,32,FALSE)</f>
        <v>12</v>
      </c>
      <c r="M199" t="str">
        <f t="shared" ref="M199:O199" si="234">IF(G199&lt;=200,"&lt;=200ms",IF(G199&lt;=400,"201-400ms",IF(G199&lt;=600,"401-600ms",IF(G199&lt;=800,"601-800ms",IF(G199&lt;1000,"801-1000ms",IF(G199&lt;=1200,"1001-1200ms",IF(G199&lt;=1400,"1201-1400ms",IF(G199&lt;=1600,"1401-1600ms",IF(G199&lt;=1800,"1601-1800ms",IF(G199&lt;=2000,"1801-2000ms","&gt;2000ms"))))))))))</f>
        <v>401-600ms</v>
      </c>
      <c r="N199" t="str">
        <f t="shared" si="234"/>
        <v>201-400ms</v>
      </c>
      <c r="O199" t="str">
        <f t="shared" si="234"/>
        <v>1801-2000ms</v>
      </c>
      <c r="P199">
        <v>1</v>
      </c>
      <c r="Q199" s="25"/>
    </row>
    <row r="200" spans="1:17" ht="15.75" customHeight="1">
      <c r="A200" t="str">
        <f t="shared" si="0"/>
        <v>7 17</v>
      </c>
      <c r="B200">
        <v>7</v>
      </c>
      <c r="C200">
        <f>IF(VLOOKUP($B200,$R$19:$U$31,3,FALSE)&lt;&gt;"",VLOOKUP($B200,$R$19:$U$31,3,FALSE),"")</f>
        <v>45</v>
      </c>
      <c r="D200" t="str">
        <f>IF(VLOOKUP($B200,$R$19:$U$31,4,FALSE)&lt;&gt;"",VLOOKUP($B200,$R$19:$U$31,4,FALSE),"")</f>
        <v>männlich</v>
      </c>
      <c r="E200" t="str">
        <f t="shared" si="1"/>
        <v>25-49 Jahre</v>
      </c>
      <c r="F200">
        <v>17</v>
      </c>
      <c r="G200" s="35">
        <v>475</v>
      </c>
      <c r="H200" s="36">
        <v>587</v>
      </c>
      <c r="I200" s="36">
        <v>1820</v>
      </c>
      <c r="J200">
        <f>HLOOKUP(CONCATENATE("Teilnehmer  ",$B200),'Experiment 1'!$A$2:$M$33,32,FALSE)</f>
        <v>1</v>
      </c>
      <c r="K200">
        <f>HLOOKUP(CONCATENATE("Teilnehmer  ",$B200),'Experiment 2'!$A$2:$M$33,32,FALSE)</f>
        <v>2</v>
      </c>
      <c r="L200">
        <f>HLOOKUP(CONCATENATE("Teilnehmer  ",$B200),'Experiment 3'!$A$2:$M$33,32,FALSE)</f>
        <v>12</v>
      </c>
      <c r="M200" t="str">
        <f t="shared" ref="M200:O200" si="235">IF(G200&lt;=200,"&lt;=200ms",IF(G200&lt;=400,"201-400ms",IF(G200&lt;=600,"401-600ms",IF(G200&lt;=800,"601-800ms",IF(G200&lt;1000,"801-1000ms",IF(G200&lt;=1200,"1001-1200ms",IF(G200&lt;=1400,"1201-1400ms",IF(G200&lt;=1600,"1401-1600ms",IF(G200&lt;=1800,"1601-1800ms",IF(G200&lt;=2000,"1801-2000ms","&gt;2000ms"))))))))))</f>
        <v>401-600ms</v>
      </c>
      <c r="N200" t="str">
        <f t="shared" si="235"/>
        <v>401-600ms</v>
      </c>
      <c r="O200" t="str">
        <f t="shared" si="235"/>
        <v>1801-2000ms</v>
      </c>
      <c r="P200">
        <v>1</v>
      </c>
      <c r="Q200" s="25"/>
    </row>
    <row r="201" spans="1:17" ht="15.75" customHeight="1">
      <c r="A201" t="str">
        <f t="shared" si="0"/>
        <v>7 18</v>
      </c>
      <c r="B201">
        <v>7</v>
      </c>
      <c r="C201">
        <f>IF(VLOOKUP($B201,$R$19:$U$31,3,FALSE)&lt;&gt;"",VLOOKUP($B201,$R$19:$U$31,3,FALSE),"")</f>
        <v>45</v>
      </c>
      <c r="D201" t="str">
        <f>IF(VLOOKUP($B201,$R$19:$U$31,4,FALSE)&lt;&gt;"",VLOOKUP($B201,$R$19:$U$31,4,FALSE),"")</f>
        <v>männlich</v>
      </c>
      <c r="E201" t="str">
        <f t="shared" si="1"/>
        <v>25-49 Jahre</v>
      </c>
      <c r="F201">
        <v>18</v>
      </c>
      <c r="G201" s="35">
        <v>450</v>
      </c>
      <c r="H201" s="36">
        <v>455</v>
      </c>
      <c r="I201" s="36">
        <v>3429</v>
      </c>
      <c r="J201">
        <f>HLOOKUP(CONCATENATE("Teilnehmer  ",$B201),'Experiment 1'!$A$2:$M$33,32,FALSE)</f>
        <v>1</v>
      </c>
      <c r="K201">
        <f>HLOOKUP(CONCATENATE("Teilnehmer  ",$B201),'Experiment 2'!$A$2:$M$33,32,FALSE)</f>
        <v>2</v>
      </c>
      <c r="L201">
        <f>HLOOKUP(CONCATENATE("Teilnehmer  ",$B201),'Experiment 3'!$A$2:$M$33,32,FALSE)</f>
        <v>12</v>
      </c>
      <c r="M201" t="str">
        <f t="shared" ref="M201:O201" si="236">IF(G201&lt;=200,"&lt;=200ms",IF(G201&lt;=400,"201-400ms",IF(G201&lt;=600,"401-600ms",IF(G201&lt;=800,"601-800ms",IF(G201&lt;1000,"801-1000ms",IF(G201&lt;=1200,"1001-1200ms",IF(G201&lt;=1400,"1201-1400ms",IF(G201&lt;=1600,"1401-1600ms",IF(G201&lt;=1800,"1601-1800ms",IF(G201&lt;=2000,"1801-2000ms","&gt;2000ms"))))))))))</f>
        <v>401-600ms</v>
      </c>
      <c r="N201" t="str">
        <f t="shared" si="236"/>
        <v>401-600ms</v>
      </c>
      <c r="O201" t="str">
        <f t="shared" si="236"/>
        <v>&gt;2000ms</v>
      </c>
      <c r="P201">
        <v>1</v>
      </c>
      <c r="Q201" s="25"/>
    </row>
    <row r="202" spans="1:17" ht="15.75" customHeight="1">
      <c r="A202" t="str">
        <f t="shared" si="0"/>
        <v>7 19</v>
      </c>
      <c r="B202">
        <v>7</v>
      </c>
      <c r="C202">
        <f>IF(VLOOKUP($B202,$R$19:$U$31,3,FALSE)&lt;&gt;"",VLOOKUP($B202,$R$19:$U$31,3,FALSE),"")</f>
        <v>45</v>
      </c>
      <c r="D202" t="str">
        <f>IF(VLOOKUP($B202,$R$19:$U$31,4,FALSE)&lt;&gt;"",VLOOKUP($B202,$R$19:$U$31,4,FALSE),"")</f>
        <v>männlich</v>
      </c>
      <c r="E202" t="str">
        <f t="shared" si="1"/>
        <v>25-49 Jahre</v>
      </c>
      <c r="F202">
        <v>19</v>
      </c>
      <c r="G202" s="35">
        <v>771</v>
      </c>
      <c r="H202" s="36">
        <v>549</v>
      </c>
      <c r="I202" s="36">
        <v>3698</v>
      </c>
      <c r="J202">
        <f>HLOOKUP(CONCATENATE("Teilnehmer  ",$B202),'Experiment 1'!$A$2:$M$33,32,FALSE)</f>
        <v>1</v>
      </c>
      <c r="K202">
        <f>HLOOKUP(CONCATENATE("Teilnehmer  ",$B202),'Experiment 2'!$A$2:$M$33,32,FALSE)</f>
        <v>2</v>
      </c>
      <c r="L202">
        <f>HLOOKUP(CONCATENATE("Teilnehmer  ",$B202),'Experiment 3'!$A$2:$M$33,32,FALSE)</f>
        <v>12</v>
      </c>
      <c r="M202" t="str">
        <f t="shared" ref="M202:O202" si="237">IF(G202&lt;=200,"&lt;=200ms",IF(G202&lt;=400,"201-400ms",IF(G202&lt;=600,"401-600ms",IF(G202&lt;=800,"601-800ms",IF(G202&lt;1000,"801-1000ms",IF(G202&lt;=1200,"1001-1200ms",IF(G202&lt;=1400,"1201-1400ms",IF(G202&lt;=1600,"1401-1600ms",IF(G202&lt;=1800,"1601-1800ms",IF(G202&lt;=2000,"1801-2000ms","&gt;2000ms"))))))))))</f>
        <v>601-800ms</v>
      </c>
      <c r="N202" t="str">
        <f t="shared" si="237"/>
        <v>401-600ms</v>
      </c>
      <c r="O202" t="str">
        <f t="shared" si="237"/>
        <v>&gt;2000ms</v>
      </c>
      <c r="P202">
        <v>1</v>
      </c>
      <c r="Q202" s="25"/>
    </row>
    <row r="203" spans="1:17" ht="15.75" customHeight="1">
      <c r="A203" t="str">
        <f t="shared" si="0"/>
        <v>7 20</v>
      </c>
      <c r="B203">
        <v>7</v>
      </c>
      <c r="C203">
        <f>IF(VLOOKUP($B203,$R$19:$U$31,3,FALSE)&lt;&gt;"",VLOOKUP($B203,$R$19:$U$31,3,FALSE),"")</f>
        <v>45</v>
      </c>
      <c r="D203" t="str">
        <f>IF(VLOOKUP($B203,$R$19:$U$31,4,FALSE)&lt;&gt;"",VLOOKUP($B203,$R$19:$U$31,4,FALSE),"")</f>
        <v>männlich</v>
      </c>
      <c r="E203" t="str">
        <f t="shared" si="1"/>
        <v>25-49 Jahre</v>
      </c>
      <c r="F203">
        <v>20</v>
      </c>
      <c r="G203" s="35">
        <v>513</v>
      </c>
      <c r="H203" s="36">
        <v>463</v>
      </c>
      <c r="I203" s="36">
        <v>794</v>
      </c>
      <c r="J203">
        <f>HLOOKUP(CONCATENATE("Teilnehmer  ",$B203),'Experiment 1'!$A$2:$M$33,32,FALSE)</f>
        <v>1</v>
      </c>
      <c r="K203">
        <f>HLOOKUP(CONCATENATE("Teilnehmer  ",$B203),'Experiment 2'!$A$2:$M$33,32,FALSE)</f>
        <v>2</v>
      </c>
      <c r="L203">
        <f>HLOOKUP(CONCATENATE("Teilnehmer  ",$B203),'Experiment 3'!$A$2:$M$33,32,FALSE)</f>
        <v>12</v>
      </c>
      <c r="M203" t="str">
        <f t="shared" ref="M203:O203" si="238">IF(G203&lt;=200,"&lt;=200ms",IF(G203&lt;=400,"201-400ms",IF(G203&lt;=600,"401-600ms",IF(G203&lt;=800,"601-800ms",IF(G203&lt;1000,"801-1000ms",IF(G203&lt;=1200,"1001-1200ms",IF(G203&lt;=1400,"1201-1400ms",IF(G203&lt;=1600,"1401-1600ms",IF(G203&lt;=1800,"1601-1800ms",IF(G203&lt;=2000,"1801-2000ms","&gt;2000ms"))))))))))</f>
        <v>401-600ms</v>
      </c>
      <c r="N203" t="str">
        <f t="shared" si="238"/>
        <v>401-600ms</v>
      </c>
      <c r="O203" t="str">
        <f t="shared" si="238"/>
        <v>601-800ms</v>
      </c>
      <c r="P203">
        <v>1</v>
      </c>
      <c r="Q203" s="25"/>
    </row>
    <row r="204" spans="1:17" ht="15.75" customHeight="1">
      <c r="A204" t="str">
        <f t="shared" si="0"/>
        <v>7 21</v>
      </c>
      <c r="B204">
        <v>7</v>
      </c>
      <c r="C204">
        <f>IF(VLOOKUP($B204,$R$19:$U$31,3,FALSE)&lt;&gt;"",VLOOKUP($B204,$R$19:$U$31,3,FALSE),"")</f>
        <v>45</v>
      </c>
      <c r="D204" t="str">
        <f>IF(VLOOKUP($B204,$R$19:$U$31,4,FALSE)&lt;&gt;"",VLOOKUP($B204,$R$19:$U$31,4,FALSE),"")</f>
        <v>männlich</v>
      </c>
      <c r="E204" t="str">
        <f t="shared" si="1"/>
        <v>25-49 Jahre</v>
      </c>
      <c r="F204">
        <v>21</v>
      </c>
      <c r="G204" s="36">
        <v>1091</v>
      </c>
      <c r="H204" s="36">
        <v>351</v>
      </c>
      <c r="I204" s="36">
        <v>1399</v>
      </c>
      <c r="J204">
        <f>HLOOKUP(CONCATENATE("Teilnehmer  ",$B204),'Experiment 1'!$A$2:$M$33,32,FALSE)</f>
        <v>1</v>
      </c>
      <c r="K204">
        <f>HLOOKUP(CONCATENATE("Teilnehmer  ",$B204),'Experiment 2'!$A$2:$M$33,32,FALSE)</f>
        <v>2</v>
      </c>
      <c r="L204">
        <f>HLOOKUP(CONCATENATE("Teilnehmer  ",$B204),'Experiment 3'!$A$2:$M$33,32,FALSE)</f>
        <v>12</v>
      </c>
      <c r="M204" t="str">
        <f t="shared" ref="M204:O204" si="239">IF(G204&lt;=200,"&lt;=200ms",IF(G204&lt;=400,"201-400ms",IF(G204&lt;=600,"401-600ms",IF(G204&lt;=800,"601-800ms",IF(G204&lt;1000,"801-1000ms",IF(G204&lt;=1200,"1001-1200ms",IF(G204&lt;=1400,"1201-1400ms",IF(G204&lt;=1600,"1401-1600ms",IF(G204&lt;=1800,"1601-1800ms",IF(G204&lt;=2000,"1801-2000ms","&gt;2000ms"))))))))))</f>
        <v>1001-1200ms</v>
      </c>
      <c r="N204" t="str">
        <f t="shared" si="239"/>
        <v>201-400ms</v>
      </c>
      <c r="O204" t="str">
        <f t="shared" si="239"/>
        <v>1201-1400ms</v>
      </c>
      <c r="P204">
        <v>1</v>
      </c>
      <c r="Q204" s="25"/>
    </row>
    <row r="205" spans="1:17" ht="15.75" customHeight="1">
      <c r="A205" t="str">
        <f t="shared" si="0"/>
        <v>7 22</v>
      </c>
      <c r="B205">
        <v>7</v>
      </c>
      <c r="C205">
        <f>IF(VLOOKUP($B205,$R$19:$U$31,3,FALSE)&lt;&gt;"",VLOOKUP($B205,$R$19:$U$31,3,FALSE),"")</f>
        <v>45</v>
      </c>
      <c r="D205" t="str">
        <f>IF(VLOOKUP($B205,$R$19:$U$31,4,FALSE)&lt;&gt;"",VLOOKUP($B205,$R$19:$U$31,4,FALSE),"")</f>
        <v>männlich</v>
      </c>
      <c r="E205" t="str">
        <f t="shared" si="1"/>
        <v>25-49 Jahre</v>
      </c>
      <c r="F205">
        <v>22</v>
      </c>
      <c r="G205" s="36">
        <v>579</v>
      </c>
      <c r="H205" s="36">
        <v>429</v>
      </c>
      <c r="I205" s="36">
        <v>2295</v>
      </c>
      <c r="J205">
        <f>HLOOKUP(CONCATENATE("Teilnehmer  ",$B205),'Experiment 1'!$A$2:$M$33,32,FALSE)</f>
        <v>1</v>
      </c>
      <c r="K205">
        <f>HLOOKUP(CONCATENATE("Teilnehmer  ",$B205),'Experiment 2'!$A$2:$M$33,32,FALSE)</f>
        <v>2</v>
      </c>
      <c r="L205">
        <f>HLOOKUP(CONCATENATE("Teilnehmer  ",$B205),'Experiment 3'!$A$2:$M$33,32,FALSE)</f>
        <v>12</v>
      </c>
      <c r="M205" t="str">
        <f t="shared" ref="M205:O205" si="240">IF(G205&lt;=200,"&lt;=200ms",IF(G205&lt;=400,"201-400ms",IF(G205&lt;=600,"401-600ms",IF(G205&lt;=800,"601-800ms",IF(G205&lt;1000,"801-1000ms",IF(G205&lt;=1200,"1001-1200ms",IF(G205&lt;=1400,"1201-1400ms",IF(G205&lt;=1600,"1401-1600ms",IF(G205&lt;=1800,"1601-1800ms",IF(G205&lt;=2000,"1801-2000ms","&gt;2000ms"))))))))))</f>
        <v>401-600ms</v>
      </c>
      <c r="N205" t="str">
        <f t="shared" si="240"/>
        <v>401-600ms</v>
      </c>
      <c r="O205" t="str">
        <f t="shared" si="240"/>
        <v>&gt;2000ms</v>
      </c>
      <c r="P205">
        <v>1</v>
      </c>
      <c r="Q205" s="25"/>
    </row>
    <row r="206" spans="1:17" ht="15.75" customHeight="1">
      <c r="A206" t="str">
        <f t="shared" si="0"/>
        <v>7 23</v>
      </c>
      <c r="B206">
        <v>7</v>
      </c>
      <c r="C206">
        <f>IF(VLOOKUP($B206,$R$19:$U$31,3,FALSE)&lt;&gt;"",VLOOKUP($B206,$R$19:$U$31,3,FALSE),"")</f>
        <v>45</v>
      </c>
      <c r="D206" t="str">
        <f>IF(VLOOKUP($B206,$R$19:$U$31,4,FALSE)&lt;&gt;"",VLOOKUP($B206,$R$19:$U$31,4,FALSE),"")</f>
        <v>männlich</v>
      </c>
      <c r="E206" t="str">
        <f t="shared" si="1"/>
        <v>25-49 Jahre</v>
      </c>
      <c r="F206">
        <v>23</v>
      </c>
      <c r="G206" s="36">
        <v>417</v>
      </c>
      <c r="H206" s="36">
        <v>453</v>
      </c>
      <c r="I206" s="36">
        <v>1274</v>
      </c>
      <c r="J206">
        <f>HLOOKUP(CONCATENATE("Teilnehmer  ",$B206),'Experiment 1'!$A$2:$M$33,32,FALSE)</f>
        <v>1</v>
      </c>
      <c r="K206">
        <f>HLOOKUP(CONCATENATE("Teilnehmer  ",$B206),'Experiment 2'!$A$2:$M$33,32,FALSE)</f>
        <v>2</v>
      </c>
      <c r="L206">
        <f>HLOOKUP(CONCATENATE("Teilnehmer  ",$B206),'Experiment 3'!$A$2:$M$33,32,FALSE)</f>
        <v>12</v>
      </c>
      <c r="M206" t="str">
        <f t="shared" ref="M206:O206" si="241">IF(G206&lt;=200,"&lt;=200ms",IF(G206&lt;=400,"201-400ms",IF(G206&lt;=600,"401-600ms",IF(G206&lt;=800,"601-800ms",IF(G206&lt;1000,"801-1000ms",IF(G206&lt;=1200,"1001-1200ms",IF(G206&lt;=1400,"1201-1400ms",IF(G206&lt;=1600,"1401-1600ms",IF(G206&lt;=1800,"1601-1800ms",IF(G206&lt;=2000,"1801-2000ms","&gt;2000ms"))))))))))</f>
        <v>401-600ms</v>
      </c>
      <c r="N206" t="str">
        <f t="shared" si="241"/>
        <v>401-600ms</v>
      </c>
      <c r="O206" t="str">
        <f t="shared" si="241"/>
        <v>1201-1400ms</v>
      </c>
      <c r="P206">
        <v>1</v>
      </c>
      <c r="Q206" s="25"/>
    </row>
    <row r="207" spans="1:17" ht="15.75" customHeight="1">
      <c r="A207" t="str">
        <f t="shared" si="0"/>
        <v>7 24</v>
      </c>
      <c r="B207">
        <v>7</v>
      </c>
      <c r="C207">
        <f>IF(VLOOKUP($B207,$R$19:$U$31,3,FALSE)&lt;&gt;"",VLOOKUP($B207,$R$19:$U$31,3,FALSE),"")</f>
        <v>45</v>
      </c>
      <c r="D207" t="str">
        <f>IF(VLOOKUP($B207,$R$19:$U$31,4,FALSE)&lt;&gt;"",VLOOKUP($B207,$R$19:$U$31,4,FALSE),"")</f>
        <v>männlich</v>
      </c>
      <c r="E207" t="str">
        <f t="shared" si="1"/>
        <v>25-49 Jahre</v>
      </c>
      <c r="F207">
        <v>24</v>
      </c>
      <c r="G207" s="36">
        <v>375</v>
      </c>
      <c r="H207" s="36">
        <v>566</v>
      </c>
      <c r="I207" s="36">
        <v>1155</v>
      </c>
      <c r="J207">
        <f>HLOOKUP(CONCATENATE("Teilnehmer  ",$B207),'Experiment 1'!$A$2:$M$33,32,FALSE)</f>
        <v>1</v>
      </c>
      <c r="K207">
        <f>HLOOKUP(CONCATENATE("Teilnehmer  ",$B207),'Experiment 2'!$A$2:$M$33,32,FALSE)</f>
        <v>2</v>
      </c>
      <c r="L207">
        <f>HLOOKUP(CONCATENATE("Teilnehmer  ",$B207),'Experiment 3'!$A$2:$M$33,32,FALSE)</f>
        <v>12</v>
      </c>
      <c r="M207" t="str">
        <f t="shared" ref="M207:O207" si="242">IF(G207&lt;=200,"&lt;=200ms",IF(G207&lt;=400,"201-400ms",IF(G207&lt;=600,"401-600ms",IF(G207&lt;=800,"601-800ms",IF(G207&lt;1000,"801-1000ms",IF(G207&lt;=1200,"1001-1200ms",IF(G207&lt;=1400,"1201-1400ms",IF(G207&lt;=1600,"1401-1600ms",IF(G207&lt;=1800,"1601-1800ms",IF(G207&lt;=2000,"1801-2000ms","&gt;2000ms"))))))))))</f>
        <v>201-400ms</v>
      </c>
      <c r="N207" t="str">
        <f t="shared" si="242"/>
        <v>401-600ms</v>
      </c>
      <c r="O207" t="str">
        <f t="shared" si="242"/>
        <v>1001-1200ms</v>
      </c>
      <c r="P207">
        <v>1</v>
      </c>
      <c r="Q207" s="25"/>
    </row>
    <row r="208" spans="1:17" ht="15.75" customHeight="1">
      <c r="A208" t="str">
        <f t="shared" si="0"/>
        <v>7 25</v>
      </c>
      <c r="B208">
        <v>7</v>
      </c>
      <c r="C208">
        <f>IF(VLOOKUP($B208,$R$19:$U$31,3,FALSE)&lt;&gt;"",VLOOKUP($B208,$R$19:$U$31,3,FALSE),"")</f>
        <v>45</v>
      </c>
      <c r="D208" t="str">
        <f>IF(VLOOKUP($B208,$R$19:$U$31,4,FALSE)&lt;&gt;"",VLOOKUP($B208,$R$19:$U$31,4,FALSE),"")</f>
        <v>männlich</v>
      </c>
      <c r="E208" t="str">
        <f t="shared" si="1"/>
        <v>25-49 Jahre</v>
      </c>
      <c r="F208">
        <v>25</v>
      </c>
      <c r="G208" s="36">
        <v>298</v>
      </c>
      <c r="H208" s="36">
        <v>564</v>
      </c>
      <c r="I208" s="36">
        <v>873</v>
      </c>
      <c r="J208">
        <f>HLOOKUP(CONCATENATE("Teilnehmer  ",$B208),'Experiment 1'!$A$2:$M$33,32,FALSE)</f>
        <v>1</v>
      </c>
      <c r="K208">
        <f>HLOOKUP(CONCATENATE("Teilnehmer  ",$B208),'Experiment 2'!$A$2:$M$33,32,FALSE)</f>
        <v>2</v>
      </c>
      <c r="L208">
        <f>HLOOKUP(CONCATENATE("Teilnehmer  ",$B208),'Experiment 3'!$A$2:$M$33,32,FALSE)</f>
        <v>12</v>
      </c>
      <c r="M208" t="str">
        <f t="shared" ref="M208:O208" si="243">IF(G208&lt;=200,"&lt;=200ms",IF(G208&lt;=400,"201-400ms",IF(G208&lt;=600,"401-600ms",IF(G208&lt;=800,"601-800ms",IF(G208&lt;1000,"801-1000ms",IF(G208&lt;=1200,"1001-1200ms",IF(G208&lt;=1400,"1201-1400ms",IF(G208&lt;=1600,"1401-1600ms",IF(G208&lt;=1800,"1601-1800ms",IF(G208&lt;=2000,"1801-2000ms","&gt;2000ms"))))))))))</f>
        <v>201-400ms</v>
      </c>
      <c r="N208" t="str">
        <f t="shared" si="243"/>
        <v>401-600ms</v>
      </c>
      <c r="O208" t="str">
        <f t="shared" si="243"/>
        <v>801-1000ms</v>
      </c>
      <c r="P208">
        <v>1</v>
      </c>
      <c r="Q208" s="25"/>
    </row>
    <row r="209" spans="1:17" ht="15.75" customHeight="1">
      <c r="A209" t="str">
        <f t="shared" si="0"/>
        <v>7 26</v>
      </c>
      <c r="B209">
        <v>7</v>
      </c>
      <c r="C209">
        <f>IF(VLOOKUP($B209,$R$19:$U$31,3,FALSE)&lt;&gt;"",VLOOKUP($B209,$R$19:$U$31,3,FALSE),"")</f>
        <v>45</v>
      </c>
      <c r="D209" t="str">
        <f>IF(VLOOKUP($B209,$R$19:$U$31,4,FALSE)&lt;&gt;"",VLOOKUP($B209,$R$19:$U$31,4,FALSE),"")</f>
        <v>männlich</v>
      </c>
      <c r="E209" t="str">
        <f t="shared" si="1"/>
        <v>25-49 Jahre</v>
      </c>
      <c r="F209">
        <v>26</v>
      </c>
      <c r="G209" s="36">
        <v>609</v>
      </c>
      <c r="H209" s="36">
        <v>402</v>
      </c>
      <c r="I209" s="36">
        <v>785</v>
      </c>
      <c r="J209">
        <f>HLOOKUP(CONCATENATE("Teilnehmer  ",$B209),'Experiment 1'!$A$2:$M$33,32,FALSE)</f>
        <v>1</v>
      </c>
      <c r="K209">
        <f>HLOOKUP(CONCATENATE("Teilnehmer  ",$B209),'Experiment 2'!$A$2:$M$33,32,FALSE)</f>
        <v>2</v>
      </c>
      <c r="L209">
        <f>HLOOKUP(CONCATENATE("Teilnehmer  ",$B209),'Experiment 3'!$A$2:$M$33,32,FALSE)</f>
        <v>12</v>
      </c>
      <c r="M209" t="str">
        <f t="shared" ref="M209:O209" si="244">IF(G209&lt;=200,"&lt;=200ms",IF(G209&lt;=400,"201-400ms",IF(G209&lt;=600,"401-600ms",IF(G209&lt;=800,"601-800ms",IF(G209&lt;1000,"801-1000ms",IF(G209&lt;=1200,"1001-1200ms",IF(G209&lt;=1400,"1201-1400ms",IF(G209&lt;=1600,"1401-1600ms",IF(G209&lt;=1800,"1601-1800ms",IF(G209&lt;=2000,"1801-2000ms","&gt;2000ms"))))))))))</f>
        <v>601-800ms</v>
      </c>
      <c r="N209" t="str">
        <f t="shared" si="244"/>
        <v>401-600ms</v>
      </c>
      <c r="O209" t="str">
        <f t="shared" si="244"/>
        <v>601-800ms</v>
      </c>
      <c r="P209">
        <v>1</v>
      </c>
      <c r="Q209" s="25"/>
    </row>
    <row r="210" spans="1:17" ht="15.75" customHeight="1">
      <c r="A210" t="str">
        <f t="shared" si="0"/>
        <v>7 27</v>
      </c>
      <c r="B210">
        <v>7</v>
      </c>
      <c r="C210">
        <f>IF(VLOOKUP($B210,$R$19:$U$31,3,FALSE)&lt;&gt;"",VLOOKUP($B210,$R$19:$U$31,3,FALSE),"")</f>
        <v>45</v>
      </c>
      <c r="D210" t="str">
        <f>IF(VLOOKUP($B210,$R$19:$U$31,4,FALSE)&lt;&gt;"",VLOOKUP($B210,$R$19:$U$31,4,FALSE),"")</f>
        <v>männlich</v>
      </c>
      <c r="E210" t="str">
        <f t="shared" si="1"/>
        <v>25-49 Jahre</v>
      </c>
      <c r="F210">
        <v>27</v>
      </c>
      <c r="G210" s="36">
        <v>393</v>
      </c>
      <c r="H210" s="36">
        <v>393</v>
      </c>
      <c r="I210" s="36">
        <v>1000</v>
      </c>
      <c r="J210">
        <f>HLOOKUP(CONCATENATE("Teilnehmer  ",$B210),'Experiment 1'!$A$2:$M$33,32,FALSE)</f>
        <v>1</v>
      </c>
      <c r="K210">
        <f>HLOOKUP(CONCATENATE("Teilnehmer  ",$B210),'Experiment 2'!$A$2:$M$33,32,FALSE)</f>
        <v>2</v>
      </c>
      <c r="L210">
        <f>HLOOKUP(CONCATENATE("Teilnehmer  ",$B210),'Experiment 3'!$A$2:$M$33,32,FALSE)</f>
        <v>12</v>
      </c>
      <c r="M210" t="str">
        <f t="shared" ref="M210:O210" si="245">IF(G210&lt;=200,"&lt;=200ms",IF(G210&lt;=400,"201-400ms",IF(G210&lt;=600,"401-600ms",IF(G210&lt;=800,"601-800ms",IF(G210&lt;1000,"801-1000ms",IF(G210&lt;=1200,"1001-1200ms",IF(G210&lt;=1400,"1201-1400ms",IF(G210&lt;=1600,"1401-1600ms",IF(G210&lt;=1800,"1601-1800ms",IF(G210&lt;=2000,"1801-2000ms","&gt;2000ms"))))))))))</f>
        <v>201-400ms</v>
      </c>
      <c r="N210" t="str">
        <f t="shared" si="245"/>
        <v>201-400ms</v>
      </c>
      <c r="O210" t="str">
        <f t="shared" si="245"/>
        <v>1001-1200ms</v>
      </c>
      <c r="P210">
        <v>1</v>
      </c>
      <c r="Q210" s="25"/>
    </row>
    <row r="211" spans="1:17" ht="15.75" customHeight="1">
      <c r="A211" t="str">
        <f t="shared" si="0"/>
        <v>7 28</v>
      </c>
      <c r="B211">
        <v>7</v>
      </c>
      <c r="C211">
        <f>IF(VLOOKUP($B211,$R$19:$U$31,3,FALSE)&lt;&gt;"",VLOOKUP($B211,$R$19:$U$31,3,FALSE),"")</f>
        <v>45</v>
      </c>
      <c r="D211" t="str">
        <f>IF(VLOOKUP($B211,$R$19:$U$31,4,FALSE)&lt;&gt;"",VLOOKUP($B211,$R$19:$U$31,4,FALSE),"")</f>
        <v>männlich</v>
      </c>
      <c r="E211" t="str">
        <f t="shared" si="1"/>
        <v>25-49 Jahre</v>
      </c>
      <c r="F211">
        <v>28</v>
      </c>
      <c r="G211" s="36">
        <v>409</v>
      </c>
      <c r="H211" s="36">
        <v>570</v>
      </c>
      <c r="I211" s="36">
        <v>1129</v>
      </c>
      <c r="J211">
        <f>HLOOKUP(CONCATENATE("Teilnehmer  ",$B211),'Experiment 1'!$A$2:$M$33,32,FALSE)</f>
        <v>1</v>
      </c>
      <c r="K211">
        <f>HLOOKUP(CONCATENATE("Teilnehmer  ",$B211),'Experiment 2'!$A$2:$M$33,32,FALSE)</f>
        <v>2</v>
      </c>
      <c r="L211">
        <f>HLOOKUP(CONCATENATE("Teilnehmer  ",$B211),'Experiment 3'!$A$2:$M$33,32,FALSE)</f>
        <v>12</v>
      </c>
      <c r="M211" t="str">
        <f t="shared" ref="M211:O211" si="246">IF(G211&lt;=200,"&lt;=200ms",IF(G211&lt;=400,"201-400ms",IF(G211&lt;=600,"401-600ms",IF(G211&lt;=800,"601-800ms",IF(G211&lt;1000,"801-1000ms",IF(G211&lt;=1200,"1001-1200ms",IF(G211&lt;=1400,"1201-1400ms",IF(G211&lt;=1600,"1401-1600ms",IF(G211&lt;=1800,"1601-1800ms",IF(G211&lt;=2000,"1801-2000ms","&gt;2000ms"))))))))))</f>
        <v>401-600ms</v>
      </c>
      <c r="N211" t="str">
        <f t="shared" si="246"/>
        <v>401-600ms</v>
      </c>
      <c r="O211" t="str">
        <f t="shared" si="246"/>
        <v>1001-1200ms</v>
      </c>
      <c r="P211">
        <v>1</v>
      </c>
      <c r="Q211" s="25"/>
    </row>
    <row r="212" spans="1:17" ht="15.75" customHeight="1">
      <c r="A212" t="str">
        <f t="shared" si="0"/>
        <v>7 29</v>
      </c>
      <c r="B212">
        <v>7</v>
      </c>
      <c r="C212">
        <f>IF(VLOOKUP($B212,$R$19:$U$31,3,FALSE)&lt;&gt;"",VLOOKUP($B212,$R$19:$U$31,3,FALSE),"")</f>
        <v>45</v>
      </c>
      <c r="D212" t="str">
        <f>IF(VLOOKUP($B212,$R$19:$U$31,4,FALSE)&lt;&gt;"",VLOOKUP($B212,$R$19:$U$31,4,FALSE),"")</f>
        <v>männlich</v>
      </c>
      <c r="E212" t="str">
        <f t="shared" si="1"/>
        <v>25-49 Jahre</v>
      </c>
      <c r="F212">
        <v>29</v>
      </c>
      <c r="G212" s="36">
        <v>377</v>
      </c>
      <c r="H212" s="36">
        <v>452</v>
      </c>
      <c r="I212" s="36">
        <v>1787</v>
      </c>
      <c r="J212">
        <f>HLOOKUP(CONCATENATE("Teilnehmer  ",$B212),'Experiment 1'!$A$2:$M$33,32,FALSE)</f>
        <v>1</v>
      </c>
      <c r="K212">
        <f>HLOOKUP(CONCATENATE("Teilnehmer  ",$B212),'Experiment 2'!$A$2:$M$33,32,FALSE)</f>
        <v>2</v>
      </c>
      <c r="L212">
        <f>HLOOKUP(CONCATENATE("Teilnehmer  ",$B212),'Experiment 3'!$A$2:$M$33,32,FALSE)</f>
        <v>12</v>
      </c>
      <c r="M212" t="str">
        <f t="shared" ref="M212:O212" si="247">IF(G212&lt;=200,"&lt;=200ms",IF(G212&lt;=400,"201-400ms",IF(G212&lt;=600,"401-600ms",IF(G212&lt;=800,"601-800ms",IF(G212&lt;1000,"801-1000ms",IF(G212&lt;=1200,"1001-1200ms",IF(G212&lt;=1400,"1201-1400ms",IF(G212&lt;=1600,"1401-1600ms",IF(G212&lt;=1800,"1601-1800ms",IF(G212&lt;=2000,"1801-2000ms","&gt;2000ms"))))))))))</f>
        <v>201-400ms</v>
      </c>
      <c r="N212" t="str">
        <f t="shared" si="247"/>
        <v>401-600ms</v>
      </c>
      <c r="O212" t="str">
        <f t="shared" si="247"/>
        <v>1601-1800ms</v>
      </c>
      <c r="P212">
        <v>1</v>
      </c>
      <c r="Q212" s="25"/>
    </row>
    <row r="213" spans="1:17" ht="15.75" customHeight="1">
      <c r="A213" t="str">
        <f t="shared" si="0"/>
        <v>7 30</v>
      </c>
      <c r="B213">
        <v>7</v>
      </c>
      <c r="C213">
        <f>IF(VLOOKUP($B213,$R$19:$U$31,3,FALSE)&lt;&gt;"",VLOOKUP($B213,$R$19:$U$31,3,FALSE),"")</f>
        <v>45</v>
      </c>
      <c r="D213" t="str">
        <f>IF(VLOOKUP($B213,$R$19:$U$31,4,FALSE)&lt;&gt;"",VLOOKUP($B213,$R$19:$U$31,4,FALSE),"")</f>
        <v>männlich</v>
      </c>
      <c r="E213" t="str">
        <f t="shared" si="1"/>
        <v>25-49 Jahre</v>
      </c>
      <c r="F213">
        <v>30</v>
      </c>
      <c r="G213" s="36">
        <v>313</v>
      </c>
      <c r="H213" s="36">
        <v>670</v>
      </c>
      <c r="I213" s="36">
        <v>524</v>
      </c>
      <c r="J213">
        <f>HLOOKUP(CONCATENATE("Teilnehmer  ",$B213),'Experiment 1'!$A$2:$M$33,32,FALSE)</f>
        <v>1</v>
      </c>
      <c r="K213">
        <f>HLOOKUP(CONCATENATE("Teilnehmer  ",$B213),'Experiment 2'!$A$2:$M$33,32,FALSE)</f>
        <v>2</v>
      </c>
      <c r="L213">
        <f>HLOOKUP(CONCATENATE("Teilnehmer  ",$B213),'Experiment 3'!$A$2:$M$33,32,FALSE)</f>
        <v>12</v>
      </c>
      <c r="M213" t="str">
        <f t="shared" ref="M213:O213" si="248">IF(G213&lt;=200,"&lt;=200ms",IF(G213&lt;=400,"201-400ms",IF(G213&lt;=600,"401-600ms",IF(G213&lt;=800,"601-800ms",IF(G213&lt;1000,"801-1000ms",IF(G213&lt;=1200,"1001-1200ms",IF(G213&lt;=1400,"1201-1400ms",IF(G213&lt;=1600,"1401-1600ms",IF(G213&lt;=1800,"1601-1800ms",IF(G213&lt;=2000,"1801-2000ms","&gt;2000ms"))))))))))</f>
        <v>201-400ms</v>
      </c>
      <c r="N213" t="str">
        <f t="shared" si="248"/>
        <v>601-800ms</v>
      </c>
      <c r="O213" t="str">
        <f t="shared" si="248"/>
        <v>401-600ms</v>
      </c>
      <c r="P213">
        <v>1</v>
      </c>
      <c r="Q213" s="25"/>
    </row>
    <row r="214" spans="1:17" ht="15.75" customHeight="1">
      <c r="A214" t="str">
        <f t="shared" si="0"/>
        <v>8 1</v>
      </c>
      <c r="B214">
        <v>8</v>
      </c>
      <c r="C214">
        <f>IF(VLOOKUP($B214,$R$19:$U$31,3,FALSE)&lt;&gt;"",VLOOKUP($B214,$R$19:$U$31,3,FALSE),"")</f>
        <v>22</v>
      </c>
      <c r="D214" t="str">
        <f>IF(VLOOKUP($B214,$R$19:$U$31,4,FALSE)&lt;&gt;"",VLOOKUP($B214,$R$19:$U$31,4,FALSE),"")</f>
        <v>weiblich</v>
      </c>
      <c r="E214" t="str">
        <f t="shared" si="1"/>
        <v>18-24 Jahre</v>
      </c>
      <c r="F214">
        <v>1</v>
      </c>
      <c r="G214" s="35">
        <v>566</v>
      </c>
      <c r="H214" s="36">
        <v>360</v>
      </c>
      <c r="I214" s="36">
        <v>854</v>
      </c>
      <c r="J214">
        <f>HLOOKUP(CONCATENATE("Teilnehmer  ",$B214),'Experiment 1'!$A$2:$M$33,32,FALSE)</f>
        <v>1</v>
      </c>
      <c r="K214">
        <f>HLOOKUP(CONCATENATE("Teilnehmer  ",$B214),'Experiment 2'!$A$2:$M$33,32,FALSE)</f>
        <v>3</v>
      </c>
      <c r="L214">
        <f>HLOOKUP(CONCATENATE("Teilnehmer  ",$B214),'Experiment 3'!$A$2:$M$33,32,FALSE)</f>
        <v>7</v>
      </c>
      <c r="M214" t="str">
        <f t="shared" ref="M214:O214" si="249">IF(G214&lt;=200,"&lt;=200ms",IF(G214&lt;=400,"201-400ms",IF(G214&lt;=600,"401-600ms",IF(G214&lt;=800,"601-800ms",IF(G214&lt;1000,"801-1000ms",IF(G214&lt;=1200,"1001-1200ms",IF(G214&lt;=1400,"1201-1400ms",IF(G214&lt;=1600,"1401-1600ms",IF(G214&lt;=1800,"1601-1800ms",IF(G214&lt;=2000,"1801-2000ms","&gt;2000ms"))))))))))</f>
        <v>401-600ms</v>
      </c>
      <c r="N214" t="str">
        <f t="shared" si="249"/>
        <v>201-400ms</v>
      </c>
      <c r="O214" t="str">
        <f t="shared" si="249"/>
        <v>801-1000ms</v>
      </c>
      <c r="P214">
        <v>1</v>
      </c>
      <c r="Q214" s="25"/>
    </row>
    <row r="215" spans="1:17" ht="15.75" customHeight="1">
      <c r="A215" t="str">
        <f t="shared" si="0"/>
        <v>8 2</v>
      </c>
      <c r="B215">
        <v>8</v>
      </c>
      <c r="C215">
        <f>IF(VLOOKUP($B215,$R$19:$U$31,3,FALSE)&lt;&gt;"",VLOOKUP($B215,$R$19:$U$31,3,FALSE),"")</f>
        <v>22</v>
      </c>
      <c r="D215" t="str">
        <f>IF(VLOOKUP($B215,$R$19:$U$31,4,FALSE)&lt;&gt;"",VLOOKUP($B215,$R$19:$U$31,4,FALSE),"")</f>
        <v>weiblich</v>
      </c>
      <c r="E215" t="str">
        <f t="shared" si="1"/>
        <v>18-24 Jahre</v>
      </c>
      <c r="F215">
        <v>2</v>
      </c>
      <c r="G215" s="35">
        <v>739</v>
      </c>
      <c r="H215" s="36">
        <v>495</v>
      </c>
      <c r="I215" s="36">
        <v>708</v>
      </c>
      <c r="J215">
        <f>HLOOKUP(CONCATENATE("Teilnehmer  ",$B215),'Experiment 1'!$A$2:$M$33,32,FALSE)</f>
        <v>1</v>
      </c>
      <c r="K215">
        <f>HLOOKUP(CONCATENATE("Teilnehmer  ",$B215),'Experiment 2'!$A$2:$M$33,32,FALSE)</f>
        <v>3</v>
      </c>
      <c r="L215">
        <f>HLOOKUP(CONCATENATE("Teilnehmer  ",$B215),'Experiment 3'!$A$2:$M$33,32,FALSE)</f>
        <v>7</v>
      </c>
      <c r="M215" t="str">
        <f t="shared" ref="M215:O215" si="250">IF(G215&lt;=200,"&lt;=200ms",IF(G215&lt;=400,"201-400ms",IF(G215&lt;=600,"401-600ms",IF(G215&lt;=800,"601-800ms",IF(G215&lt;1000,"801-1000ms",IF(G215&lt;=1200,"1001-1200ms",IF(G215&lt;=1400,"1201-1400ms",IF(G215&lt;=1600,"1401-1600ms",IF(G215&lt;=1800,"1601-1800ms",IF(G215&lt;=2000,"1801-2000ms","&gt;2000ms"))))))))))</f>
        <v>601-800ms</v>
      </c>
      <c r="N215" t="str">
        <f t="shared" si="250"/>
        <v>401-600ms</v>
      </c>
      <c r="O215" t="str">
        <f t="shared" si="250"/>
        <v>601-800ms</v>
      </c>
      <c r="P215">
        <v>1</v>
      </c>
      <c r="Q215" s="25"/>
    </row>
    <row r="216" spans="1:17" ht="15.75" customHeight="1">
      <c r="A216" t="str">
        <f t="shared" si="0"/>
        <v>8 3</v>
      </c>
      <c r="B216">
        <v>8</v>
      </c>
      <c r="C216">
        <f>IF(VLOOKUP($B216,$R$19:$U$31,3,FALSE)&lt;&gt;"",VLOOKUP($B216,$R$19:$U$31,3,FALSE),"")</f>
        <v>22</v>
      </c>
      <c r="D216" t="str">
        <f>IF(VLOOKUP($B216,$R$19:$U$31,4,FALSE)&lt;&gt;"",VLOOKUP($B216,$R$19:$U$31,4,FALSE),"")</f>
        <v>weiblich</v>
      </c>
      <c r="E216" t="str">
        <f t="shared" si="1"/>
        <v>18-24 Jahre</v>
      </c>
      <c r="F216">
        <v>3</v>
      </c>
      <c r="G216" s="35">
        <v>676</v>
      </c>
      <c r="H216" s="36">
        <v>319</v>
      </c>
      <c r="I216" s="36">
        <v>829</v>
      </c>
      <c r="J216">
        <f>HLOOKUP(CONCATENATE("Teilnehmer  ",$B216),'Experiment 1'!$A$2:$M$33,32,FALSE)</f>
        <v>1</v>
      </c>
      <c r="K216">
        <f>HLOOKUP(CONCATENATE("Teilnehmer  ",$B216),'Experiment 2'!$A$2:$M$33,32,FALSE)</f>
        <v>3</v>
      </c>
      <c r="L216">
        <f>HLOOKUP(CONCATENATE("Teilnehmer  ",$B216),'Experiment 3'!$A$2:$M$33,32,FALSE)</f>
        <v>7</v>
      </c>
      <c r="M216" t="str">
        <f t="shared" ref="M216:O216" si="251">IF(G216&lt;=200,"&lt;=200ms",IF(G216&lt;=400,"201-400ms",IF(G216&lt;=600,"401-600ms",IF(G216&lt;=800,"601-800ms",IF(G216&lt;1000,"801-1000ms",IF(G216&lt;=1200,"1001-1200ms",IF(G216&lt;=1400,"1201-1400ms",IF(G216&lt;=1600,"1401-1600ms",IF(G216&lt;=1800,"1601-1800ms",IF(G216&lt;=2000,"1801-2000ms","&gt;2000ms"))))))))))</f>
        <v>601-800ms</v>
      </c>
      <c r="N216" t="str">
        <f t="shared" si="251"/>
        <v>201-400ms</v>
      </c>
      <c r="O216" t="str">
        <f t="shared" si="251"/>
        <v>801-1000ms</v>
      </c>
      <c r="P216">
        <v>1</v>
      </c>
      <c r="Q216" s="25"/>
    </row>
    <row r="217" spans="1:17" ht="15.75" customHeight="1">
      <c r="A217" t="str">
        <f t="shared" si="0"/>
        <v>8 4</v>
      </c>
      <c r="B217">
        <v>8</v>
      </c>
      <c r="C217">
        <f>IF(VLOOKUP($B217,$R$19:$U$31,3,FALSE)&lt;&gt;"",VLOOKUP($B217,$R$19:$U$31,3,FALSE),"")</f>
        <v>22</v>
      </c>
      <c r="D217" t="str">
        <f>IF(VLOOKUP($B217,$R$19:$U$31,4,FALSE)&lt;&gt;"",VLOOKUP($B217,$R$19:$U$31,4,FALSE),"")</f>
        <v>weiblich</v>
      </c>
      <c r="E217" t="str">
        <f t="shared" si="1"/>
        <v>18-24 Jahre</v>
      </c>
      <c r="F217">
        <v>4</v>
      </c>
      <c r="G217" s="35">
        <v>579</v>
      </c>
      <c r="H217" s="36">
        <v>342</v>
      </c>
      <c r="I217" s="36">
        <v>840</v>
      </c>
      <c r="J217">
        <f>HLOOKUP(CONCATENATE("Teilnehmer  ",$B217),'Experiment 1'!$A$2:$M$33,32,FALSE)</f>
        <v>1</v>
      </c>
      <c r="K217">
        <f>HLOOKUP(CONCATENATE("Teilnehmer  ",$B217),'Experiment 2'!$A$2:$M$33,32,FALSE)</f>
        <v>3</v>
      </c>
      <c r="L217">
        <f>HLOOKUP(CONCATENATE("Teilnehmer  ",$B217),'Experiment 3'!$A$2:$M$33,32,FALSE)</f>
        <v>7</v>
      </c>
      <c r="M217" t="str">
        <f t="shared" ref="M217:O217" si="252">IF(G217&lt;=200,"&lt;=200ms",IF(G217&lt;=400,"201-400ms",IF(G217&lt;=600,"401-600ms",IF(G217&lt;=800,"601-800ms",IF(G217&lt;1000,"801-1000ms",IF(G217&lt;=1200,"1001-1200ms",IF(G217&lt;=1400,"1201-1400ms",IF(G217&lt;=1600,"1401-1600ms",IF(G217&lt;=1800,"1601-1800ms",IF(G217&lt;=2000,"1801-2000ms","&gt;2000ms"))))))))))</f>
        <v>401-600ms</v>
      </c>
      <c r="N217" t="str">
        <f t="shared" si="252"/>
        <v>201-400ms</v>
      </c>
      <c r="O217" t="str">
        <f t="shared" si="252"/>
        <v>801-1000ms</v>
      </c>
      <c r="P217">
        <v>1</v>
      </c>
      <c r="Q217" s="25"/>
    </row>
    <row r="218" spans="1:17" ht="15.75" customHeight="1">
      <c r="A218" t="str">
        <f t="shared" si="0"/>
        <v>8 5</v>
      </c>
      <c r="B218">
        <v>8</v>
      </c>
      <c r="C218">
        <f>IF(VLOOKUP($B218,$R$19:$U$31,3,FALSE)&lt;&gt;"",VLOOKUP($B218,$R$19:$U$31,3,FALSE),"")</f>
        <v>22</v>
      </c>
      <c r="D218" t="str">
        <f>IF(VLOOKUP($B218,$R$19:$U$31,4,FALSE)&lt;&gt;"",VLOOKUP($B218,$R$19:$U$31,4,FALSE),"")</f>
        <v>weiblich</v>
      </c>
      <c r="E218" t="str">
        <f t="shared" si="1"/>
        <v>18-24 Jahre</v>
      </c>
      <c r="F218">
        <v>5</v>
      </c>
      <c r="G218" s="35">
        <v>530</v>
      </c>
      <c r="H218" s="36">
        <v>512</v>
      </c>
      <c r="I218" s="36">
        <v>712</v>
      </c>
      <c r="J218">
        <f>HLOOKUP(CONCATENATE("Teilnehmer  ",$B218),'Experiment 1'!$A$2:$M$33,32,FALSE)</f>
        <v>1</v>
      </c>
      <c r="K218">
        <f>HLOOKUP(CONCATENATE("Teilnehmer  ",$B218),'Experiment 2'!$A$2:$M$33,32,FALSE)</f>
        <v>3</v>
      </c>
      <c r="L218">
        <f>HLOOKUP(CONCATENATE("Teilnehmer  ",$B218),'Experiment 3'!$A$2:$M$33,32,FALSE)</f>
        <v>7</v>
      </c>
      <c r="M218" t="str">
        <f t="shared" ref="M218:O218" si="253">IF(G218&lt;=200,"&lt;=200ms",IF(G218&lt;=400,"201-400ms",IF(G218&lt;=600,"401-600ms",IF(G218&lt;=800,"601-800ms",IF(G218&lt;1000,"801-1000ms",IF(G218&lt;=1200,"1001-1200ms",IF(G218&lt;=1400,"1201-1400ms",IF(G218&lt;=1600,"1401-1600ms",IF(G218&lt;=1800,"1601-1800ms",IF(G218&lt;=2000,"1801-2000ms","&gt;2000ms"))))))))))</f>
        <v>401-600ms</v>
      </c>
      <c r="N218" t="str">
        <f t="shared" si="253"/>
        <v>401-600ms</v>
      </c>
      <c r="O218" t="str">
        <f t="shared" si="253"/>
        <v>601-800ms</v>
      </c>
      <c r="P218">
        <v>1</v>
      </c>
      <c r="Q218" s="25"/>
    </row>
    <row r="219" spans="1:17" ht="15.75" customHeight="1">
      <c r="A219" t="str">
        <f t="shared" si="0"/>
        <v>8 6</v>
      </c>
      <c r="B219">
        <v>8</v>
      </c>
      <c r="C219">
        <f>IF(VLOOKUP($B219,$R$19:$U$31,3,FALSE)&lt;&gt;"",VLOOKUP($B219,$R$19:$U$31,3,FALSE),"")</f>
        <v>22</v>
      </c>
      <c r="D219" t="str">
        <f>IF(VLOOKUP($B219,$R$19:$U$31,4,FALSE)&lt;&gt;"",VLOOKUP($B219,$R$19:$U$31,4,FALSE),"")</f>
        <v>weiblich</v>
      </c>
      <c r="E219" t="str">
        <f t="shared" si="1"/>
        <v>18-24 Jahre</v>
      </c>
      <c r="F219">
        <v>6</v>
      </c>
      <c r="G219" s="35">
        <v>532</v>
      </c>
      <c r="H219" s="36">
        <v>453</v>
      </c>
      <c r="I219" s="36">
        <v>817</v>
      </c>
      <c r="J219">
        <f>HLOOKUP(CONCATENATE("Teilnehmer  ",$B219),'Experiment 1'!$A$2:$M$33,32,FALSE)</f>
        <v>1</v>
      </c>
      <c r="K219">
        <f>HLOOKUP(CONCATENATE("Teilnehmer  ",$B219),'Experiment 2'!$A$2:$M$33,32,FALSE)</f>
        <v>3</v>
      </c>
      <c r="L219">
        <f>HLOOKUP(CONCATENATE("Teilnehmer  ",$B219),'Experiment 3'!$A$2:$M$33,32,FALSE)</f>
        <v>7</v>
      </c>
      <c r="M219" t="str">
        <f t="shared" ref="M219:O219" si="254">IF(G219&lt;=200,"&lt;=200ms",IF(G219&lt;=400,"201-400ms",IF(G219&lt;=600,"401-600ms",IF(G219&lt;=800,"601-800ms",IF(G219&lt;1000,"801-1000ms",IF(G219&lt;=1200,"1001-1200ms",IF(G219&lt;=1400,"1201-1400ms",IF(G219&lt;=1600,"1401-1600ms",IF(G219&lt;=1800,"1601-1800ms",IF(G219&lt;=2000,"1801-2000ms","&gt;2000ms"))))))))))</f>
        <v>401-600ms</v>
      </c>
      <c r="N219" t="str">
        <f t="shared" si="254"/>
        <v>401-600ms</v>
      </c>
      <c r="O219" t="str">
        <f t="shared" si="254"/>
        <v>801-1000ms</v>
      </c>
      <c r="P219">
        <v>1</v>
      </c>
      <c r="Q219" s="25"/>
    </row>
    <row r="220" spans="1:17" ht="15.75" customHeight="1">
      <c r="A220" t="str">
        <f t="shared" si="0"/>
        <v>8 7</v>
      </c>
      <c r="B220">
        <v>8</v>
      </c>
      <c r="C220">
        <f>IF(VLOOKUP($B220,$R$19:$U$31,3,FALSE)&lt;&gt;"",VLOOKUP($B220,$R$19:$U$31,3,FALSE),"")</f>
        <v>22</v>
      </c>
      <c r="D220" t="str">
        <f>IF(VLOOKUP($B220,$R$19:$U$31,4,FALSE)&lt;&gt;"",VLOOKUP($B220,$R$19:$U$31,4,FALSE),"")</f>
        <v>weiblich</v>
      </c>
      <c r="E220" t="str">
        <f t="shared" si="1"/>
        <v>18-24 Jahre</v>
      </c>
      <c r="F220">
        <v>7</v>
      </c>
      <c r="G220" s="35">
        <v>641</v>
      </c>
      <c r="H220" s="36">
        <v>418</v>
      </c>
      <c r="I220" s="36">
        <v>656</v>
      </c>
      <c r="J220">
        <f>HLOOKUP(CONCATENATE("Teilnehmer  ",$B220),'Experiment 1'!$A$2:$M$33,32,FALSE)</f>
        <v>1</v>
      </c>
      <c r="K220">
        <f>HLOOKUP(CONCATENATE("Teilnehmer  ",$B220),'Experiment 2'!$A$2:$M$33,32,FALSE)</f>
        <v>3</v>
      </c>
      <c r="L220">
        <f>HLOOKUP(CONCATENATE("Teilnehmer  ",$B220),'Experiment 3'!$A$2:$M$33,32,FALSE)</f>
        <v>7</v>
      </c>
      <c r="M220" t="str">
        <f t="shared" ref="M220:O220" si="255">IF(G220&lt;=200,"&lt;=200ms",IF(G220&lt;=400,"201-400ms",IF(G220&lt;=600,"401-600ms",IF(G220&lt;=800,"601-800ms",IF(G220&lt;1000,"801-1000ms",IF(G220&lt;=1200,"1001-1200ms",IF(G220&lt;=1400,"1201-1400ms",IF(G220&lt;=1600,"1401-1600ms",IF(G220&lt;=1800,"1601-1800ms",IF(G220&lt;=2000,"1801-2000ms","&gt;2000ms"))))))))))</f>
        <v>601-800ms</v>
      </c>
      <c r="N220" t="str">
        <f t="shared" si="255"/>
        <v>401-600ms</v>
      </c>
      <c r="O220" t="str">
        <f t="shared" si="255"/>
        <v>601-800ms</v>
      </c>
      <c r="P220">
        <v>1</v>
      </c>
      <c r="Q220" s="25"/>
    </row>
    <row r="221" spans="1:17" ht="15.75" customHeight="1">
      <c r="A221" t="str">
        <f t="shared" si="0"/>
        <v>8 8</v>
      </c>
      <c r="B221">
        <v>8</v>
      </c>
      <c r="C221">
        <f>IF(VLOOKUP($B221,$R$19:$U$31,3,FALSE)&lt;&gt;"",VLOOKUP($B221,$R$19:$U$31,3,FALSE),"")</f>
        <v>22</v>
      </c>
      <c r="D221" t="str">
        <f>IF(VLOOKUP($B221,$R$19:$U$31,4,FALSE)&lt;&gt;"",VLOOKUP($B221,$R$19:$U$31,4,FALSE),"")</f>
        <v>weiblich</v>
      </c>
      <c r="E221" t="str">
        <f t="shared" si="1"/>
        <v>18-24 Jahre</v>
      </c>
      <c r="F221">
        <v>8</v>
      </c>
      <c r="G221" s="35">
        <v>627</v>
      </c>
      <c r="H221" s="36">
        <v>357</v>
      </c>
      <c r="I221" s="36">
        <v>893</v>
      </c>
      <c r="J221">
        <f>HLOOKUP(CONCATENATE("Teilnehmer  ",$B221),'Experiment 1'!$A$2:$M$33,32,FALSE)</f>
        <v>1</v>
      </c>
      <c r="K221">
        <f>HLOOKUP(CONCATENATE("Teilnehmer  ",$B221),'Experiment 2'!$A$2:$M$33,32,FALSE)</f>
        <v>3</v>
      </c>
      <c r="L221">
        <f>HLOOKUP(CONCATENATE("Teilnehmer  ",$B221),'Experiment 3'!$A$2:$M$33,32,FALSE)</f>
        <v>7</v>
      </c>
      <c r="M221" t="str">
        <f t="shared" ref="M221:O221" si="256">IF(G221&lt;=200,"&lt;=200ms",IF(G221&lt;=400,"201-400ms",IF(G221&lt;=600,"401-600ms",IF(G221&lt;=800,"601-800ms",IF(G221&lt;1000,"801-1000ms",IF(G221&lt;=1200,"1001-1200ms",IF(G221&lt;=1400,"1201-1400ms",IF(G221&lt;=1600,"1401-1600ms",IF(G221&lt;=1800,"1601-1800ms",IF(G221&lt;=2000,"1801-2000ms","&gt;2000ms"))))))))))</f>
        <v>601-800ms</v>
      </c>
      <c r="N221" t="str">
        <f t="shared" si="256"/>
        <v>201-400ms</v>
      </c>
      <c r="O221" t="str">
        <f t="shared" si="256"/>
        <v>801-1000ms</v>
      </c>
      <c r="P221">
        <v>1</v>
      </c>
      <c r="Q221" s="25"/>
    </row>
    <row r="222" spans="1:17" ht="15.75" customHeight="1">
      <c r="A222" t="str">
        <f t="shared" si="0"/>
        <v>8 9</v>
      </c>
      <c r="B222">
        <v>8</v>
      </c>
      <c r="C222">
        <f>IF(VLOOKUP($B222,$R$19:$U$31,3,FALSE)&lt;&gt;"",VLOOKUP($B222,$R$19:$U$31,3,FALSE),"")</f>
        <v>22</v>
      </c>
      <c r="D222" t="str">
        <f>IF(VLOOKUP($B222,$R$19:$U$31,4,FALSE)&lt;&gt;"",VLOOKUP($B222,$R$19:$U$31,4,FALSE),"")</f>
        <v>weiblich</v>
      </c>
      <c r="E222" t="str">
        <f t="shared" si="1"/>
        <v>18-24 Jahre</v>
      </c>
      <c r="F222">
        <v>9</v>
      </c>
      <c r="G222" s="35">
        <v>601</v>
      </c>
      <c r="H222" s="36">
        <v>475</v>
      </c>
      <c r="I222" s="36">
        <v>707</v>
      </c>
      <c r="J222">
        <f>HLOOKUP(CONCATENATE("Teilnehmer  ",$B222),'Experiment 1'!$A$2:$M$33,32,FALSE)</f>
        <v>1</v>
      </c>
      <c r="K222">
        <f>HLOOKUP(CONCATENATE("Teilnehmer  ",$B222),'Experiment 2'!$A$2:$M$33,32,FALSE)</f>
        <v>3</v>
      </c>
      <c r="L222">
        <f>HLOOKUP(CONCATENATE("Teilnehmer  ",$B222),'Experiment 3'!$A$2:$M$33,32,FALSE)</f>
        <v>7</v>
      </c>
      <c r="M222" t="str">
        <f t="shared" ref="M222:O222" si="257">IF(G222&lt;=200,"&lt;=200ms",IF(G222&lt;=400,"201-400ms",IF(G222&lt;=600,"401-600ms",IF(G222&lt;=800,"601-800ms",IF(G222&lt;1000,"801-1000ms",IF(G222&lt;=1200,"1001-1200ms",IF(G222&lt;=1400,"1201-1400ms",IF(G222&lt;=1600,"1401-1600ms",IF(G222&lt;=1800,"1601-1800ms",IF(G222&lt;=2000,"1801-2000ms","&gt;2000ms"))))))))))</f>
        <v>601-800ms</v>
      </c>
      <c r="N222" t="str">
        <f t="shared" si="257"/>
        <v>401-600ms</v>
      </c>
      <c r="O222" t="str">
        <f t="shared" si="257"/>
        <v>601-800ms</v>
      </c>
      <c r="P222">
        <v>1</v>
      </c>
      <c r="Q222" s="25"/>
    </row>
    <row r="223" spans="1:17" ht="15.75" customHeight="1">
      <c r="A223" t="str">
        <f t="shared" si="0"/>
        <v>8 10</v>
      </c>
      <c r="B223">
        <v>8</v>
      </c>
      <c r="C223">
        <f>IF(VLOOKUP($B223,$R$19:$U$31,3,FALSE)&lt;&gt;"",VLOOKUP($B223,$R$19:$U$31,3,FALSE),"")</f>
        <v>22</v>
      </c>
      <c r="D223" t="str">
        <f>IF(VLOOKUP($B223,$R$19:$U$31,4,FALSE)&lt;&gt;"",VLOOKUP($B223,$R$19:$U$31,4,FALSE),"")</f>
        <v>weiblich</v>
      </c>
      <c r="E223" t="str">
        <f t="shared" si="1"/>
        <v>18-24 Jahre</v>
      </c>
      <c r="F223">
        <v>10</v>
      </c>
      <c r="G223" s="35">
        <v>585</v>
      </c>
      <c r="H223" s="36">
        <v>460</v>
      </c>
      <c r="I223" s="36">
        <v>683</v>
      </c>
      <c r="J223">
        <f>HLOOKUP(CONCATENATE("Teilnehmer  ",$B223),'Experiment 1'!$A$2:$M$33,32,FALSE)</f>
        <v>1</v>
      </c>
      <c r="K223">
        <f>HLOOKUP(CONCATENATE("Teilnehmer  ",$B223),'Experiment 2'!$A$2:$M$33,32,FALSE)</f>
        <v>3</v>
      </c>
      <c r="L223">
        <f>HLOOKUP(CONCATENATE("Teilnehmer  ",$B223),'Experiment 3'!$A$2:$M$33,32,FALSE)</f>
        <v>7</v>
      </c>
      <c r="M223" t="str">
        <f t="shared" ref="M223:O223" si="258">IF(G223&lt;=200,"&lt;=200ms",IF(G223&lt;=400,"201-400ms",IF(G223&lt;=600,"401-600ms",IF(G223&lt;=800,"601-800ms",IF(G223&lt;1000,"801-1000ms",IF(G223&lt;=1200,"1001-1200ms",IF(G223&lt;=1400,"1201-1400ms",IF(G223&lt;=1600,"1401-1600ms",IF(G223&lt;=1800,"1601-1800ms",IF(G223&lt;=2000,"1801-2000ms","&gt;2000ms"))))))))))</f>
        <v>401-600ms</v>
      </c>
      <c r="N223" t="str">
        <f t="shared" si="258"/>
        <v>401-600ms</v>
      </c>
      <c r="O223" t="str">
        <f t="shared" si="258"/>
        <v>601-800ms</v>
      </c>
      <c r="P223">
        <v>1</v>
      </c>
      <c r="Q223" s="25"/>
    </row>
    <row r="224" spans="1:17" ht="15.75" customHeight="1">
      <c r="A224" t="str">
        <f t="shared" si="0"/>
        <v>8 11</v>
      </c>
      <c r="B224">
        <v>8</v>
      </c>
      <c r="C224">
        <f>IF(VLOOKUP($B224,$R$19:$U$31,3,FALSE)&lt;&gt;"",VLOOKUP($B224,$R$19:$U$31,3,FALSE),"")</f>
        <v>22</v>
      </c>
      <c r="D224" t="str">
        <f>IF(VLOOKUP($B224,$R$19:$U$31,4,FALSE)&lt;&gt;"",VLOOKUP($B224,$R$19:$U$31,4,FALSE),"")</f>
        <v>weiblich</v>
      </c>
      <c r="E224" t="str">
        <f t="shared" si="1"/>
        <v>18-24 Jahre</v>
      </c>
      <c r="F224">
        <v>11</v>
      </c>
      <c r="G224" s="35">
        <v>560</v>
      </c>
      <c r="H224" s="36">
        <v>345</v>
      </c>
      <c r="I224" s="36">
        <v>867</v>
      </c>
      <c r="J224">
        <f>HLOOKUP(CONCATENATE("Teilnehmer  ",$B224),'Experiment 1'!$A$2:$M$33,32,FALSE)</f>
        <v>1</v>
      </c>
      <c r="K224">
        <f>HLOOKUP(CONCATENATE("Teilnehmer  ",$B224),'Experiment 2'!$A$2:$M$33,32,FALSE)</f>
        <v>3</v>
      </c>
      <c r="L224">
        <f>HLOOKUP(CONCATENATE("Teilnehmer  ",$B224),'Experiment 3'!$A$2:$M$33,32,FALSE)</f>
        <v>7</v>
      </c>
      <c r="M224" t="str">
        <f t="shared" ref="M224:O224" si="259">IF(G224&lt;=200,"&lt;=200ms",IF(G224&lt;=400,"201-400ms",IF(G224&lt;=600,"401-600ms",IF(G224&lt;=800,"601-800ms",IF(G224&lt;1000,"801-1000ms",IF(G224&lt;=1200,"1001-1200ms",IF(G224&lt;=1400,"1201-1400ms",IF(G224&lt;=1600,"1401-1600ms",IF(G224&lt;=1800,"1601-1800ms",IF(G224&lt;=2000,"1801-2000ms","&gt;2000ms"))))))))))</f>
        <v>401-600ms</v>
      </c>
      <c r="N224" t="str">
        <f t="shared" si="259"/>
        <v>201-400ms</v>
      </c>
      <c r="O224" t="str">
        <f t="shared" si="259"/>
        <v>801-1000ms</v>
      </c>
      <c r="P224">
        <v>1</v>
      </c>
      <c r="Q224" s="25"/>
    </row>
    <row r="225" spans="1:17" ht="15.75" customHeight="1">
      <c r="A225" t="str">
        <f t="shared" si="0"/>
        <v>8 12</v>
      </c>
      <c r="B225">
        <v>8</v>
      </c>
      <c r="C225">
        <f>IF(VLOOKUP($B225,$R$19:$U$31,3,FALSE)&lt;&gt;"",VLOOKUP($B225,$R$19:$U$31,3,FALSE),"")</f>
        <v>22</v>
      </c>
      <c r="D225" t="str">
        <f>IF(VLOOKUP($B225,$R$19:$U$31,4,FALSE)&lt;&gt;"",VLOOKUP($B225,$R$19:$U$31,4,FALSE),"")</f>
        <v>weiblich</v>
      </c>
      <c r="E225" t="str">
        <f t="shared" si="1"/>
        <v>18-24 Jahre</v>
      </c>
      <c r="F225">
        <v>12</v>
      </c>
      <c r="G225" s="35">
        <v>629</v>
      </c>
      <c r="H225" s="36">
        <v>423</v>
      </c>
      <c r="I225" s="36">
        <v>672</v>
      </c>
      <c r="J225">
        <f>HLOOKUP(CONCATENATE("Teilnehmer  ",$B225),'Experiment 1'!$A$2:$M$33,32,FALSE)</f>
        <v>1</v>
      </c>
      <c r="K225">
        <f>HLOOKUP(CONCATENATE("Teilnehmer  ",$B225),'Experiment 2'!$A$2:$M$33,32,FALSE)</f>
        <v>3</v>
      </c>
      <c r="L225">
        <f>HLOOKUP(CONCATENATE("Teilnehmer  ",$B225),'Experiment 3'!$A$2:$M$33,32,FALSE)</f>
        <v>7</v>
      </c>
      <c r="M225" t="str">
        <f t="shared" ref="M225:O225" si="260">IF(G225&lt;=200,"&lt;=200ms",IF(G225&lt;=400,"201-400ms",IF(G225&lt;=600,"401-600ms",IF(G225&lt;=800,"601-800ms",IF(G225&lt;1000,"801-1000ms",IF(G225&lt;=1200,"1001-1200ms",IF(G225&lt;=1400,"1201-1400ms",IF(G225&lt;=1600,"1401-1600ms",IF(G225&lt;=1800,"1601-1800ms",IF(G225&lt;=2000,"1801-2000ms","&gt;2000ms"))))))))))</f>
        <v>601-800ms</v>
      </c>
      <c r="N225" t="str">
        <f t="shared" si="260"/>
        <v>401-600ms</v>
      </c>
      <c r="O225" t="str">
        <f t="shared" si="260"/>
        <v>601-800ms</v>
      </c>
      <c r="P225">
        <v>1</v>
      </c>
      <c r="Q225" s="25"/>
    </row>
    <row r="226" spans="1:17" ht="15.75" customHeight="1">
      <c r="A226" t="str">
        <f t="shared" si="0"/>
        <v>8 13</v>
      </c>
      <c r="B226">
        <v>8</v>
      </c>
      <c r="C226">
        <f>IF(VLOOKUP($B226,$R$19:$U$31,3,FALSE)&lt;&gt;"",VLOOKUP($B226,$R$19:$U$31,3,FALSE),"")</f>
        <v>22</v>
      </c>
      <c r="D226" t="str">
        <f>IF(VLOOKUP($B226,$R$19:$U$31,4,FALSE)&lt;&gt;"",VLOOKUP($B226,$R$19:$U$31,4,FALSE),"")</f>
        <v>weiblich</v>
      </c>
      <c r="E226" t="str">
        <f t="shared" si="1"/>
        <v>18-24 Jahre</v>
      </c>
      <c r="F226">
        <v>13</v>
      </c>
      <c r="G226" s="35">
        <v>492</v>
      </c>
      <c r="H226" s="36">
        <v>397</v>
      </c>
      <c r="I226" s="36">
        <v>624</v>
      </c>
      <c r="J226">
        <f>HLOOKUP(CONCATENATE("Teilnehmer  ",$B226),'Experiment 1'!$A$2:$M$33,32,FALSE)</f>
        <v>1</v>
      </c>
      <c r="K226">
        <f>HLOOKUP(CONCATENATE("Teilnehmer  ",$B226),'Experiment 2'!$A$2:$M$33,32,FALSE)</f>
        <v>3</v>
      </c>
      <c r="L226">
        <f>HLOOKUP(CONCATENATE("Teilnehmer  ",$B226),'Experiment 3'!$A$2:$M$33,32,FALSE)</f>
        <v>7</v>
      </c>
      <c r="M226" t="str">
        <f t="shared" ref="M226:O226" si="261">IF(G226&lt;=200,"&lt;=200ms",IF(G226&lt;=400,"201-400ms",IF(G226&lt;=600,"401-600ms",IF(G226&lt;=800,"601-800ms",IF(G226&lt;1000,"801-1000ms",IF(G226&lt;=1200,"1001-1200ms",IF(G226&lt;=1400,"1201-1400ms",IF(G226&lt;=1600,"1401-1600ms",IF(G226&lt;=1800,"1601-1800ms",IF(G226&lt;=2000,"1801-2000ms","&gt;2000ms"))))))))))</f>
        <v>401-600ms</v>
      </c>
      <c r="N226" t="str">
        <f t="shared" si="261"/>
        <v>201-400ms</v>
      </c>
      <c r="O226" t="str">
        <f t="shared" si="261"/>
        <v>601-800ms</v>
      </c>
      <c r="P226">
        <v>1</v>
      </c>
      <c r="Q226" s="25"/>
    </row>
    <row r="227" spans="1:17" ht="15.75" customHeight="1">
      <c r="A227" t="str">
        <f t="shared" si="0"/>
        <v>8 14</v>
      </c>
      <c r="B227">
        <v>8</v>
      </c>
      <c r="C227">
        <f>IF(VLOOKUP($B227,$R$19:$U$31,3,FALSE)&lt;&gt;"",VLOOKUP($B227,$R$19:$U$31,3,FALSE),"")</f>
        <v>22</v>
      </c>
      <c r="D227" t="str">
        <f>IF(VLOOKUP($B227,$R$19:$U$31,4,FALSE)&lt;&gt;"",VLOOKUP($B227,$R$19:$U$31,4,FALSE),"")</f>
        <v>weiblich</v>
      </c>
      <c r="E227" t="str">
        <f t="shared" si="1"/>
        <v>18-24 Jahre</v>
      </c>
      <c r="F227">
        <v>14</v>
      </c>
      <c r="G227" s="35">
        <v>543</v>
      </c>
      <c r="H227" s="36">
        <v>519</v>
      </c>
      <c r="I227" s="36">
        <v>604</v>
      </c>
      <c r="J227">
        <f>HLOOKUP(CONCATENATE("Teilnehmer  ",$B227),'Experiment 1'!$A$2:$M$33,32,FALSE)</f>
        <v>1</v>
      </c>
      <c r="K227">
        <f>HLOOKUP(CONCATENATE("Teilnehmer  ",$B227),'Experiment 2'!$A$2:$M$33,32,FALSE)</f>
        <v>3</v>
      </c>
      <c r="L227">
        <f>HLOOKUP(CONCATENATE("Teilnehmer  ",$B227),'Experiment 3'!$A$2:$M$33,32,FALSE)</f>
        <v>7</v>
      </c>
      <c r="M227" t="str">
        <f t="shared" ref="M227:O227" si="262">IF(G227&lt;=200,"&lt;=200ms",IF(G227&lt;=400,"201-400ms",IF(G227&lt;=600,"401-600ms",IF(G227&lt;=800,"601-800ms",IF(G227&lt;1000,"801-1000ms",IF(G227&lt;=1200,"1001-1200ms",IF(G227&lt;=1400,"1201-1400ms",IF(G227&lt;=1600,"1401-1600ms",IF(G227&lt;=1800,"1601-1800ms",IF(G227&lt;=2000,"1801-2000ms","&gt;2000ms"))))))))))</f>
        <v>401-600ms</v>
      </c>
      <c r="N227" t="str">
        <f t="shared" si="262"/>
        <v>401-600ms</v>
      </c>
      <c r="O227" t="str">
        <f t="shared" si="262"/>
        <v>601-800ms</v>
      </c>
      <c r="P227">
        <v>1</v>
      </c>
      <c r="Q227" s="25"/>
    </row>
    <row r="228" spans="1:17" ht="15.75" customHeight="1">
      <c r="A228" t="str">
        <f t="shared" si="0"/>
        <v>8 15</v>
      </c>
      <c r="B228">
        <v>8</v>
      </c>
      <c r="C228">
        <f>IF(VLOOKUP($B228,$R$19:$U$31,3,FALSE)&lt;&gt;"",VLOOKUP($B228,$R$19:$U$31,3,FALSE),"")</f>
        <v>22</v>
      </c>
      <c r="D228" t="str">
        <f>IF(VLOOKUP($B228,$R$19:$U$31,4,FALSE)&lt;&gt;"",VLOOKUP($B228,$R$19:$U$31,4,FALSE),"")</f>
        <v>weiblich</v>
      </c>
      <c r="E228" t="str">
        <f t="shared" si="1"/>
        <v>18-24 Jahre</v>
      </c>
      <c r="F228">
        <v>15</v>
      </c>
      <c r="G228" s="36">
        <v>544</v>
      </c>
      <c r="H228" s="36">
        <v>562</v>
      </c>
      <c r="I228" s="36">
        <v>797</v>
      </c>
      <c r="J228">
        <f>HLOOKUP(CONCATENATE("Teilnehmer  ",$B228),'Experiment 1'!$A$2:$M$33,32,FALSE)</f>
        <v>1</v>
      </c>
      <c r="K228">
        <f>HLOOKUP(CONCATENATE("Teilnehmer  ",$B228),'Experiment 2'!$A$2:$M$33,32,FALSE)</f>
        <v>3</v>
      </c>
      <c r="L228">
        <f>HLOOKUP(CONCATENATE("Teilnehmer  ",$B228),'Experiment 3'!$A$2:$M$33,32,FALSE)</f>
        <v>7</v>
      </c>
      <c r="M228" t="str">
        <f t="shared" ref="M228:O228" si="263">IF(G228&lt;=200,"&lt;=200ms",IF(G228&lt;=400,"201-400ms",IF(G228&lt;=600,"401-600ms",IF(G228&lt;=800,"601-800ms",IF(G228&lt;1000,"801-1000ms",IF(G228&lt;=1200,"1001-1200ms",IF(G228&lt;=1400,"1201-1400ms",IF(G228&lt;=1600,"1401-1600ms",IF(G228&lt;=1800,"1601-1800ms",IF(G228&lt;=2000,"1801-2000ms","&gt;2000ms"))))))))))</f>
        <v>401-600ms</v>
      </c>
      <c r="N228" t="str">
        <f t="shared" si="263"/>
        <v>401-600ms</v>
      </c>
      <c r="O228" t="str">
        <f t="shared" si="263"/>
        <v>601-800ms</v>
      </c>
      <c r="P228">
        <v>1</v>
      </c>
      <c r="Q228" s="25"/>
    </row>
    <row r="229" spans="1:17" ht="15.75" customHeight="1">
      <c r="A229" t="str">
        <f t="shared" si="0"/>
        <v>8 16</v>
      </c>
      <c r="B229">
        <v>8</v>
      </c>
      <c r="C229">
        <f>IF(VLOOKUP($B229,$R$19:$U$31,3,FALSE)&lt;&gt;"",VLOOKUP($B229,$R$19:$U$31,3,FALSE),"")</f>
        <v>22</v>
      </c>
      <c r="D229" t="str">
        <f>IF(VLOOKUP($B229,$R$19:$U$31,4,FALSE)&lt;&gt;"",VLOOKUP($B229,$R$19:$U$31,4,FALSE),"")</f>
        <v>weiblich</v>
      </c>
      <c r="E229" t="str">
        <f t="shared" si="1"/>
        <v>18-24 Jahre</v>
      </c>
      <c r="F229">
        <v>16</v>
      </c>
      <c r="G229" s="36">
        <v>304</v>
      </c>
      <c r="H229" s="36">
        <v>434</v>
      </c>
      <c r="I229" s="36">
        <v>918</v>
      </c>
      <c r="J229">
        <f>HLOOKUP(CONCATENATE("Teilnehmer  ",$B229),'Experiment 1'!$A$2:$M$33,32,FALSE)</f>
        <v>1</v>
      </c>
      <c r="K229">
        <f>HLOOKUP(CONCATENATE("Teilnehmer  ",$B229),'Experiment 2'!$A$2:$M$33,32,FALSE)</f>
        <v>3</v>
      </c>
      <c r="L229">
        <f>HLOOKUP(CONCATENATE("Teilnehmer  ",$B229),'Experiment 3'!$A$2:$M$33,32,FALSE)</f>
        <v>7</v>
      </c>
      <c r="M229" t="str">
        <f t="shared" ref="M229:O229" si="264">IF(G229&lt;=200,"&lt;=200ms",IF(G229&lt;=400,"201-400ms",IF(G229&lt;=600,"401-600ms",IF(G229&lt;=800,"601-800ms",IF(G229&lt;1000,"801-1000ms",IF(G229&lt;=1200,"1001-1200ms",IF(G229&lt;=1400,"1201-1400ms",IF(G229&lt;=1600,"1401-1600ms",IF(G229&lt;=1800,"1601-1800ms",IF(G229&lt;=2000,"1801-2000ms","&gt;2000ms"))))))))))</f>
        <v>201-400ms</v>
      </c>
      <c r="N229" t="str">
        <f t="shared" si="264"/>
        <v>401-600ms</v>
      </c>
      <c r="O229" t="str">
        <f t="shared" si="264"/>
        <v>801-1000ms</v>
      </c>
      <c r="P229">
        <v>1</v>
      </c>
      <c r="Q229" s="25"/>
    </row>
    <row r="230" spans="1:17" ht="15.75" customHeight="1">
      <c r="A230" t="str">
        <f t="shared" si="0"/>
        <v>8 17</v>
      </c>
      <c r="B230">
        <v>8</v>
      </c>
      <c r="C230">
        <f>IF(VLOOKUP($B230,$R$19:$U$31,3,FALSE)&lt;&gt;"",VLOOKUP($B230,$R$19:$U$31,3,FALSE),"")</f>
        <v>22</v>
      </c>
      <c r="D230" t="str">
        <f>IF(VLOOKUP($B230,$R$19:$U$31,4,FALSE)&lt;&gt;"",VLOOKUP($B230,$R$19:$U$31,4,FALSE),"")</f>
        <v>weiblich</v>
      </c>
      <c r="E230" t="str">
        <f t="shared" si="1"/>
        <v>18-24 Jahre</v>
      </c>
      <c r="F230">
        <v>17</v>
      </c>
      <c r="G230" s="36">
        <v>338</v>
      </c>
      <c r="H230" s="36">
        <v>537</v>
      </c>
      <c r="I230" s="36">
        <v>724</v>
      </c>
      <c r="J230">
        <f>HLOOKUP(CONCATENATE("Teilnehmer  ",$B230),'Experiment 1'!$A$2:$M$33,32,FALSE)</f>
        <v>1</v>
      </c>
      <c r="K230">
        <f>HLOOKUP(CONCATENATE("Teilnehmer  ",$B230),'Experiment 2'!$A$2:$M$33,32,FALSE)</f>
        <v>3</v>
      </c>
      <c r="L230">
        <f>HLOOKUP(CONCATENATE("Teilnehmer  ",$B230),'Experiment 3'!$A$2:$M$33,32,FALSE)</f>
        <v>7</v>
      </c>
      <c r="M230" t="str">
        <f t="shared" ref="M230:O230" si="265">IF(G230&lt;=200,"&lt;=200ms",IF(G230&lt;=400,"201-400ms",IF(G230&lt;=600,"401-600ms",IF(G230&lt;=800,"601-800ms",IF(G230&lt;1000,"801-1000ms",IF(G230&lt;=1200,"1001-1200ms",IF(G230&lt;=1400,"1201-1400ms",IF(G230&lt;=1600,"1401-1600ms",IF(G230&lt;=1800,"1601-1800ms",IF(G230&lt;=2000,"1801-2000ms","&gt;2000ms"))))))))))</f>
        <v>201-400ms</v>
      </c>
      <c r="N230" t="str">
        <f t="shared" si="265"/>
        <v>401-600ms</v>
      </c>
      <c r="O230" t="str">
        <f t="shared" si="265"/>
        <v>601-800ms</v>
      </c>
      <c r="P230">
        <v>1</v>
      </c>
      <c r="Q230" s="25"/>
    </row>
    <row r="231" spans="1:17" ht="15.75" customHeight="1">
      <c r="A231" t="str">
        <f t="shared" si="0"/>
        <v>8 18</v>
      </c>
      <c r="B231">
        <v>8</v>
      </c>
      <c r="C231">
        <f>IF(VLOOKUP($B231,$R$19:$U$31,3,FALSE)&lt;&gt;"",VLOOKUP($B231,$R$19:$U$31,3,FALSE),"")</f>
        <v>22</v>
      </c>
      <c r="D231" t="str">
        <f>IF(VLOOKUP($B231,$R$19:$U$31,4,FALSE)&lt;&gt;"",VLOOKUP($B231,$R$19:$U$31,4,FALSE),"")</f>
        <v>weiblich</v>
      </c>
      <c r="E231" t="str">
        <f t="shared" si="1"/>
        <v>18-24 Jahre</v>
      </c>
      <c r="F231">
        <v>18</v>
      </c>
      <c r="G231" s="36">
        <v>393</v>
      </c>
      <c r="H231" s="36">
        <v>428</v>
      </c>
      <c r="I231" s="36">
        <v>809</v>
      </c>
      <c r="J231">
        <f>HLOOKUP(CONCATENATE("Teilnehmer  ",$B231),'Experiment 1'!$A$2:$M$33,32,FALSE)</f>
        <v>1</v>
      </c>
      <c r="K231">
        <f>HLOOKUP(CONCATENATE("Teilnehmer  ",$B231),'Experiment 2'!$A$2:$M$33,32,FALSE)</f>
        <v>3</v>
      </c>
      <c r="L231">
        <f>HLOOKUP(CONCATENATE("Teilnehmer  ",$B231),'Experiment 3'!$A$2:$M$33,32,FALSE)</f>
        <v>7</v>
      </c>
      <c r="M231" t="str">
        <f t="shared" ref="M231:O231" si="266">IF(G231&lt;=200,"&lt;=200ms",IF(G231&lt;=400,"201-400ms",IF(G231&lt;=600,"401-600ms",IF(G231&lt;=800,"601-800ms",IF(G231&lt;1000,"801-1000ms",IF(G231&lt;=1200,"1001-1200ms",IF(G231&lt;=1400,"1201-1400ms",IF(G231&lt;=1600,"1401-1600ms",IF(G231&lt;=1800,"1601-1800ms",IF(G231&lt;=2000,"1801-2000ms","&gt;2000ms"))))))))))</f>
        <v>201-400ms</v>
      </c>
      <c r="N231" t="str">
        <f t="shared" si="266"/>
        <v>401-600ms</v>
      </c>
      <c r="O231" t="str">
        <f t="shared" si="266"/>
        <v>801-1000ms</v>
      </c>
      <c r="P231">
        <v>1</v>
      </c>
      <c r="Q231" s="25"/>
    </row>
    <row r="232" spans="1:17" ht="15.75" customHeight="1">
      <c r="A232" t="str">
        <f t="shared" si="0"/>
        <v>8 19</v>
      </c>
      <c r="B232">
        <v>8</v>
      </c>
      <c r="C232">
        <f>IF(VLOOKUP($B232,$R$19:$U$31,3,FALSE)&lt;&gt;"",VLOOKUP($B232,$R$19:$U$31,3,FALSE),"")</f>
        <v>22</v>
      </c>
      <c r="D232" t="str">
        <f>IF(VLOOKUP($B232,$R$19:$U$31,4,FALSE)&lt;&gt;"",VLOOKUP($B232,$R$19:$U$31,4,FALSE),"")</f>
        <v>weiblich</v>
      </c>
      <c r="E232" t="str">
        <f t="shared" si="1"/>
        <v>18-24 Jahre</v>
      </c>
      <c r="F232">
        <v>19</v>
      </c>
      <c r="G232" s="36">
        <v>305</v>
      </c>
      <c r="H232" s="36">
        <v>382</v>
      </c>
      <c r="I232" s="36">
        <v>662</v>
      </c>
      <c r="J232">
        <f>HLOOKUP(CONCATENATE("Teilnehmer  ",$B232),'Experiment 1'!$A$2:$M$33,32,FALSE)</f>
        <v>1</v>
      </c>
      <c r="K232">
        <f>HLOOKUP(CONCATENATE("Teilnehmer  ",$B232),'Experiment 2'!$A$2:$M$33,32,FALSE)</f>
        <v>3</v>
      </c>
      <c r="L232">
        <f>HLOOKUP(CONCATENATE("Teilnehmer  ",$B232),'Experiment 3'!$A$2:$M$33,32,FALSE)</f>
        <v>7</v>
      </c>
      <c r="M232" t="str">
        <f t="shared" ref="M232:O232" si="267">IF(G232&lt;=200,"&lt;=200ms",IF(G232&lt;=400,"201-400ms",IF(G232&lt;=600,"401-600ms",IF(G232&lt;=800,"601-800ms",IF(G232&lt;1000,"801-1000ms",IF(G232&lt;=1200,"1001-1200ms",IF(G232&lt;=1400,"1201-1400ms",IF(G232&lt;=1600,"1401-1600ms",IF(G232&lt;=1800,"1601-1800ms",IF(G232&lt;=2000,"1801-2000ms","&gt;2000ms"))))))))))</f>
        <v>201-400ms</v>
      </c>
      <c r="N232" t="str">
        <f t="shared" si="267"/>
        <v>201-400ms</v>
      </c>
      <c r="O232" t="str">
        <f t="shared" si="267"/>
        <v>601-800ms</v>
      </c>
      <c r="P232">
        <v>1</v>
      </c>
      <c r="Q232" s="25"/>
    </row>
    <row r="233" spans="1:17" ht="15.75" customHeight="1">
      <c r="A233" t="str">
        <f t="shared" si="0"/>
        <v>8 20</v>
      </c>
      <c r="B233">
        <v>8</v>
      </c>
      <c r="C233">
        <f>IF(VLOOKUP($B233,$R$19:$U$31,3,FALSE)&lt;&gt;"",VLOOKUP($B233,$R$19:$U$31,3,FALSE),"")</f>
        <v>22</v>
      </c>
      <c r="D233" t="str">
        <f>IF(VLOOKUP($B233,$R$19:$U$31,4,FALSE)&lt;&gt;"",VLOOKUP($B233,$R$19:$U$31,4,FALSE),"")</f>
        <v>weiblich</v>
      </c>
      <c r="E233" t="str">
        <f t="shared" si="1"/>
        <v>18-24 Jahre</v>
      </c>
      <c r="F233">
        <v>20</v>
      </c>
      <c r="G233" s="36">
        <v>361</v>
      </c>
      <c r="H233" s="36">
        <v>480</v>
      </c>
      <c r="I233" s="36">
        <v>594</v>
      </c>
      <c r="J233">
        <f>HLOOKUP(CONCATENATE("Teilnehmer  ",$B233),'Experiment 1'!$A$2:$M$33,32,FALSE)</f>
        <v>1</v>
      </c>
      <c r="K233">
        <f>HLOOKUP(CONCATENATE("Teilnehmer  ",$B233),'Experiment 2'!$A$2:$M$33,32,FALSE)</f>
        <v>3</v>
      </c>
      <c r="L233">
        <f>HLOOKUP(CONCATENATE("Teilnehmer  ",$B233),'Experiment 3'!$A$2:$M$33,32,FALSE)</f>
        <v>7</v>
      </c>
      <c r="M233" t="str">
        <f t="shared" ref="M233:O233" si="268">IF(G233&lt;=200,"&lt;=200ms",IF(G233&lt;=400,"201-400ms",IF(G233&lt;=600,"401-600ms",IF(G233&lt;=800,"601-800ms",IF(G233&lt;1000,"801-1000ms",IF(G233&lt;=1200,"1001-1200ms",IF(G233&lt;=1400,"1201-1400ms",IF(G233&lt;=1600,"1401-1600ms",IF(G233&lt;=1800,"1601-1800ms",IF(G233&lt;=2000,"1801-2000ms","&gt;2000ms"))))))))))</f>
        <v>201-400ms</v>
      </c>
      <c r="N233" t="str">
        <f t="shared" si="268"/>
        <v>401-600ms</v>
      </c>
      <c r="O233" t="str">
        <f t="shared" si="268"/>
        <v>401-600ms</v>
      </c>
      <c r="P233">
        <v>1</v>
      </c>
      <c r="Q233" s="25"/>
    </row>
    <row r="234" spans="1:17" ht="15.75" customHeight="1">
      <c r="A234" t="str">
        <f t="shared" si="0"/>
        <v>8 21</v>
      </c>
      <c r="B234">
        <v>8</v>
      </c>
      <c r="C234">
        <f>IF(VLOOKUP($B234,$R$19:$U$31,3,FALSE)&lt;&gt;"",VLOOKUP($B234,$R$19:$U$31,3,FALSE),"")</f>
        <v>22</v>
      </c>
      <c r="D234" t="str">
        <f>IF(VLOOKUP($B234,$R$19:$U$31,4,FALSE)&lt;&gt;"",VLOOKUP($B234,$R$19:$U$31,4,FALSE),"")</f>
        <v>weiblich</v>
      </c>
      <c r="E234" t="str">
        <f t="shared" si="1"/>
        <v>18-24 Jahre</v>
      </c>
      <c r="F234">
        <v>21</v>
      </c>
      <c r="G234" s="36">
        <v>296</v>
      </c>
      <c r="H234" s="36">
        <v>544</v>
      </c>
      <c r="I234" s="36">
        <v>574</v>
      </c>
      <c r="J234">
        <f>HLOOKUP(CONCATENATE("Teilnehmer  ",$B234),'Experiment 1'!$A$2:$M$33,32,FALSE)</f>
        <v>1</v>
      </c>
      <c r="K234">
        <f>HLOOKUP(CONCATENATE("Teilnehmer  ",$B234),'Experiment 2'!$A$2:$M$33,32,FALSE)</f>
        <v>3</v>
      </c>
      <c r="L234">
        <f>HLOOKUP(CONCATENATE("Teilnehmer  ",$B234),'Experiment 3'!$A$2:$M$33,32,FALSE)</f>
        <v>7</v>
      </c>
      <c r="M234" t="str">
        <f t="shared" ref="M234:O234" si="269">IF(G234&lt;=200,"&lt;=200ms",IF(G234&lt;=400,"201-400ms",IF(G234&lt;=600,"401-600ms",IF(G234&lt;=800,"601-800ms",IF(G234&lt;1000,"801-1000ms",IF(G234&lt;=1200,"1001-1200ms",IF(G234&lt;=1400,"1201-1400ms",IF(G234&lt;=1600,"1401-1600ms",IF(G234&lt;=1800,"1601-1800ms",IF(G234&lt;=2000,"1801-2000ms","&gt;2000ms"))))))))))</f>
        <v>201-400ms</v>
      </c>
      <c r="N234" t="str">
        <f t="shared" si="269"/>
        <v>401-600ms</v>
      </c>
      <c r="O234" t="str">
        <f t="shared" si="269"/>
        <v>401-600ms</v>
      </c>
      <c r="P234">
        <v>1</v>
      </c>
      <c r="Q234" s="25"/>
    </row>
    <row r="235" spans="1:17" ht="15.75" customHeight="1">
      <c r="A235" t="str">
        <f t="shared" si="0"/>
        <v>8 22</v>
      </c>
      <c r="B235">
        <v>8</v>
      </c>
      <c r="C235">
        <f>IF(VLOOKUP($B235,$R$19:$U$31,3,FALSE)&lt;&gt;"",VLOOKUP($B235,$R$19:$U$31,3,FALSE),"")</f>
        <v>22</v>
      </c>
      <c r="D235" t="str">
        <f>IF(VLOOKUP($B235,$R$19:$U$31,4,FALSE)&lt;&gt;"",VLOOKUP($B235,$R$19:$U$31,4,FALSE),"")</f>
        <v>weiblich</v>
      </c>
      <c r="E235" t="str">
        <f t="shared" si="1"/>
        <v>18-24 Jahre</v>
      </c>
      <c r="F235">
        <v>22</v>
      </c>
      <c r="G235" s="36">
        <v>356</v>
      </c>
      <c r="H235" s="36">
        <v>485</v>
      </c>
      <c r="I235" s="36">
        <v>656</v>
      </c>
      <c r="J235">
        <f>HLOOKUP(CONCATENATE("Teilnehmer  ",$B235),'Experiment 1'!$A$2:$M$33,32,FALSE)</f>
        <v>1</v>
      </c>
      <c r="K235">
        <f>HLOOKUP(CONCATENATE("Teilnehmer  ",$B235),'Experiment 2'!$A$2:$M$33,32,FALSE)</f>
        <v>3</v>
      </c>
      <c r="L235">
        <f>HLOOKUP(CONCATENATE("Teilnehmer  ",$B235),'Experiment 3'!$A$2:$M$33,32,FALSE)</f>
        <v>7</v>
      </c>
      <c r="M235" t="str">
        <f t="shared" ref="M235:O235" si="270">IF(G235&lt;=200,"&lt;=200ms",IF(G235&lt;=400,"201-400ms",IF(G235&lt;=600,"401-600ms",IF(G235&lt;=800,"601-800ms",IF(G235&lt;1000,"801-1000ms",IF(G235&lt;=1200,"1001-1200ms",IF(G235&lt;=1400,"1201-1400ms",IF(G235&lt;=1600,"1401-1600ms",IF(G235&lt;=1800,"1601-1800ms",IF(G235&lt;=2000,"1801-2000ms","&gt;2000ms"))))))))))</f>
        <v>201-400ms</v>
      </c>
      <c r="N235" t="str">
        <f t="shared" si="270"/>
        <v>401-600ms</v>
      </c>
      <c r="O235" t="str">
        <f t="shared" si="270"/>
        <v>601-800ms</v>
      </c>
      <c r="P235">
        <v>1</v>
      </c>
      <c r="Q235" s="25"/>
    </row>
    <row r="236" spans="1:17" ht="15.75" customHeight="1">
      <c r="A236" t="str">
        <f t="shared" si="0"/>
        <v>8 23</v>
      </c>
      <c r="B236">
        <v>8</v>
      </c>
      <c r="C236">
        <f>IF(VLOOKUP($B236,$R$19:$U$31,3,FALSE)&lt;&gt;"",VLOOKUP($B236,$R$19:$U$31,3,FALSE),"")</f>
        <v>22</v>
      </c>
      <c r="D236" t="str">
        <f>IF(VLOOKUP($B236,$R$19:$U$31,4,FALSE)&lt;&gt;"",VLOOKUP($B236,$R$19:$U$31,4,FALSE),"")</f>
        <v>weiblich</v>
      </c>
      <c r="E236" t="str">
        <f t="shared" si="1"/>
        <v>18-24 Jahre</v>
      </c>
      <c r="F236">
        <v>23</v>
      </c>
      <c r="G236" s="36">
        <v>276</v>
      </c>
      <c r="H236" s="36">
        <v>525</v>
      </c>
      <c r="I236" s="36">
        <v>822</v>
      </c>
      <c r="J236">
        <f>HLOOKUP(CONCATENATE("Teilnehmer  ",$B236),'Experiment 1'!$A$2:$M$33,32,FALSE)</f>
        <v>1</v>
      </c>
      <c r="K236">
        <f>HLOOKUP(CONCATENATE("Teilnehmer  ",$B236),'Experiment 2'!$A$2:$M$33,32,FALSE)</f>
        <v>3</v>
      </c>
      <c r="L236">
        <f>HLOOKUP(CONCATENATE("Teilnehmer  ",$B236),'Experiment 3'!$A$2:$M$33,32,FALSE)</f>
        <v>7</v>
      </c>
      <c r="M236" t="str">
        <f t="shared" ref="M236:O236" si="271">IF(G236&lt;=200,"&lt;=200ms",IF(G236&lt;=400,"201-400ms",IF(G236&lt;=600,"401-600ms",IF(G236&lt;=800,"601-800ms",IF(G236&lt;1000,"801-1000ms",IF(G236&lt;=1200,"1001-1200ms",IF(G236&lt;=1400,"1201-1400ms",IF(G236&lt;=1600,"1401-1600ms",IF(G236&lt;=1800,"1601-1800ms",IF(G236&lt;=2000,"1801-2000ms","&gt;2000ms"))))))))))</f>
        <v>201-400ms</v>
      </c>
      <c r="N236" t="str">
        <f t="shared" si="271"/>
        <v>401-600ms</v>
      </c>
      <c r="O236" t="str">
        <f t="shared" si="271"/>
        <v>801-1000ms</v>
      </c>
      <c r="P236">
        <v>1</v>
      </c>
      <c r="Q236" s="25"/>
    </row>
    <row r="237" spans="1:17" ht="15.75" customHeight="1">
      <c r="A237" t="str">
        <f t="shared" si="0"/>
        <v>8 24</v>
      </c>
      <c r="B237">
        <v>8</v>
      </c>
      <c r="C237">
        <f>IF(VLOOKUP($B237,$R$19:$U$31,3,FALSE)&lt;&gt;"",VLOOKUP($B237,$R$19:$U$31,3,FALSE),"")</f>
        <v>22</v>
      </c>
      <c r="D237" t="str">
        <f>IF(VLOOKUP($B237,$R$19:$U$31,4,FALSE)&lt;&gt;"",VLOOKUP($B237,$R$19:$U$31,4,FALSE),"")</f>
        <v>weiblich</v>
      </c>
      <c r="E237" t="str">
        <f t="shared" si="1"/>
        <v>18-24 Jahre</v>
      </c>
      <c r="F237">
        <v>24</v>
      </c>
      <c r="G237" s="36">
        <v>329</v>
      </c>
      <c r="H237" s="36">
        <v>616</v>
      </c>
      <c r="I237" s="36">
        <v>796</v>
      </c>
      <c r="J237">
        <f>HLOOKUP(CONCATENATE("Teilnehmer  ",$B237),'Experiment 1'!$A$2:$M$33,32,FALSE)</f>
        <v>1</v>
      </c>
      <c r="K237">
        <f>HLOOKUP(CONCATENATE("Teilnehmer  ",$B237),'Experiment 2'!$A$2:$M$33,32,FALSE)</f>
        <v>3</v>
      </c>
      <c r="L237">
        <f>HLOOKUP(CONCATENATE("Teilnehmer  ",$B237),'Experiment 3'!$A$2:$M$33,32,FALSE)</f>
        <v>7</v>
      </c>
      <c r="M237" t="str">
        <f t="shared" ref="M237:O237" si="272">IF(G237&lt;=200,"&lt;=200ms",IF(G237&lt;=400,"201-400ms",IF(G237&lt;=600,"401-600ms",IF(G237&lt;=800,"601-800ms",IF(G237&lt;1000,"801-1000ms",IF(G237&lt;=1200,"1001-1200ms",IF(G237&lt;=1400,"1201-1400ms",IF(G237&lt;=1600,"1401-1600ms",IF(G237&lt;=1800,"1601-1800ms",IF(G237&lt;=2000,"1801-2000ms","&gt;2000ms"))))))))))</f>
        <v>201-400ms</v>
      </c>
      <c r="N237" t="str">
        <f t="shared" si="272"/>
        <v>601-800ms</v>
      </c>
      <c r="O237" t="str">
        <f t="shared" si="272"/>
        <v>601-800ms</v>
      </c>
      <c r="P237">
        <v>1</v>
      </c>
      <c r="Q237" s="25"/>
    </row>
    <row r="238" spans="1:17" ht="15.75" customHeight="1">
      <c r="A238" t="str">
        <f t="shared" si="0"/>
        <v>8 25</v>
      </c>
      <c r="B238">
        <v>8</v>
      </c>
      <c r="C238">
        <f>IF(VLOOKUP($B238,$R$19:$U$31,3,FALSE)&lt;&gt;"",VLOOKUP($B238,$R$19:$U$31,3,FALSE),"")</f>
        <v>22</v>
      </c>
      <c r="D238" t="str">
        <f>IF(VLOOKUP($B238,$R$19:$U$31,4,FALSE)&lt;&gt;"",VLOOKUP($B238,$R$19:$U$31,4,FALSE),"")</f>
        <v>weiblich</v>
      </c>
      <c r="E238" t="str">
        <f t="shared" si="1"/>
        <v>18-24 Jahre</v>
      </c>
      <c r="F238">
        <v>25</v>
      </c>
      <c r="G238" s="36">
        <v>351</v>
      </c>
      <c r="H238" s="36">
        <v>623</v>
      </c>
      <c r="I238" s="36">
        <v>891</v>
      </c>
      <c r="J238">
        <f>HLOOKUP(CONCATENATE("Teilnehmer  ",$B238),'Experiment 1'!$A$2:$M$33,32,FALSE)</f>
        <v>1</v>
      </c>
      <c r="K238">
        <f>HLOOKUP(CONCATENATE("Teilnehmer  ",$B238),'Experiment 2'!$A$2:$M$33,32,FALSE)</f>
        <v>3</v>
      </c>
      <c r="L238">
        <f>HLOOKUP(CONCATENATE("Teilnehmer  ",$B238),'Experiment 3'!$A$2:$M$33,32,FALSE)</f>
        <v>7</v>
      </c>
      <c r="M238" t="str">
        <f t="shared" ref="M238:O238" si="273">IF(G238&lt;=200,"&lt;=200ms",IF(G238&lt;=400,"201-400ms",IF(G238&lt;=600,"401-600ms",IF(G238&lt;=800,"601-800ms",IF(G238&lt;1000,"801-1000ms",IF(G238&lt;=1200,"1001-1200ms",IF(G238&lt;=1400,"1201-1400ms",IF(G238&lt;=1600,"1401-1600ms",IF(G238&lt;=1800,"1601-1800ms",IF(G238&lt;=2000,"1801-2000ms","&gt;2000ms"))))))))))</f>
        <v>201-400ms</v>
      </c>
      <c r="N238" t="str">
        <f t="shared" si="273"/>
        <v>601-800ms</v>
      </c>
      <c r="O238" t="str">
        <f t="shared" si="273"/>
        <v>801-1000ms</v>
      </c>
      <c r="P238">
        <v>1</v>
      </c>
      <c r="Q238" s="25"/>
    </row>
    <row r="239" spans="1:17" ht="15.75" customHeight="1">
      <c r="A239" t="str">
        <f t="shared" si="0"/>
        <v>8 26</v>
      </c>
      <c r="B239">
        <v>8</v>
      </c>
      <c r="C239">
        <f>IF(VLOOKUP($B239,$R$19:$U$31,3,FALSE)&lt;&gt;"",VLOOKUP($B239,$R$19:$U$31,3,FALSE),"")</f>
        <v>22</v>
      </c>
      <c r="D239" t="str">
        <f>IF(VLOOKUP($B239,$R$19:$U$31,4,FALSE)&lt;&gt;"",VLOOKUP($B239,$R$19:$U$31,4,FALSE),"")</f>
        <v>weiblich</v>
      </c>
      <c r="E239" t="str">
        <f t="shared" si="1"/>
        <v>18-24 Jahre</v>
      </c>
      <c r="F239">
        <v>26</v>
      </c>
      <c r="G239" s="36">
        <v>256</v>
      </c>
      <c r="H239" s="36">
        <v>524</v>
      </c>
      <c r="I239" s="36">
        <v>584</v>
      </c>
      <c r="J239">
        <f>HLOOKUP(CONCATENATE("Teilnehmer  ",$B239),'Experiment 1'!$A$2:$M$33,32,FALSE)</f>
        <v>1</v>
      </c>
      <c r="K239">
        <f>HLOOKUP(CONCATENATE("Teilnehmer  ",$B239),'Experiment 2'!$A$2:$M$33,32,FALSE)</f>
        <v>3</v>
      </c>
      <c r="L239">
        <f>HLOOKUP(CONCATENATE("Teilnehmer  ",$B239),'Experiment 3'!$A$2:$M$33,32,FALSE)</f>
        <v>7</v>
      </c>
      <c r="M239" t="str">
        <f t="shared" ref="M239:O239" si="274">IF(G239&lt;=200,"&lt;=200ms",IF(G239&lt;=400,"201-400ms",IF(G239&lt;=600,"401-600ms",IF(G239&lt;=800,"601-800ms",IF(G239&lt;1000,"801-1000ms",IF(G239&lt;=1200,"1001-1200ms",IF(G239&lt;=1400,"1201-1400ms",IF(G239&lt;=1600,"1401-1600ms",IF(G239&lt;=1800,"1601-1800ms",IF(G239&lt;=2000,"1801-2000ms","&gt;2000ms"))))))))))</f>
        <v>201-400ms</v>
      </c>
      <c r="N239" t="str">
        <f t="shared" si="274"/>
        <v>401-600ms</v>
      </c>
      <c r="O239" t="str">
        <f t="shared" si="274"/>
        <v>401-600ms</v>
      </c>
      <c r="P239">
        <v>1</v>
      </c>
      <c r="Q239" s="25"/>
    </row>
    <row r="240" spans="1:17" ht="15.75" customHeight="1">
      <c r="A240" t="str">
        <f t="shared" si="0"/>
        <v>8 27</v>
      </c>
      <c r="B240">
        <v>8</v>
      </c>
      <c r="C240">
        <f>IF(VLOOKUP($B240,$R$19:$U$31,3,FALSE)&lt;&gt;"",VLOOKUP($B240,$R$19:$U$31,3,FALSE),"")</f>
        <v>22</v>
      </c>
      <c r="D240" t="str">
        <f>IF(VLOOKUP($B240,$R$19:$U$31,4,FALSE)&lt;&gt;"",VLOOKUP($B240,$R$19:$U$31,4,FALSE),"")</f>
        <v>weiblich</v>
      </c>
      <c r="E240" t="str">
        <f t="shared" si="1"/>
        <v>18-24 Jahre</v>
      </c>
      <c r="F240">
        <v>27</v>
      </c>
      <c r="G240" s="36">
        <v>318</v>
      </c>
      <c r="H240" s="36">
        <v>465</v>
      </c>
      <c r="I240" s="36">
        <v>547</v>
      </c>
      <c r="J240">
        <f>HLOOKUP(CONCATENATE("Teilnehmer  ",$B240),'Experiment 1'!$A$2:$M$33,32,FALSE)</f>
        <v>1</v>
      </c>
      <c r="K240">
        <f>HLOOKUP(CONCATENATE("Teilnehmer  ",$B240),'Experiment 2'!$A$2:$M$33,32,FALSE)</f>
        <v>3</v>
      </c>
      <c r="L240">
        <f>HLOOKUP(CONCATENATE("Teilnehmer  ",$B240),'Experiment 3'!$A$2:$M$33,32,FALSE)</f>
        <v>7</v>
      </c>
      <c r="M240" t="str">
        <f t="shared" ref="M240:O240" si="275">IF(G240&lt;=200,"&lt;=200ms",IF(G240&lt;=400,"201-400ms",IF(G240&lt;=600,"401-600ms",IF(G240&lt;=800,"601-800ms",IF(G240&lt;1000,"801-1000ms",IF(G240&lt;=1200,"1001-1200ms",IF(G240&lt;=1400,"1201-1400ms",IF(G240&lt;=1600,"1401-1600ms",IF(G240&lt;=1800,"1601-1800ms",IF(G240&lt;=2000,"1801-2000ms","&gt;2000ms"))))))))))</f>
        <v>201-400ms</v>
      </c>
      <c r="N240" t="str">
        <f t="shared" si="275"/>
        <v>401-600ms</v>
      </c>
      <c r="O240" t="str">
        <f t="shared" si="275"/>
        <v>401-600ms</v>
      </c>
      <c r="P240">
        <v>1</v>
      </c>
      <c r="Q240" s="25"/>
    </row>
    <row r="241" spans="1:17" ht="15.75" customHeight="1">
      <c r="A241" t="str">
        <f t="shared" si="0"/>
        <v>8 28</v>
      </c>
      <c r="B241">
        <v>8</v>
      </c>
      <c r="C241">
        <f>IF(VLOOKUP($B241,$R$19:$U$31,3,FALSE)&lt;&gt;"",VLOOKUP($B241,$R$19:$U$31,3,FALSE),"")</f>
        <v>22</v>
      </c>
      <c r="D241" t="str">
        <f>IF(VLOOKUP($B241,$R$19:$U$31,4,FALSE)&lt;&gt;"",VLOOKUP($B241,$R$19:$U$31,4,FALSE),"")</f>
        <v>weiblich</v>
      </c>
      <c r="E241" t="str">
        <f t="shared" si="1"/>
        <v>18-24 Jahre</v>
      </c>
      <c r="F241">
        <v>28</v>
      </c>
      <c r="G241" s="36">
        <v>273</v>
      </c>
      <c r="H241" s="36">
        <v>482</v>
      </c>
      <c r="I241" s="36">
        <v>580</v>
      </c>
      <c r="J241">
        <f>HLOOKUP(CONCATENATE("Teilnehmer  ",$B241),'Experiment 1'!$A$2:$M$33,32,FALSE)</f>
        <v>1</v>
      </c>
      <c r="K241">
        <f>HLOOKUP(CONCATENATE("Teilnehmer  ",$B241),'Experiment 2'!$A$2:$M$33,32,FALSE)</f>
        <v>3</v>
      </c>
      <c r="L241">
        <f>HLOOKUP(CONCATENATE("Teilnehmer  ",$B241),'Experiment 3'!$A$2:$M$33,32,FALSE)</f>
        <v>7</v>
      </c>
      <c r="M241" t="str">
        <f t="shared" ref="M241:O241" si="276">IF(G241&lt;=200,"&lt;=200ms",IF(G241&lt;=400,"201-400ms",IF(G241&lt;=600,"401-600ms",IF(G241&lt;=800,"601-800ms",IF(G241&lt;1000,"801-1000ms",IF(G241&lt;=1200,"1001-1200ms",IF(G241&lt;=1400,"1201-1400ms",IF(G241&lt;=1600,"1401-1600ms",IF(G241&lt;=1800,"1601-1800ms",IF(G241&lt;=2000,"1801-2000ms","&gt;2000ms"))))))))))</f>
        <v>201-400ms</v>
      </c>
      <c r="N241" t="str">
        <f t="shared" si="276"/>
        <v>401-600ms</v>
      </c>
      <c r="O241" t="str">
        <f t="shared" si="276"/>
        <v>401-600ms</v>
      </c>
      <c r="P241">
        <v>1</v>
      </c>
      <c r="Q241" s="25"/>
    </row>
    <row r="242" spans="1:17" ht="15.75" customHeight="1">
      <c r="A242" t="str">
        <f t="shared" si="0"/>
        <v>8 29</v>
      </c>
      <c r="B242">
        <v>8</v>
      </c>
      <c r="C242">
        <f>IF(VLOOKUP($B242,$R$19:$U$31,3,FALSE)&lt;&gt;"",VLOOKUP($B242,$R$19:$U$31,3,FALSE),"")</f>
        <v>22</v>
      </c>
      <c r="D242" t="str">
        <f>IF(VLOOKUP($B242,$R$19:$U$31,4,FALSE)&lt;&gt;"",VLOOKUP($B242,$R$19:$U$31,4,FALSE),"")</f>
        <v>weiblich</v>
      </c>
      <c r="E242" t="str">
        <f t="shared" si="1"/>
        <v>18-24 Jahre</v>
      </c>
      <c r="F242">
        <v>29</v>
      </c>
      <c r="G242" s="36">
        <v>381</v>
      </c>
      <c r="H242" s="36">
        <v>522</v>
      </c>
      <c r="I242" s="36">
        <v>600</v>
      </c>
      <c r="J242">
        <f>HLOOKUP(CONCATENATE("Teilnehmer  ",$B242),'Experiment 1'!$A$2:$M$33,32,FALSE)</f>
        <v>1</v>
      </c>
      <c r="K242">
        <f>HLOOKUP(CONCATENATE("Teilnehmer  ",$B242),'Experiment 2'!$A$2:$M$33,32,FALSE)</f>
        <v>3</v>
      </c>
      <c r="L242">
        <f>HLOOKUP(CONCATENATE("Teilnehmer  ",$B242),'Experiment 3'!$A$2:$M$33,32,FALSE)</f>
        <v>7</v>
      </c>
      <c r="M242" t="str">
        <f t="shared" ref="M242:O242" si="277">IF(G242&lt;=200,"&lt;=200ms",IF(G242&lt;=400,"201-400ms",IF(G242&lt;=600,"401-600ms",IF(G242&lt;=800,"601-800ms",IF(G242&lt;1000,"801-1000ms",IF(G242&lt;=1200,"1001-1200ms",IF(G242&lt;=1400,"1201-1400ms",IF(G242&lt;=1600,"1401-1600ms",IF(G242&lt;=1800,"1601-1800ms",IF(G242&lt;=2000,"1801-2000ms","&gt;2000ms"))))))))))</f>
        <v>201-400ms</v>
      </c>
      <c r="N242" t="str">
        <f t="shared" si="277"/>
        <v>401-600ms</v>
      </c>
      <c r="O242" t="str">
        <f t="shared" si="277"/>
        <v>401-600ms</v>
      </c>
      <c r="P242">
        <v>1</v>
      </c>
      <c r="Q242" s="25"/>
    </row>
    <row r="243" spans="1:17" ht="15.75" customHeight="1">
      <c r="A243" t="str">
        <f t="shared" si="0"/>
        <v>8 30</v>
      </c>
      <c r="B243">
        <v>8</v>
      </c>
      <c r="C243">
        <f>IF(VLOOKUP($B243,$R$19:$U$31,3,FALSE)&lt;&gt;"",VLOOKUP($B243,$R$19:$U$31,3,FALSE),"")</f>
        <v>22</v>
      </c>
      <c r="D243" t="str">
        <f>IF(VLOOKUP($B243,$R$19:$U$31,4,FALSE)&lt;&gt;"",VLOOKUP($B243,$R$19:$U$31,4,FALSE),"")</f>
        <v>weiblich</v>
      </c>
      <c r="E243" t="str">
        <f t="shared" si="1"/>
        <v>18-24 Jahre</v>
      </c>
      <c r="F243">
        <v>30</v>
      </c>
      <c r="G243" s="36">
        <v>334</v>
      </c>
      <c r="H243" s="36">
        <v>499</v>
      </c>
      <c r="I243" s="36">
        <v>689</v>
      </c>
      <c r="J243">
        <f>HLOOKUP(CONCATENATE("Teilnehmer  ",$B243),'Experiment 1'!$A$2:$M$33,32,FALSE)</f>
        <v>1</v>
      </c>
      <c r="K243">
        <f>HLOOKUP(CONCATENATE("Teilnehmer  ",$B243),'Experiment 2'!$A$2:$M$33,32,FALSE)</f>
        <v>3</v>
      </c>
      <c r="L243">
        <f>HLOOKUP(CONCATENATE("Teilnehmer  ",$B243),'Experiment 3'!$A$2:$M$33,32,FALSE)</f>
        <v>7</v>
      </c>
      <c r="M243" t="str">
        <f t="shared" ref="M243:O243" si="278">IF(G243&lt;=200,"&lt;=200ms",IF(G243&lt;=400,"201-400ms",IF(G243&lt;=600,"401-600ms",IF(G243&lt;=800,"601-800ms",IF(G243&lt;1000,"801-1000ms",IF(G243&lt;=1200,"1001-1200ms",IF(G243&lt;=1400,"1201-1400ms",IF(G243&lt;=1600,"1401-1600ms",IF(G243&lt;=1800,"1601-1800ms",IF(G243&lt;=2000,"1801-2000ms","&gt;2000ms"))))))))))</f>
        <v>201-400ms</v>
      </c>
      <c r="N243" t="str">
        <f t="shared" si="278"/>
        <v>401-600ms</v>
      </c>
      <c r="O243" t="str">
        <f t="shared" si="278"/>
        <v>601-800ms</v>
      </c>
      <c r="P243">
        <v>1</v>
      </c>
      <c r="Q243" s="25"/>
    </row>
    <row r="244" spans="1:17" ht="15.75" customHeight="1">
      <c r="A244" t="str">
        <f t="shared" si="0"/>
        <v>9 1</v>
      </c>
      <c r="B244">
        <v>9</v>
      </c>
      <c r="C244">
        <f>IF(VLOOKUP($B244,$R$19:$U$31,3,FALSE)&lt;&gt;"",VLOOKUP($B244,$R$19:$U$31,3,FALSE),"")</f>
        <v>23</v>
      </c>
      <c r="D244" t="str">
        <f>IF(VLOOKUP($B244,$R$19:$U$31,4,FALSE)&lt;&gt;"",VLOOKUP($B244,$R$19:$U$31,4,FALSE),"")</f>
        <v>weiblich</v>
      </c>
      <c r="E244" t="str">
        <f t="shared" si="1"/>
        <v>18-24 Jahre</v>
      </c>
      <c r="F244">
        <v>1</v>
      </c>
      <c r="G244" s="37">
        <v>1087</v>
      </c>
      <c r="H244" s="36">
        <v>352</v>
      </c>
      <c r="I244" s="36">
        <v>1519</v>
      </c>
      <c r="J244">
        <f>HLOOKUP(CONCATENATE("Teilnehmer  ",$B244),'Experiment 1'!$A$2:$M$33,32,FALSE)</f>
        <v>1</v>
      </c>
      <c r="K244">
        <f>HLOOKUP(CONCATENATE("Teilnehmer  ",$B244),'Experiment 2'!$A$2:$M$33,32,FALSE)</f>
        <v>7</v>
      </c>
      <c r="L244">
        <f>HLOOKUP(CONCATENATE("Teilnehmer  ",$B244),'Experiment 3'!$A$2:$M$33,32,FALSE)</f>
        <v>2</v>
      </c>
      <c r="M244" t="str">
        <f t="shared" ref="M244:O244" si="279">IF(G244&lt;=200,"&lt;=200ms",IF(G244&lt;=400,"201-400ms",IF(G244&lt;=600,"401-600ms",IF(G244&lt;=800,"601-800ms",IF(G244&lt;1000,"801-1000ms",IF(G244&lt;=1200,"1001-1200ms",IF(G244&lt;=1400,"1201-1400ms",IF(G244&lt;=1600,"1401-1600ms",IF(G244&lt;=1800,"1601-1800ms",IF(G244&lt;=2000,"1801-2000ms","&gt;2000ms"))))))))))</f>
        <v>1001-1200ms</v>
      </c>
      <c r="N244" t="str">
        <f t="shared" si="279"/>
        <v>201-400ms</v>
      </c>
      <c r="O244" t="str">
        <f t="shared" si="279"/>
        <v>1401-1600ms</v>
      </c>
      <c r="P244">
        <v>1</v>
      </c>
      <c r="Q244" s="25"/>
    </row>
    <row r="245" spans="1:17" ht="15.75" customHeight="1">
      <c r="A245" t="str">
        <f t="shared" si="0"/>
        <v>9 2</v>
      </c>
      <c r="B245">
        <v>9</v>
      </c>
      <c r="C245">
        <f>IF(VLOOKUP($B245,$R$19:$U$31,3,FALSE)&lt;&gt;"",VLOOKUP($B245,$R$19:$U$31,3,FALSE),"")</f>
        <v>23</v>
      </c>
      <c r="D245" t="str">
        <f>IF(VLOOKUP($B245,$R$19:$U$31,4,FALSE)&lt;&gt;"",VLOOKUP($B245,$R$19:$U$31,4,FALSE),"")</f>
        <v>weiblich</v>
      </c>
      <c r="E245" t="str">
        <f t="shared" si="1"/>
        <v>18-24 Jahre</v>
      </c>
      <c r="F245">
        <v>2</v>
      </c>
      <c r="G245" s="37">
        <v>610</v>
      </c>
      <c r="H245" s="36">
        <v>398</v>
      </c>
      <c r="I245" s="36">
        <v>1061</v>
      </c>
      <c r="J245">
        <f>HLOOKUP(CONCATENATE("Teilnehmer  ",$B245),'Experiment 1'!$A$2:$M$33,32,FALSE)</f>
        <v>1</v>
      </c>
      <c r="K245">
        <f>HLOOKUP(CONCATENATE("Teilnehmer  ",$B245),'Experiment 2'!$A$2:$M$33,32,FALSE)</f>
        <v>7</v>
      </c>
      <c r="L245">
        <f>HLOOKUP(CONCATENATE("Teilnehmer  ",$B245),'Experiment 3'!$A$2:$M$33,32,FALSE)</f>
        <v>2</v>
      </c>
      <c r="M245" t="str">
        <f t="shared" ref="M245:O245" si="280">IF(G245&lt;=200,"&lt;=200ms",IF(G245&lt;=400,"201-400ms",IF(G245&lt;=600,"401-600ms",IF(G245&lt;=800,"601-800ms",IF(G245&lt;1000,"801-1000ms",IF(G245&lt;=1200,"1001-1200ms",IF(G245&lt;=1400,"1201-1400ms",IF(G245&lt;=1600,"1401-1600ms",IF(G245&lt;=1800,"1601-1800ms",IF(G245&lt;=2000,"1801-2000ms","&gt;2000ms"))))))))))</f>
        <v>601-800ms</v>
      </c>
      <c r="N245" t="str">
        <f t="shared" si="280"/>
        <v>201-400ms</v>
      </c>
      <c r="O245" t="str">
        <f t="shared" si="280"/>
        <v>1001-1200ms</v>
      </c>
      <c r="P245">
        <v>1</v>
      </c>
      <c r="Q245" s="25"/>
    </row>
    <row r="246" spans="1:17" ht="15.75" customHeight="1">
      <c r="A246" t="str">
        <f t="shared" si="0"/>
        <v>9 3</v>
      </c>
      <c r="B246">
        <v>9</v>
      </c>
      <c r="C246">
        <f>IF(VLOOKUP($B246,$R$19:$U$31,3,FALSE)&lt;&gt;"",VLOOKUP($B246,$R$19:$U$31,3,FALSE),"")</f>
        <v>23</v>
      </c>
      <c r="D246" t="str">
        <f>IF(VLOOKUP($B246,$R$19:$U$31,4,FALSE)&lt;&gt;"",VLOOKUP($B246,$R$19:$U$31,4,FALSE),"")</f>
        <v>weiblich</v>
      </c>
      <c r="E246" t="str">
        <f t="shared" si="1"/>
        <v>18-24 Jahre</v>
      </c>
      <c r="F246">
        <v>3</v>
      </c>
      <c r="G246" s="37">
        <v>630</v>
      </c>
      <c r="H246" s="36">
        <v>357</v>
      </c>
      <c r="I246" s="36">
        <v>1088</v>
      </c>
      <c r="J246">
        <f>HLOOKUP(CONCATENATE("Teilnehmer  ",$B246),'Experiment 1'!$A$2:$M$33,32,FALSE)</f>
        <v>1</v>
      </c>
      <c r="K246">
        <f>HLOOKUP(CONCATENATE("Teilnehmer  ",$B246),'Experiment 2'!$A$2:$M$33,32,FALSE)</f>
        <v>7</v>
      </c>
      <c r="L246">
        <f>HLOOKUP(CONCATENATE("Teilnehmer  ",$B246),'Experiment 3'!$A$2:$M$33,32,FALSE)</f>
        <v>2</v>
      </c>
      <c r="M246" t="str">
        <f t="shared" ref="M246:O246" si="281">IF(G246&lt;=200,"&lt;=200ms",IF(G246&lt;=400,"201-400ms",IF(G246&lt;=600,"401-600ms",IF(G246&lt;=800,"601-800ms",IF(G246&lt;1000,"801-1000ms",IF(G246&lt;=1200,"1001-1200ms",IF(G246&lt;=1400,"1201-1400ms",IF(G246&lt;=1600,"1401-1600ms",IF(G246&lt;=1800,"1601-1800ms",IF(G246&lt;=2000,"1801-2000ms","&gt;2000ms"))))))))))</f>
        <v>601-800ms</v>
      </c>
      <c r="N246" t="str">
        <f t="shared" si="281"/>
        <v>201-400ms</v>
      </c>
      <c r="O246" t="str">
        <f t="shared" si="281"/>
        <v>1001-1200ms</v>
      </c>
      <c r="P246">
        <v>1</v>
      </c>
      <c r="Q246" s="25"/>
    </row>
    <row r="247" spans="1:17" ht="15.75" customHeight="1">
      <c r="A247" t="str">
        <f t="shared" si="0"/>
        <v>9 4</v>
      </c>
      <c r="B247">
        <v>9</v>
      </c>
      <c r="C247">
        <f>IF(VLOOKUP($B247,$R$19:$U$31,3,FALSE)&lt;&gt;"",VLOOKUP($B247,$R$19:$U$31,3,FALSE),"")</f>
        <v>23</v>
      </c>
      <c r="D247" t="str">
        <f>IF(VLOOKUP($B247,$R$19:$U$31,4,FALSE)&lt;&gt;"",VLOOKUP($B247,$R$19:$U$31,4,FALSE),"")</f>
        <v>weiblich</v>
      </c>
      <c r="E247" t="str">
        <f t="shared" si="1"/>
        <v>18-24 Jahre</v>
      </c>
      <c r="F247">
        <v>4</v>
      </c>
      <c r="G247" s="37">
        <v>554</v>
      </c>
      <c r="H247" s="36">
        <v>353</v>
      </c>
      <c r="I247" s="36">
        <v>920</v>
      </c>
      <c r="J247">
        <f>HLOOKUP(CONCATENATE("Teilnehmer  ",$B247),'Experiment 1'!$A$2:$M$33,32,FALSE)</f>
        <v>1</v>
      </c>
      <c r="K247">
        <f>HLOOKUP(CONCATENATE("Teilnehmer  ",$B247),'Experiment 2'!$A$2:$M$33,32,FALSE)</f>
        <v>7</v>
      </c>
      <c r="L247">
        <f>HLOOKUP(CONCATENATE("Teilnehmer  ",$B247),'Experiment 3'!$A$2:$M$33,32,FALSE)</f>
        <v>2</v>
      </c>
      <c r="M247" t="str">
        <f t="shared" ref="M247:O247" si="282">IF(G247&lt;=200,"&lt;=200ms",IF(G247&lt;=400,"201-400ms",IF(G247&lt;=600,"401-600ms",IF(G247&lt;=800,"601-800ms",IF(G247&lt;1000,"801-1000ms",IF(G247&lt;=1200,"1001-1200ms",IF(G247&lt;=1400,"1201-1400ms",IF(G247&lt;=1600,"1401-1600ms",IF(G247&lt;=1800,"1601-1800ms",IF(G247&lt;=2000,"1801-2000ms","&gt;2000ms"))))))))))</f>
        <v>401-600ms</v>
      </c>
      <c r="N247" t="str">
        <f t="shared" si="282"/>
        <v>201-400ms</v>
      </c>
      <c r="O247" t="str">
        <f t="shared" si="282"/>
        <v>801-1000ms</v>
      </c>
      <c r="P247">
        <v>1</v>
      </c>
      <c r="Q247" s="25"/>
    </row>
    <row r="248" spans="1:17" ht="15.75" customHeight="1">
      <c r="A248" t="str">
        <f t="shared" si="0"/>
        <v>9 5</v>
      </c>
      <c r="B248">
        <v>9</v>
      </c>
      <c r="C248">
        <f>IF(VLOOKUP($B248,$R$19:$U$31,3,FALSE)&lt;&gt;"",VLOOKUP($B248,$R$19:$U$31,3,FALSE),"")</f>
        <v>23</v>
      </c>
      <c r="D248" t="str">
        <f>IF(VLOOKUP($B248,$R$19:$U$31,4,FALSE)&lt;&gt;"",VLOOKUP($B248,$R$19:$U$31,4,FALSE),"")</f>
        <v>weiblich</v>
      </c>
      <c r="E248" t="str">
        <f t="shared" si="1"/>
        <v>18-24 Jahre</v>
      </c>
      <c r="F248">
        <v>5</v>
      </c>
      <c r="G248" s="37">
        <v>659</v>
      </c>
      <c r="H248" s="36">
        <v>368</v>
      </c>
      <c r="I248" s="36">
        <v>1092</v>
      </c>
      <c r="J248">
        <f>HLOOKUP(CONCATENATE("Teilnehmer  ",$B248),'Experiment 1'!$A$2:$M$33,32,FALSE)</f>
        <v>1</v>
      </c>
      <c r="K248">
        <f>HLOOKUP(CONCATENATE("Teilnehmer  ",$B248),'Experiment 2'!$A$2:$M$33,32,FALSE)</f>
        <v>7</v>
      </c>
      <c r="L248">
        <f>HLOOKUP(CONCATENATE("Teilnehmer  ",$B248),'Experiment 3'!$A$2:$M$33,32,FALSE)</f>
        <v>2</v>
      </c>
      <c r="M248" t="str">
        <f t="shared" ref="M248:O248" si="283">IF(G248&lt;=200,"&lt;=200ms",IF(G248&lt;=400,"201-400ms",IF(G248&lt;=600,"401-600ms",IF(G248&lt;=800,"601-800ms",IF(G248&lt;1000,"801-1000ms",IF(G248&lt;=1200,"1001-1200ms",IF(G248&lt;=1400,"1201-1400ms",IF(G248&lt;=1600,"1401-1600ms",IF(G248&lt;=1800,"1601-1800ms",IF(G248&lt;=2000,"1801-2000ms","&gt;2000ms"))))))))))</f>
        <v>601-800ms</v>
      </c>
      <c r="N248" t="str">
        <f t="shared" si="283"/>
        <v>201-400ms</v>
      </c>
      <c r="O248" t="str">
        <f t="shared" si="283"/>
        <v>1001-1200ms</v>
      </c>
      <c r="P248">
        <v>1</v>
      </c>
      <c r="Q248" s="25"/>
    </row>
    <row r="249" spans="1:17" ht="15.75" customHeight="1">
      <c r="A249" t="str">
        <f t="shared" si="0"/>
        <v>9 6</v>
      </c>
      <c r="B249">
        <v>9</v>
      </c>
      <c r="C249">
        <f>IF(VLOOKUP($B249,$R$19:$U$31,3,FALSE)&lt;&gt;"",VLOOKUP($B249,$R$19:$U$31,3,FALSE),"")</f>
        <v>23</v>
      </c>
      <c r="D249" t="str">
        <f>IF(VLOOKUP($B249,$R$19:$U$31,4,FALSE)&lt;&gt;"",VLOOKUP($B249,$R$19:$U$31,4,FALSE),"")</f>
        <v>weiblich</v>
      </c>
      <c r="E249" t="str">
        <f t="shared" si="1"/>
        <v>18-24 Jahre</v>
      </c>
      <c r="F249">
        <v>6</v>
      </c>
      <c r="G249" s="37">
        <v>505</v>
      </c>
      <c r="H249" s="36">
        <v>590</v>
      </c>
      <c r="I249" s="36">
        <v>1084</v>
      </c>
      <c r="J249">
        <f>HLOOKUP(CONCATENATE("Teilnehmer  ",$B249),'Experiment 1'!$A$2:$M$33,32,FALSE)</f>
        <v>1</v>
      </c>
      <c r="K249">
        <f>HLOOKUP(CONCATENATE("Teilnehmer  ",$B249),'Experiment 2'!$A$2:$M$33,32,FALSE)</f>
        <v>7</v>
      </c>
      <c r="L249">
        <f>HLOOKUP(CONCATENATE("Teilnehmer  ",$B249),'Experiment 3'!$A$2:$M$33,32,FALSE)</f>
        <v>2</v>
      </c>
      <c r="M249" t="str">
        <f t="shared" ref="M249:O249" si="284">IF(G249&lt;=200,"&lt;=200ms",IF(G249&lt;=400,"201-400ms",IF(G249&lt;=600,"401-600ms",IF(G249&lt;=800,"601-800ms",IF(G249&lt;1000,"801-1000ms",IF(G249&lt;=1200,"1001-1200ms",IF(G249&lt;=1400,"1201-1400ms",IF(G249&lt;=1600,"1401-1600ms",IF(G249&lt;=1800,"1601-1800ms",IF(G249&lt;=2000,"1801-2000ms","&gt;2000ms"))))))))))</f>
        <v>401-600ms</v>
      </c>
      <c r="N249" t="str">
        <f t="shared" si="284"/>
        <v>401-600ms</v>
      </c>
      <c r="O249" t="str">
        <f t="shared" si="284"/>
        <v>1001-1200ms</v>
      </c>
      <c r="P249">
        <v>1</v>
      </c>
      <c r="Q249" s="25"/>
    </row>
    <row r="250" spans="1:17" ht="15.75" customHeight="1">
      <c r="A250" t="str">
        <f t="shared" si="0"/>
        <v>9 7</v>
      </c>
      <c r="B250">
        <v>9</v>
      </c>
      <c r="C250">
        <f>IF(VLOOKUP($B250,$R$19:$U$31,3,FALSE)&lt;&gt;"",VLOOKUP($B250,$R$19:$U$31,3,FALSE),"")</f>
        <v>23</v>
      </c>
      <c r="D250" t="str">
        <f>IF(VLOOKUP($B250,$R$19:$U$31,4,FALSE)&lt;&gt;"",VLOOKUP($B250,$R$19:$U$31,4,FALSE),"")</f>
        <v>weiblich</v>
      </c>
      <c r="E250" t="str">
        <f t="shared" si="1"/>
        <v>18-24 Jahre</v>
      </c>
      <c r="F250">
        <v>7</v>
      </c>
      <c r="G250" s="37">
        <v>576</v>
      </c>
      <c r="H250" s="36">
        <v>288</v>
      </c>
      <c r="I250" s="36">
        <v>655</v>
      </c>
      <c r="J250">
        <f>HLOOKUP(CONCATENATE("Teilnehmer  ",$B250),'Experiment 1'!$A$2:$M$33,32,FALSE)</f>
        <v>1</v>
      </c>
      <c r="K250">
        <f>HLOOKUP(CONCATENATE("Teilnehmer  ",$B250),'Experiment 2'!$A$2:$M$33,32,FALSE)</f>
        <v>7</v>
      </c>
      <c r="L250">
        <f>HLOOKUP(CONCATENATE("Teilnehmer  ",$B250),'Experiment 3'!$A$2:$M$33,32,FALSE)</f>
        <v>2</v>
      </c>
      <c r="M250" t="str">
        <f t="shared" ref="M250:O250" si="285">IF(G250&lt;=200,"&lt;=200ms",IF(G250&lt;=400,"201-400ms",IF(G250&lt;=600,"401-600ms",IF(G250&lt;=800,"601-800ms",IF(G250&lt;1000,"801-1000ms",IF(G250&lt;=1200,"1001-1200ms",IF(G250&lt;=1400,"1201-1400ms",IF(G250&lt;=1600,"1401-1600ms",IF(G250&lt;=1800,"1601-1800ms",IF(G250&lt;=2000,"1801-2000ms","&gt;2000ms"))))))))))</f>
        <v>401-600ms</v>
      </c>
      <c r="N250" t="str">
        <f t="shared" si="285"/>
        <v>201-400ms</v>
      </c>
      <c r="O250" t="str">
        <f t="shared" si="285"/>
        <v>601-800ms</v>
      </c>
      <c r="P250">
        <v>1</v>
      </c>
      <c r="Q250" s="25"/>
    </row>
    <row r="251" spans="1:17" ht="15.75" customHeight="1">
      <c r="A251" t="str">
        <f t="shared" si="0"/>
        <v>9 8</v>
      </c>
      <c r="B251">
        <v>9</v>
      </c>
      <c r="C251">
        <f>IF(VLOOKUP($B251,$R$19:$U$31,3,FALSE)&lt;&gt;"",VLOOKUP($B251,$R$19:$U$31,3,FALSE),"")</f>
        <v>23</v>
      </c>
      <c r="D251" t="str">
        <f>IF(VLOOKUP($B251,$R$19:$U$31,4,FALSE)&lt;&gt;"",VLOOKUP($B251,$R$19:$U$31,4,FALSE),"")</f>
        <v>weiblich</v>
      </c>
      <c r="E251" t="str">
        <f t="shared" si="1"/>
        <v>18-24 Jahre</v>
      </c>
      <c r="F251">
        <v>8</v>
      </c>
      <c r="G251" s="37">
        <v>591</v>
      </c>
      <c r="H251" s="36">
        <v>490</v>
      </c>
      <c r="I251" s="36">
        <v>861</v>
      </c>
      <c r="J251">
        <f>HLOOKUP(CONCATENATE("Teilnehmer  ",$B251),'Experiment 1'!$A$2:$M$33,32,FALSE)</f>
        <v>1</v>
      </c>
      <c r="K251">
        <f>HLOOKUP(CONCATENATE("Teilnehmer  ",$B251),'Experiment 2'!$A$2:$M$33,32,FALSE)</f>
        <v>7</v>
      </c>
      <c r="L251">
        <f>HLOOKUP(CONCATENATE("Teilnehmer  ",$B251),'Experiment 3'!$A$2:$M$33,32,FALSE)</f>
        <v>2</v>
      </c>
      <c r="M251" t="str">
        <f t="shared" ref="M251:O251" si="286">IF(G251&lt;=200,"&lt;=200ms",IF(G251&lt;=400,"201-400ms",IF(G251&lt;=600,"401-600ms",IF(G251&lt;=800,"601-800ms",IF(G251&lt;1000,"801-1000ms",IF(G251&lt;=1200,"1001-1200ms",IF(G251&lt;=1400,"1201-1400ms",IF(G251&lt;=1600,"1401-1600ms",IF(G251&lt;=1800,"1601-1800ms",IF(G251&lt;=2000,"1801-2000ms","&gt;2000ms"))))))))))</f>
        <v>401-600ms</v>
      </c>
      <c r="N251" t="str">
        <f t="shared" si="286"/>
        <v>401-600ms</v>
      </c>
      <c r="O251" t="str">
        <f t="shared" si="286"/>
        <v>801-1000ms</v>
      </c>
      <c r="P251">
        <v>1</v>
      </c>
      <c r="Q251" s="25"/>
    </row>
    <row r="252" spans="1:17" ht="15.75" customHeight="1">
      <c r="A252" t="str">
        <f t="shared" si="0"/>
        <v>9 9</v>
      </c>
      <c r="B252">
        <v>9</v>
      </c>
      <c r="C252">
        <f>IF(VLOOKUP($B252,$R$19:$U$31,3,FALSE)&lt;&gt;"",VLOOKUP($B252,$R$19:$U$31,3,FALSE),"")</f>
        <v>23</v>
      </c>
      <c r="D252" t="str">
        <f>IF(VLOOKUP($B252,$R$19:$U$31,4,FALSE)&lt;&gt;"",VLOOKUP($B252,$R$19:$U$31,4,FALSE),"")</f>
        <v>weiblich</v>
      </c>
      <c r="E252" t="str">
        <f t="shared" si="1"/>
        <v>18-24 Jahre</v>
      </c>
      <c r="F252">
        <v>9</v>
      </c>
      <c r="G252" s="37">
        <v>683</v>
      </c>
      <c r="H252" s="36">
        <v>440</v>
      </c>
      <c r="I252" s="36">
        <v>1272</v>
      </c>
      <c r="J252">
        <f>HLOOKUP(CONCATENATE("Teilnehmer  ",$B252),'Experiment 1'!$A$2:$M$33,32,FALSE)</f>
        <v>1</v>
      </c>
      <c r="K252">
        <f>HLOOKUP(CONCATENATE("Teilnehmer  ",$B252),'Experiment 2'!$A$2:$M$33,32,FALSE)</f>
        <v>7</v>
      </c>
      <c r="L252">
        <f>HLOOKUP(CONCATENATE("Teilnehmer  ",$B252),'Experiment 3'!$A$2:$M$33,32,FALSE)</f>
        <v>2</v>
      </c>
      <c r="M252" t="str">
        <f t="shared" ref="M252:O252" si="287">IF(G252&lt;=200,"&lt;=200ms",IF(G252&lt;=400,"201-400ms",IF(G252&lt;=600,"401-600ms",IF(G252&lt;=800,"601-800ms",IF(G252&lt;1000,"801-1000ms",IF(G252&lt;=1200,"1001-1200ms",IF(G252&lt;=1400,"1201-1400ms",IF(G252&lt;=1600,"1401-1600ms",IF(G252&lt;=1800,"1601-1800ms",IF(G252&lt;=2000,"1801-2000ms","&gt;2000ms"))))))))))</f>
        <v>601-800ms</v>
      </c>
      <c r="N252" t="str">
        <f t="shared" si="287"/>
        <v>401-600ms</v>
      </c>
      <c r="O252" t="str">
        <f t="shared" si="287"/>
        <v>1201-1400ms</v>
      </c>
      <c r="P252">
        <v>1</v>
      </c>
      <c r="Q252" s="25"/>
    </row>
    <row r="253" spans="1:17" ht="15.75" customHeight="1">
      <c r="A253" t="str">
        <f t="shared" si="0"/>
        <v>9 10</v>
      </c>
      <c r="B253">
        <v>9</v>
      </c>
      <c r="C253">
        <f>IF(VLOOKUP($B253,$R$19:$U$31,3,FALSE)&lt;&gt;"",VLOOKUP($B253,$R$19:$U$31,3,FALSE),"")</f>
        <v>23</v>
      </c>
      <c r="D253" t="str">
        <f>IF(VLOOKUP($B253,$R$19:$U$31,4,FALSE)&lt;&gt;"",VLOOKUP($B253,$R$19:$U$31,4,FALSE),"")</f>
        <v>weiblich</v>
      </c>
      <c r="E253" t="str">
        <f t="shared" si="1"/>
        <v>18-24 Jahre</v>
      </c>
      <c r="F253">
        <v>10</v>
      </c>
      <c r="G253" s="37">
        <v>695</v>
      </c>
      <c r="H253" s="36">
        <v>350</v>
      </c>
      <c r="I253" s="36">
        <v>713</v>
      </c>
      <c r="J253">
        <f>HLOOKUP(CONCATENATE("Teilnehmer  ",$B253),'Experiment 1'!$A$2:$M$33,32,FALSE)</f>
        <v>1</v>
      </c>
      <c r="K253">
        <f>HLOOKUP(CONCATENATE("Teilnehmer  ",$B253),'Experiment 2'!$A$2:$M$33,32,FALSE)</f>
        <v>7</v>
      </c>
      <c r="L253">
        <f>HLOOKUP(CONCATENATE("Teilnehmer  ",$B253),'Experiment 3'!$A$2:$M$33,32,FALSE)</f>
        <v>2</v>
      </c>
      <c r="M253" t="str">
        <f t="shared" ref="M253:O253" si="288">IF(G253&lt;=200,"&lt;=200ms",IF(G253&lt;=400,"201-400ms",IF(G253&lt;=600,"401-600ms",IF(G253&lt;=800,"601-800ms",IF(G253&lt;1000,"801-1000ms",IF(G253&lt;=1200,"1001-1200ms",IF(G253&lt;=1400,"1201-1400ms",IF(G253&lt;=1600,"1401-1600ms",IF(G253&lt;=1800,"1601-1800ms",IF(G253&lt;=2000,"1801-2000ms","&gt;2000ms"))))))))))</f>
        <v>601-800ms</v>
      </c>
      <c r="N253" t="str">
        <f t="shared" si="288"/>
        <v>201-400ms</v>
      </c>
      <c r="O253" t="str">
        <f t="shared" si="288"/>
        <v>601-800ms</v>
      </c>
      <c r="P253">
        <v>1</v>
      </c>
      <c r="Q253" s="25"/>
    </row>
    <row r="254" spans="1:17" ht="15.75" customHeight="1">
      <c r="A254" t="str">
        <f t="shared" si="0"/>
        <v>9 11</v>
      </c>
      <c r="B254">
        <v>9</v>
      </c>
      <c r="C254">
        <f>IF(VLOOKUP($B254,$R$19:$U$31,3,FALSE)&lt;&gt;"",VLOOKUP($B254,$R$19:$U$31,3,FALSE),"")</f>
        <v>23</v>
      </c>
      <c r="D254" t="str">
        <f>IF(VLOOKUP($B254,$R$19:$U$31,4,FALSE)&lt;&gt;"",VLOOKUP($B254,$R$19:$U$31,4,FALSE),"")</f>
        <v>weiblich</v>
      </c>
      <c r="E254" t="str">
        <f t="shared" si="1"/>
        <v>18-24 Jahre</v>
      </c>
      <c r="F254">
        <v>11</v>
      </c>
      <c r="G254" s="37">
        <v>728</v>
      </c>
      <c r="H254" s="36">
        <v>341</v>
      </c>
      <c r="I254" s="36">
        <v>589</v>
      </c>
      <c r="J254">
        <f>HLOOKUP(CONCATENATE("Teilnehmer  ",$B254),'Experiment 1'!$A$2:$M$33,32,FALSE)</f>
        <v>1</v>
      </c>
      <c r="K254">
        <f>HLOOKUP(CONCATENATE("Teilnehmer  ",$B254),'Experiment 2'!$A$2:$M$33,32,FALSE)</f>
        <v>7</v>
      </c>
      <c r="L254">
        <f>HLOOKUP(CONCATENATE("Teilnehmer  ",$B254),'Experiment 3'!$A$2:$M$33,32,FALSE)</f>
        <v>2</v>
      </c>
      <c r="M254" t="str">
        <f t="shared" ref="M254:O254" si="289">IF(G254&lt;=200,"&lt;=200ms",IF(G254&lt;=400,"201-400ms",IF(G254&lt;=600,"401-600ms",IF(G254&lt;=800,"601-800ms",IF(G254&lt;1000,"801-1000ms",IF(G254&lt;=1200,"1001-1200ms",IF(G254&lt;=1400,"1201-1400ms",IF(G254&lt;=1600,"1401-1600ms",IF(G254&lt;=1800,"1601-1800ms",IF(G254&lt;=2000,"1801-2000ms","&gt;2000ms"))))))))))</f>
        <v>601-800ms</v>
      </c>
      <c r="N254" t="str">
        <f t="shared" si="289"/>
        <v>201-400ms</v>
      </c>
      <c r="O254" t="str">
        <f t="shared" si="289"/>
        <v>401-600ms</v>
      </c>
      <c r="P254">
        <v>1</v>
      </c>
      <c r="Q254" s="25"/>
    </row>
    <row r="255" spans="1:17" ht="15.75" customHeight="1">
      <c r="A255" t="str">
        <f t="shared" si="0"/>
        <v>9 12</v>
      </c>
      <c r="B255">
        <v>9</v>
      </c>
      <c r="C255">
        <f>IF(VLOOKUP($B255,$R$19:$U$31,3,FALSE)&lt;&gt;"",VLOOKUP($B255,$R$19:$U$31,3,FALSE),"")</f>
        <v>23</v>
      </c>
      <c r="D255" t="str">
        <f>IF(VLOOKUP($B255,$R$19:$U$31,4,FALSE)&lt;&gt;"",VLOOKUP($B255,$R$19:$U$31,4,FALSE),"")</f>
        <v>weiblich</v>
      </c>
      <c r="E255" t="str">
        <f t="shared" si="1"/>
        <v>18-24 Jahre</v>
      </c>
      <c r="F255">
        <v>12</v>
      </c>
      <c r="G255" s="37">
        <v>768</v>
      </c>
      <c r="H255" s="36">
        <v>648</v>
      </c>
      <c r="I255" s="36">
        <v>900</v>
      </c>
      <c r="J255">
        <f>HLOOKUP(CONCATENATE("Teilnehmer  ",$B255),'Experiment 1'!$A$2:$M$33,32,FALSE)</f>
        <v>1</v>
      </c>
      <c r="K255">
        <f>HLOOKUP(CONCATENATE("Teilnehmer  ",$B255),'Experiment 2'!$A$2:$M$33,32,FALSE)</f>
        <v>7</v>
      </c>
      <c r="L255">
        <f>HLOOKUP(CONCATENATE("Teilnehmer  ",$B255),'Experiment 3'!$A$2:$M$33,32,FALSE)</f>
        <v>2</v>
      </c>
      <c r="M255" t="str">
        <f t="shared" ref="M255:O255" si="290">IF(G255&lt;=200,"&lt;=200ms",IF(G255&lt;=400,"201-400ms",IF(G255&lt;=600,"401-600ms",IF(G255&lt;=800,"601-800ms",IF(G255&lt;1000,"801-1000ms",IF(G255&lt;=1200,"1001-1200ms",IF(G255&lt;=1400,"1201-1400ms",IF(G255&lt;=1600,"1401-1600ms",IF(G255&lt;=1800,"1601-1800ms",IF(G255&lt;=2000,"1801-2000ms","&gt;2000ms"))))))))))</f>
        <v>601-800ms</v>
      </c>
      <c r="N255" t="str">
        <f t="shared" si="290"/>
        <v>601-800ms</v>
      </c>
      <c r="O255" t="str">
        <f t="shared" si="290"/>
        <v>801-1000ms</v>
      </c>
      <c r="P255">
        <v>1</v>
      </c>
      <c r="Q255" s="25"/>
    </row>
    <row r="256" spans="1:17" ht="15.75" customHeight="1">
      <c r="A256" t="str">
        <f t="shared" si="0"/>
        <v>9 13</v>
      </c>
      <c r="B256">
        <v>9</v>
      </c>
      <c r="C256">
        <f>IF(VLOOKUP($B256,$R$19:$U$31,3,FALSE)&lt;&gt;"",VLOOKUP($B256,$R$19:$U$31,3,FALSE),"")</f>
        <v>23</v>
      </c>
      <c r="D256" t="str">
        <f>IF(VLOOKUP($B256,$R$19:$U$31,4,FALSE)&lt;&gt;"",VLOOKUP($B256,$R$19:$U$31,4,FALSE),"")</f>
        <v>weiblich</v>
      </c>
      <c r="E256" t="str">
        <f t="shared" si="1"/>
        <v>18-24 Jahre</v>
      </c>
      <c r="F256">
        <v>13</v>
      </c>
      <c r="G256" s="36">
        <v>258</v>
      </c>
      <c r="H256" s="36">
        <v>523</v>
      </c>
      <c r="I256" s="36">
        <v>1098</v>
      </c>
      <c r="J256">
        <f>HLOOKUP(CONCATENATE("Teilnehmer  ",$B256),'Experiment 1'!$A$2:$M$33,32,FALSE)</f>
        <v>1</v>
      </c>
      <c r="K256">
        <f>HLOOKUP(CONCATENATE("Teilnehmer  ",$B256),'Experiment 2'!$A$2:$M$33,32,FALSE)</f>
        <v>7</v>
      </c>
      <c r="L256">
        <f>HLOOKUP(CONCATENATE("Teilnehmer  ",$B256),'Experiment 3'!$A$2:$M$33,32,FALSE)</f>
        <v>2</v>
      </c>
      <c r="M256" t="str">
        <f t="shared" ref="M256:O256" si="291">IF(G256&lt;=200,"&lt;=200ms",IF(G256&lt;=400,"201-400ms",IF(G256&lt;=600,"401-600ms",IF(G256&lt;=800,"601-800ms",IF(G256&lt;1000,"801-1000ms",IF(G256&lt;=1200,"1001-1200ms",IF(G256&lt;=1400,"1201-1400ms",IF(G256&lt;=1600,"1401-1600ms",IF(G256&lt;=1800,"1601-1800ms",IF(G256&lt;=2000,"1801-2000ms","&gt;2000ms"))))))))))</f>
        <v>201-400ms</v>
      </c>
      <c r="N256" t="str">
        <f t="shared" si="291"/>
        <v>401-600ms</v>
      </c>
      <c r="O256" t="str">
        <f t="shared" si="291"/>
        <v>1001-1200ms</v>
      </c>
      <c r="P256">
        <v>1</v>
      </c>
      <c r="Q256" s="25"/>
    </row>
    <row r="257" spans="1:17" ht="15.75" customHeight="1">
      <c r="A257" t="str">
        <f t="shared" si="0"/>
        <v>9 14</v>
      </c>
      <c r="B257">
        <v>9</v>
      </c>
      <c r="C257">
        <f>IF(VLOOKUP($B257,$R$19:$U$31,3,FALSE)&lt;&gt;"",VLOOKUP($B257,$R$19:$U$31,3,FALSE),"")</f>
        <v>23</v>
      </c>
      <c r="D257" t="str">
        <f>IF(VLOOKUP($B257,$R$19:$U$31,4,FALSE)&lt;&gt;"",VLOOKUP($B257,$R$19:$U$31,4,FALSE),"")</f>
        <v>weiblich</v>
      </c>
      <c r="E257" t="str">
        <f t="shared" si="1"/>
        <v>18-24 Jahre</v>
      </c>
      <c r="F257">
        <v>14</v>
      </c>
      <c r="G257" s="36">
        <v>319</v>
      </c>
      <c r="H257" s="36">
        <v>324</v>
      </c>
      <c r="I257" s="36">
        <v>780</v>
      </c>
      <c r="J257">
        <f>HLOOKUP(CONCATENATE("Teilnehmer  ",$B257),'Experiment 1'!$A$2:$M$33,32,FALSE)</f>
        <v>1</v>
      </c>
      <c r="K257">
        <f>HLOOKUP(CONCATENATE("Teilnehmer  ",$B257),'Experiment 2'!$A$2:$M$33,32,FALSE)</f>
        <v>7</v>
      </c>
      <c r="L257">
        <f>HLOOKUP(CONCATENATE("Teilnehmer  ",$B257),'Experiment 3'!$A$2:$M$33,32,FALSE)</f>
        <v>2</v>
      </c>
      <c r="M257" t="str">
        <f t="shared" ref="M257:O257" si="292">IF(G257&lt;=200,"&lt;=200ms",IF(G257&lt;=400,"201-400ms",IF(G257&lt;=600,"401-600ms",IF(G257&lt;=800,"601-800ms",IF(G257&lt;1000,"801-1000ms",IF(G257&lt;=1200,"1001-1200ms",IF(G257&lt;=1400,"1201-1400ms",IF(G257&lt;=1600,"1401-1600ms",IF(G257&lt;=1800,"1601-1800ms",IF(G257&lt;=2000,"1801-2000ms","&gt;2000ms"))))))))))</f>
        <v>201-400ms</v>
      </c>
      <c r="N257" t="str">
        <f t="shared" si="292"/>
        <v>201-400ms</v>
      </c>
      <c r="O257" t="str">
        <f t="shared" si="292"/>
        <v>601-800ms</v>
      </c>
      <c r="P257">
        <v>1</v>
      </c>
      <c r="Q257" s="25"/>
    </row>
    <row r="258" spans="1:17" ht="15.75" customHeight="1">
      <c r="A258" t="str">
        <f t="shared" si="0"/>
        <v>9 15</v>
      </c>
      <c r="B258">
        <v>9</v>
      </c>
      <c r="C258">
        <f>IF(VLOOKUP($B258,$R$19:$U$31,3,FALSE)&lt;&gt;"",VLOOKUP($B258,$R$19:$U$31,3,FALSE),"")</f>
        <v>23</v>
      </c>
      <c r="D258" t="str">
        <f>IF(VLOOKUP($B258,$R$19:$U$31,4,FALSE)&lt;&gt;"",VLOOKUP($B258,$R$19:$U$31,4,FALSE),"")</f>
        <v>weiblich</v>
      </c>
      <c r="E258" t="str">
        <f t="shared" si="1"/>
        <v>18-24 Jahre</v>
      </c>
      <c r="F258">
        <v>15</v>
      </c>
      <c r="G258" s="36">
        <v>451</v>
      </c>
      <c r="H258" s="36">
        <v>371</v>
      </c>
      <c r="I258" s="36">
        <v>786</v>
      </c>
      <c r="J258">
        <f>HLOOKUP(CONCATENATE("Teilnehmer  ",$B258),'Experiment 1'!$A$2:$M$33,32,FALSE)</f>
        <v>1</v>
      </c>
      <c r="K258">
        <f>HLOOKUP(CONCATENATE("Teilnehmer  ",$B258),'Experiment 2'!$A$2:$M$33,32,FALSE)</f>
        <v>7</v>
      </c>
      <c r="L258">
        <f>HLOOKUP(CONCATENATE("Teilnehmer  ",$B258),'Experiment 3'!$A$2:$M$33,32,FALSE)</f>
        <v>2</v>
      </c>
      <c r="M258" t="str">
        <f t="shared" ref="M258:O258" si="293">IF(G258&lt;=200,"&lt;=200ms",IF(G258&lt;=400,"201-400ms",IF(G258&lt;=600,"401-600ms",IF(G258&lt;=800,"601-800ms",IF(G258&lt;1000,"801-1000ms",IF(G258&lt;=1200,"1001-1200ms",IF(G258&lt;=1400,"1201-1400ms",IF(G258&lt;=1600,"1401-1600ms",IF(G258&lt;=1800,"1601-1800ms",IF(G258&lt;=2000,"1801-2000ms","&gt;2000ms"))))))))))</f>
        <v>401-600ms</v>
      </c>
      <c r="N258" t="str">
        <f t="shared" si="293"/>
        <v>201-400ms</v>
      </c>
      <c r="O258" t="str">
        <f t="shared" si="293"/>
        <v>601-800ms</v>
      </c>
      <c r="P258">
        <v>1</v>
      </c>
      <c r="Q258" s="25"/>
    </row>
    <row r="259" spans="1:17" ht="15.75" customHeight="1">
      <c r="A259" t="str">
        <f t="shared" si="0"/>
        <v>9 16</v>
      </c>
      <c r="B259">
        <v>9</v>
      </c>
      <c r="C259">
        <f>IF(VLOOKUP($B259,$R$19:$U$31,3,FALSE)&lt;&gt;"",VLOOKUP($B259,$R$19:$U$31,3,FALSE),"")</f>
        <v>23</v>
      </c>
      <c r="D259" t="str">
        <f>IF(VLOOKUP($B259,$R$19:$U$31,4,FALSE)&lt;&gt;"",VLOOKUP($B259,$R$19:$U$31,4,FALSE),"")</f>
        <v>weiblich</v>
      </c>
      <c r="E259" t="str">
        <f t="shared" si="1"/>
        <v>18-24 Jahre</v>
      </c>
      <c r="F259">
        <v>16</v>
      </c>
      <c r="G259" s="36">
        <v>375</v>
      </c>
      <c r="H259" s="36">
        <v>276</v>
      </c>
      <c r="I259" s="36">
        <v>1001</v>
      </c>
      <c r="J259">
        <f>HLOOKUP(CONCATENATE("Teilnehmer  ",$B259),'Experiment 1'!$A$2:$M$33,32,FALSE)</f>
        <v>1</v>
      </c>
      <c r="K259">
        <f>HLOOKUP(CONCATENATE("Teilnehmer  ",$B259),'Experiment 2'!$A$2:$M$33,32,FALSE)</f>
        <v>7</v>
      </c>
      <c r="L259">
        <f>HLOOKUP(CONCATENATE("Teilnehmer  ",$B259),'Experiment 3'!$A$2:$M$33,32,FALSE)</f>
        <v>2</v>
      </c>
      <c r="M259" t="str">
        <f t="shared" ref="M259:O259" si="294">IF(G259&lt;=200,"&lt;=200ms",IF(G259&lt;=400,"201-400ms",IF(G259&lt;=600,"401-600ms",IF(G259&lt;=800,"601-800ms",IF(G259&lt;1000,"801-1000ms",IF(G259&lt;=1200,"1001-1200ms",IF(G259&lt;=1400,"1201-1400ms",IF(G259&lt;=1600,"1401-1600ms",IF(G259&lt;=1800,"1601-1800ms",IF(G259&lt;=2000,"1801-2000ms","&gt;2000ms"))))))))))</f>
        <v>201-400ms</v>
      </c>
      <c r="N259" t="str">
        <f t="shared" si="294"/>
        <v>201-400ms</v>
      </c>
      <c r="O259" t="str">
        <f t="shared" si="294"/>
        <v>1001-1200ms</v>
      </c>
      <c r="P259">
        <v>1</v>
      </c>
      <c r="Q259" s="25"/>
    </row>
    <row r="260" spans="1:17" ht="15.75" customHeight="1">
      <c r="A260" t="str">
        <f t="shared" si="0"/>
        <v>9 17</v>
      </c>
      <c r="B260">
        <v>9</v>
      </c>
      <c r="C260">
        <f>IF(VLOOKUP($B260,$R$19:$U$31,3,FALSE)&lt;&gt;"",VLOOKUP($B260,$R$19:$U$31,3,FALSE),"")</f>
        <v>23</v>
      </c>
      <c r="D260" t="str">
        <f>IF(VLOOKUP($B260,$R$19:$U$31,4,FALSE)&lt;&gt;"",VLOOKUP($B260,$R$19:$U$31,4,FALSE),"")</f>
        <v>weiblich</v>
      </c>
      <c r="E260" t="str">
        <f t="shared" si="1"/>
        <v>18-24 Jahre</v>
      </c>
      <c r="F260">
        <v>17</v>
      </c>
      <c r="G260" s="36">
        <v>280</v>
      </c>
      <c r="H260" s="36">
        <v>338</v>
      </c>
      <c r="I260" s="36">
        <v>788</v>
      </c>
      <c r="J260">
        <f>HLOOKUP(CONCATENATE("Teilnehmer  ",$B260),'Experiment 1'!$A$2:$M$33,32,FALSE)</f>
        <v>1</v>
      </c>
      <c r="K260">
        <f>HLOOKUP(CONCATENATE("Teilnehmer  ",$B260),'Experiment 2'!$A$2:$M$33,32,FALSE)</f>
        <v>7</v>
      </c>
      <c r="L260">
        <f>HLOOKUP(CONCATENATE("Teilnehmer  ",$B260),'Experiment 3'!$A$2:$M$33,32,FALSE)</f>
        <v>2</v>
      </c>
      <c r="M260" t="str">
        <f t="shared" ref="M260:O260" si="295">IF(G260&lt;=200,"&lt;=200ms",IF(G260&lt;=400,"201-400ms",IF(G260&lt;=600,"401-600ms",IF(G260&lt;=800,"601-800ms",IF(G260&lt;1000,"801-1000ms",IF(G260&lt;=1200,"1001-1200ms",IF(G260&lt;=1400,"1201-1400ms",IF(G260&lt;=1600,"1401-1600ms",IF(G260&lt;=1800,"1601-1800ms",IF(G260&lt;=2000,"1801-2000ms","&gt;2000ms"))))))))))</f>
        <v>201-400ms</v>
      </c>
      <c r="N260" t="str">
        <f t="shared" si="295"/>
        <v>201-400ms</v>
      </c>
      <c r="O260" t="str">
        <f t="shared" si="295"/>
        <v>601-800ms</v>
      </c>
      <c r="P260">
        <v>1</v>
      </c>
      <c r="Q260" s="25"/>
    </row>
    <row r="261" spans="1:17" ht="15.75" customHeight="1">
      <c r="A261" t="str">
        <f t="shared" si="0"/>
        <v>9 18</v>
      </c>
      <c r="B261">
        <v>9</v>
      </c>
      <c r="C261">
        <f>IF(VLOOKUP($B261,$R$19:$U$31,3,FALSE)&lt;&gt;"",VLOOKUP($B261,$R$19:$U$31,3,FALSE),"")</f>
        <v>23</v>
      </c>
      <c r="D261" t="str">
        <f>IF(VLOOKUP($B261,$R$19:$U$31,4,FALSE)&lt;&gt;"",VLOOKUP($B261,$R$19:$U$31,4,FALSE),"")</f>
        <v>weiblich</v>
      </c>
      <c r="E261" t="str">
        <f t="shared" si="1"/>
        <v>18-24 Jahre</v>
      </c>
      <c r="F261">
        <v>18</v>
      </c>
      <c r="G261" s="36">
        <v>285</v>
      </c>
      <c r="H261" s="36">
        <v>339</v>
      </c>
      <c r="I261" s="36">
        <v>632</v>
      </c>
      <c r="J261">
        <f>HLOOKUP(CONCATENATE("Teilnehmer  ",$B261),'Experiment 1'!$A$2:$M$33,32,FALSE)</f>
        <v>1</v>
      </c>
      <c r="K261">
        <f>HLOOKUP(CONCATENATE("Teilnehmer  ",$B261),'Experiment 2'!$A$2:$M$33,32,FALSE)</f>
        <v>7</v>
      </c>
      <c r="L261">
        <f>HLOOKUP(CONCATENATE("Teilnehmer  ",$B261),'Experiment 3'!$A$2:$M$33,32,FALSE)</f>
        <v>2</v>
      </c>
      <c r="M261" t="str">
        <f t="shared" ref="M261:O261" si="296">IF(G261&lt;=200,"&lt;=200ms",IF(G261&lt;=400,"201-400ms",IF(G261&lt;=600,"401-600ms",IF(G261&lt;=800,"601-800ms",IF(G261&lt;1000,"801-1000ms",IF(G261&lt;=1200,"1001-1200ms",IF(G261&lt;=1400,"1201-1400ms",IF(G261&lt;=1600,"1401-1600ms",IF(G261&lt;=1800,"1601-1800ms",IF(G261&lt;=2000,"1801-2000ms","&gt;2000ms"))))))))))</f>
        <v>201-400ms</v>
      </c>
      <c r="N261" t="str">
        <f t="shared" si="296"/>
        <v>201-400ms</v>
      </c>
      <c r="O261" t="str">
        <f t="shared" si="296"/>
        <v>601-800ms</v>
      </c>
      <c r="P261">
        <v>1</v>
      </c>
      <c r="Q261" s="25"/>
    </row>
    <row r="262" spans="1:17" ht="15.75" customHeight="1">
      <c r="A262" t="str">
        <f t="shared" si="0"/>
        <v>9 19</v>
      </c>
      <c r="B262">
        <v>9</v>
      </c>
      <c r="C262">
        <f>IF(VLOOKUP($B262,$R$19:$U$31,3,FALSE)&lt;&gt;"",VLOOKUP($B262,$R$19:$U$31,3,FALSE),"")</f>
        <v>23</v>
      </c>
      <c r="D262" t="str">
        <f>IF(VLOOKUP($B262,$R$19:$U$31,4,FALSE)&lt;&gt;"",VLOOKUP($B262,$R$19:$U$31,4,FALSE),"")</f>
        <v>weiblich</v>
      </c>
      <c r="E262" t="str">
        <f t="shared" si="1"/>
        <v>18-24 Jahre</v>
      </c>
      <c r="F262">
        <v>19</v>
      </c>
      <c r="G262" s="36">
        <v>370</v>
      </c>
      <c r="H262" s="36">
        <v>341</v>
      </c>
      <c r="I262" s="36">
        <v>455</v>
      </c>
      <c r="J262">
        <f>HLOOKUP(CONCATENATE("Teilnehmer  ",$B262),'Experiment 1'!$A$2:$M$33,32,FALSE)</f>
        <v>1</v>
      </c>
      <c r="K262">
        <f>HLOOKUP(CONCATENATE("Teilnehmer  ",$B262),'Experiment 2'!$A$2:$M$33,32,FALSE)</f>
        <v>7</v>
      </c>
      <c r="L262">
        <f>HLOOKUP(CONCATENATE("Teilnehmer  ",$B262),'Experiment 3'!$A$2:$M$33,32,FALSE)</f>
        <v>2</v>
      </c>
      <c r="M262" t="str">
        <f t="shared" ref="M262:O262" si="297">IF(G262&lt;=200,"&lt;=200ms",IF(G262&lt;=400,"201-400ms",IF(G262&lt;=600,"401-600ms",IF(G262&lt;=800,"601-800ms",IF(G262&lt;1000,"801-1000ms",IF(G262&lt;=1200,"1001-1200ms",IF(G262&lt;=1400,"1201-1400ms",IF(G262&lt;=1600,"1401-1600ms",IF(G262&lt;=1800,"1601-1800ms",IF(G262&lt;=2000,"1801-2000ms","&gt;2000ms"))))))))))</f>
        <v>201-400ms</v>
      </c>
      <c r="N262" t="str">
        <f t="shared" si="297"/>
        <v>201-400ms</v>
      </c>
      <c r="O262" t="str">
        <f t="shared" si="297"/>
        <v>401-600ms</v>
      </c>
      <c r="P262">
        <v>1</v>
      </c>
      <c r="Q262" s="25"/>
    </row>
    <row r="263" spans="1:17" ht="15.75" customHeight="1">
      <c r="A263" t="str">
        <f t="shared" si="0"/>
        <v>9 20</v>
      </c>
      <c r="B263">
        <v>9</v>
      </c>
      <c r="C263">
        <f>IF(VLOOKUP($B263,$R$19:$U$31,3,FALSE)&lt;&gt;"",VLOOKUP($B263,$R$19:$U$31,3,FALSE),"")</f>
        <v>23</v>
      </c>
      <c r="D263" t="str">
        <f>IF(VLOOKUP($B263,$R$19:$U$31,4,FALSE)&lt;&gt;"",VLOOKUP($B263,$R$19:$U$31,4,FALSE),"")</f>
        <v>weiblich</v>
      </c>
      <c r="E263" t="str">
        <f t="shared" si="1"/>
        <v>18-24 Jahre</v>
      </c>
      <c r="F263">
        <v>20</v>
      </c>
      <c r="G263" s="36">
        <v>266</v>
      </c>
      <c r="H263" s="36">
        <v>363</v>
      </c>
      <c r="I263" s="36">
        <v>832</v>
      </c>
      <c r="J263">
        <f>HLOOKUP(CONCATENATE("Teilnehmer  ",$B263),'Experiment 1'!$A$2:$M$33,32,FALSE)</f>
        <v>1</v>
      </c>
      <c r="K263">
        <f>HLOOKUP(CONCATENATE("Teilnehmer  ",$B263),'Experiment 2'!$A$2:$M$33,32,FALSE)</f>
        <v>7</v>
      </c>
      <c r="L263">
        <f>HLOOKUP(CONCATENATE("Teilnehmer  ",$B263),'Experiment 3'!$A$2:$M$33,32,FALSE)</f>
        <v>2</v>
      </c>
      <c r="M263" t="str">
        <f t="shared" ref="M263:O263" si="298">IF(G263&lt;=200,"&lt;=200ms",IF(G263&lt;=400,"201-400ms",IF(G263&lt;=600,"401-600ms",IF(G263&lt;=800,"601-800ms",IF(G263&lt;1000,"801-1000ms",IF(G263&lt;=1200,"1001-1200ms",IF(G263&lt;=1400,"1201-1400ms",IF(G263&lt;=1600,"1401-1600ms",IF(G263&lt;=1800,"1601-1800ms",IF(G263&lt;=2000,"1801-2000ms","&gt;2000ms"))))))))))</f>
        <v>201-400ms</v>
      </c>
      <c r="N263" t="str">
        <f t="shared" si="298"/>
        <v>201-400ms</v>
      </c>
      <c r="O263" t="str">
        <f t="shared" si="298"/>
        <v>801-1000ms</v>
      </c>
      <c r="P263">
        <v>1</v>
      </c>
      <c r="Q263" s="25"/>
    </row>
    <row r="264" spans="1:17" ht="15.75" customHeight="1">
      <c r="A264" t="str">
        <f t="shared" si="0"/>
        <v>9 21</v>
      </c>
      <c r="B264">
        <v>9</v>
      </c>
      <c r="C264">
        <f>IF(VLOOKUP($B264,$R$19:$U$31,3,FALSE)&lt;&gt;"",VLOOKUP($B264,$R$19:$U$31,3,FALSE),"")</f>
        <v>23</v>
      </c>
      <c r="D264" t="str">
        <f>IF(VLOOKUP($B264,$R$19:$U$31,4,FALSE)&lt;&gt;"",VLOOKUP($B264,$R$19:$U$31,4,FALSE),"")</f>
        <v>weiblich</v>
      </c>
      <c r="E264" t="str">
        <f t="shared" si="1"/>
        <v>18-24 Jahre</v>
      </c>
      <c r="F264">
        <v>21</v>
      </c>
      <c r="G264" s="36">
        <v>262</v>
      </c>
      <c r="H264" s="36">
        <v>318</v>
      </c>
      <c r="I264" s="36">
        <v>601</v>
      </c>
      <c r="J264">
        <f>HLOOKUP(CONCATENATE("Teilnehmer  ",$B264),'Experiment 1'!$A$2:$M$33,32,FALSE)</f>
        <v>1</v>
      </c>
      <c r="K264">
        <f>HLOOKUP(CONCATENATE("Teilnehmer  ",$B264),'Experiment 2'!$A$2:$M$33,32,FALSE)</f>
        <v>7</v>
      </c>
      <c r="L264">
        <f>HLOOKUP(CONCATENATE("Teilnehmer  ",$B264),'Experiment 3'!$A$2:$M$33,32,FALSE)</f>
        <v>2</v>
      </c>
      <c r="M264" t="str">
        <f t="shared" ref="M264:O264" si="299">IF(G264&lt;=200,"&lt;=200ms",IF(G264&lt;=400,"201-400ms",IF(G264&lt;=600,"401-600ms",IF(G264&lt;=800,"601-800ms",IF(G264&lt;1000,"801-1000ms",IF(G264&lt;=1200,"1001-1200ms",IF(G264&lt;=1400,"1201-1400ms",IF(G264&lt;=1600,"1401-1600ms",IF(G264&lt;=1800,"1601-1800ms",IF(G264&lt;=2000,"1801-2000ms","&gt;2000ms"))))))))))</f>
        <v>201-400ms</v>
      </c>
      <c r="N264" t="str">
        <f t="shared" si="299"/>
        <v>201-400ms</v>
      </c>
      <c r="O264" t="str">
        <f t="shared" si="299"/>
        <v>601-800ms</v>
      </c>
      <c r="P264">
        <v>1</v>
      </c>
      <c r="Q264" s="25"/>
    </row>
    <row r="265" spans="1:17" ht="15.75" customHeight="1">
      <c r="A265" t="str">
        <f t="shared" si="0"/>
        <v>9 22</v>
      </c>
      <c r="B265">
        <v>9</v>
      </c>
      <c r="C265">
        <f>IF(VLOOKUP($B265,$R$19:$U$31,3,FALSE)&lt;&gt;"",VLOOKUP($B265,$R$19:$U$31,3,FALSE),"")</f>
        <v>23</v>
      </c>
      <c r="D265" t="str">
        <f>IF(VLOOKUP($B265,$R$19:$U$31,4,FALSE)&lt;&gt;"",VLOOKUP($B265,$R$19:$U$31,4,FALSE),"")</f>
        <v>weiblich</v>
      </c>
      <c r="E265" t="str">
        <f t="shared" si="1"/>
        <v>18-24 Jahre</v>
      </c>
      <c r="F265">
        <v>22</v>
      </c>
      <c r="G265" s="36">
        <v>249</v>
      </c>
      <c r="H265" s="36">
        <v>326</v>
      </c>
      <c r="I265" s="36">
        <v>641</v>
      </c>
      <c r="J265">
        <f>HLOOKUP(CONCATENATE("Teilnehmer  ",$B265),'Experiment 1'!$A$2:$M$33,32,FALSE)</f>
        <v>1</v>
      </c>
      <c r="K265">
        <f>HLOOKUP(CONCATENATE("Teilnehmer  ",$B265),'Experiment 2'!$A$2:$M$33,32,FALSE)</f>
        <v>7</v>
      </c>
      <c r="L265">
        <f>HLOOKUP(CONCATENATE("Teilnehmer  ",$B265),'Experiment 3'!$A$2:$M$33,32,FALSE)</f>
        <v>2</v>
      </c>
      <c r="M265" t="str">
        <f t="shared" ref="M265:O265" si="300">IF(G265&lt;=200,"&lt;=200ms",IF(G265&lt;=400,"201-400ms",IF(G265&lt;=600,"401-600ms",IF(G265&lt;=800,"601-800ms",IF(G265&lt;1000,"801-1000ms",IF(G265&lt;=1200,"1001-1200ms",IF(G265&lt;=1400,"1201-1400ms",IF(G265&lt;=1600,"1401-1600ms",IF(G265&lt;=1800,"1601-1800ms",IF(G265&lt;=2000,"1801-2000ms","&gt;2000ms"))))))))))</f>
        <v>201-400ms</v>
      </c>
      <c r="N265" t="str">
        <f t="shared" si="300"/>
        <v>201-400ms</v>
      </c>
      <c r="O265" t="str">
        <f t="shared" si="300"/>
        <v>601-800ms</v>
      </c>
      <c r="P265">
        <v>1</v>
      </c>
      <c r="Q265" s="25"/>
    </row>
    <row r="266" spans="1:17" ht="15.75" customHeight="1">
      <c r="A266" t="str">
        <f t="shared" si="0"/>
        <v>9 23</v>
      </c>
      <c r="B266">
        <v>9</v>
      </c>
      <c r="C266">
        <f>IF(VLOOKUP($B266,$R$19:$U$31,3,FALSE)&lt;&gt;"",VLOOKUP($B266,$R$19:$U$31,3,FALSE),"")</f>
        <v>23</v>
      </c>
      <c r="D266" t="str">
        <f>IF(VLOOKUP($B266,$R$19:$U$31,4,FALSE)&lt;&gt;"",VLOOKUP($B266,$R$19:$U$31,4,FALSE),"")</f>
        <v>weiblich</v>
      </c>
      <c r="E266" t="str">
        <f t="shared" si="1"/>
        <v>18-24 Jahre</v>
      </c>
      <c r="F266">
        <v>23</v>
      </c>
      <c r="G266" s="36">
        <v>306</v>
      </c>
      <c r="H266" s="36">
        <v>409</v>
      </c>
      <c r="I266" s="36">
        <v>1145</v>
      </c>
      <c r="J266">
        <f>HLOOKUP(CONCATENATE("Teilnehmer  ",$B266),'Experiment 1'!$A$2:$M$33,32,FALSE)</f>
        <v>1</v>
      </c>
      <c r="K266">
        <f>HLOOKUP(CONCATENATE("Teilnehmer  ",$B266),'Experiment 2'!$A$2:$M$33,32,FALSE)</f>
        <v>7</v>
      </c>
      <c r="L266">
        <f>HLOOKUP(CONCATENATE("Teilnehmer  ",$B266),'Experiment 3'!$A$2:$M$33,32,FALSE)</f>
        <v>2</v>
      </c>
      <c r="M266" t="str">
        <f t="shared" ref="M266:O266" si="301">IF(G266&lt;=200,"&lt;=200ms",IF(G266&lt;=400,"201-400ms",IF(G266&lt;=600,"401-600ms",IF(G266&lt;=800,"601-800ms",IF(G266&lt;1000,"801-1000ms",IF(G266&lt;=1200,"1001-1200ms",IF(G266&lt;=1400,"1201-1400ms",IF(G266&lt;=1600,"1401-1600ms",IF(G266&lt;=1800,"1601-1800ms",IF(G266&lt;=2000,"1801-2000ms","&gt;2000ms"))))))))))</f>
        <v>201-400ms</v>
      </c>
      <c r="N266" t="str">
        <f t="shared" si="301"/>
        <v>401-600ms</v>
      </c>
      <c r="O266" t="str">
        <f t="shared" si="301"/>
        <v>1001-1200ms</v>
      </c>
      <c r="P266">
        <v>1</v>
      </c>
      <c r="Q266" s="25"/>
    </row>
    <row r="267" spans="1:17" ht="15.75" customHeight="1">
      <c r="A267" t="str">
        <f t="shared" si="0"/>
        <v>9 24</v>
      </c>
      <c r="B267">
        <v>9</v>
      </c>
      <c r="C267">
        <f>IF(VLOOKUP($B267,$R$19:$U$31,3,FALSE)&lt;&gt;"",VLOOKUP($B267,$R$19:$U$31,3,FALSE),"")</f>
        <v>23</v>
      </c>
      <c r="D267" t="str">
        <f>IF(VLOOKUP($B267,$R$19:$U$31,4,FALSE)&lt;&gt;"",VLOOKUP($B267,$R$19:$U$31,4,FALSE),"")</f>
        <v>weiblich</v>
      </c>
      <c r="E267" t="str">
        <f t="shared" si="1"/>
        <v>18-24 Jahre</v>
      </c>
      <c r="F267">
        <v>24</v>
      </c>
      <c r="G267" s="36">
        <v>245</v>
      </c>
      <c r="H267" s="36">
        <v>437</v>
      </c>
      <c r="I267" s="36">
        <v>657</v>
      </c>
      <c r="J267">
        <f>HLOOKUP(CONCATENATE("Teilnehmer  ",$B267),'Experiment 1'!$A$2:$M$33,32,FALSE)</f>
        <v>1</v>
      </c>
      <c r="K267">
        <f>HLOOKUP(CONCATENATE("Teilnehmer  ",$B267),'Experiment 2'!$A$2:$M$33,32,FALSE)</f>
        <v>7</v>
      </c>
      <c r="L267">
        <f>HLOOKUP(CONCATENATE("Teilnehmer  ",$B267),'Experiment 3'!$A$2:$M$33,32,FALSE)</f>
        <v>2</v>
      </c>
      <c r="M267" t="str">
        <f t="shared" ref="M267:O267" si="302">IF(G267&lt;=200,"&lt;=200ms",IF(G267&lt;=400,"201-400ms",IF(G267&lt;=600,"401-600ms",IF(G267&lt;=800,"601-800ms",IF(G267&lt;1000,"801-1000ms",IF(G267&lt;=1200,"1001-1200ms",IF(G267&lt;=1400,"1201-1400ms",IF(G267&lt;=1600,"1401-1600ms",IF(G267&lt;=1800,"1601-1800ms",IF(G267&lt;=2000,"1801-2000ms","&gt;2000ms"))))))))))</f>
        <v>201-400ms</v>
      </c>
      <c r="N267" t="str">
        <f t="shared" si="302"/>
        <v>401-600ms</v>
      </c>
      <c r="O267" t="str">
        <f t="shared" si="302"/>
        <v>601-800ms</v>
      </c>
      <c r="P267">
        <v>1</v>
      </c>
      <c r="Q267" s="25"/>
    </row>
    <row r="268" spans="1:17" ht="15.75" customHeight="1">
      <c r="A268" t="str">
        <f t="shared" si="0"/>
        <v>9 25</v>
      </c>
      <c r="B268">
        <v>9</v>
      </c>
      <c r="C268">
        <f>IF(VLOOKUP($B268,$R$19:$U$31,3,FALSE)&lt;&gt;"",VLOOKUP($B268,$R$19:$U$31,3,FALSE),"")</f>
        <v>23</v>
      </c>
      <c r="D268" t="str">
        <f>IF(VLOOKUP($B268,$R$19:$U$31,4,FALSE)&lt;&gt;"",VLOOKUP($B268,$R$19:$U$31,4,FALSE),"")</f>
        <v>weiblich</v>
      </c>
      <c r="E268" t="str">
        <f t="shared" si="1"/>
        <v>18-24 Jahre</v>
      </c>
      <c r="F268">
        <v>25</v>
      </c>
      <c r="G268" s="36">
        <v>251</v>
      </c>
      <c r="H268" s="36">
        <v>374</v>
      </c>
      <c r="I268" s="36">
        <v>751</v>
      </c>
      <c r="J268">
        <f>HLOOKUP(CONCATENATE("Teilnehmer  ",$B268),'Experiment 1'!$A$2:$M$33,32,FALSE)</f>
        <v>1</v>
      </c>
      <c r="K268">
        <f>HLOOKUP(CONCATENATE("Teilnehmer  ",$B268),'Experiment 2'!$A$2:$M$33,32,FALSE)</f>
        <v>7</v>
      </c>
      <c r="L268">
        <f>HLOOKUP(CONCATENATE("Teilnehmer  ",$B268),'Experiment 3'!$A$2:$M$33,32,FALSE)</f>
        <v>2</v>
      </c>
      <c r="M268" t="str">
        <f t="shared" ref="M268:O268" si="303">IF(G268&lt;=200,"&lt;=200ms",IF(G268&lt;=400,"201-400ms",IF(G268&lt;=600,"401-600ms",IF(G268&lt;=800,"601-800ms",IF(G268&lt;1000,"801-1000ms",IF(G268&lt;=1200,"1001-1200ms",IF(G268&lt;=1400,"1201-1400ms",IF(G268&lt;=1600,"1401-1600ms",IF(G268&lt;=1800,"1601-1800ms",IF(G268&lt;=2000,"1801-2000ms","&gt;2000ms"))))))))))</f>
        <v>201-400ms</v>
      </c>
      <c r="N268" t="str">
        <f t="shared" si="303"/>
        <v>201-400ms</v>
      </c>
      <c r="O268" t="str">
        <f t="shared" si="303"/>
        <v>601-800ms</v>
      </c>
      <c r="P268">
        <v>1</v>
      </c>
      <c r="Q268" s="25"/>
    </row>
    <row r="269" spans="1:17" ht="15.75" customHeight="1">
      <c r="A269" t="str">
        <f t="shared" si="0"/>
        <v>9 26</v>
      </c>
      <c r="B269">
        <v>9</v>
      </c>
      <c r="C269">
        <f>IF(VLOOKUP($B269,$R$19:$U$31,3,FALSE)&lt;&gt;"",VLOOKUP($B269,$R$19:$U$31,3,FALSE),"")</f>
        <v>23</v>
      </c>
      <c r="D269" t="str">
        <f>IF(VLOOKUP($B269,$R$19:$U$31,4,FALSE)&lt;&gt;"",VLOOKUP($B269,$R$19:$U$31,4,FALSE),"")</f>
        <v>weiblich</v>
      </c>
      <c r="E269" t="str">
        <f t="shared" si="1"/>
        <v>18-24 Jahre</v>
      </c>
      <c r="F269">
        <v>26</v>
      </c>
      <c r="G269" s="36">
        <v>367</v>
      </c>
      <c r="H269" s="36">
        <v>695</v>
      </c>
      <c r="I269" s="36">
        <v>664</v>
      </c>
      <c r="J269">
        <f>HLOOKUP(CONCATENATE("Teilnehmer  ",$B269),'Experiment 1'!$A$2:$M$33,32,FALSE)</f>
        <v>1</v>
      </c>
      <c r="K269">
        <f>HLOOKUP(CONCATENATE("Teilnehmer  ",$B269),'Experiment 2'!$A$2:$M$33,32,FALSE)</f>
        <v>7</v>
      </c>
      <c r="L269">
        <f>HLOOKUP(CONCATENATE("Teilnehmer  ",$B269),'Experiment 3'!$A$2:$M$33,32,FALSE)</f>
        <v>2</v>
      </c>
      <c r="M269" t="str">
        <f t="shared" ref="M269:O269" si="304">IF(G269&lt;=200,"&lt;=200ms",IF(G269&lt;=400,"201-400ms",IF(G269&lt;=600,"401-600ms",IF(G269&lt;=800,"601-800ms",IF(G269&lt;1000,"801-1000ms",IF(G269&lt;=1200,"1001-1200ms",IF(G269&lt;=1400,"1201-1400ms",IF(G269&lt;=1600,"1401-1600ms",IF(G269&lt;=1800,"1601-1800ms",IF(G269&lt;=2000,"1801-2000ms","&gt;2000ms"))))))))))</f>
        <v>201-400ms</v>
      </c>
      <c r="N269" t="str">
        <f t="shared" si="304"/>
        <v>601-800ms</v>
      </c>
      <c r="O269" t="str">
        <f t="shared" si="304"/>
        <v>601-800ms</v>
      </c>
      <c r="P269">
        <v>1</v>
      </c>
      <c r="Q269" s="25"/>
    </row>
    <row r="270" spans="1:17" ht="15.75" customHeight="1">
      <c r="A270" t="str">
        <f t="shared" si="0"/>
        <v>9 27</v>
      </c>
      <c r="B270">
        <v>9</v>
      </c>
      <c r="C270">
        <f>IF(VLOOKUP($B270,$R$19:$U$31,3,FALSE)&lt;&gt;"",VLOOKUP($B270,$R$19:$U$31,3,FALSE),"")</f>
        <v>23</v>
      </c>
      <c r="D270" t="str">
        <f>IF(VLOOKUP($B270,$R$19:$U$31,4,FALSE)&lt;&gt;"",VLOOKUP($B270,$R$19:$U$31,4,FALSE),"")</f>
        <v>weiblich</v>
      </c>
      <c r="E270" t="str">
        <f t="shared" si="1"/>
        <v>18-24 Jahre</v>
      </c>
      <c r="F270">
        <v>27</v>
      </c>
      <c r="G270" s="36">
        <v>356</v>
      </c>
      <c r="H270" s="36">
        <v>331</v>
      </c>
      <c r="I270" s="36">
        <v>1081</v>
      </c>
      <c r="J270">
        <f>HLOOKUP(CONCATENATE("Teilnehmer  ",$B270),'Experiment 1'!$A$2:$M$33,32,FALSE)</f>
        <v>1</v>
      </c>
      <c r="K270">
        <f>HLOOKUP(CONCATENATE("Teilnehmer  ",$B270),'Experiment 2'!$A$2:$M$33,32,FALSE)</f>
        <v>7</v>
      </c>
      <c r="L270">
        <f>HLOOKUP(CONCATENATE("Teilnehmer  ",$B270),'Experiment 3'!$A$2:$M$33,32,FALSE)</f>
        <v>2</v>
      </c>
      <c r="M270" t="str">
        <f t="shared" ref="M270:O270" si="305">IF(G270&lt;=200,"&lt;=200ms",IF(G270&lt;=400,"201-400ms",IF(G270&lt;=600,"401-600ms",IF(G270&lt;=800,"601-800ms",IF(G270&lt;1000,"801-1000ms",IF(G270&lt;=1200,"1001-1200ms",IF(G270&lt;=1400,"1201-1400ms",IF(G270&lt;=1600,"1401-1600ms",IF(G270&lt;=1800,"1601-1800ms",IF(G270&lt;=2000,"1801-2000ms","&gt;2000ms"))))))))))</f>
        <v>201-400ms</v>
      </c>
      <c r="N270" t="str">
        <f t="shared" si="305"/>
        <v>201-400ms</v>
      </c>
      <c r="O270" t="str">
        <f t="shared" si="305"/>
        <v>1001-1200ms</v>
      </c>
      <c r="P270">
        <v>1</v>
      </c>
      <c r="Q270" s="25"/>
    </row>
    <row r="271" spans="1:17" ht="15.75" customHeight="1">
      <c r="A271" t="str">
        <f t="shared" si="0"/>
        <v>9 28</v>
      </c>
      <c r="B271">
        <v>9</v>
      </c>
      <c r="C271">
        <f>IF(VLOOKUP($B271,$R$19:$U$31,3,FALSE)&lt;&gt;"",VLOOKUP($B271,$R$19:$U$31,3,FALSE),"")</f>
        <v>23</v>
      </c>
      <c r="D271" t="str">
        <f>IF(VLOOKUP($B271,$R$19:$U$31,4,FALSE)&lt;&gt;"",VLOOKUP($B271,$R$19:$U$31,4,FALSE),"")</f>
        <v>weiblich</v>
      </c>
      <c r="E271" t="str">
        <f t="shared" si="1"/>
        <v>18-24 Jahre</v>
      </c>
      <c r="F271">
        <v>28</v>
      </c>
      <c r="G271" s="36">
        <v>258</v>
      </c>
      <c r="H271" s="36">
        <v>369</v>
      </c>
      <c r="I271" s="36">
        <v>958</v>
      </c>
      <c r="J271">
        <f>HLOOKUP(CONCATENATE("Teilnehmer  ",$B271),'Experiment 1'!$A$2:$M$33,32,FALSE)</f>
        <v>1</v>
      </c>
      <c r="K271">
        <f>HLOOKUP(CONCATENATE("Teilnehmer  ",$B271),'Experiment 2'!$A$2:$M$33,32,FALSE)</f>
        <v>7</v>
      </c>
      <c r="L271">
        <f>HLOOKUP(CONCATENATE("Teilnehmer  ",$B271),'Experiment 3'!$A$2:$M$33,32,FALSE)</f>
        <v>2</v>
      </c>
      <c r="M271" t="str">
        <f t="shared" ref="M271:O271" si="306">IF(G271&lt;=200,"&lt;=200ms",IF(G271&lt;=400,"201-400ms",IF(G271&lt;=600,"401-600ms",IF(G271&lt;=800,"601-800ms",IF(G271&lt;1000,"801-1000ms",IF(G271&lt;=1200,"1001-1200ms",IF(G271&lt;=1400,"1201-1400ms",IF(G271&lt;=1600,"1401-1600ms",IF(G271&lt;=1800,"1601-1800ms",IF(G271&lt;=2000,"1801-2000ms","&gt;2000ms"))))))))))</f>
        <v>201-400ms</v>
      </c>
      <c r="N271" t="str">
        <f t="shared" si="306"/>
        <v>201-400ms</v>
      </c>
      <c r="O271" t="str">
        <f t="shared" si="306"/>
        <v>801-1000ms</v>
      </c>
      <c r="P271">
        <v>1</v>
      </c>
      <c r="Q271" s="25"/>
    </row>
    <row r="272" spans="1:17" ht="15.75" customHeight="1">
      <c r="A272" t="str">
        <f t="shared" si="0"/>
        <v>9 29</v>
      </c>
      <c r="B272">
        <v>9</v>
      </c>
      <c r="C272">
        <f>IF(VLOOKUP($B272,$R$19:$U$31,3,FALSE)&lt;&gt;"",VLOOKUP($B272,$R$19:$U$31,3,FALSE),"")</f>
        <v>23</v>
      </c>
      <c r="D272" t="str">
        <f>IF(VLOOKUP($B272,$R$19:$U$31,4,FALSE)&lt;&gt;"",VLOOKUP($B272,$R$19:$U$31,4,FALSE),"")</f>
        <v>weiblich</v>
      </c>
      <c r="E272" t="str">
        <f t="shared" si="1"/>
        <v>18-24 Jahre</v>
      </c>
      <c r="F272">
        <v>29</v>
      </c>
      <c r="G272" s="36">
        <v>293</v>
      </c>
      <c r="H272" s="36">
        <v>327</v>
      </c>
      <c r="I272" s="36">
        <v>685</v>
      </c>
      <c r="J272">
        <f>HLOOKUP(CONCATENATE("Teilnehmer  ",$B272),'Experiment 1'!$A$2:$M$33,32,FALSE)</f>
        <v>1</v>
      </c>
      <c r="K272">
        <f>HLOOKUP(CONCATENATE("Teilnehmer  ",$B272),'Experiment 2'!$A$2:$M$33,32,FALSE)</f>
        <v>7</v>
      </c>
      <c r="L272">
        <f>HLOOKUP(CONCATENATE("Teilnehmer  ",$B272),'Experiment 3'!$A$2:$M$33,32,FALSE)</f>
        <v>2</v>
      </c>
      <c r="M272" t="str">
        <f t="shared" ref="M272:O272" si="307">IF(G272&lt;=200,"&lt;=200ms",IF(G272&lt;=400,"201-400ms",IF(G272&lt;=600,"401-600ms",IF(G272&lt;=800,"601-800ms",IF(G272&lt;1000,"801-1000ms",IF(G272&lt;=1200,"1001-1200ms",IF(G272&lt;=1400,"1201-1400ms",IF(G272&lt;=1600,"1401-1600ms",IF(G272&lt;=1800,"1601-1800ms",IF(G272&lt;=2000,"1801-2000ms","&gt;2000ms"))))))))))</f>
        <v>201-400ms</v>
      </c>
      <c r="N272" t="str">
        <f t="shared" si="307"/>
        <v>201-400ms</v>
      </c>
      <c r="O272" t="str">
        <f t="shared" si="307"/>
        <v>601-800ms</v>
      </c>
      <c r="P272">
        <v>1</v>
      </c>
      <c r="Q272" s="25"/>
    </row>
    <row r="273" spans="1:17" ht="15.75" customHeight="1">
      <c r="A273" t="str">
        <f t="shared" si="0"/>
        <v>9 30</v>
      </c>
      <c r="B273">
        <v>9</v>
      </c>
      <c r="C273">
        <f>IF(VLOOKUP($B273,$R$19:$U$31,3,FALSE)&lt;&gt;"",VLOOKUP($B273,$R$19:$U$31,3,FALSE),"")</f>
        <v>23</v>
      </c>
      <c r="D273" t="str">
        <f>IF(VLOOKUP($B273,$R$19:$U$31,4,FALSE)&lt;&gt;"",VLOOKUP($B273,$R$19:$U$31,4,FALSE),"")</f>
        <v>weiblich</v>
      </c>
      <c r="E273" t="str">
        <f t="shared" si="1"/>
        <v>18-24 Jahre</v>
      </c>
      <c r="F273">
        <v>30</v>
      </c>
      <c r="G273" s="36">
        <v>271</v>
      </c>
      <c r="H273" s="36">
        <v>666</v>
      </c>
      <c r="I273" s="36">
        <v>773</v>
      </c>
      <c r="J273">
        <f>HLOOKUP(CONCATENATE("Teilnehmer  ",$B273),'Experiment 1'!$A$2:$M$33,32,FALSE)</f>
        <v>1</v>
      </c>
      <c r="K273">
        <f>HLOOKUP(CONCATENATE("Teilnehmer  ",$B273),'Experiment 2'!$A$2:$M$33,32,FALSE)</f>
        <v>7</v>
      </c>
      <c r="L273">
        <f>HLOOKUP(CONCATENATE("Teilnehmer  ",$B273),'Experiment 3'!$A$2:$M$33,32,FALSE)</f>
        <v>2</v>
      </c>
      <c r="M273" t="str">
        <f t="shared" ref="M273:O273" si="308">IF(G273&lt;=200,"&lt;=200ms",IF(G273&lt;=400,"201-400ms",IF(G273&lt;=600,"401-600ms",IF(G273&lt;=800,"601-800ms",IF(G273&lt;1000,"801-1000ms",IF(G273&lt;=1200,"1001-1200ms",IF(G273&lt;=1400,"1201-1400ms",IF(G273&lt;=1600,"1401-1600ms",IF(G273&lt;=1800,"1601-1800ms",IF(G273&lt;=2000,"1801-2000ms","&gt;2000ms"))))))))))</f>
        <v>201-400ms</v>
      </c>
      <c r="N273" t="str">
        <f t="shared" si="308"/>
        <v>601-800ms</v>
      </c>
      <c r="O273" t="str">
        <f t="shared" si="308"/>
        <v>601-800ms</v>
      </c>
      <c r="P273">
        <v>1</v>
      </c>
      <c r="Q273" s="25"/>
    </row>
    <row r="274" spans="1:17" ht="15.75" customHeight="1">
      <c r="A274" t="str">
        <f t="shared" si="0"/>
        <v>10 1</v>
      </c>
      <c r="B274">
        <v>10</v>
      </c>
      <c r="C274">
        <f>IF(VLOOKUP($B274,$R$19:$U$31,3,FALSE)&lt;&gt;"",VLOOKUP($B274,$R$19:$U$31,3,FALSE),"")</f>
        <v>27</v>
      </c>
      <c r="D274" t="str">
        <f>IF(VLOOKUP($B274,$R$19:$U$31,4,FALSE)&lt;&gt;"",VLOOKUP($B274,$R$19:$U$31,4,FALSE),"")</f>
        <v>männlich</v>
      </c>
      <c r="E274" t="str">
        <f t="shared" si="1"/>
        <v>25-49 Jahre</v>
      </c>
      <c r="F274">
        <v>1</v>
      </c>
      <c r="G274" s="30">
        <v>1096</v>
      </c>
      <c r="H274" s="30">
        <v>447</v>
      </c>
      <c r="I274" s="30">
        <v>5419</v>
      </c>
      <c r="J274">
        <f>HLOOKUP(CONCATENATE("Teilnehmer  ",$B274),'Experiment 1'!$A$2:$M$33,32,FALSE)</f>
        <v>0</v>
      </c>
      <c r="K274">
        <f>HLOOKUP(CONCATENATE("Teilnehmer  ",$B274),'Experiment 2'!$A$2:$M$33,32,FALSE)</f>
        <v>10</v>
      </c>
      <c r="L274">
        <f>HLOOKUP(CONCATENATE("Teilnehmer  ",$B274),'Experiment 3'!$A$2:$M$33,32,FALSE)</f>
        <v>0</v>
      </c>
      <c r="M274" t="str">
        <f t="shared" ref="M274:O274" si="309">IF(G274&lt;=200,"&lt;=200ms",IF(G274&lt;=400,"201-400ms",IF(G274&lt;=600,"401-600ms",IF(G274&lt;=800,"601-800ms",IF(G274&lt;1000,"801-1000ms",IF(G274&lt;=1200,"1001-1200ms",IF(G274&lt;=1400,"1201-1400ms",IF(G274&lt;=1600,"1401-1600ms",IF(G274&lt;=1800,"1601-1800ms",IF(G274&lt;=2000,"1801-2000ms","&gt;2000ms"))))))))))</f>
        <v>1001-1200ms</v>
      </c>
      <c r="N274" t="str">
        <f t="shared" si="309"/>
        <v>401-600ms</v>
      </c>
      <c r="O274" t="str">
        <f t="shared" si="309"/>
        <v>&gt;2000ms</v>
      </c>
      <c r="P274">
        <v>1</v>
      </c>
      <c r="Q274" s="25"/>
    </row>
    <row r="275" spans="1:17" ht="15.75" customHeight="1">
      <c r="A275" t="str">
        <f t="shared" si="0"/>
        <v>10 2</v>
      </c>
      <c r="B275">
        <v>10</v>
      </c>
      <c r="C275">
        <f>IF(VLOOKUP($B275,$R$19:$U$31,3,FALSE)&lt;&gt;"",VLOOKUP($B275,$R$19:$U$31,3,FALSE),"")</f>
        <v>27</v>
      </c>
      <c r="D275" t="str">
        <f>IF(VLOOKUP($B275,$R$19:$U$31,4,FALSE)&lt;&gt;"",VLOOKUP($B275,$R$19:$U$31,4,FALSE),"")</f>
        <v>männlich</v>
      </c>
      <c r="E275" t="str">
        <f t="shared" si="1"/>
        <v>25-49 Jahre</v>
      </c>
      <c r="F275">
        <v>2</v>
      </c>
      <c r="G275" s="30">
        <v>619</v>
      </c>
      <c r="H275" s="30">
        <v>398</v>
      </c>
      <c r="I275" s="30">
        <v>1315</v>
      </c>
      <c r="J275">
        <f>HLOOKUP(CONCATENATE("Teilnehmer  ",$B275),'Experiment 1'!$A$2:$M$33,32,FALSE)</f>
        <v>0</v>
      </c>
      <c r="K275">
        <f>HLOOKUP(CONCATENATE("Teilnehmer  ",$B275),'Experiment 2'!$A$2:$M$33,32,FALSE)</f>
        <v>10</v>
      </c>
      <c r="L275">
        <f>HLOOKUP(CONCATENATE("Teilnehmer  ",$B275),'Experiment 3'!$A$2:$M$33,32,FALSE)</f>
        <v>0</v>
      </c>
      <c r="M275" t="str">
        <f t="shared" ref="M275:O275" si="310">IF(G275&lt;=200,"&lt;=200ms",IF(G275&lt;=400,"201-400ms",IF(G275&lt;=600,"401-600ms",IF(G275&lt;=800,"601-800ms",IF(G275&lt;1000,"801-1000ms",IF(G275&lt;=1200,"1001-1200ms",IF(G275&lt;=1400,"1201-1400ms",IF(G275&lt;=1600,"1401-1600ms",IF(G275&lt;=1800,"1601-1800ms",IF(G275&lt;=2000,"1801-2000ms","&gt;2000ms"))))))))))</f>
        <v>601-800ms</v>
      </c>
      <c r="N275" t="str">
        <f t="shared" si="310"/>
        <v>201-400ms</v>
      </c>
      <c r="O275" t="str">
        <f t="shared" si="310"/>
        <v>1201-1400ms</v>
      </c>
      <c r="P275">
        <v>1</v>
      </c>
      <c r="Q275" s="25"/>
    </row>
    <row r="276" spans="1:17" ht="15.75" customHeight="1">
      <c r="A276" t="str">
        <f t="shared" si="0"/>
        <v>10 3</v>
      </c>
      <c r="B276">
        <v>10</v>
      </c>
      <c r="C276">
        <f>IF(VLOOKUP($B276,$R$19:$U$31,3,FALSE)&lt;&gt;"",VLOOKUP($B276,$R$19:$U$31,3,FALSE),"")</f>
        <v>27</v>
      </c>
      <c r="D276" t="str">
        <f>IF(VLOOKUP($B276,$R$19:$U$31,4,FALSE)&lt;&gt;"",VLOOKUP($B276,$R$19:$U$31,4,FALSE),"")</f>
        <v>männlich</v>
      </c>
      <c r="E276" t="str">
        <f t="shared" si="1"/>
        <v>25-49 Jahre</v>
      </c>
      <c r="F276">
        <v>3</v>
      </c>
      <c r="G276" s="30">
        <v>646</v>
      </c>
      <c r="H276" s="30">
        <v>331</v>
      </c>
      <c r="I276" s="30">
        <v>2851</v>
      </c>
      <c r="J276">
        <f>HLOOKUP(CONCATENATE("Teilnehmer  ",$B276),'Experiment 1'!$A$2:$M$33,32,FALSE)</f>
        <v>0</v>
      </c>
      <c r="K276">
        <f>HLOOKUP(CONCATENATE("Teilnehmer  ",$B276),'Experiment 2'!$A$2:$M$33,32,FALSE)</f>
        <v>10</v>
      </c>
      <c r="L276">
        <f>HLOOKUP(CONCATENATE("Teilnehmer  ",$B276),'Experiment 3'!$A$2:$M$33,32,FALSE)</f>
        <v>0</v>
      </c>
      <c r="M276" t="str">
        <f t="shared" ref="M276:O276" si="311">IF(G276&lt;=200,"&lt;=200ms",IF(G276&lt;=400,"201-400ms",IF(G276&lt;=600,"401-600ms",IF(G276&lt;=800,"601-800ms",IF(G276&lt;1000,"801-1000ms",IF(G276&lt;=1200,"1001-1200ms",IF(G276&lt;=1400,"1201-1400ms",IF(G276&lt;=1600,"1401-1600ms",IF(G276&lt;=1800,"1601-1800ms",IF(G276&lt;=2000,"1801-2000ms","&gt;2000ms"))))))))))</f>
        <v>601-800ms</v>
      </c>
      <c r="N276" t="str">
        <f t="shared" si="311"/>
        <v>201-400ms</v>
      </c>
      <c r="O276" t="str">
        <f t="shared" si="311"/>
        <v>&gt;2000ms</v>
      </c>
      <c r="P276">
        <v>1</v>
      </c>
      <c r="Q276" s="25"/>
    </row>
    <row r="277" spans="1:17" ht="15.75" customHeight="1">
      <c r="A277" t="str">
        <f t="shared" si="0"/>
        <v>10 4</v>
      </c>
      <c r="B277">
        <v>10</v>
      </c>
      <c r="C277">
        <f>IF(VLOOKUP($B277,$R$19:$U$31,3,FALSE)&lt;&gt;"",VLOOKUP($B277,$R$19:$U$31,3,FALSE),"")</f>
        <v>27</v>
      </c>
      <c r="D277" t="str">
        <f>IF(VLOOKUP($B277,$R$19:$U$31,4,FALSE)&lt;&gt;"",VLOOKUP($B277,$R$19:$U$31,4,FALSE),"")</f>
        <v>männlich</v>
      </c>
      <c r="E277" t="str">
        <f t="shared" si="1"/>
        <v>25-49 Jahre</v>
      </c>
      <c r="F277">
        <v>4</v>
      </c>
      <c r="G277" s="30">
        <v>545</v>
      </c>
      <c r="H277" s="30">
        <v>301</v>
      </c>
      <c r="I277" s="30">
        <v>2496</v>
      </c>
      <c r="J277">
        <f>HLOOKUP(CONCATENATE("Teilnehmer  ",$B277),'Experiment 1'!$A$2:$M$33,32,FALSE)</f>
        <v>0</v>
      </c>
      <c r="K277">
        <f>HLOOKUP(CONCATENATE("Teilnehmer  ",$B277),'Experiment 2'!$A$2:$M$33,32,FALSE)</f>
        <v>10</v>
      </c>
      <c r="L277">
        <f>HLOOKUP(CONCATENATE("Teilnehmer  ",$B277),'Experiment 3'!$A$2:$M$33,32,FALSE)</f>
        <v>0</v>
      </c>
      <c r="M277" t="str">
        <f t="shared" ref="M277:O277" si="312">IF(G277&lt;=200,"&lt;=200ms",IF(G277&lt;=400,"201-400ms",IF(G277&lt;=600,"401-600ms",IF(G277&lt;=800,"601-800ms",IF(G277&lt;1000,"801-1000ms",IF(G277&lt;=1200,"1001-1200ms",IF(G277&lt;=1400,"1201-1400ms",IF(G277&lt;=1600,"1401-1600ms",IF(G277&lt;=1800,"1601-1800ms",IF(G277&lt;=2000,"1801-2000ms","&gt;2000ms"))))))))))</f>
        <v>401-600ms</v>
      </c>
      <c r="N277" t="str">
        <f t="shared" si="312"/>
        <v>201-400ms</v>
      </c>
      <c r="O277" t="str">
        <f t="shared" si="312"/>
        <v>&gt;2000ms</v>
      </c>
      <c r="P277">
        <v>1</v>
      </c>
      <c r="Q277" s="25"/>
    </row>
    <row r="278" spans="1:17" ht="15.75" customHeight="1">
      <c r="A278" t="str">
        <f t="shared" si="0"/>
        <v>10 5</v>
      </c>
      <c r="B278">
        <v>10</v>
      </c>
      <c r="C278">
        <f>IF(VLOOKUP($B278,$R$19:$U$31,3,FALSE)&lt;&gt;"",VLOOKUP($B278,$R$19:$U$31,3,FALSE),"")</f>
        <v>27</v>
      </c>
      <c r="D278" t="str">
        <f>IF(VLOOKUP($B278,$R$19:$U$31,4,FALSE)&lt;&gt;"",VLOOKUP($B278,$R$19:$U$31,4,FALSE),"")</f>
        <v>männlich</v>
      </c>
      <c r="E278" t="str">
        <f t="shared" si="1"/>
        <v>25-49 Jahre</v>
      </c>
      <c r="F278">
        <v>5</v>
      </c>
      <c r="G278" s="30">
        <v>607</v>
      </c>
      <c r="H278" s="30">
        <v>349</v>
      </c>
      <c r="I278" s="30">
        <v>1490</v>
      </c>
      <c r="J278">
        <f>HLOOKUP(CONCATENATE("Teilnehmer  ",$B278),'Experiment 1'!$A$2:$M$33,32,FALSE)</f>
        <v>0</v>
      </c>
      <c r="K278">
        <f>HLOOKUP(CONCATENATE("Teilnehmer  ",$B278),'Experiment 2'!$A$2:$M$33,32,FALSE)</f>
        <v>10</v>
      </c>
      <c r="L278">
        <f>HLOOKUP(CONCATENATE("Teilnehmer  ",$B278),'Experiment 3'!$A$2:$M$33,32,FALSE)</f>
        <v>0</v>
      </c>
      <c r="M278" t="str">
        <f t="shared" ref="M278:O278" si="313">IF(G278&lt;=200,"&lt;=200ms",IF(G278&lt;=400,"201-400ms",IF(G278&lt;=600,"401-600ms",IF(G278&lt;=800,"601-800ms",IF(G278&lt;1000,"801-1000ms",IF(G278&lt;=1200,"1001-1200ms",IF(G278&lt;=1400,"1201-1400ms",IF(G278&lt;=1600,"1401-1600ms",IF(G278&lt;=1800,"1601-1800ms",IF(G278&lt;=2000,"1801-2000ms","&gt;2000ms"))))))))))</f>
        <v>601-800ms</v>
      </c>
      <c r="N278" t="str">
        <f t="shared" si="313"/>
        <v>201-400ms</v>
      </c>
      <c r="O278" t="str">
        <f t="shared" si="313"/>
        <v>1401-1600ms</v>
      </c>
      <c r="P278">
        <v>1</v>
      </c>
      <c r="Q278" s="25"/>
    </row>
    <row r="279" spans="1:17" ht="15.75" customHeight="1">
      <c r="A279" t="str">
        <f t="shared" si="0"/>
        <v>10 6</v>
      </c>
      <c r="B279">
        <v>10</v>
      </c>
      <c r="C279">
        <f>IF(VLOOKUP($B279,$R$19:$U$31,3,FALSE)&lt;&gt;"",VLOOKUP($B279,$R$19:$U$31,3,FALSE),"")</f>
        <v>27</v>
      </c>
      <c r="D279" t="str">
        <f>IF(VLOOKUP($B279,$R$19:$U$31,4,FALSE)&lt;&gt;"",VLOOKUP($B279,$R$19:$U$31,4,FALSE),"")</f>
        <v>männlich</v>
      </c>
      <c r="E279" t="str">
        <f t="shared" si="1"/>
        <v>25-49 Jahre</v>
      </c>
      <c r="F279">
        <v>6</v>
      </c>
      <c r="G279" s="30">
        <v>535</v>
      </c>
      <c r="H279" s="30">
        <v>340</v>
      </c>
      <c r="I279" s="30">
        <v>1467</v>
      </c>
      <c r="J279">
        <f>HLOOKUP(CONCATENATE("Teilnehmer  ",$B279),'Experiment 1'!$A$2:$M$33,32,FALSE)</f>
        <v>0</v>
      </c>
      <c r="K279">
        <f>HLOOKUP(CONCATENATE("Teilnehmer  ",$B279),'Experiment 2'!$A$2:$M$33,32,FALSE)</f>
        <v>10</v>
      </c>
      <c r="L279">
        <f>HLOOKUP(CONCATENATE("Teilnehmer  ",$B279),'Experiment 3'!$A$2:$M$33,32,FALSE)</f>
        <v>0</v>
      </c>
      <c r="M279" t="str">
        <f t="shared" ref="M279:O279" si="314">IF(G279&lt;=200,"&lt;=200ms",IF(G279&lt;=400,"201-400ms",IF(G279&lt;=600,"401-600ms",IF(G279&lt;=800,"601-800ms",IF(G279&lt;1000,"801-1000ms",IF(G279&lt;=1200,"1001-1200ms",IF(G279&lt;=1400,"1201-1400ms",IF(G279&lt;=1600,"1401-1600ms",IF(G279&lt;=1800,"1601-1800ms",IF(G279&lt;=2000,"1801-2000ms","&gt;2000ms"))))))))))</f>
        <v>401-600ms</v>
      </c>
      <c r="N279" t="str">
        <f t="shared" si="314"/>
        <v>201-400ms</v>
      </c>
      <c r="O279" t="str">
        <f t="shared" si="314"/>
        <v>1401-1600ms</v>
      </c>
      <c r="P279">
        <v>1</v>
      </c>
      <c r="Q279" s="25"/>
    </row>
    <row r="280" spans="1:17" ht="15.75" customHeight="1">
      <c r="A280" t="str">
        <f t="shared" si="0"/>
        <v>10 7</v>
      </c>
      <c r="B280">
        <v>10</v>
      </c>
      <c r="C280">
        <f>IF(VLOOKUP($B280,$R$19:$U$31,3,FALSE)&lt;&gt;"",VLOOKUP($B280,$R$19:$U$31,3,FALSE),"")</f>
        <v>27</v>
      </c>
      <c r="D280" t="str">
        <f>IF(VLOOKUP($B280,$R$19:$U$31,4,FALSE)&lt;&gt;"",VLOOKUP($B280,$R$19:$U$31,4,FALSE),"")</f>
        <v>männlich</v>
      </c>
      <c r="E280" t="str">
        <f t="shared" si="1"/>
        <v>25-49 Jahre</v>
      </c>
      <c r="F280">
        <v>7</v>
      </c>
      <c r="G280" s="30">
        <v>564</v>
      </c>
      <c r="H280" s="30">
        <v>364</v>
      </c>
      <c r="I280" s="30">
        <v>1576</v>
      </c>
      <c r="J280">
        <f>HLOOKUP(CONCATENATE("Teilnehmer  ",$B280),'Experiment 1'!$A$2:$M$33,32,FALSE)</f>
        <v>0</v>
      </c>
      <c r="K280">
        <f>HLOOKUP(CONCATENATE("Teilnehmer  ",$B280),'Experiment 2'!$A$2:$M$33,32,FALSE)</f>
        <v>10</v>
      </c>
      <c r="L280">
        <f>HLOOKUP(CONCATENATE("Teilnehmer  ",$B280),'Experiment 3'!$A$2:$M$33,32,FALSE)</f>
        <v>0</v>
      </c>
      <c r="M280" t="str">
        <f t="shared" ref="M280:O280" si="315">IF(G280&lt;=200,"&lt;=200ms",IF(G280&lt;=400,"201-400ms",IF(G280&lt;=600,"401-600ms",IF(G280&lt;=800,"601-800ms",IF(G280&lt;1000,"801-1000ms",IF(G280&lt;=1200,"1001-1200ms",IF(G280&lt;=1400,"1201-1400ms",IF(G280&lt;=1600,"1401-1600ms",IF(G280&lt;=1800,"1601-1800ms",IF(G280&lt;=2000,"1801-2000ms","&gt;2000ms"))))))))))</f>
        <v>401-600ms</v>
      </c>
      <c r="N280" t="str">
        <f t="shared" si="315"/>
        <v>201-400ms</v>
      </c>
      <c r="O280" t="str">
        <f t="shared" si="315"/>
        <v>1401-1600ms</v>
      </c>
      <c r="P280">
        <v>1</v>
      </c>
      <c r="Q280" s="25"/>
    </row>
    <row r="281" spans="1:17" ht="15.75" customHeight="1">
      <c r="A281" t="str">
        <f t="shared" si="0"/>
        <v>10 8</v>
      </c>
      <c r="B281">
        <v>10</v>
      </c>
      <c r="C281">
        <f>IF(VLOOKUP($B281,$R$19:$U$31,3,FALSE)&lt;&gt;"",VLOOKUP($B281,$R$19:$U$31,3,FALSE),"")</f>
        <v>27</v>
      </c>
      <c r="D281" t="str">
        <f>IF(VLOOKUP($B281,$R$19:$U$31,4,FALSE)&lt;&gt;"",VLOOKUP($B281,$R$19:$U$31,4,FALSE),"")</f>
        <v>männlich</v>
      </c>
      <c r="E281" t="str">
        <f t="shared" si="1"/>
        <v>25-49 Jahre</v>
      </c>
      <c r="F281">
        <v>8</v>
      </c>
      <c r="G281" s="30">
        <v>531</v>
      </c>
      <c r="H281" s="30">
        <v>334</v>
      </c>
      <c r="I281" s="30">
        <v>2915</v>
      </c>
      <c r="J281">
        <f>HLOOKUP(CONCATENATE("Teilnehmer  ",$B281),'Experiment 1'!$A$2:$M$33,32,FALSE)</f>
        <v>0</v>
      </c>
      <c r="K281">
        <f>HLOOKUP(CONCATENATE("Teilnehmer  ",$B281),'Experiment 2'!$A$2:$M$33,32,FALSE)</f>
        <v>10</v>
      </c>
      <c r="L281">
        <f>HLOOKUP(CONCATENATE("Teilnehmer  ",$B281),'Experiment 3'!$A$2:$M$33,32,FALSE)</f>
        <v>0</v>
      </c>
      <c r="M281" t="str">
        <f t="shared" ref="M281:O281" si="316">IF(G281&lt;=200,"&lt;=200ms",IF(G281&lt;=400,"201-400ms",IF(G281&lt;=600,"401-600ms",IF(G281&lt;=800,"601-800ms",IF(G281&lt;1000,"801-1000ms",IF(G281&lt;=1200,"1001-1200ms",IF(G281&lt;=1400,"1201-1400ms",IF(G281&lt;=1600,"1401-1600ms",IF(G281&lt;=1800,"1601-1800ms",IF(G281&lt;=2000,"1801-2000ms","&gt;2000ms"))))))))))</f>
        <v>401-600ms</v>
      </c>
      <c r="N281" t="str">
        <f t="shared" si="316"/>
        <v>201-400ms</v>
      </c>
      <c r="O281" t="str">
        <f t="shared" si="316"/>
        <v>&gt;2000ms</v>
      </c>
      <c r="P281">
        <v>1</v>
      </c>
      <c r="Q281" s="25"/>
    </row>
    <row r="282" spans="1:17" ht="15.75" customHeight="1">
      <c r="A282" t="str">
        <f t="shared" si="0"/>
        <v>10 9</v>
      </c>
      <c r="B282">
        <v>10</v>
      </c>
      <c r="C282">
        <f>IF(VLOOKUP($B282,$R$19:$U$31,3,FALSE)&lt;&gt;"",VLOOKUP($B282,$R$19:$U$31,3,FALSE),"")</f>
        <v>27</v>
      </c>
      <c r="D282" t="str">
        <f>IF(VLOOKUP($B282,$R$19:$U$31,4,FALSE)&lt;&gt;"",VLOOKUP($B282,$R$19:$U$31,4,FALSE),"")</f>
        <v>männlich</v>
      </c>
      <c r="E282" t="str">
        <f t="shared" si="1"/>
        <v>25-49 Jahre</v>
      </c>
      <c r="F282">
        <v>9</v>
      </c>
      <c r="G282" s="30">
        <v>553</v>
      </c>
      <c r="H282" s="30">
        <v>307</v>
      </c>
      <c r="I282" s="30">
        <v>1576</v>
      </c>
      <c r="J282">
        <f>HLOOKUP(CONCATENATE("Teilnehmer  ",$B282),'Experiment 1'!$A$2:$M$33,32,FALSE)</f>
        <v>0</v>
      </c>
      <c r="K282">
        <f>HLOOKUP(CONCATENATE("Teilnehmer  ",$B282),'Experiment 2'!$A$2:$M$33,32,FALSE)</f>
        <v>10</v>
      </c>
      <c r="L282">
        <f>HLOOKUP(CONCATENATE("Teilnehmer  ",$B282),'Experiment 3'!$A$2:$M$33,32,FALSE)</f>
        <v>0</v>
      </c>
      <c r="M282" t="str">
        <f t="shared" ref="M282:O282" si="317">IF(G282&lt;=200,"&lt;=200ms",IF(G282&lt;=400,"201-400ms",IF(G282&lt;=600,"401-600ms",IF(G282&lt;=800,"601-800ms",IF(G282&lt;1000,"801-1000ms",IF(G282&lt;=1200,"1001-1200ms",IF(G282&lt;=1400,"1201-1400ms",IF(G282&lt;=1600,"1401-1600ms",IF(G282&lt;=1800,"1601-1800ms",IF(G282&lt;=2000,"1801-2000ms","&gt;2000ms"))))))))))</f>
        <v>401-600ms</v>
      </c>
      <c r="N282" t="str">
        <f t="shared" si="317"/>
        <v>201-400ms</v>
      </c>
      <c r="O282" t="str">
        <f t="shared" si="317"/>
        <v>1401-1600ms</v>
      </c>
      <c r="P282">
        <v>1</v>
      </c>
      <c r="Q282" s="25"/>
    </row>
    <row r="283" spans="1:17" ht="15.75" customHeight="1">
      <c r="A283" t="str">
        <f t="shared" si="0"/>
        <v>10 10</v>
      </c>
      <c r="B283">
        <v>10</v>
      </c>
      <c r="C283">
        <f>IF(VLOOKUP($B283,$R$19:$U$31,3,FALSE)&lt;&gt;"",VLOOKUP($B283,$R$19:$U$31,3,FALSE),"")</f>
        <v>27</v>
      </c>
      <c r="D283" t="str">
        <f>IF(VLOOKUP($B283,$R$19:$U$31,4,FALSE)&lt;&gt;"",VLOOKUP($B283,$R$19:$U$31,4,FALSE),"")</f>
        <v>männlich</v>
      </c>
      <c r="E283" t="str">
        <f t="shared" si="1"/>
        <v>25-49 Jahre</v>
      </c>
      <c r="F283">
        <v>10</v>
      </c>
      <c r="G283" s="30">
        <v>590</v>
      </c>
      <c r="H283" s="30">
        <v>316</v>
      </c>
      <c r="I283" s="30">
        <v>1067</v>
      </c>
      <c r="J283">
        <f>HLOOKUP(CONCATENATE("Teilnehmer  ",$B283),'Experiment 1'!$A$2:$M$33,32,FALSE)</f>
        <v>0</v>
      </c>
      <c r="K283">
        <f>HLOOKUP(CONCATENATE("Teilnehmer  ",$B283),'Experiment 2'!$A$2:$M$33,32,FALSE)</f>
        <v>10</v>
      </c>
      <c r="L283">
        <f>HLOOKUP(CONCATENATE("Teilnehmer  ",$B283),'Experiment 3'!$A$2:$M$33,32,FALSE)</f>
        <v>0</v>
      </c>
      <c r="M283" t="str">
        <f t="shared" ref="M283:O283" si="318">IF(G283&lt;=200,"&lt;=200ms",IF(G283&lt;=400,"201-400ms",IF(G283&lt;=600,"401-600ms",IF(G283&lt;=800,"601-800ms",IF(G283&lt;1000,"801-1000ms",IF(G283&lt;=1200,"1001-1200ms",IF(G283&lt;=1400,"1201-1400ms",IF(G283&lt;=1600,"1401-1600ms",IF(G283&lt;=1800,"1601-1800ms",IF(G283&lt;=2000,"1801-2000ms","&gt;2000ms"))))))))))</f>
        <v>401-600ms</v>
      </c>
      <c r="N283" t="str">
        <f t="shared" si="318"/>
        <v>201-400ms</v>
      </c>
      <c r="O283" t="str">
        <f t="shared" si="318"/>
        <v>1001-1200ms</v>
      </c>
      <c r="P283">
        <v>1</v>
      </c>
      <c r="Q283" s="25"/>
    </row>
    <row r="284" spans="1:17" ht="15.75" customHeight="1">
      <c r="A284" t="str">
        <f t="shared" si="0"/>
        <v>10 11</v>
      </c>
      <c r="B284">
        <v>10</v>
      </c>
      <c r="C284">
        <f>IF(VLOOKUP($B284,$R$19:$U$31,3,FALSE)&lt;&gt;"",VLOOKUP($B284,$R$19:$U$31,3,FALSE),"")</f>
        <v>27</v>
      </c>
      <c r="D284" t="str">
        <f>IF(VLOOKUP($B284,$R$19:$U$31,4,FALSE)&lt;&gt;"",VLOOKUP($B284,$R$19:$U$31,4,FALSE),"")</f>
        <v>männlich</v>
      </c>
      <c r="E284" t="str">
        <f t="shared" si="1"/>
        <v>25-49 Jahre</v>
      </c>
      <c r="F284">
        <v>11</v>
      </c>
      <c r="G284" s="30">
        <v>621</v>
      </c>
      <c r="H284" s="30">
        <v>455</v>
      </c>
      <c r="I284" s="30">
        <v>1305</v>
      </c>
      <c r="J284">
        <f>HLOOKUP(CONCATENATE("Teilnehmer  ",$B284),'Experiment 1'!$A$2:$M$33,32,FALSE)</f>
        <v>0</v>
      </c>
      <c r="K284">
        <f>HLOOKUP(CONCATENATE("Teilnehmer  ",$B284),'Experiment 2'!$A$2:$M$33,32,FALSE)</f>
        <v>10</v>
      </c>
      <c r="L284">
        <f>HLOOKUP(CONCATENATE("Teilnehmer  ",$B284),'Experiment 3'!$A$2:$M$33,32,FALSE)</f>
        <v>0</v>
      </c>
      <c r="M284" t="str">
        <f t="shared" ref="M284:O284" si="319">IF(G284&lt;=200,"&lt;=200ms",IF(G284&lt;=400,"201-400ms",IF(G284&lt;=600,"401-600ms",IF(G284&lt;=800,"601-800ms",IF(G284&lt;1000,"801-1000ms",IF(G284&lt;=1200,"1001-1200ms",IF(G284&lt;=1400,"1201-1400ms",IF(G284&lt;=1600,"1401-1600ms",IF(G284&lt;=1800,"1601-1800ms",IF(G284&lt;=2000,"1801-2000ms","&gt;2000ms"))))))))))</f>
        <v>601-800ms</v>
      </c>
      <c r="N284" t="str">
        <f t="shared" si="319"/>
        <v>401-600ms</v>
      </c>
      <c r="O284" t="str">
        <f t="shared" si="319"/>
        <v>1201-1400ms</v>
      </c>
      <c r="P284">
        <v>1</v>
      </c>
      <c r="Q284" s="25"/>
    </row>
    <row r="285" spans="1:17" ht="15.75" customHeight="1">
      <c r="A285" t="str">
        <f t="shared" si="0"/>
        <v>10 12</v>
      </c>
      <c r="B285">
        <v>10</v>
      </c>
      <c r="C285">
        <f>IF(VLOOKUP($B285,$R$19:$U$31,3,FALSE)&lt;&gt;"",VLOOKUP($B285,$R$19:$U$31,3,FALSE),"")</f>
        <v>27</v>
      </c>
      <c r="D285" t="str">
        <f>IF(VLOOKUP($B285,$R$19:$U$31,4,FALSE)&lt;&gt;"",VLOOKUP($B285,$R$19:$U$31,4,FALSE),"")</f>
        <v>männlich</v>
      </c>
      <c r="E285" t="str">
        <f t="shared" si="1"/>
        <v>25-49 Jahre</v>
      </c>
      <c r="F285">
        <v>12</v>
      </c>
      <c r="G285" s="30">
        <v>675</v>
      </c>
      <c r="H285" s="30">
        <v>406</v>
      </c>
      <c r="I285" s="30">
        <v>4185</v>
      </c>
      <c r="J285">
        <f>HLOOKUP(CONCATENATE("Teilnehmer  ",$B285),'Experiment 1'!$A$2:$M$33,32,FALSE)</f>
        <v>0</v>
      </c>
      <c r="K285">
        <f>HLOOKUP(CONCATENATE("Teilnehmer  ",$B285),'Experiment 2'!$A$2:$M$33,32,FALSE)</f>
        <v>10</v>
      </c>
      <c r="L285">
        <f>HLOOKUP(CONCATENATE("Teilnehmer  ",$B285),'Experiment 3'!$A$2:$M$33,32,FALSE)</f>
        <v>0</v>
      </c>
      <c r="M285" t="str">
        <f t="shared" ref="M285:O285" si="320">IF(G285&lt;=200,"&lt;=200ms",IF(G285&lt;=400,"201-400ms",IF(G285&lt;=600,"401-600ms",IF(G285&lt;=800,"601-800ms",IF(G285&lt;1000,"801-1000ms",IF(G285&lt;=1200,"1001-1200ms",IF(G285&lt;=1400,"1201-1400ms",IF(G285&lt;=1600,"1401-1600ms",IF(G285&lt;=1800,"1601-1800ms",IF(G285&lt;=2000,"1801-2000ms","&gt;2000ms"))))))))))</f>
        <v>601-800ms</v>
      </c>
      <c r="N285" t="str">
        <f t="shared" si="320"/>
        <v>401-600ms</v>
      </c>
      <c r="O285" t="str">
        <f t="shared" si="320"/>
        <v>&gt;2000ms</v>
      </c>
      <c r="P285">
        <v>1</v>
      </c>
      <c r="Q285" s="25"/>
    </row>
    <row r="286" spans="1:17" ht="15.75" customHeight="1">
      <c r="A286" t="str">
        <f t="shared" si="0"/>
        <v>10 13</v>
      </c>
      <c r="B286">
        <v>10</v>
      </c>
      <c r="C286">
        <f>IF(VLOOKUP($B286,$R$19:$U$31,3,FALSE)&lt;&gt;"",VLOOKUP($B286,$R$19:$U$31,3,FALSE),"")</f>
        <v>27</v>
      </c>
      <c r="D286" t="str">
        <f>IF(VLOOKUP($B286,$R$19:$U$31,4,FALSE)&lt;&gt;"",VLOOKUP($B286,$R$19:$U$31,4,FALSE),"")</f>
        <v>männlich</v>
      </c>
      <c r="E286" t="str">
        <f t="shared" si="1"/>
        <v>25-49 Jahre</v>
      </c>
      <c r="F286">
        <v>13</v>
      </c>
      <c r="G286" s="30">
        <v>530</v>
      </c>
      <c r="H286" s="30">
        <v>411</v>
      </c>
      <c r="I286" s="30">
        <v>1721</v>
      </c>
      <c r="J286">
        <f>HLOOKUP(CONCATENATE("Teilnehmer  ",$B286),'Experiment 1'!$A$2:$M$33,32,FALSE)</f>
        <v>0</v>
      </c>
      <c r="K286">
        <f>HLOOKUP(CONCATENATE("Teilnehmer  ",$B286),'Experiment 2'!$A$2:$M$33,32,FALSE)</f>
        <v>10</v>
      </c>
      <c r="L286">
        <f>HLOOKUP(CONCATENATE("Teilnehmer  ",$B286),'Experiment 3'!$A$2:$M$33,32,FALSE)</f>
        <v>0</v>
      </c>
      <c r="M286" t="str">
        <f t="shared" ref="M286:O286" si="321">IF(G286&lt;=200,"&lt;=200ms",IF(G286&lt;=400,"201-400ms",IF(G286&lt;=600,"401-600ms",IF(G286&lt;=800,"601-800ms",IF(G286&lt;1000,"801-1000ms",IF(G286&lt;=1200,"1001-1200ms",IF(G286&lt;=1400,"1201-1400ms",IF(G286&lt;=1600,"1401-1600ms",IF(G286&lt;=1800,"1601-1800ms",IF(G286&lt;=2000,"1801-2000ms","&gt;2000ms"))))))))))</f>
        <v>401-600ms</v>
      </c>
      <c r="N286" t="str">
        <f t="shared" si="321"/>
        <v>401-600ms</v>
      </c>
      <c r="O286" t="str">
        <f t="shared" si="321"/>
        <v>1601-1800ms</v>
      </c>
      <c r="P286">
        <v>1</v>
      </c>
      <c r="Q286" s="25"/>
    </row>
    <row r="287" spans="1:17" ht="15.75" customHeight="1">
      <c r="A287" t="str">
        <f t="shared" si="0"/>
        <v>10 14</v>
      </c>
      <c r="B287">
        <v>10</v>
      </c>
      <c r="C287">
        <f>IF(VLOOKUP($B287,$R$19:$U$31,3,FALSE)&lt;&gt;"",VLOOKUP($B287,$R$19:$U$31,3,FALSE),"")</f>
        <v>27</v>
      </c>
      <c r="D287" t="str">
        <f>IF(VLOOKUP($B287,$R$19:$U$31,4,FALSE)&lt;&gt;"",VLOOKUP($B287,$R$19:$U$31,4,FALSE),"")</f>
        <v>männlich</v>
      </c>
      <c r="E287" t="str">
        <f t="shared" si="1"/>
        <v>25-49 Jahre</v>
      </c>
      <c r="F287">
        <v>14</v>
      </c>
      <c r="G287" s="30">
        <v>359</v>
      </c>
      <c r="H287" s="30">
        <v>315</v>
      </c>
      <c r="I287" s="30">
        <v>5295</v>
      </c>
      <c r="J287">
        <f>HLOOKUP(CONCATENATE("Teilnehmer  ",$B287),'Experiment 1'!$A$2:$M$33,32,FALSE)</f>
        <v>0</v>
      </c>
      <c r="K287">
        <f>HLOOKUP(CONCATENATE("Teilnehmer  ",$B287),'Experiment 2'!$A$2:$M$33,32,FALSE)</f>
        <v>10</v>
      </c>
      <c r="L287">
        <f>HLOOKUP(CONCATENATE("Teilnehmer  ",$B287),'Experiment 3'!$A$2:$M$33,32,FALSE)</f>
        <v>0</v>
      </c>
      <c r="M287" t="str">
        <f t="shared" ref="M287:O287" si="322">IF(G287&lt;=200,"&lt;=200ms",IF(G287&lt;=400,"201-400ms",IF(G287&lt;=600,"401-600ms",IF(G287&lt;=800,"601-800ms",IF(G287&lt;1000,"801-1000ms",IF(G287&lt;=1200,"1001-1200ms",IF(G287&lt;=1400,"1201-1400ms",IF(G287&lt;=1600,"1401-1600ms",IF(G287&lt;=1800,"1601-1800ms",IF(G287&lt;=2000,"1801-2000ms","&gt;2000ms"))))))))))</f>
        <v>201-400ms</v>
      </c>
      <c r="N287" t="str">
        <f t="shared" si="322"/>
        <v>201-400ms</v>
      </c>
      <c r="O287" t="str">
        <f t="shared" si="322"/>
        <v>&gt;2000ms</v>
      </c>
      <c r="P287">
        <v>1</v>
      </c>
      <c r="Q287" s="25"/>
    </row>
    <row r="288" spans="1:17" ht="15.75" customHeight="1">
      <c r="A288" t="str">
        <f t="shared" si="0"/>
        <v>10 15</v>
      </c>
      <c r="B288">
        <v>10</v>
      </c>
      <c r="C288">
        <f>IF(VLOOKUP($B288,$R$19:$U$31,3,FALSE)&lt;&gt;"",VLOOKUP($B288,$R$19:$U$31,3,FALSE),"")</f>
        <v>27</v>
      </c>
      <c r="D288" t="str">
        <f>IF(VLOOKUP($B288,$R$19:$U$31,4,FALSE)&lt;&gt;"",VLOOKUP($B288,$R$19:$U$31,4,FALSE),"")</f>
        <v>männlich</v>
      </c>
      <c r="E288" t="str">
        <f t="shared" si="1"/>
        <v>25-49 Jahre</v>
      </c>
      <c r="F288">
        <v>15</v>
      </c>
      <c r="G288" s="30">
        <v>450</v>
      </c>
      <c r="H288" s="30">
        <v>389</v>
      </c>
      <c r="I288" s="30">
        <v>1945</v>
      </c>
      <c r="J288">
        <f>HLOOKUP(CONCATENATE("Teilnehmer  ",$B288),'Experiment 1'!$A$2:$M$33,32,FALSE)</f>
        <v>0</v>
      </c>
      <c r="K288">
        <f>HLOOKUP(CONCATENATE("Teilnehmer  ",$B288),'Experiment 2'!$A$2:$M$33,32,FALSE)</f>
        <v>10</v>
      </c>
      <c r="L288">
        <f>HLOOKUP(CONCATENATE("Teilnehmer  ",$B288),'Experiment 3'!$A$2:$M$33,32,FALSE)</f>
        <v>0</v>
      </c>
      <c r="M288" t="str">
        <f t="shared" ref="M288:O288" si="323">IF(G288&lt;=200,"&lt;=200ms",IF(G288&lt;=400,"201-400ms",IF(G288&lt;=600,"401-600ms",IF(G288&lt;=800,"601-800ms",IF(G288&lt;1000,"801-1000ms",IF(G288&lt;=1200,"1001-1200ms",IF(G288&lt;=1400,"1201-1400ms",IF(G288&lt;=1600,"1401-1600ms",IF(G288&lt;=1800,"1601-1800ms",IF(G288&lt;=2000,"1801-2000ms","&gt;2000ms"))))))))))</f>
        <v>401-600ms</v>
      </c>
      <c r="N288" t="str">
        <f t="shared" si="323"/>
        <v>201-400ms</v>
      </c>
      <c r="O288" t="str">
        <f t="shared" si="323"/>
        <v>1801-2000ms</v>
      </c>
      <c r="P288">
        <v>1</v>
      </c>
      <c r="Q288" s="25"/>
    </row>
    <row r="289" spans="1:17" ht="15.75" customHeight="1">
      <c r="A289" t="str">
        <f t="shared" si="0"/>
        <v>10 16</v>
      </c>
      <c r="B289">
        <v>10</v>
      </c>
      <c r="C289">
        <f>IF(VLOOKUP($B289,$R$19:$U$31,3,FALSE)&lt;&gt;"",VLOOKUP($B289,$R$19:$U$31,3,FALSE),"")</f>
        <v>27</v>
      </c>
      <c r="D289" t="str">
        <f>IF(VLOOKUP($B289,$R$19:$U$31,4,FALSE)&lt;&gt;"",VLOOKUP($B289,$R$19:$U$31,4,FALSE),"")</f>
        <v>männlich</v>
      </c>
      <c r="E289" t="str">
        <f t="shared" si="1"/>
        <v>25-49 Jahre</v>
      </c>
      <c r="F289">
        <v>16</v>
      </c>
      <c r="G289" s="30">
        <v>324</v>
      </c>
      <c r="H289" s="30">
        <v>392</v>
      </c>
      <c r="I289" s="30">
        <v>3254</v>
      </c>
      <c r="J289">
        <f>HLOOKUP(CONCATENATE("Teilnehmer  ",$B289),'Experiment 1'!$A$2:$M$33,32,FALSE)</f>
        <v>0</v>
      </c>
      <c r="K289">
        <f>HLOOKUP(CONCATENATE("Teilnehmer  ",$B289),'Experiment 2'!$A$2:$M$33,32,FALSE)</f>
        <v>10</v>
      </c>
      <c r="L289">
        <f>HLOOKUP(CONCATENATE("Teilnehmer  ",$B289),'Experiment 3'!$A$2:$M$33,32,FALSE)</f>
        <v>0</v>
      </c>
      <c r="M289" t="str">
        <f t="shared" ref="M289:O289" si="324">IF(G289&lt;=200,"&lt;=200ms",IF(G289&lt;=400,"201-400ms",IF(G289&lt;=600,"401-600ms",IF(G289&lt;=800,"601-800ms",IF(G289&lt;1000,"801-1000ms",IF(G289&lt;=1200,"1001-1200ms",IF(G289&lt;=1400,"1201-1400ms",IF(G289&lt;=1600,"1401-1600ms",IF(G289&lt;=1800,"1601-1800ms",IF(G289&lt;=2000,"1801-2000ms","&gt;2000ms"))))))))))</f>
        <v>201-400ms</v>
      </c>
      <c r="N289" t="str">
        <f t="shared" si="324"/>
        <v>201-400ms</v>
      </c>
      <c r="O289" t="str">
        <f t="shared" si="324"/>
        <v>&gt;2000ms</v>
      </c>
      <c r="P289">
        <v>1</v>
      </c>
      <c r="Q289" s="25"/>
    </row>
    <row r="290" spans="1:17" ht="15.75" customHeight="1">
      <c r="A290" t="str">
        <f t="shared" si="0"/>
        <v>10 17</v>
      </c>
      <c r="B290">
        <v>10</v>
      </c>
      <c r="C290">
        <f>IF(VLOOKUP($B290,$R$19:$U$31,3,FALSE)&lt;&gt;"",VLOOKUP($B290,$R$19:$U$31,3,FALSE),"")</f>
        <v>27</v>
      </c>
      <c r="D290" t="str">
        <f>IF(VLOOKUP($B290,$R$19:$U$31,4,FALSE)&lt;&gt;"",VLOOKUP($B290,$R$19:$U$31,4,FALSE),"")</f>
        <v>männlich</v>
      </c>
      <c r="E290" t="str">
        <f t="shared" si="1"/>
        <v>25-49 Jahre</v>
      </c>
      <c r="F290">
        <v>17</v>
      </c>
      <c r="G290" s="30">
        <v>284</v>
      </c>
      <c r="H290" s="30">
        <v>460</v>
      </c>
      <c r="I290" s="30">
        <v>2350</v>
      </c>
      <c r="J290">
        <f>HLOOKUP(CONCATENATE("Teilnehmer  ",$B290),'Experiment 1'!$A$2:$M$33,32,FALSE)</f>
        <v>0</v>
      </c>
      <c r="K290">
        <f>HLOOKUP(CONCATENATE("Teilnehmer  ",$B290),'Experiment 2'!$A$2:$M$33,32,FALSE)</f>
        <v>10</v>
      </c>
      <c r="L290">
        <f>HLOOKUP(CONCATENATE("Teilnehmer  ",$B290),'Experiment 3'!$A$2:$M$33,32,FALSE)</f>
        <v>0</v>
      </c>
      <c r="M290" t="str">
        <f t="shared" ref="M290:O290" si="325">IF(G290&lt;=200,"&lt;=200ms",IF(G290&lt;=400,"201-400ms",IF(G290&lt;=600,"401-600ms",IF(G290&lt;=800,"601-800ms",IF(G290&lt;1000,"801-1000ms",IF(G290&lt;=1200,"1001-1200ms",IF(G290&lt;=1400,"1201-1400ms",IF(G290&lt;=1600,"1401-1600ms",IF(G290&lt;=1800,"1601-1800ms",IF(G290&lt;=2000,"1801-2000ms","&gt;2000ms"))))))))))</f>
        <v>201-400ms</v>
      </c>
      <c r="N290" t="str">
        <f t="shared" si="325"/>
        <v>401-600ms</v>
      </c>
      <c r="O290" t="str">
        <f t="shared" si="325"/>
        <v>&gt;2000ms</v>
      </c>
      <c r="P290">
        <v>1</v>
      </c>
      <c r="Q290" s="25"/>
    </row>
    <row r="291" spans="1:17" ht="15.75" customHeight="1">
      <c r="A291" t="str">
        <f t="shared" si="0"/>
        <v>10 18</v>
      </c>
      <c r="B291">
        <v>10</v>
      </c>
      <c r="C291">
        <f>IF(VLOOKUP($B291,$R$19:$U$31,3,FALSE)&lt;&gt;"",VLOOKUP($B291,$R$19:$U$31,3,FALSE),"")</f>
        <v>27</v>
      </c>
      <c r="D291" t="str">
        <f>IF(VLOOKUP($B291,$R$19:$U$31,4,FALSE)&lt;&gt;"",VLOOKUP($B291,$R$19:$U$31,4,FALSE),"")</f>
        <v>männlich</v>
      </c>
      <c r="E291" t="str">
        <f t="shared" si="1"/>
        <v>25-49 Jahre</v>
      </c>
      <c r="F291">
        <v>18</v>
      </c>
      <c r="G291" s="30">
        <v>294</v>
      </c>
      <c r="H291" s="30">
        <v>336</v>
      </c>
      <c r="I291" s="30">
        <v>969</v>
      </c>
      <c r="J291">
        <f>HLOOKUP(CONCATENATE("Teilnehmer  ",$B291),'Experiment 1'!$A$2:$M$33,32,FALSE)</f>
        <v>0</v>
      </c>
      <c r="K291">
        <f>HLOOKUP(CONCATENATE("Teilnehmer  ",$B291),'Experiment 2'!$A$2:$M$33,32,FALSE)</f>
        <v>10</v>
      </c>
      <c r="L291">
        <f>HLOOKUP(CONCATENATE("Teilnehmer  ",$B291),'Experiment 3'!$A$2:$M$33,32,FALSE)</f>
        <v>0</v>
      </c>
      <c r="M291" t="str">
        <f t="shared" ref="M291:O291" si="326">IF(G291&lt;=200,"&lt;=200ms",IF(G291&lt;=400,"201-400ms",IF(G291&lt;=600,"401-600ms",IF(G291&lt;=800,"601-800ms",IF(G291&lt;1000,"801-1000ms",IF(G291&lt;=1200,"1001-1200ms",IF(G291&lt;=1400,"1201-1400ms",IF(G291&lt;=1600,"1401-1600ms",IF(G291&lt;=1800,"1601-1800ms",IF(G291&lt;=2000,"1801-2000ms","&gt;2000ms"))))))))))</f>
        <v>201-400ms</v>
      </c>
      <c r="N291" t="str">
        <f t="shared" si="326"/>
        <v>201-400ms</v>
      </c>
      <c r="O291" t="str">
        <f t="shared" si="326"/>
        <v>801-1000ms</v>
      </c>
      <c r="P291">
        <v>1</v>
      </c>
      <c r="Q291" s="25"/>
    </row>
    <row r="292" spans="1:17" ht="15.75" customHeight="1">
      <c r="A292" t="str">
        <f t="shared" si="0"/>
        <v>10 19</v>
      </c>
      <c r="B292">
        <v>10</v>
      </c>
      <c r="C292">
        <f>IF(VLOOKUP($B292,$R$19:$U$31,3,FALSE)&lt;&gt;"",VLOOKUP($B292,$R$19:$U$31,3,FALSE),"")</f>
        <v>27</v>
      </c>
      <c r="D292" t="str">
        <f>IF(VLOOKUP($B292,$R$19:$U$31,4,FALSE)&lt;&gt;"",VLOOKUP($B292,$R$19:$U$31,4,FALSE),"")</f>
        <v>männlich</v>
      </c>
      <c r="E292" t="str">
        <f t="shared" si="1"/>
        <v>25-49 Jahre</v>
      </c>
      <c r="F292">
        <v>19</v>
      </c>
      <c r="G292" s="30">
        <v>308</v>
      </c>
      <c r="H292" s="30">
        <v>421</v>
      </c>
      <c r="I292" s="30">
        <v>2037</v>
      </c>
      <c r="J292">
        <f>HLOOKUP(CONCATENATE("Teilnehmer  ",$B292),'Experiment 1'!$A$2:$M$33,32,FALSE)</f>
        <v>0</v>
      </c>
      <c r="K292">
        <f>HLOOKUP(CONCATENATE("Teilnehmer  ",$B292),'Experiment 2'!$A$2:$M$33,32,FALSE)</f>
        <v>10</v>
      </c>
      <c r="L292">
        <f>HLOOKUP(CONCATENATE("Teilnehmer  ",$B292),'Experiment 3'!$A$2:$M$33,32,FALSE)</f>
        <v>0</v>
      </c>
      <c r="M292" t="str">
        <f t="shared" ref="M292:O292" si="327">IF(G292&lt;=200,"&lt;=200ms",IF(G292&lt;=400,"201-400ms",IF(G292&lt;=600,"401-600ms",IF(G292&lt;=800,"601-800ms",IF(G292&lt;1000,"801-1000ms",IF(G292&lt;=1200,"1001-1200ms",IF(G292&lt;=1400,"1201-1400ms",IF(G292&lt;=1600,"1401-1600ms",IF(G292&lt;=1800,"1601-1800ms",IF(G292&lt;=2000,"1801-2000ms","&gt;2000ms"))))))))))</f>
        <v>201-400ms</v>
      </c>
      <c r="N292" t="str">
        <f t="shared" si="327"/>
        <v>401-600ms</v>
      </c>
      <c r="O292" t="str">
        <f t="shared" si="327"/>
        <v>&gt;2000ms</v>
      </c>
      <c r="P292">
        <v>1</v>
      </c>
      <c r="Q292" s="25"/>
    </row>
    <row r="293" spans="1:17" ht="15.75" customHeight="1">
      <c r="A293" t="str">
        <f t="shared" si="0"/>
        <v>10 20</v>
      </c>
      <c r="B293">
        <v>10</v>
      </c>
      <c r="C293">
        <f>IF(VLOOKUP($B293,$R$19:$U$31,3,FALSE)&lt;&gt;"",VLOOKUP($B293,$R$19:$U$31,3,FALSE),"")</f>
        <v>27</v>
      </c>
      <c r="D293" t="str">
        <f>IF(VLOOKUP($B293,$R$19:$U$31,4,FALSE)&lt;&gt;"",VLOOKUP($B293,$R$19:$U$31,4,FALSE),"")</f>
        <v>männlich</v>
      </c>
      <c r="E293" t="str">
        <f t="shared" si="1"/>
        <v>25-49 Jahre</v>
      </c>
      <c r="F293">
        <v>20</v>
      </c>
      <c r="G293" s="30">
        <v>345</v>
      </c>
      <c r="H293" s="30">
        <v>319</v>
      </c>
      <c r="I293" s="30">
        <v>1180</v>
      </c>
      <c r="J293">
        <f>HLOOKUP(CONCATENATE("Teilnehmer  ",$B293),'Experiment 1'!$A$2:$M$33,32,FALSE)</f>
        <v>0</v>
      </c>
      <c r="K293">
        <f>HLOOKUP(CONCATENATE("Teilnehmer  ",$B293),'Experiment 2'!$A$2:$M$33,32,FALSE)</f>
        <v>10</v>
      </c>
      <c r="L293">
        <f>HLOOKUP(CONCATENATE("Teilnehmer  ",$B293),'Experiment 3'!$A$2:$M$33,32,FALSE)</f>
        <v>0</v>
      </c>
      <c r="M293" t="str">
        <f t="shared" ref="M293:O293" si="328">IF(G293&lt;=200,"&lt;=200ms",IF(G293&lt;=400,"201-400ms",IF(G293&lt;=600,"401-600ms",IF(G293&lt;=800,"601-800ms",IF(G293&lt;1000,"801-1000ms",IF(G293&lt;=1200,"1001-1200ms",IF(G293&lt;=1400,"1201-1400ms",IF(G293&lt;=1600,"1401-1600ms",IF(G293&lt;=1800,"1601-1800ms",IF(G293&lt;=2000,"1801-2000ms","&gt;2000ms"))))))))))</f>
        <v>201-400ms</v>
      </c>
      <c r="N293" t="str">
        <f t="shared" si="328"/>
        <v>201-400ms</v>
      </c>
      <c r="O293" t="str">
        <f t="shared" si="328"/>
        <v>1001-1200ms</v>
      </c>
      <c r="P293">
        <v>1</v>
      </c>
      <c r="Q293" s="25"/>
    </row>
    <row r="294" spans="1:17" ht="15.75" customHeight="1">
      <c r="A294" t="str">
        <f t="shared" si="0"/>
        <v>10 21</v>
      </c>
      <c r="B294">
        <v>10</v>
      </c>
      <c r="C294">
        <f>IF(VLOOKUP($B294,$R$19:$U$31,3,FALSE)&lt;&gt;"",VLOOKUP($B294,$R$19:$U$31,3,FALSE),"")</f>
        <v>27</v>
      </c>
      <c r="D294" t="str">
        <f>IF(VLOOKUP($B294,$R$19:$U$31,4,FALSE)&lt;&gt;"",VLOOKUP($B294,$R$19:$U$31,4,FALSE),"")</f>
        <v>männlich</v>
      </c>
      <c r="E294" t="str">
        <f t="shared" si="1"/>
        <v>25-49 Jahre</v>
      </c>
      <c r="F294">
        <v>21</v>
      </c>
      <c r="G294" s="30">
        <v>288</v>
      </c>
      <c r="H294" s="30">
        <v>477</v>
      </c>
      <c r="I294" s="30">
        <v>2888</v>
      </c>
      <c r="J294">
        <f>HLOOKUP(CONCATENATE("Teilnehmer  ",$B294),'Experiment 1'!$A$2:$M$33,32,FALSE)</f>
        <v>0</v>
      </c>
      <c r="K294">
        <f>HLOOKUP(CONCATENATE("Teilnehmer  ",$B294),'Experiment 2'!$A$2:$M$33,32,FALSE)</f>
        <v>10</v>
      </c>
      <c r="L294">
        <f>HLOOKUP(CONCATENATE("Teilnehmer  ",$B294),'Experiment 3'!$A$2:$M$33,32,FALSE)</f>
        <v>0</v>
      </c>
      <c r="M294" t="str">
        <f t="shared" ref="M294:O294" si="329">IF(G294&lt;=200,"&lt;=200ms",IF(G294&lt;=400,"201-400ms",IF(G294&lt;=600,"401-600ms",IF(G294&lt;=800,"601-800ms",IF(G294&lt;1000,"801-1000ms",IF(G294&lt;=1200,"1001-1200ms",IF(G294&lt;=1400,"1201-1400ms",IF(G294&lt;=1600,"1401-1600ms",IF(G294&lt;=1800,"1601-1800ms",IF(G294&lt;=2000,"1801-2000ms","&gt;2000ms"))))))))))</f>
        <v>201-400ms</v>
      </c>
      <c r="N294" t="str">
        <f t="shared" si="329"/>
        <v>401-600ms</v>
      </c>
      <c r="O294" t="str">
        <f t="shared" si="329"/>
        <v>&gt;2000ms</v>
      </c>
      <c r="P294">
        <v>1</v>
      </c>
      <c r="Q294" s="25"/>
    </row>
    <row r="295" spans="1:17" ht="15.75" customHeight="1">
      <c r="A295" t="str">
        <f t="shared" si="0"/>
        <v>10 22</v>
      </c>
      <c r="B295">
        <v>10</v>
      </c>
      <c r="C295">
        <f>IF(VLOOKUP($B295,$R$19:$U$31,3,FALSE)&lt;&gt;"",VLOOKUP($B295,$R$19:$U$31,3,FALSE),"")</f>
        <v>27</v>
      </c>
      <c r="D295" t="str">
        <f>IF(VLOOKUP($B295,$R$19:$U$31,4,FALSE)&lt;&gt;"",VLOOKUP($B295,$R$19:$U$31,4,FALSE),"")</f>
        <v>männlich</v>
      </c>
      <c r="E295" t="str">
        <f t="shared" si="1"/>
        <v>25-49 Jahre</v>
      </c>
      <c r="F295">
        <v>22</v>
      </c>
      <c r="G295" s="30">
        <v>275</v>
      </c>
      <c r="H295" s="30">
        <v>335</v>
      </c>
      <c r="I295" s="30">
        <v>3449</v>
      </c>
      <c r="J295">
        <f>HLOOKUP(CONCATENATE("Teilnehmer  ",$B295),'Experiment 1'!$A$2:$M$33,32,FALSE)</f>
        <v>0</v>
      </c>
      <c r="K295">
        <f>HLOOKUP(CONCATENATE("Teilnehmer  ",$B295),'Experiment 2'!$A$2:$M$33,32,FALSE)</f>
        <v>10</v>
      </c>
      <c r="L295">
        <f>HLOOKUP(CONCATENATE("Teilnehmer  ",$B295),'Experiment 3'!$A$2:$M$33,32,FALSE)</f>
        <v>0</v>
      </c>
      <c r="M295" t="str">
        <f t="shared" ref="M295:O295" si="330">IF(G295&lt;=200,"&lt;=200ms",IF(G295&lt;=400,"201-400ms",IF(G295&lt;=600,"401-600ms",IF(G295&lt;=800,"601-800ms",IF(G295&lt;1000,"801-1000ms",IF(G295&lt;=1200,"1001-1200ms",IF(G295&lt;=1400,"1201-1400ms",IF(G295&lt;=1600,"1401-1600ms",IF(G295&lt;=1800,"1601-1800ms",IF(G295&lt;=2000,"1801-2000ms","&gt;2000ms"))))))))))</f>
        <v>201-400ms</v>
      </c>
      <c r="N295" t="str">
        <f t="shared" si="330"/>
        <v>201-400ms</v>
      </c>
      <c r="O295" t="str">
        <f t="shared" si="330"/>
        <v>&gt;2000ms</v>
      </c>
      <c r="P295">
        <v>1</v>
      </c>
      <c r="Q295" s="25"/>
    </row>
    <row r="296" spans="1:17" ht="15.75" customHeight="1">
      <c r="A296" t="str">
        <f t="shared" si="0"/>
        <v>10 23</v>
      </c>
      <c r="B296">
        <v>10</v>
      </c>
      <c r="C296">
        <f>IF(VLOOKUP($B296,$R$19:$U$31,3,FALSE)&lt;&gt;"",VLOOKUP($B296,$R$19:$U$31,3,FALSE),"")</f>
        <v>27</v>
      </c>
      <c r="D296" t="str">
        <f>IF(VLOOKUP($B296,$R$19:$U$31,4,FALSE)&lt;&gt;"",VLOOKUP($B296,$R$19:$U$31,4,FALSE),"")</f>
        <v>männlich</v>
      </c>
      <c r="E296" t="str">
        <f t="shared" si="1"/>
        <v>25-49 Jahre</v>
      </c>
      <c r="F296">
        <v>23</v>
      </c>
      <c r="G296" s="30">
        <v>329</v>
      </c>
      <c r="H296" s="30">
        <v>322</v>
      </c>
      <c r="I296" s="30">
        <v>3236</v>
      </c>
      <c r="J296">
        <f>HLOOKUP(CONCATENATE("Teilnehmer  ",$B296),'Experiment 1'!$A$2:$M$33,32,FALSE)</f>
        <v>0</v>
      </c>
      <c r="K296">
        <f>HLOOKUP(CONCATENATE("Teilnehmer  ",$B296),'Experiment 2'!$A$2:$M$33,32,FALSE)</f>
        <v>10</v>
      </c>
      <c r="L296">
        <f>HLOOKUP(CONCATENATE("Teilnehmer  ",$B296),'Experiment 3'!$A$2:$M$33,32,FALSE)</f>
        <v>0</v>
      </c>
      <c r="M296" t="str">
        <f t="shared" ref="M296:O296" si="331">IF(G296&lt;=200,"&lt;=200ms",IF(G296&lt;=400,"201-400ms",IF(G296&lt;=600,"401-600ms",IF(G296&lt;=800,"601-800ms",IF(G296&lt;1000,"801-1000ms",IF(G296&lt;=1200,"1001-1200ms",IF(G296&lt;=1400,"1201-1400ms",IF(G296&lt;=1600,"1401-1600ms",IF(G296&lt;=1800,"1601-1800ms",IF(G296&lt;=2000,"1801-2000ms","&gt;2000ms"))))))))))</f>
        <v>201-400ms</v>
      </c>
      <c r="N296" t="str">
        <f t="shared" si="331"/>
        <v>201-400ms</v>
      </c>
      <c r="O296" t="str">
        <f t="shared" si="331"/>
        <v>&gt;2000ms</v>
      </c>
      <c r="P296">
        <v>1</v>
      </c>
      <c r="Q296" s="25"/>
    </row>
    <row r="297" spans="1:17" ht="15.75" customHeight="1">
      <c r="A297" t="str">
        <f t="shared" si="0"/>
        <v>10 24</v>
      </c>
      <c r="B297">
        <v>10</v>
      </c>
      <c r="C297">
        <f>IF(VLOOKUP($B297,$R$19:$U$31,3,FALSE)&lt;&gt;"",VLOOKUP($B297,$R$19:$U$31,3,FALSE),"")</f>
        <v>27</v>
      </c>
      <c r="D297" t="str">
        <f>IF(VLOOKUP($B297,$R$19:$U$31,4,FALSE)&lt;&gt;"",VLOOKUP($B297,$R$19:$U$31,4,FALSE),"")</f>
        <v>männlich</v>
      </c>
      <c r="E297" t="str">
        <f t="shared" si="1"/>
        <v>25-49 Jahre</v>
      </c>
      <c r="F297">
        <v>24</v>
      </c>
      <c r="G297" s="30">
        <v>269</v>
      </c>
      <c r="H297" s="30">
        <v>292</v>
      </c>
      <c r="I297" s="30">
        <v>1141</v>
      </c>
      <c r="J297">
        <f>HLOOKUP(CONCATENATE("Teilnehmer  ",$B297),'Experiment 1'!$A$2:$M$33,32,FALSE)</f>
        <v>0</v>
      </c>
      <c r="K297">
        <f>HLOOKUP(CONCATENATE("Teilnehmer  ",$B297),'Experiment 2'!$A$2:$M$33,32,FALSE)</f>
        <v>10</v>
      </c>
      <c r="L297">
        <f>HLOOKUP(CONCATENATE("Teilnehmer  ",$B297),'Experiment 3'!$A$2:$M$33,32,FALSE)</f>
        <v>0</v>
      </c>
      <c r="M297" t="str">
        <f t="shared" ref="M297:O297" si="332">IF(G297&lt;=200,"&lt;=200ms",IF(G297&lt;=400,"201-400ms",IF(G297&lt;=600,"401-600ms",IF(G297&lt;=800,"601-800ms",IF(G297&lt;1000,"801-1000ms",IF(G297&lt;=1200,"1001-1200ms",IF(G297&lt;=1400,"1201-1400ms",IF(G297&lt;=1600,"1401-1600ms",IF(G297&lt;=1800,"1601-1800ms",IF(G297&lt;=2000,"1801-2000ms","&gt;2000ms"))))))))))</f>
        <v>201-400ms</v>
      </c>
      <c r="N297" t="str">
        <f t="shared" si="332"/>
        <v>201-400ms</v>
      </c>
      <c r="O297" t="str">
        <f t="shared" si="332"/>
        <v>1001-1200ms</v>
      </c>
      <c r="P297">
        <v>1</v>
      </c>
      <c r="Q297" s="25"/>
    </row>
    <row r="298" spans="1:17" ht="15.75" customHeight="1">
      <c r="A298" t="str">
        <f t="shared" si="0"/>
        <v>10 25</v>
      </c>
      <c r="B298">
        <v>10</v>
      </c>
      <c r="C298">
        <f>IF(VLOOKUP($B298,$R$19:$U$31,3,FALSE)&lt;&gt;"",VLOOKUP($B298,$R$19:$U$31,3,FALSE),"")</f>
        <v>27</v>
      </c>
      <c r="D298" t="str">
        <f>IF(VLOOKUP($B298,$R$19:$U$31,4,FALSE)&lt;&gt;"",VLOOKUP($B298,$R$19:$U$31,4,FALSE),"")</f>
        <v>männlich</v>
      </c>
      <c r="E298" t="str">
        <f t="shared" si="1"/>
        <v>25-49 Jahre</v>
      </c>
      <c r="F298">
        <v>25</v>
      </c>
      <c r="G298" s="30">
        <v>258</v>
      </c>
      <c r="H298" s="30">
        <v>358</v>
      </c>
      <c r="I298" s="30">
        <v>743</v>
      </c>
      <c r="J298">
        <f>HLOOKUP(CONCATENATE("Teilnehmer  ",$B298),'Experiment 1'!$A$2:$M$33,32,FALSE)</f>
        <v>0</v>
      </c>
      <c r="K298">
        <f>HLOOKUP(CONCATENATE("Teilnehmer  ",$B298),'Experiment 2'!$A$2:$M$33,32,FALSE)</f>
        <v>10</v>
      </c>
      <c r="L298">
        <f>HLOOKUP(CONCATENATE("Teilnehmer  ",$B298),'Experiment 3'!$A$2:$M$33,32,FALSE)</f>
        <v>0</v>
      </c>
      <c r="M298" t="str">
        <f t="shared" ref="M298:O298" si="333">IF(G298&lt;=200,"&lt;=200ms",IF(G298&lt;=400,"201-400ms",IF(G298&lt;=600,"401-600ms",IF(G298&lt;=800,"601-800ms",IF(G298&lt;1000,"801-1000ms",IF(G298&lt;=1200,"1001-1200ms",IF(G298&lt;=1400,"1201-1400ms",IF(G298&lt;=1600,"1401-1600ms",IF(G298&lt;=1800,"1601-1800ms",IF(G298&lt;=2000,"1801-2000ms","&gt;2000ms"))))))))))</f>
        <v>201-400ms</v>
      </c>
      <c r="N298" t="str">
        <f t="shared" si="333"/>
        <v>201-400ms</v>
      </c>
      <c r="O298" t="str">
        <f t="shared" si="333"/>
        <v>601-800ms</v>
      </c>
      <c r="P298">
        <v>1</v>
      </c>
      <c r="Q298" s="25"/>
    </row>
    <row r="299" spans="1:17" ht="15.75" customHeight="1">
      <c r="A299" t="str">
        <f t="shared" si="0"/>
        <v>10 26</v>
      </c>
      <c r="B299">
        <v>10</v>
      </c>
      <c r="C299">
        <f>IF(VLOOKUP($B299,$R$19:$U$31,3,FALSE)&lt;&gt;"",VLOOKUP($B299,$R$19:$U$31,3,FALSE),"")</f>
        <v>27</v>
      </c>
      <c r="D299" t="str">
        <f>IF(VLOOKUP($B299,$R$19:$U$31,4,FALSE)&lt;&gt;"",VLOOKUP($B299,$R$19:$U$31,4,FALSE),"")</f>
        <v>männlich</v>
      </c>
      <c r="E299" t="str">
        <f t="shared" si="1"/>
        <v>25-49 Jahre</v>
      </c>
      <c r="F299">
        <v>26</v>
      </c>
      <c r="G299" s="30">
        <v>303</v>
      </c>
      <c r="H299" s="30">
        <v>279</v>
      </c>
      <c r="I299" s="30">
        <v>836</v>
      </c>
      <c r="J299">
        <f>HLOOKUP(CONCATENATE("Teilnehmer  ",$B299),'Experiment 1'!$A$2:$M$33,32,FALSE)</f>
        <v>0</v>
      </c>
      <c r="K299">
        <f>HLOOKUP(CONCATENATE("Teilnehmer  ",$B299),'Experiment 2'!$A$2:$M$33,32,FALSE)</f>
        <v>10</v>
      </c>
      <c r="L299">
        <f>HLOOKUP(CONCATENATE("Teilnehmer  ",$B299),'Experiment 3'!$A$2:$M$33,32,FALSE)</f>
        <v>0</v>
      </c>
      <c r="M299" t="str">
        <f t="shared" ref="M299:O299" si="334">IF(G299&lt;=200,"&lt;=200ms",IF(G299&lt;=400,"201-400ms",IF(G299&lt;=600,"401-600ms",IF(G299&lt;=800,"601-800ms",IF(G299&lt;1000,"801-1000ms",IF(G299&lt;=1200,"1001-1200ms",IF(G299&lt;=1400,"1201-1400ms",IF(G299&lt;=1600,"1401-1600ms",IF(G299&lt;=1800,"1601-1800ms",IF(G299&lt;=2000,"1801-2000ms","&gt;2000ms"))))))))))</f>
        <v>201-400ms</v>
      </c>
      <c r="N299" t="str">
        <f t="shared" si="334"/>
        <v>201-400ms</v>
      </c>
      <c r="O299" t="str">
        <f t="shared" si="334"/>
        <v>801-1000ms</v>
      </c>
      <c r="P299">
        <v>1</v>
      </c>
      <c r="Q299" s="25"/>
    </row>
    <row r="300" spans="1:17" ht="15.75" customHeight="1">
      <c r="A300" t="str">
        <f t="shared" si="0"/>
        <v>10 27</v>
      </c>
      <c r="B300">
        <v>10</v>
      </c>
      <c r="C300">
        <f>IF(VLOOKUP($B300,$R$19:$U$31,3,FALSE)&lt;&gt;"",VLOOKUP($B300,$R$19:$U$31,3,FALSE),"")</f>
        <v>27</v>
      </c>
      <c r="D300" t="str">
        <f>IF(VLOOKUP($B300,$R$19:$U$31,4,FALSE)&lt;&gt;"",VLOOKUP($B300,$R$19:$U$31,4,FALSE),"")</f>
        <v>männlich</v>
      </c>
      <c r="E300" t="str">
        <f t="shared" si="1"/>
        <v>25-49 Jahre</v>
      </c>
      <c r="F300">
        <v>27</v>
      </c>
      <c r="G300" s="30">
        <v>272</v>
      </c>
      <c r="H300" s="30">
        <v>366</v>
      </c>
      <c r="I300" s="30">
        <v>1483</v>
      </c>
      <c r="J300">
        <f>HLOOKUP(CONCATENATE("Teilnehmer  ",$B300),'Experiment 1'!$A$2:$M$33,32,FALSE)</f>
        <v>0</v>
      </c>
      <c r="K300">
        <f>HLOOKUP(CONCATENATE("Teilnehmer  ",$B300),'Experiment 2'!$A$2:$M$33,32,FALSE)</f>
        <v>10</v>
      </c>
      <c r="L300">
        <f>HLOOKUP(CONCATENATE("Teilnehmer  ",$B300),'Experiment 3'!$A$2:$M$33,32,FALSE)</f>
        <v>0</v>
      </c>
      <c r="M300" t="str">
        <f t="shared" ref="M300:O300" si="335">IF(G300&lt;=200,"&lt;=200ms",IF(G300&lt;=400,"201-400ms",IF(G300&lt;=600,"401-600ms",IF(G300&lt;=800,"601-800ms",IF(G300&lt;1000,"801-1000ms",IF(G300&lt;=1200,"1001-1200ms",IF(G300&lt;=1400,"1201-1400ms",IF(G300&lt;=1600,"1401-1600ms",IF(G300&lt;=1800,"1601-1800ms",IF(G300&lt;=2000,"1801-2000ms","&gt;2000ms"))))))))))</f>
        <v>201-400ms</v>
      </c>
      <c r="N300" t="str">
        <f t="shared" si="335"/>
        <v>201-400ms</v>
      </c>
      <c r="O300" t="str">
        <f t="shared" si="335"/>
        <v>1401-1600ms</v>
      </c>
      <c r="P300">
        <v>1</v>
      </c>
      <c r="Q300" s="25"/>
    </row>
    <row r="301" spans="1:17" ht="15.75" customHeight="1">
      <c r="A301" t="str">
        <f t="shared" si="0"/>
        <v>10 28</v>
      </c>
      <c r="B301">
        <v>10</v>
      </c>
      <c r="C301">
        <f>IF(VLOOKUP($B301,$R$19:$U$31,3,FALSE)&lt;&gt;"",VLOOKUP($B301,$R$19:$U$31,3,FALSE),"")</f>
        <v>27</v>
      </c>
      <c r="D301" t="str">
        <f>IF(VLOOKUP($B301,$R$19:$U$31,4,FALSE)&lt;&gt;"",VLOOKUP($B301,$R$19:$U$31,4,FALSE),"")</f>
        <v>männlich</v>
      </c>
      <c r="E301" t="str">
        <f t="shared" si="1"/>
        <v>25-49 Jahre</v>
      </c>
      <c r="F301">
        <v>28</v>
      </c>
      <c r="G301" s="30">
        <v>235</v>
      </c>
      <c r="H301" s="30">
        <v>404</v>
      </c>
      <c r="I301" s="30">
        <v>1453</v>
      </c>
      <c r="J301">
        <f>HLOOKUP(CONCATENATE("Teilnehmer  ",$B301),'Experiment 1'!$A$2:$M$33,32,FALSE)</f>
        <v>0</v>
      </c>
      <c r="K301">
        <f>HLOOKUP(CONCATENATE("Teilnehmer  ",$B301),'Experiment 2'!$A$2:$M$33,32,FALSE)</f>
        <v>10</v>
      </c>
      <c r="L301">
        <f>HLOOKUP(CONCATENATE("Teilnehmer  ",$B301),'Experiment 3'!$A$2:$M$33,32,FALSE)</f>
        <v>0</v>
      </c>
      <c r="M301" t="str">
        <f t="shared" ref="M301:O301" si="336">IF(G301&lt;=200,"&lt;=200ms",IF(G301&lt;=400,"201-400ms",IF(G301&lt;=600,"401-600ms",IF(G301&lt;=800,"601-800ms",IF(G301&lt;1000,"801-1000ms",IF(G301&lt;=1200,"1001-1200ms",IF(G301&lt;=1400,"1201-1400ms",IF(G301&lt;=1600,"1401-1600ms",IF(G301&lt;=1800,"1601-1800ms",IF(G301&lt;=2000,"1801-2000ms","&gt;2000ms"))))))))))</f>
        <v>201-400ms</v>
      </c>
      <c r="N301" t="str">
        <f t="shared" si="336"/>
        <v>401-600ms</v>
      </c>
      <c r="O301" t="str">
        <f t="shared" si="336"/>
        <v>1401-1600ms</v>
      </c>
      <c r="P301">
        <v>1</v>
      </c>
      <c r="Q301" s="25"/>
    </row>
    <row r="302" spans="1:17" ht="15.75" customHeight="1">
      <c r="A302" t="str">
        <f t="shared" si="0"/>
        <v>10 29</v>
      </c>
      <c r="B302">
        <v>10</v>
      </c>
      <c r="C302">
        <f>IF(VLOOKUP($B302,$R$19:$U$31,3,FALSE)&lt;&gt;"",VLOOKUP($B302,$R$19:$U$31,3,FALSE),"")</f>
        <v>27</v>
      </c>
      <c r="D302" t="str">
        <f>IF(VLOOKUP($B302,$R$19:$U$31,4,FALSE)&lt;&gt;"",VLOOKUP($B302,$R$19:$U$31,4,FALSE),"")</f>
        <v>männlich</v>
      </c>
      <c r="E302" t="str">
        <f t="shared" si="1"/>
        <v>25-49 Jahre</v>
      </c>
      <c r="F302">
        <v>29</v>
      </c>
      <c r="G302" s="30">
        <v>312</v>
      </c>
      <c r="H302" s="30">
        <v>503</v>
      </c>
      <c r="I302" s="30">
        <v>627</v>
      </c>
      <c r="J302">
        <f>HLOOKUP(CONCATENATE("Teilnehmer  ",$B302),'Experiment 1'!$A$2:$M$33,32,FALSE)</f>
        <v>0</v>
      </c>
      <c r="K302">
        <f>HLOOKUP(CONCATENATE("Teilnehmer  ",$B302),'Experiment 2'!$A$2:$M$33,32,FALSE)</f>
        <v>10</v>
      </c>
      <c r="L302">
        <f>HLOOKUP(CONCATENATE("Teilnehmer  ",$B302),'Experiment 3'!$A$2:$M$33,32,FALSE)</f>
        <v>0</v>
      </c>
      <c r="M302" t="str">
        <f t="shared" ref="M302:O302" si="337">IF(G302&lt;=200,"&lt;=200ms",IF(G302&lt;=400,"201-400ms",IF(G302&lt;=600,"401-600ms",IF(G302&lt;=800,"601-800ms",IF(G302&lt;1000,"801-1000ms",IF(G302&lt;=1200,"1001-1200ms",IF(G302&lt;=1400,"1201-1400ms",IF(G302&lt;=1600,"1401-1600ms",IF(G302&lt;=1800,"1601-1800ms",IF(G302&lt;=2000,"1801-2000ms","&gt;2000ms"))))))))))</f>
        <v>201-400ms</v>
      </c>
      <c r="N302" t="str">
        <f t="shared" si="337"/>
        <v>401-600ms</v>
      </c>
      <c r="O302" t="str">
        <f t="shared" si="337"/>
        <v>601-800ms</v>
      </c>
      <c r="P302">
        <v>1</v>
      </c>
      <c r="Q302" s="25"/>
    </row>
    <row r="303" spans="1:17" ht="15.75" customHeight="1">
      <c r="A303" t="str">
        <f t="shared" si="0"/>
        <v>10 30</v>
      </c>
      <c r="B303">
        <v>10</v>
      </c>
      <c r="C303">
        <f>IF(VLOOKUP($B303,$R$19:$U$31,3,FALSE)&lt;&gt;"",VLOOKUP($B303,$R$19:$U$31,3,FALSE),"")</f>
        <v>27</v>
      </c>
      <c r="D303" t="str">
        <f>IF(VLOOKUP($B303,$R$19:$U$31,4,FALSE)&lt;&gt;"",VLOOKUP($B303,$R$19:$U$31,4,FALSE),"")</f>
        <v>männlich</v>
      </c>
      <c r="E303" t="str">
        <f t="shared" si="1"/>
        <v>25-49 Jahre</v>
      </c>
      <c r="F303">
        <v>30</v>
      </c>
      <c r="G303" s="30">
        <v>284</v>
      </c>
      <c r="H303" s="30">
        <v>497</v>
      </c>
      <c r="I303" s="30">
        <v>930</v>
      </c>
      <c r="J303">
        <f>HLOOKUP(CONCATENATE("Teilnehmer  ",$B303),'Experiment 1'!$A$2:$M$33,32,FALSE)</f>
        <v>0</v>
      </c>
      <c r="K303">
        <f>HLOOKUP(CONCATENATE("Teilnehmer  ",$B303),'Experiment 2'!$A$2:$M$33,32,FALSE)</f>
        <v>10</v>
      </c>
      <c r="L303">
        <f>HLOOKUP(CONCATENATE("Teilnehmer  ",$B303),'Experiment 3'!$A$2:$M$33,32,FALSE)</f>
        <v>0</v>
      </c>
      <c r="M303" t="str">
        <f t="shared" ref="M303:O303" si="338">IF(G303&lt;=200,"&lt;=200ms",IF(G303&lt;=400,"201-400ms",IF(G303&lt;=600,"401-600ms",IF(G303&lt;=800,"601-800ms",IF(G303&lt;1000,"801-1000ms",IF(G303&lt;=1200,"1001-1200ms",IF(G303&lt;=1400,"1201-1400ms",IF(G303&lt;=1600,"1401-1600ms",IF(G303&lt;=1800,"1601-1800ms",IF(G303&lt;=2000,"1801-2000ms","&gt;2000ms"))))))))))</f>
        <v>201-400ms</v>
      </c>
      <c r="N303" t="str">
        <f t="shared" si="338"/>
        <v>401-600ms</v>
      </c>
      <c r="O303" t="str">
        <f t="shared" si="338"/>
        <v>801-1000ms</v>
      </c>
      <c r="P303">
        <v>1</v>
      </c>
      <c r="Q303" s="25"/>
    </row>
    <row r="304" spans="1:17" ht="15.75" customHeight="1">
      <c r="A304" t="str">
        <f t="shared" si="0"/>
        <v>11 1</v>
      </c>
      <c r="B304">
        <v>11</v>
      </c>
      <c r="C304">
        <f>IF(VLOOKUP($B304,$R$19:$U$31,3,FALSE)&lt;&gt;"",VLOOKUP($B304,$R$19:$U$31,3,FALSE),"")</f>
        <v>19</v>
      </c>
      <c r="D304" t="str">
        <f>IF(VLOOKUP($B304,$R$19:$U$31,4,FALSE)&lt;&gt;"",VLOOKUP($B304,$R$19:$U$31,4,FALSE),"")</f>
        <v>männlich</v>
      </c>
      <c r="E304" t="str">
        <f t="shared" si="1"/>
        <v>18-24 Jahre</v>
      </c>
      <c r="F304">
        <v>1</v>
      </c>
      <c r="G304" s="38">
        <v>563</v>
      </c>
      <c r="H304" s="36">
        <v>532</v>
      </c>
      <c r="I304" s="36">
        <v>3305</v>
      </c>
      <c r="J304">
        <f>HLOOKUP(CONCATENATE("Teilnehmer  ",$B304),'Experiment 1'!$A$2:$M$33,32,FALSE)</f>
        <v>1</v>
      </c>
      <c r="K304">
        <f>HLOOKUP(CONCATENATE("Teilnehmer  ",$B304),'Experiment 2'!$A$2:$M$33,32,FALSE)</f>
        <v>4</v>
      </c>
      <c r="L304">
        <f>HLOOKUP(CONCATENATE("Teilnehmer  ",$B304),'Experiment 3'!$A$2:$M$33,32,FALSE)</f>
        <v>5</v>
      </c>
      <c r="M304" t="str">
        <f t="shared" ref="M304:O304" si="339">IF(G304&lt;=200,"&lt;=200ms",IF(G304&lt;=400,"201-400ms",IF(G304&lt;=600,"401-600ms",IF(G304&lt;=800,"601-800ms",IF(G304&lt;1000,"801-1000ms",IF(G304&lt;=1200,"1001-1200ms",IF(G304&lt;=1400,"1201-1400ms",IF(G304&lt;=1600,"1401-1600ms",IF(G304&lt;=1800,"1601-1800ms",IF(G304&lt;=2000,"1801-2000ms","&gt;2000ms"))))))))))</f>
        <v>401-600ms</v>
      </c>
      <c r="N304" t="str">
        <f t="shared" si="339"/>
        <v>401-600ms</v>
      </c>
      <c r="O304" t="str">
        <f t="shared" si="339"/>
        <v>&gt;2000ms</v>
      </c>
      <c r="P304">
        <v>1</v>
      </c>
      <c r="Q304" s="25"/>
    </row>
    <row r="305" spans="1:17" ht="15.75" customHeight="1">
      <c r="A305" t="str">
        <f t="shared" si="0"/>
        <v>11 2</v>
      </c>
      <c r="B305">
        <v>11</v>
      </c>
      <c r="C305">
        <f>IF(VLOOKUP($B305,$R$19:$U$31,3,FALSE)&lt;&gt;"",VLOOKUP($B305,$R$19:$U$31,3,FALSE),"")</f>
        <v>19</v>
      </c>
      <c r="D305" t="str">
        <f>IF(VLOOKUP($B305,$R$19:$U$31,4,FALSE)&lt;&gt;"",VLOOKUP($B305,$R$19:$U$31,4,FALSE),"")</f>
        <v>männlich</v>
      </c>
      <c r="E305" t="str">
        <f t="shared" si="1"/>
        <v>18-24 Jahre</v>
      </c>
      <c r="F305">
        <v>2</v>
      </c>
      <c r="G305" s="38">
        <v>566</v>
      </c>
      <c r="H305" s="36">
        <v>428</v>
      </c>
      <c r="I305" s="36">
        <v>1325</v>
      </c>
      <c r="J305">
        <f>HLOOKUP(CONCATENATE("Teilnehmer  ",$B305),'Experiment 1'!$A$2:$M$33,32,FALSE)</f>
        <v>1</v>
      </c>
      <c r="K305">
        <f>HLOOKUP(CONCATENATE("Teilnehmer  ",$B305),'Experiment 2'!$A$2:$M$33,32,FALSE)</f>
        <v>4</v>
      </c>
      <c r="L305">
        <f>HLOOKUP(CONCATENATE("Teilnehmer  ",$B305),'Experiment 3'!$A$2:$M$33,32,FALSE)</f>
        <v>5</v>
      </c>
      <c r="M305" t="str">
        <f t="shared" ref="M305:O305" si="340">IF(G305&lt;=200,"&lt;=200ms",IF(G305&lt;=400,"201-400ms",IF(G305&lt;=600,"401-600ms",IF(G305&lt;=800,"601-800ms",IF(G305&lt;1000,"801-1000ms",IF(G305&lt;=1200,"1001-1200ms",IF(G305&lt;=1400,"1201-1400ms",IF(G305&lt;=1600,"1401-1600ms",IF(G305&lt;=1800,"1601-1800ms",IF(G305&lt;=2000,"1801-2000ms","&gt;2000ms"))))))))))</f>
        <v>401-600ms</v>
      </c>
      <c r="N305" t="str">
        <f t="shared" si="340"/>
        <v>401-600ms</v>
      </c>
      <c r="O305" t="str">
        <f t="shared" si="340"/>
        <v>1201-1400ms</v>
      </c>
      <c r="P305">
        <v>1</v>
      </c>
      <c r="Q305" s="25"/>
    </row>
    <row r="306" spans="1:17" ht="15.75" customHeight="1">
      <c r="A306" t="str">
        <f t="shared" si="0"/>
        <v>11 3</v>
      </c>
      <c r="B306">
        <v>11</v>
      </c>
      <c r="C306">
        <f>IF(VLOOKUP($B306,$R$19:$U$31,3,FALSE)&lt;&gt;"",VLOOKUP($B306,$R$19:$U$31,3,FALSE),"")</f>
        <v>19</v>
      </c>
      <c r="D306" t="str">
        <f>IF(VLOOKUP($B306,$R$19:$U$31,4,FALSE)&lt;&gt;"",VLOOKUP($B306,$R$19:$U$31,4,FALSE),"")</f>
        <v>männlich</v>
      </c>
      <c r="E306" t="str">
        <f t="shared" si="1"/>
        <v>18-24 Jahre</v>
      </c>
      <c r="F306">
        <v>3</v>
      </c>
      <c r="G306" s="38">
        <v>559</v>
      </c>
      <c r="H306" s="36">
        <v>447</v>
      </c>
      <c r="I306" s="36">
        <v>1243</v>
      </c>
      <c r="J306">
        <f>HLOOKUP(CONCATENATE("Teilnehmer  ",$B306),'Experiment 1'!$A$2:$M$33,32,FALSE)</f>
        <v>1</v>
      </c>
      <c r="K306">
        <f>HLOOKUP(CONCATENATE("Teilnehmer  ",$B306),'Experiment 2'!$A$2:$M$33,32,FALSE)</f>
        <v>4</v>
      </c>
      <c r="L306">
        <f>HLOOKUP(CONCATENATE("Teilnehmer  ",$B306),'Experiment 3'!$A$2:$M$33,32,FALSE)</f>
        <v>5</v>
      </c>
      <c r="M306" t="str">
        <f t="shared" ref="M306:O306" si="341">IF(G306&lt;=200,"&lt;=200ms",IF(G306&lt;=400,"201-400ms",IF(G306&lt;=600,"401-600ms",IF(G306&lt;=800,"601-800ms",IF(G306&lt;1000,"801-1000ms",IF(G306&lt;=1200,"1001-1200ms",IF(G306&lt;=1400,"1201-1400ms",IF(G306&lt;=1600,"1401-1600ms",IF(G306&lt;=1800,"1601-1800ms",IF(G306&lt;=2000,"1801-2000ms","&gt;2000ms"))))))))))</f>
        <v>401-600ms</v>
      </c>
      <c r="N306" t="str">
        <f t="shared" si="341"/>
        <v>401-600ms</v>
      </c>
      <c r="O306" t="str">
        <f t="shared" si="341"/>
        <v>1201-1400ms</v>
      </c>
      <c r="P306">
        <v>1</v>
      </c>
      <c r="Q306" s="25"/>
    </row>
    <row r="307" spans="1:17" ht="15.75" customHeight="1">
      <c r="A307" t="str">
        <f t="shared" si="0"/>
        <v>11 4</v>
      </c>
      <c r="B307">
        <v>11</v>
      </c>
      <c r="C307">
        <f>IF(VLOOKUP($B307,$R$19:$U$31,3,FALSE)&lt;&gt;"",VLOOKUP($B307,$R$19:$U$31,3,FALSE),"")</f>
        <v>19</v>
      </c>
      <c r="D307" t="str">
        <f>IF(VLOOKUP($B307,$R$19:$U$31,4,FALSE)&lt;&gt;"",VLOOKUP($B307,$R$19:$U$31,4,FALSE),"")</f>
        <v>männlich</v>
      </c>
      <c r="E307" t="str">
        <f t="shared" si="1"/>
        <v>18-24 Jahre</v>
      </c>
      <c r="F307">
        <v>4</v>
      </c>
      <c r="G307" s="38">
        <v>542</v>
      </c>
      <c r="H307" s="36">
        <v>371</v>
      </c>
      <c r="I307" s="36">
        <v>1393</v>
      </c>
      <c r="J307">
        <f>HLOOKUP(CONCATENATE("Teilnehmer  ",$B307),'Experiment 1'!$A$2:$M$33,32,FALSE)</f>
        <v>1</v>
      </c>
      <c r="K307">
        <f>HLOOKUP(CONCATENATE("Teilnehmer  ",$B307),'Experiment 2'!$A$2:$M$33,32,FALSE)</f>
        <v>4</v>
      </c>
      <c r="L307">
        <f>HLOOKUP(CONCATENATE("Teilnehmer  ",$B307),'Experiment 3'!$A$2:$M$33,32,FALSE)</f>
        <v>5</v>
      </c>
      <c r="M307" t="str">
        <f t="shared" ref="M307:O307" si="342">IF(G307&lt;=200,"&lt;=200ms",IF(G307&lt;=400,"201-400ms",IF(G307&lt;=600,"401-600ms",IF(G307&lt;=800,"601-800ms",IF(G307&lt;1000,"801-1000ms",IF(G307&lt;=1200,"1001-1200ms",IF(G307&lt;=1400,"1201-1400ms",IF(G307&lt;=1600,"1401-1600ms",IF(G307&lt;=1800,"1601-1800ms",IF(G307&lt;=2000,"1801-2000ms","&gt;2000ms"))))))))))</f>
        <v>401-600ms</v>
      </c>
      <c r="N307" t="str">
        <f t="shared" si="342"/>
        <v>201-400ms</v>
      </c>
      <c r="O307" t="str">
        <f t="shared" si="342"/>
        <v>1201-1400ms</v>
      </c>
      <c r="P307">
        <v>1</v>
      </c>
      <c r="Q307" s="25"/>
    </row>
    <row r="308" spans="1:17" ht="15.75" customHeight="1">
      <c r="A308" t="str">
        <f t="shared" si="0"/>
        <v>11 5</v>
      </c>
      <c r="B308">
        <v>11</v>
      </c>
      <c r="C308">
        <f>IF(VLOOKUP($B308,$R$19:$U$31,3,FALSE)&lt;&gt;"",VLOOKUP($B308,$R$19:$U$31,3,FALSE),"")</f>
        <v>19</v>
      </c>
      <c r="D308" t="str">
        <f>IF(VLOOKUP($B308,$R$19:$U$31,4,FALSE)&lt;&gt;"",VLOOKUP($B308,$R$19:$U$31,4,FALSE),"")</f>
        <v>männlich</v>
      </c>
      <c r="E308" t="str">
        <f t="shared" si="1"/>
        <v>18-24 Jahre</v>
      </c>
      <c r="F308">
        <v>5</v>
      </c>
      <c r="G308" s="38">
        <v>540</v>
      </c>
      <c r="H308" s="36">
        <v>316</v>
      </c>
      <c r="I308" s="36">
        <v>1243</v>
      </c>
      <c r="J308">
        <f>HLOOKUP(CONCATENATE("Teilnehmer  ",$B308),'Experiment 1'!$A$2:$M$33,32,FALSE)</f>
        <v>1</v>
      </c>
      <c r="K308">
        <f>HLOOKUP(CONCATENATE("Teilnehmer  ",$B308),'Experiment 2'!$A$2:$M$33,32,FALSE)</f>
        <v>4</v>
      </c>
      <c r="L308">
        <f>HLOOKUP(CONCATENATE("Teilnehmer  ",$B308),'Experiment 3'!$A$2:$M$33,32,FALSE)</f>
        <v>5</v>
      </c>
      <c r="M308" t="str">
        <f t="shared" ref="M308:O308" si="343">IF(G308&lt;=200,"&lt;=200ms",IF(G308&lt;=400,"201-400ms",IF(G308&lt;=600,"401-600ms",IF(G308&lt;=800,"601-800ms",IF(G308&lt;1000,"801-1000ms",IF(G308&lt;=1200,"1001-1200ms",IF(G308&lt;=1400,"1201-1400ms",IF(G308&lt;=1600,"1401-1600ms",IF(G308&lt;=1800,"1601-1800ms",IF(G308&lt;=2000,"1801-2000ms","&gt;2000ms"))))))))))</f>
        <v>401-600ms</v>
      </c>
      <c r="N308" t="str">
        <f t="shared" si="343"/>
        <v>201-400ms</v>
      </c>
      <c r="O308" t="str">
        <f t="shared" si="343"/>
        <v>1201-1400ms</v>
      </c>
      <c r="P308">
        <v>1</v>
      </c>
      <c r="Q308" s="25"/>
    </row>
    <row r="309" spans="1:17" ht="15.75" customHeight="1">
      <c r="A309" t="str">
        <f t="shared" si="0"/>
        <v>11 6</v>
      </c>
      <c r="B309">
        <v>11</v>
      </c>
      <c r="C309">
        <f>IF(VLOOKUP($B309,$R$19:$U$31,3,FALSE)&lt;&gt;"",VLOOKUP($B309,$R$19:$U$31,3,FALSE),"")</f>
        <v>19</v>
      </c>
      <c r="D309" t="str">
        <f>IF(VLOOKUP($B309,$R$19:$U$31,4,FALSE)&lt;&gt;"",VLOOKUP($B309,$R$19:$U$31,4,FALSE),"")</f>
        <v>männlich</v>
      </c>
      <c r="E309" t="str">
        <f t="shared" si="1"/>
        <v>18-24 Jahre</v>
      </c>
      <c r="F309">
        <v>6</v>
      </c>
      <c r="G309" s="38">
        <v>699</v>
      </c>
      <c r="H309" s="36">
        <v>488</v>
      </c>
      <c r="I309" s="36">
        <v>557</v>
      </c>
      <c r="J309">
        <f>HLOOKUP(CONCATENATE("Teilnehmer  ",$B309),'Experiment 1'!$A$2:$M$33,32,FALSE)</f>
        <v>1</v>
      </c>
      <c r="K309">
        <f>HLOOKUP(CONCATENATE("Teilnehmer  ",$B309),'Experiment 2'!$A$2:$M$33,32,FALSE)</f>
        <v>4</v>
      </c>
      <c r="L309">
        <f>HLOOKUP(CONCATENATE("Teilnehmer  ",$B309),'Experiment 3'!$A$2:$M$33,32,FALSE)</f>
        <v>5</v>
      </c>
      <c r="M309" t="str">
        <f t="shared" ref="M309:O309" si="344">IF(G309&lt;=200,"&lt;=200ms",IF(G309&lt;=400,"201-400ms",IF(G309&lt;=600,"401-600ms",IF(G309&lt;=800,"601-800ms",IF(G309&lt;1000,"801-1000ms",IF(G309&lt;=1200,"1001-1200ms",IF(G309&lt;=1400,"1201-1400ms",IF(G309&lt;=1600,"1401-1600ms",IF(G309&lt;=1800,"1601-1800ms",IF(G309&lt;=2000,"1801-2000ms","&gt;2000ms"))))))))))</f>
        <v>601-800ms</v>
      </c>
      <c r="N309" t="str">
        <f t="shared" si="344"/>
        <v>401-600ms</v>
      </c>
      <c r="O309" t="str">
        <f t="shared" si="344"/>
        <v>401-600ms</v>
      </c>
      <c r="P309">
        <v>1</v>
      </c>
      <c r="Q309" s="25"/>
    </row>
    <row r="310" spans="1:17" ht="15.75" customHeight="1">
      <c r="A310" t="str">
        <f t="shared" si="0"/>
        <v>11 7</v>
      </c>
      <c r="B310">
        <v>11</v>
      </c>
      <c r="C310">
        <f>IF(VLOOKUP($B310,$R$19:$U$31,3,FALSE)&lt;&gt;"",VLOOKUP($B310,$R$19:$U$31,3,FALSE),"")</f>
        <v>19</v>
      </c>
      <c r="D310" t="str">
        <f>IF(VLOOKUP($B310,$R$19:$U$31,4,FALSE)&lt;&gt;"",VLOOKUP($B310,$R$19:$U$31,4,FALSE),"")</f>
        <v>männlich</v>
      </c>
      <c r="E310" t="str">
        <f t="shared" si="1"/>
        <v>18-24 Jahre</v>
      </c>
      <c r="F310">
        <v>7</v>
      </c>
      <c r="G310" s="38">
        <v>579</v>
      </c>
      <c r="H310" s="36">
        <v>426</v>
      </c>
      <c r="I310" s="36">
        <v>1218</v>
      </c>
      <c r="J310">
        <f>HLOOKUP(CONCATENATE("Teilnehmer  ",$B310),'Experiment 1'!$A$2:$M$33,32,FALSE)</f>
        <v>1</v>
      </c>
      <c r="K310">
        <f>HLOOKUP(CONCATENATE("Teilnehmer  ",$B310),'Experiment 2'!$A$2:$M$33,32,FALSE)</f>
        <v>4</v>
      </c>
      <c r="L310">
        <f>HLOOKUP(CONCATENATE("Teilnehmer  ",$B310),'Experiment 3'!$A$2:$M$33,32,FALSE)</f>
        <v>5</v>
      </c>
      <c r="M310" t="str">
        <f t="shared" ref="M310:O310" si="345">IF(G310&lt;=200,"&lt;=200ms",IF(G310&lt;=400,"201-400ms",IF(G310&lt;=600,"401-600ms",IF(G310&lt;=800,"601-800ms",IF(G310&lt;1000,"801-1000ms",IF(G310&lt;=1200,"1001-1200ms",IF(G310&lt;=1400,"1201-1400ms",IF(G310&lt;=1600,"1401-1600ms",IF(G310&lt;=1800,"1601-1800ms",IF(G310&lt;=2000,"1801-2000ms","&gt;2000ms"))))))))))</f>
        <v>401-600ms</v>
      </c>
      <c r="N310" t="str">
        <f t="shared" si="345"/>
        <v>401-600ms</v>
      </c>
      <c r="O310" t="str">
        <f t="shared" si="345"/>
        <v>1201-1400ms</v>
      </c>
      <c r="P310">
        <v>1</v>
      </c>
      <c r="Q310" s="25"/>
    </row>
    <row r="311" spans="1:17" ht="15.75" customHeight="1">
      <c r="A311" t="str">
        <f t="shared" si="0"/>
        <v>11 8</v>
      </c>
      <c r="B311">
        <v>11</v>
      </c>
      <c r="C311">
        <f>IF(VLOOKUP($B311,$R$19:$U$31,3,FALSE)&lt;&gt;"",VLOOKUP($B311,$R$19:$U$31,3,FALSE),"")</f>
        <v>19</v>
      </c>
      <c r="D311" t="str">
        <f>IF(VLOOKUP($B311,$R$19:$U$31,4,FALSE)&lt;&gt;"",VLOOKUP($B311,$R$19:$U$31,4,FALSE),"")</f>
        <v>männlich</v>
      </c>
      <c r="E311" t="str">
        <f t="shared" si="1"/>
        <v>18-24 Jahre</v>
      </c>
      <c r="F311">
        <v>8</v>
      </c>
      <c r="G311" s="38">
        <v>603</v>
      </c>
      <c r="H311" s="36">
        <v>586</v>
      </c>
      <c r="I311" s="36">
        <v>760</v>
      </c>
      <c r="J311">
        <f>HLOOKUP(CONCATENATE("Teilnehmer  ",$B311),'Experiment 1'!$A$2:$M$33,32,FALSE)</f>
        <v>1</v>
      </c>
      <c r="K311">
        <f>HLOOKUP(CONCATENATE("Teilnehmer  ",$B311),'Experiment 2'!$A$2:$M$33,32,FALSE)</f>
        <v>4</v>
      </c>
      <c r="L311">
        <f>HLOOKUP(CONCATENATE("Teilnehmer  ",$B311),'Experiment 3'!$A$2:$M$33,32,FALSE)</f>
        <v>5</v>
      </c>
      <c r="M311" t="str">
        <f t="shared" ref="M311:O311" si="346">IF(G311&lt;=200,"&lt;=200ms",IF(G311&lt;=400,"201-400ms",IF(G311&lt;=600,"401-600ms",IF(G311&lt;=800,"601-800ms",IF(G311&lt;1000,"801-1000ms",IF(G311&lt;=1200,"1001-1200ms",IF(G311&lt;=1400,"1201-1400ms",IF(G311&lt;=1600,"1401-1600ms",IF(G311&lt;=1800,"1601-1800ms",IF(G311&lt;=2000,"1801-2000ms","&gt;2000ms"))))))))))</f>
        <v>601-800ms</v>
      </c>
      <c r="N311" t="str">
        <f t="shared" si="346"/>
        <v>401-600ms</v>
      </c>
      <c r="O311" t="str">
        <f t="shared" si="346"/>
        <v>601-800ms</v>
      </c>
      <c r="P311">
        <v>1</v>
      </c>
      <c r="Q311" s="25"/>
    </row>
    <row r="312" spans="1:17" ht="15.75" customHeight="1">
      <c r="A312" t="str">
        <f t="shared" si="0"/>
        <v>11 9</v>
      </c>
      <c r="B312">
        <v>11</v>
      </c>
      <c r="C312">
        <f>IF(VLOOKUP($B312,$R$19:$U$31,3,FALSE)&lt;&gt;"",VLOOKUP($B312,$R$19:$U$31,3,FALSE),"")</f>
        <v>19</v>
      </c>
      <c r="D312" t="str">
        <f>IF(VLOOKUP($B312,$R$19:$U$31,4,FALSE)&lt;&gt;"",VLOOKUP($B312,$R$19:$U$31,4,FALSE),"")</f>
        <v>männlich</v>
      </c>
      <c r="E312" t="str">
        <f t="shared" si="1"/>
        <v>18-24 Jahre</v>
      </c>
      <c r="F312">
        <v>9</v>
      </c>
      <c r="G312" s="38">
        <v>551</v>
      </c>
      <c r="H312" s="36">
        <v>804</v>
      </c>
      <c r="I312" s="36">
        <v>903</v>
      </c>
      <c r="J312">
        <f>HLOOKUP(CONCATENATE("Teilnehmer  ",$B312),'Experiment 1'!$A$2:$M$33,32,FALSE)</f>
        <v>1</v>
      </c>
      <c r="K312">
        <f>HLOOKUP(CONCATENATE("Teilnehmer  ",$B312),'Experiment 2'!$A$2:$M$33,32,FALSE)</f>
        <v>4</v>
      </c>
      <c r="L312">
        <f>HLOOKUP(CONCATENATE("Teilnehmer  ",$B312),'Experiment 3'!$A$2:$M$33,32,FALSE)</f>
        <v>5</v>
      </c>
      <c r="M312" t="str">
        <f t="shared" ref="M312:O312" si="347">IF(G312&lt;=200,"&lt;=200ms",IF(G312&lt;=400,"201-400ms",IF(G312&lt;=600,"401-600ms",IF(G312&lt;=800,"601-800ms",IF(G312&lt;1000,"801-1000ms",IF(G312&lt;=1200,"1001-1200ms",IF(G312&lt;=1400,"1201-1400ms",IF(G312&lt;=1600,"1401-1600ms",IF(G312&lt;=1800,"1601-1800ms",IF(G312&lt;=2000,"1801-2000ms","&gt;2000ms"))))))))))</f>
        <v>401-600ms</v>
      </c>
      <c r="N312" t="str">
        <f t="shared" si="347"/>
        <v>801-1000ms</v>
      </c>
      <c r="O312" t="str">
        <f t="shared" si="347"/>
        <v>801-1000ms</v>
      </c>
      <c r="P312">
        <v>1</v>
      </c>
      <c r="Q312" s="25"/>
    </row>
    <row r="313" spans="1:17" ht="15.75" customHeight="1">
      <c r="A313" t="str">
        <f t="shared" si="0"/>
        <v>11 10</v>
      </c>
      <c r="B313">
        <v>11</v>
      </c>
      <c r="C313">
        <f>IF(VLOOKUP($B313,$R$19:$U$31,3,FALSE)&lt;&gt;"",VLOOKUP($B313,$R$19:$U$31,3,FALSE),"")</f>
        <v>19</v>
      </c>
      <c r="D313" t="str">
        <f>IF(VLOOKUP($B313,$R$19:$U$31,4,FALSE)&lt;&gt;"",VLOOKUP($B313,$R$19:$U$31,4,FALSE),"")</f>
        <v>männlich</v>
      </c>
      <c r="E313" t="str">
        <f t="shared" si="1"/>
        <v>18-24 Jahre</v>
      </c>
      <c r="F313">
        <v>10</v>
      </c>
      <c r="G313" s="38">
        <v>584</v>
      </c>
      <c r="H313" s="36">
        <v>556</v>
      </c>
      <c r="I313" s="36">
        <v>770</v>
      </c>
      <c r="J313">
        <f>HLOOKUP(CONCATENATE("Teilnehmer  ",$B313),'Experiment 1'!$A$2:$M$33,32,FALSE)</f>
        <v>1</v>
      </c>
      <c r="K313">
        <f>HLOOKUP(CONCATENATE("Teilnehmer  ",$B313),'Experiment 2'!$A$2:$M$33,32,FALSE)</f>
        <v>4</v>
      </c>
      <c r="L313">
        <f>HLOOKUP(CONCATENATE("Teilnehmer  ",$B313),'Experiment 3'!$A$2:$M$33,32,FALSE)</f>
        <v>5</v>
      </c>
      <c r="M313" t="str">
        <f t="shared" ref="M313:O313" si="348">IF(G313&lt;=200,"&lt;=200ms",IF(G313&lt;=400,"201-400ms",IF(G313&lt;=600,"401-600ms",IF(G313&lt;=800,"601-800ms",IF(G313&lt;1000,"801-1000ms",IF(G313&lt;=1200,"1001-1200ms",IF(G313&lt;=1400,"1201-1400ms",IF(G313&lt;=1600,"1401-1600ms",IF(G313&lt;=1800,"1601-1800ms",IF(G313&lt;=2000,"1801-2000ms","&gt;2000ms"))))))))))</f>
        <v>401-600ms</v>
      </c>
      <c r="N313" t="str">
        <f t="shared" si="348"/>
        <v>401-600ms</v>
      </c>
      <c r="O313" t="str">
        <f t="shared" si="348"/>
        <v>601-800ms</v>
      </c>
      <c r="P313">
        <v>1</v>
      </c>
      <c r="Q313" s="25"/>
    </row>
    <row r="314" spans="1:17" ht="15.75" customHeight="1">
      <c r="A314" t="str">
        <f t="shared" si="0"/>
        <v>11 11</v>
      </c>
      <c r="B314">
        <v>11</v>
      </c>
      <c r="C314">
        <f>IF(VLOOKUP($B314,$R$19:$U$31,3,FALSE)&lt;&gt;"",VLOOKUP($B314,$R$19:$U$31,3,FALSE),"")</f>
        <v>19</v>
      </c>
      <c r="D314" t="str">
        <f>IF(VLOOKUP($B314,$R$19:$U$31,4,FALSE)&lt;&gt;"",VLOOKUP($B314,$R$19:$U$31,4,FALSE),"")</f>
        <v>männlich</v>
      </c>
      <c r="E314" t="str">
        <f t="shared" si="1"/>
        <v>18-24 Jahre</v>
      </c>
      <c r="F314">
        <v>11</v>
      </c>
      <c r="G314" s="38">
        <v>595</v>
      </c>
      <c r="H314" s="36">
        <v>380</v>
      </c>
      <c r="I314" s="36">
        <v>605</v>
      </c>
      <c r="J314">
        <f>HLOOKUP(CONCATENATE("Teilnehmer  ",$B314),'Experiment 1'!$A$2:$M$33,32,FALSE)</f>
        <v>1</v>
      </c>
      <c r="K314">
        <f>HLOOKUP(CONCATENATE("Teilnehmer  ",$B314),'Experiment 2'!$A$2:$M$33,32,FALSE)</f>
        <v>4</v>
      </c>
      <c r="L314">
        <f>HLOOKUP(CONCATENATE("Teilnehmer  ",$B314),'Experiment 3'!$A$2:$M$33,32,FALSE)</f>
        <v>5</v>
      </c>
      <c r="M314" t="str">
        <f t="shared" ref="M314:O314" si="349">IF(G314&lt;=200,"&lt;=200ms",IF(G314&lt;=400,"201-400ms",IF(G314&lt;=600,"401-600ms",IF(G314&lt;=800,"601-800ms",IF(G314&lt;1000,"801-1000ms",IF(G314&lt;=1200,"1001-1200ms",IF(G314&lt;=1400,"1201-1400ms",IF(G314&lt;=1600,"1401-1600ms",IF(G314&lt;=1800,"1601-1800ms",IF(G314&lt;=2000,"1801-2000ms","&gt;2000ms"))))))))))</f>
        <v>401-600ms</v>
      </c>
      <c r="N314" t="str">
        <f t="shared" si="349"/>
        <v>201-400ms</v>
      </c>
      <c r="O314" t="str">
        <f t="shared" si="349"/>
        <v>601-800ms</v>
      </c>
      <c r="P314">
        <v>1</v>
      </c>
      <c r="Q314" s="25"/>
    </row>
    <row r="315" spans="1:17" ht="15.75" customHeight="1">
      <c r="A315" t="str">
        <f t="shared" si="0"/>
        <v>11 12</v>
      </c>
      <c r="B315">
        <v>11</v>
      </c>
      <c r="C315">
        <f>IF(VLOOKUP($B315,$R$19:$U$31,3,FALSE)&lt;&gt;"",VLOOKUP($B315,$R$19:$U$31,3,FALSE),"")</f>
        <v>19</v>
      </c>
      <c r="D315" t="str">
        <f>IF(VLOOKUP($B315,$R$19:$U$31,4,FALSE)&lt;&gt;"",VLOOKUP($B315,$R$19:$U$31,4,FALSE),"")</f>
        <v>männlich</v>
      </c>
      <c r="E315" t="str">
        <f t="shared" si="1"/>
        <v>18-24 Jahre</v>
      </c>
      <c r="F315">
        <v>12</v>
      </c>
      <c r="G315" s="38">
        <v>700</v>
      </c>
      <c r="H315" s="36">
        <v>509</v>
      </c>
      <c r="I315" s="36">
        <v>672</v>
      </c>
      <c r="J315">
        <f>HLOOKUP(CONCATENATE("Teilnehmer  ",$B315),'Experiment 1'!$A$2:$M$33,32,FALSE)</f>
        <v>1</v>
      </c>
      <c r="K315">
        <f>HLOOKUP(CONCATENATE("Teilnehmer  ",$B315),'Experiment 2'!$A$2:$M$33,32,FALSE)</f>
        <v>4</v>
      </c>
      <c r="L315">
        <f>HLOOKUP(CONCATENATE("Teilnehmer  ",$B315),'Experiment 3'!$A$2:$M$33,32,FALSE)</f>
        <v>5</v>
      </c>
      <c r="M315" t="str">
        <f t="shared" ref="M315:O315" si="350">IF(G315&lt;=200,"&lt;=200ms",IF(G315&lt;=400,"201-400ms",IF(G315&lt;=600,"401-600ms",IF(G315&lt;=800,"601-800ms",IF(G315&lt;1000,"801-1000ms",IF(G315&lt;=1200,"1001-1200ms",IF(G315&lt;=1400,"1201-1400ms",IF(G315&lt;=1600,"1401-1600ms",IF(G315&lt;=1800,"1601-1800ms",IF(G315&lt;=2000,"1801-2000ms","&gt;2000ms"))))))))))</f>
        <v>601-800ms</v>
      </c>
      <c r="N315" t="str">
        <f t="shared" si="350"/>
        <v>401-600ms</v>
      </c>
      <c r="O315" t="str">
        <f t="shared" si="350"/>
        <v>601-800ms</v>
      </c>
      <c r="P315">
        <v>1</v>
      </c>
      <c r="Q315" s="25"/>
    </row>
    <row r="316" spans="1:17" ht="15.75" customHeight="1">
      <c r="A316" t="str">
        <f t="shared" si="0"/>
        <v>11 13</v>
      </c>
      <c r="B316">
        <v>11</v>
      </c>
      <c r="C316">
        <f>IF(VLOOKUP($B316,$R$19:$U$31,3,FALSE)&lt;&gt;"",VLOOKUP($B316,$R$19:$U$31,3,FALSE),"")</f>
        <v>19</v>
      </c>
      <c r="D316" t="str">
        <f>IF(VLOOKUP($B316,$R$19:$U$31,4,FALSE)&lt;&gt;"",VLOOKUP($B316,$R$19:$U$31,4,FALSE),"")</f>
        <v>männlich</v>
      </c>
      <c r="E316" t="str">
        <f t="shared" si="1"/>
        <v>18-24 Jahre</v>
      </c>
      <c r="F316">
        <v>13</v>
      </c>
      <c r="G316" s="38">
        <v>665</v>
      </c>
      <c r="H316" s="36">
        <v>575</v>
      </c>
      <c r="I316" s="36">
        <v>962</v>
      </c>
      <c r="J316">
        <f>HLOOKUP(CONCATENATE("Teilnehmer  ",$B316),'Experiment 1'!$A$2:$M$33,32,FALSE)</f>
        <v>1</v>
      </c>
      <c r="K316">
        <f>HLOOKUP(CONCATENATE("Teilnehmer  ",$B316),'Experiment 2'!$A$2:$M$33,32,FALSE)</f>
        <v>4</v>
      </c>
      <c r="L316">
        <f>HLOOKUP(CONCATENATE("Teilnehmer  ",$B316),'Experiment 3'!$A$2:$M$33,32,FALSE)</f>
        <v>5</v>
      </c>
      <c r="M316" t="str">
        <f t="shared" ref="M316:O316" si="351">IF(G316&lt;=200,"&lt;=200ms",IF(G316&lt;=400,"201-400ms",IF(G316&lt;=600,"401-600ms",IF(G316&lt;=800,"601-800ms",IF(G316&lt;1000,"801-1000ms",IF(G316&lt;=1200,"1001-1200ms",IF(G316&lt;=1400,"1201-1400ms",IF(G316&lt;=1600,"1401-1600ms",IF(G316&lt;=1800,"1601-1800ms",IF(G316&lt;=2000,"1801-2000ms","&gt;2000ms"))))))))))</f>
        <v>601-800ms</v>
      </c>
      <c r="N316" t="str">
        <f t="shared" si="351"/>
        <v>401-600ms</v>
      </c>
      <c r="O316" t="str">
        <f t="shared" si="351"/>
        <v>801-1000ms</v>
      </c>
      <c r="P316">
        <v>1</v>
      </c>
      <c r="Q316" s="25"/>
    </row>
    <row r="317" spans="1:17" ht="15.75" customHeight="1">
      <c r="A317" t="str">
        <f t="shared" si="0"/>
        <v>11 14</v>
      </c>
      <c r="B317">
        <v>11</v>
      </c>
      <c r="C317">
        <f>IF(VLOOKUP($B317,$R$19:$U$31,3,FALSE)&lt;&gt;"",VLOOKUP($B317,$R$19:$U$31,3,FALSE),"")</f>
        <v>19</v>
      </c>
      <c r="D317" t="str">
        <f>IF(VLOOKUP($B317,$R$19:$U$31,4,FALSE)&lt;&gt;"",VLOOKUP($B317,$R$19:$U$31,4,FALSE),"")</f>
        <v>männlich</v>
      </c>
      <c r="E317" t="str">
        <f t="shared" si="1"/>
        <v>18-24 Jahre</v>
      </c>
      <c r="F317">
        <v>14</v>
      </c>
      <c r="G317" s="38">
        <v>639</v>
      </c>
      <c r="H317" s="36">
        <v>549</v>
      </c>
      <c r="I317" s="36">
        <v>772</v>
      </c>
      <c r="J317">
        <f>HLOOKUP(CONCATENATE("Teilnehmer  ",$B317),'Experiment 1'!$A$2:$M$33,32,FALSE)</f>
        <v>1</v>
      </c>
      <c r="K317">
        <f>HLOOKUP(CONCATENATE("Teilnehmer  ",$B317),'Experiment 2'!$A$2:$M$33,32,FALSE)</f>
        <v>4</v>
      </c>
      <c r="L317">
        <f>HLOOKUP(CONCATENATE("Teilnehmer  ",$B317),'Experiment 3'!$A$2:$M$33,32,FALSE)</f>
        <v>5</v>
      </c>
      <c r="M317" t="str">
        <f t="shared" ref="M317:O317" si="352">IF(G317&lt;=200,"&lt;=200ms",IF(G317&lt;=400,"201-400ms",IF(G317&lt;=600,"401-600ms",IF(G317&lt;=800,"601-800ms",IF(G317&lt;1000,"801-1000ms",IF(G317&lt;=1200,"1001-1200ms",IF(G317&lt;=1400,"1201-1400ms",IF(G317&lt;=1600,"1401-1600ms",IF(G317&lt;=1800,"1601-1800ms",IF(G317&lt;=2000,"1801-2000ms","&gt;2000ms"))))))))))</f>
        <v>601-800ms</v>
      </c>
      <c r="N317" t="str">
        <f t="shared" si="352"/>
        <v>401-600ms</v>
      </c>
      <c r="O317" t="str">
        <f t="shared" si="352"/>
        <v>601-800ms</v>
      </c>
      <c r="P317">
        <v>1</v>
      </c>
      <c r="Q317" s="25"/>
    </row>
    <row r="318" spans="1:17" ht="15.75" customHeight="1">
      <c r="A318" t="str">
        <f t="shared" si="0"/>
        <v>11 15</v>
      </c>
      <c r="B318">
        <v>11</v>
      </c>
      <c r="C318">
        <f>IF(VLOOKUP($B318,$R$19:$U$31,3,FALSE)&lt;&gt;"",VLOOKUP($B318,$R$19:$U$31,3,FALSE),"")</f>
        <v>19</v>
      </c>
      <c r="D318" t="str">
        <f>IF(VLOOKUP($B318,$R$19:$U$31,4,FALSE)&lt;&gt;"",VLOOKUP($B318,$R$19:$U$31,4,FALSE),"")</f>
        <v>männlich</v>
      </c>
      <c r="E318" t="str">
        <f t="shared" si="1"/>
        <v>18-24 Jahre</v>
      </c>
      <c r="F318">
        <v>15</v>
      </c>
      <c r="G318" s="38">
        <v>568</v>
      </c>
      <c r="H318" s="36">
        <v>338</v>
      </c>
      <c r="I318" s="36">
        <v>996</v>
      </c>
      <c r="J318">
        <f>HLOOKUP(CONCATENATE("Teilnehmer  ",$B318),'Experiment 1'!$A$2:$M$33,32,FALSE)</f>
        <v>1</v>
      </c>
      <c r="K318">
        <f>HLOOKUP(CONCATENATE("Teilnehmer  ",$B318),'Experiment 2'!$A$2:$M$33,32,FALSE)</f>
        <v>4</v>
      </c>
      <c r="L318">
        <f>HLOOKUP(CONCATENATE("Teilnehmer  ",$B318),'Experiment 3'!$A$2:$M$33,32,FALSE)</f>
        <v>5</v>
      </c>
      <c r="M318" t="str">
        <f t="shared" ref="M318:O318" si="353">IF(G318&lt;=200,"&lt;=200ms",IF(G318&lt;=400,"201-400ms",IF(G318&lt;=600,"401-600ms",IF(G318&lt;=800,"601-800ms",IF(G318&lt;1000,"801-1000ms",IF(G318&lt;=1200,"1001-1200ms",IF(G318&lt;=1400,"1201-1400ms",IF(G318&lt;=1600,"1401-1600ms",IF(G318&lt;=1800,"1601-1800ms",IF(G318&lt;=2000,"1801-2000ms","&gt;2000ms"))))))))))</f>
        <v>401-600ms</v>
      </c>
      <c r="N318" t="str">
        <f t="shared" si="353"/>
        <v>201-400ms</v>
      </c>
      <c r="O318" t="str">
        <f t="shared" si="353"/>
        <v>801-1000ms</v>
      </c>
      <c r="P318">
        <v>1</v>
      </c>
      <c r="Q318" s="25"/>
    </row>
    <row r="319" spans="1:17" ht="15.75" customHeight="1">
      <c r="A319" t="str">
        <f t="shared" si="0"/>
        <v>11 16</v>
      </c>
      <c r="B319">
        <v>11</v>
      </c>
      <c r="C319">
        <f>IF(VLOOKUP($B319,$R$19:$U$31,3,FALSE)&lt;&gt;"",VLOOKUP($B319,$R$19:$U$31,3,FALSE),"")</f>
        <v>19</v>
      </c>
      <c r="D319" t="str">
        <f>IF(VLOOKUP($B319,$R$19:$U$31,4,FALSE)&lt;&gt;"",VLOOKUP($B319,$R$19:$U$31,4,FALSE),"")</f>
        <v>männlich</v>
      </c>
      <c r="E319" t="str">
        <f t="shared" si="1"/>
        <v>18-24 Jahre</v>
      </c>
      <c r="F319">
        <v>16</v>
      </c>
      <c r="G319" s="36">
        <v>2385</v>
      </c>
      <c r="H319" s="36">
        <v>465</v>
      </c>
      <c r="I319" s="36">
        <v>1145</v>
      </c>
      <c r="J319">
        <f>HLOOKUP(CONCATENATE("Teilnehmer  ",$B319),'Experiment 1'!$A$2:$M$33,32,FALSE)</f>
        <v>1</v>
      </c>
      <c r="K319">
        <f>HLOOKUP(CONCATENATE("Teilnehmer  ",$B319),'Experiment 2'!$A$2:$M$33,32,FALSE)</f>
        <v>4</v>
      </c>
      <c r="L319">
        <f>HLOOKUP(CONCATENATE("Teilnehmer  ",$B319),'Experiment 3'!$A$2:$M$33,32,FALSE)</f>
        <v>5</v>
      </c>
      <c r="M319" t="str">
        <f t="shared" ref="M319:O319" si="354">IF(G319&lt;=200,"&lt;=200ms",IF(G319&lt;=400,"201-400ms",IF(G319&lt;=600,"401-600ms",IF(G319&lt;=800,"601-800ms",IF(G319&lt;1000,"801-1000ms",IF(G319&lt;=1200,"1001-1200ms",IF(G319&lt;=1400,"1201-1400ms",IF(G319&lt;=1600,"1401-1600ms",IF(G319&lt;=1800,"1601-1800ms",IF(G319&lt;=2000,"1801-2000ms","&gt;2000ms"))))))))))</f>
        <v>&gt;2000ms</v>
      </c>
      <c r="N319" t="str">
        <f t="shared" si="354"/>
        <v>401-600ms</v>
      </c>
      <c r="O319" t="str">
        <f t="shared" si="354"/>
        <v>1001-1200ms</v>
      </c>
      <c r="P319">
        <v>1</v>
      </c>
      <c r="Q319" s="25"/>
    </row>
    <row r="320" spans="1:17" ht="15.75" customHeight="1">
      <c r="A320" t="str">
        <f t="shared" si="0"/>
        <v>11 17</v>
      </c>
      <c r="B320">
        <v>11</v>
      </c>
      <c r="C320">
        <f>IF(VLOOKUP($B320,$R$19:$U$31,3,FALSE)&lt;&gt;"",VLOOKUP($B320,$R$19:$U$31,3,FALSE),"")</f>
        <v>19</v>
      </c>
      <c r="D320" t="str">
        <f>IF(VLOOKUP($B320,$R$19:$U$31,4,FALSE)&lt;&gt;"",VLOOKUP($B320,$R$19:$U$31,4,FALSE),"")</f>
        <v>männlich</v>
      </c>
      <c r="E320" t="str">
        <f t="shared" si="1"/>
        <v>18-24 Jahre</v>
      </c>
      <c r="F320">
        <v>17</v>
      </c>
      <c r="G320" s="36">
        <v>314</v>
      </c>
      <c r="H320" s="36">
        <v>582</v>
      </c>
      <c r="I320" s="36">
        <v>1086</v>
      </c>
      <c r="J320">
        <f>HLOOKUP(CONCATENATE("Teilnehmer  ",$B320),'Experiment 1'!$A$2:$M$33,32,FALSE)</f>
        <v>1</v>
      </c>
      <c r="K320">
        <f>HLOOKUP(CONCATENATE("Teilnehmer  ",$B320),'Experiment 2'!$A$2:$M$33,32,FALSE)</f>
        <v>4</v>
      </c>
      <c r="L320">
        <f>HLOOKUP(CONCATENATE("Teilnehmer  ",$B320),'Experiment 3'!$A$2:$M$33,32,FALSE)</f>
        <v>5</v>
      </c>
      <c r="M320" t="str">
        <f t="shared" ref="M320:O320" si="355">IF(G320&lt;=200,"&lt;=200ms",IF(G320&lt;=400,"201-400ms",IF(G320&lt;=600,"401-600ms",IF(G320&lt;=800,"601-800ms",IF(G320&lt;1000,"801-1000ms",IF(G320&lt;=1200,"1001-1200ms",IF(G320&lt;=1400,"1201-1400ms",IF(G320&lt;=1600,"1401-1600ms",IF(G320&lt;=1800,"1601-1800ms",IF(G320&lt;=2000,"1801-2000ms","&gt;2000ms"))))))))))</f>
        <v>201-400ms</v>
      </c>
      <c r="N320" t="str">
        <f t="shared" si="355"/>
        <v>401-600ms</v>
      </c>
      <c r="O320" t="str">
        <f t="shared" si="355"/>
        <v>1001-1200ms</v>
      </c>
      <c r="P320">
        <v>1</v>
      </c>
      <c r="Q320" s="25"/>
    </row>
    <row r="321" spans="1:17" ht="15.75" customHeight="1">
      <c r="A321" t="str">
        <f t="shared" si="0"/>
        <v>11 18</v>
      </c>
      <c r="B321">
        <v>11</v>
      </c>
      <c r="C321">
        <f>IF(VLOOKUP($B321,$R$19:$U$31,3,FALSE)&lt;&gt;"",VLOOKUP($B321,$R$19:$U$31,3,FALSE),"")</f>
        <v>19</v>
      </c>
      <c r="D321" t="str">
        <f>IF(VLOOKUP($B321,$R$19:$U$31,4,FALSE)&lt;&gt;"",VLOOKUP($B321,$R$19:$U$31,4,FALSE),"")</f>
        <v>männlich</v>
      </c>
      <c r="E321" t="str">
        <f t="shared" si="1"/>
        <v>18-24 Jahre</v>
      </c>
      <c r="F321">
        <v>18</v>
      </c>
      <c r="G321" s="36">
        <v>320</v>
      </c>
      <c r="H321" s="36">
        <v>433</v>
      </c>
      <c r="I321" s="36">
        <v>1057</v>
      </c>
      <c r="J321">
        <f>HLOOKUP(CONCATENATE("Teilnehmer  ",$B321),'Experiment 1'!$A$2:$M$33,32,FALSE)</f>
        <v>1</v>
      </c>
      <c r="K321">
        <f>HLOOKUP(CONCATENATE("Teilnehmer  ",$B321),'Experiment 2'!$A$2:$M$33,32,FALSE)</f>
        <v>4</v>
      </c>
      <c r="L321">
        <f>HLOOKUP(CONCATENATE("Teilnehmer  ",$B321),'Experiment 3'!$A$2:$M$33,32,FALSE)</f>
        <v>5</v>
      </c>
      <c r="M321" t="str">
        <f t="shared" ref="M321:O321" si="356">IF(G321&lt;=200,"&lt;=200ms",IF(G321&lt;=400,"201-400ms",IF(G321&lt;=600,"401-600ms",IF(G321&lt;=800,"601-800ms",IF(G321&lt;1000,"801-1000ms",IF(G321&lt;=1200,"1001-1200ms",IF(G321&lt;=1400,"1201-1400ms",IF(G321&lt;=1600,"1401-1600ms",IF(G321&lt;=1800,"1601-1800ms",IF(G321&lt;=2000,"1801-2000ms","&gt;2000ms"))))))))))</f>
        <v>201-400ms</v>
      </c>
      <c r="N321" t="str">
        <f t="shared" si="356"/>
        <v>401-600ms</v>
      </c>
      <c r="O321" t="str">
        <f t="shared" si="356"/>
        <v>1001-1200ms</v>
      </c>
      <c r="P321">
        <v>1</v>
      </c>
      <c r="Q321" s="25"/>
    </row>
    <row r="322" spans="1:17" ht="15.75" customHeight="1">
      <c r="A322" t="str">
        <f t="shared" si="0"/>
        <v>11 19</v>
      </c>
      <c r="B322">
        <v>11</v>
      </c>
      <c r="C322">
        <f>IF(VLOOKUP($B322,$R$19:$U$31,3,FALSE)&lt;&gt;"",VLOOKUP($B322,$R$19:$U$31,3,FALSE),"")</f>
        <v>19</v>
      </c>
      <c r="D322" t="str">
        <f>IF(VLOOKUP($B322,$R$19:$U$31,4,FALSE)&lt;&gt;"",VLOOKUP($B322,$R$19:$U$31,4,FALSE),"")</f>
        <v>männlich</v>
      </c>
      <c r="E322" t="str">
        <f t="shared" si="1"/>
        <v>18-24 Jahre</v>
      </c>
      <c r="F322">
        <v>19</v>
      </c>
      <c r="G322" s="36">
        <v>291</v>
      </c>
      <c r="H322" s="36">
        <v>320</v>
      </c>
      <c r="I322" s="36">
        <v>770</v>
      </c>
      <c r="J322">
        <f>HLOOKUP(CONCATENATE("Teilnehmer  ",$B322),'Experiment 1'!$A$2:$M$33,32,FALSE)</f>
        <v>1</v>
      </c>
      <c r="K322">
        <f>HLOOKUP(CONCATENATE("Teilnehmer  ",$B322),'Experiment 2'!$A$2:$M$33,32,FALSE)</f>
        <v>4</v>
      </c>
      <c r="L322">
        <f>HLOOKUP(CONCATENATE("Teilnehmer  ",$B322),'Experiment 3'!$A$2:$M$33,32,FALSE)</f>
        <v>5</v>
      </c>
      <c r="M322" t="str">
        <f t="shared" ref="M322:O322" si="357">IF(G322&lt;=200,"&lt;=200ms",IF(G322&lt;=400,"201-400ms",IF(G322&lt;=600,"401-600ms",IF(G322&lt;=800,"601-800ms",IF(G322&lt;1000,"801-1000ms",IF(G322&lt;=1200,"1001-1200ms",IF(G322&lt;=1400,"1201-1400ms",IF(G322&lt;=1600,"1401-1600ms",IF(G322&lt;=1800,"1601-1800ms",IF(G322&lt;=2000,"1801-2000ms","&gt;2000ms"))))))))))</f>
        <v>201-400ms</v>
      </c>
      <c r="N322" t="str">
        <f t="shared" si="357"/>
        <v>201-400ms</v>
      </c>
      <c r="O322" t="str">
        <f t="shared" si="357"/>
        <v>601-800ms</v>
      </c>
      <c r="P322">
        <v>1</v>
      </c>
      <c r="Q322" s="25"/>
    </row>
    <row r="323" spans="1:17" ht="15.75" customHeight="1">
      <c r="A323" t="str">
        <f t="shared" si="0"/>
        <v>11 20</v>
      </c>
      <c r="B323">
        <v>11</v>
      </c>
      <c r="C323">
        <f>IF(VLOOKUP($B323,$R$19:$U$31,3,FALSE)&lt;&gt;"",VLOOKUP($B323,$R$19:$U$31,3,FALSE),"")</f>
        <v>19</v>
      </c>
      <c r="D323" t="str">
        <f>IF(VLOOKUP($B323,$R$19:$U$31,4,FALSE)&lt;&gt;"",VLOOKUP($B323,$R$19:$U$31,4,FALSE),"")</f>
        <v>männlich</v>
      </c>
      <c r="E323" t="str">
        <f t="shared" si="1"/>
        <v>18-24 Jahre</v>
      </c>
      <c r="F323">
        <v>20</v>
      </c>
      <c r="G323" s="36">
        <v>310</v>
      </c>
      <c r="H323" s="36">
        <v>495</v>
      </c>
      <c r="I323" s="36">
        <v>1089</v>
      </c>
      <c r="J323">
        <f>HLOOKUP(CONCATENATE("Teilnehmer  ",$B323),'Experiment 1'!$A$2:$M$33,32,FALSE)</f>
        <v>1</v>
      </c>
      <c r="K323">
        <f>HLOOKUP(CONCATENATE("Teilnehmer  ",$B323),'Experiment 2'!$A$2:$M$33,32,FALSE)</f>
        <v>4</v>
      </c>
      <c r="L323">
        <f>HLOOKUP(CONCATENATE("Teilnehmer  ",$B323),'Experiment 3'!$A$2:$M$33,32,FALSE)</f>
        <v>5</v>
      </c>
      <c r="M323" t="str">
        <f t="shared" ref="M323:O323" si="358">IF(G323&lt;=200,"&lt;=200ms",IF(G323&lt;=400,"201-400ms",IF(G323&lt;=600,"401-600ms",IF(G323&lt;=800,"601-800ms",IF(G323&lt;1000,"801-1000ms",IF(G323&lt;=1200,"1001-1200ms",IF(G323&lt;=1400,"1201-1400ms",IF(G323&lt;=1600,"1401-1600ms",IF(G323&lt;=1800,"1601-1800ms",IF(G323&lt;=2000,"1801-2000ms","&gt;2000ms"))))))))))</f>
        <v>201-400ms</v>
      </c>
      <c r="N323" t="str">
        <f t="shared" si="358"/>
        <v>401-600ms</v>
      </c>
      <c r="O323" t="str">
        <f t="shared" si="358"/>
        <v>1001-1200ms</v>
      </c>
      <c r="P323">
        <v>1</v>
      </c>
      <c r="Q323" s="25"/>
    </row>
    <row r="324" spans="1:17" ht="15.75" customHeight="1">
      <c r="A324" t="str">
        <f t="shared" si="0"/>
        <v>11 21</v>
      </c>
      <c r="B324">
        <v>11</v>
      </c>
      <c r="C324">
        <f>IF(VLOOKUP($B324,$R$19:$U$31,3,FALSE)&lt;&gt;"",VLOOKUP($B324,$R$19:$U$31,3,FALSE),"")</f>
        <v>19</v>
      </c>
      <c r="D324" t="str">
        <f>IF(VLOOKUP($B324,$R$19:$U$31,4,FALSE)&lt;&gt;"",VLOOKUP($B324,$R$19:$U$31,4,FALSE),"")</f>
        <v>männlich</v>
      </c>
      <c r="E324" t="str">
        <f t="shared" si="1"/>
        <v>18-24 Jahre</v>
      </c>
      <c r="F324">
        <v>21</v>
      </c>
      <c r="G324" s="36">
        <v>291</v>
      </c>
      <c r="H324" s="36">
        <v>460</v>
      </c>
      <c r="I324" s="36">
        <v>946</v>
      </c>
      <c r="J324">
        <f>HLOOKUP(CONCATENATE("Teilnehmer  ",$B324),'Experiment 1'!$A$2:$M$33,32,FALSE)</f>
        <v>1</v>
      </c>
      <c r="K324">
        <f>HLOOKUP(CONCATENATE("Teilnehmer  ",$B324),'Experiment 2'!$A$2:$M$33,32,FALSE)</f>
        <v>4</v>
      </c>
      <c r="L324">
        <f>HLOOKUP(CONCATENATE("Teilnehmer  ",$B324),'Experiment 3'!$A$2:$M$33,32,FALSE)</f>
        <v>5</v>
      </c>
      <c r="M324" t="str">
        <f t="shared" ref="M324:O324" si="359">IF(G324&lt;=200,"&lt;=200ms",IF(G324&lt;=400,"201-400ms",IF(G324&lt;=600,"401-600ms",IF(G324&lt;=800,"601-800ms",IF(G324&lt;1000,"801-1000ms",IF(G324&lt;=1200,"1001-1200ms",IF(G324&lt;=1400,"1201-1400ms",IF(G324&lt;=1600,"1401-1600ms",IF(G324&lt;=1800,"1601-1800ms",IF(G324&lt;=2000,"1801-2000ms","&gt;2000ms"))))))))))</f>
        <v>201-400ms</v>
      </c>
      <c r="N324" t="str">
        <f t="shared" si="359"/>
        <v>401-600ms</v>
      </c>
      <c r="O324" t="str">
        <f t="shared" si="359"/>
        <v>801-1000ms</v>
      </c>
      <c r="P324">
        <v>1</v>
      </c>
      <c r="Q324" s="25"/>
    </row>
    <row r="325" spans="1:17" ht="15.75" customHeight="1">
      <c r="A325" t="str">
        <f t="shared" si="0"/>
        <v>11 22</v>
      </c>
      <c r="B325">
        <v>11</v>
      </c>
      <c r="C325">
        <f>IF(VLOOKUP($B325,$R$19:$U$31,3,FALSE)&lt;&gt;"",VLOOKUP($B325,$R$19:$U$31,3,FALSE),"")</f>
        <v>19</v>
      </c>
      <c r="D325" t="str">
        <f>IF(VLOOKUP($B325,$R$19:$U$31,4,FALSE)&lt;&gt;"",VLOOKUP($B325,$R$19:$U$31,4,FALSE),"")</f>
        <v>männlich</v>
      </c>
      <c r="E325" t="str">
        <f t="shared" si="1"/>
        <v>18-24 Jahre</v>
      </c>
      <c r="F325">
        <v>22</v>
      </c>
      <c r="G325" s="36">
        <v>314</v>
      </c>
      <c r="H325" s="36">
        <v>464</v>
      </c>
      <c r="I325" s="36">
        <v>603</v>
      </c>
      <c r="J325">
        <f>HLOOKUP(CONCATENATE("Teilnehmer  ",$B325),'Experiment 1'!$A$2:$M$33,32,FALSE)</f>
        <v>1</v>
      </c>
      <c r="K325">
        <f>HLOOKUP(CONCATENATE("Teilnehmer  ",$B325),'Experiment 2'!$A$2:$M$33,32,FALSE)</f>
        <v>4</v>
      </c>
      <c r="L325">
        <f>HLOOKUP(CONCATENATE("Teilnehmer  ",$B325),'Experiment 3'!$A$2:$M$33,32,FALSE)</f>
        <v>5</v>
      </c>
      <c r="M325" t="str">
        <f t="shared" ref="M325:O325" si="360">IF(G325&lt;=200,"&lt;=200ms",IF(G325&lt;=400,"201-400ms",IF(G325&lt;=600,"401-600ms",IF(G325&lt;=800,"601-800ms",IF(G325&lt;1000,"801-1000ms",IF(G325&lt;=1200,"1001-1200ms",IF(G325&lt;=1400,"1201-1400ms",IF(G325&lt;=1600,"1401-1600ms",IF(G325&lt;=1800,"1601-1800ms",IF(G325&lt;=2000,"1801-2000ms","&gt;2000ms"))))))))))</f>
        <v>201-400ms</v>
      </c>
      <c r="N325" t="str">
        <f t="shared" si="360"/>
        <v>401-600ms</v>
      </c>
      <c r="O325" t="str">
        <f t="shared" si="360"/>
        <v>601-800ms</v>
      </c>
      <c r="P325">
        <v>1</v>
      </c>
      <c r="Q325" s="25"/>
    </row>
    <row r="326" spans="1:17" ht="15.75" customHeight="1">
      <c r="A326" t="str">
        <f t="shared" si="0"/>
        <v>11 23</v>
      </c>
      <c r="B326">
        <v>11</v>
      </c>
      <c r="C326">
        <f>IF(VLOOKUP($B326,$R$19:$U$31,3,FALSE)&lt;&gt;"",VLOOKUP($B326,$R$19:$U$31,3,FALSE),"")</f>
        <v>19</v>
      </c>
      <c r="D326" t="str">
        <f>IF(VLOOKUP($B326,$R$19:$U$31,4,FALSE)&lt;&gt;"",VLOOKUP($B326,$R$19:$U$31,4,FALSE),"")</f>
        <v>männlich</v>
      </c>
      <c r="E326" t="str">
        <f t="shared" si="1"/>
        <v>18-24 Jahre</v>
      </c>
      <c r="F326">
        <v>23</v>
      </c>
      <c r="G326" s="36">
        <v>312</v>
      </c>
      <c r="H326" s="36">
        <v>299</v>
      </c>
      <c r="I326" s="36">
        <v>729</v>
      </c>
      <c r="J326">
        <f>HLOOKUP(CONCATENATE("Teilnehmer  ",$B326),'Experiment 1'!$A$2:$M$33,32,FALSE)</f>
        <v>1</v>
      </c>
      <c r="K326">
        <f>HLOOKUP(CONCATENATE("Teilnehmer  ",$B326),'Experiment 2'!$A$2:$M$33,32,FALSE)</f>
        <v>4</v>
      </c>
      <c r="L326">
        <f>HLOOKUP(CONCATENATE("Teilnehmer  ",$B326),'Experiment 3'!$A$2:$M$33,32,FALSE)</f>
        <v>5</v>
      </c>
      <c r="M326" t="str">
        <f t="shared" ref="M326:O326" si="361">IF(G326&lt;=200,"&lt;=200ms",IF(G326&lt;=400,"201-400ms",IF(G326&lt;=600,"401-600ms",IF(G326&lt;=800,"601-800ms",IF(G326&lt;1000,"801-1000ms",IF(G326&lt;=1200,"1001-1200ms",IF(G326&lt;=1400,"1201-1400ms",IF(G326&lt;=1600,"1401-1600ms",IF(G326&lt;=1800,"1601-1800ms",IF(G326&lt;=2000,"1801-2000ms","&gt;2000ms"))))))))))</f>
        <v>201-400ms</v>
      </c>
      <c r="N326" t="str">
        <f t="shared" si="361"/>
        <v>201-400ms</v>
      </c>
      <c r="O326" t="str">
        <f t="shared" si="361"/>
        <v>601-800ms</v>
      </c>
      <c r="P326">
        <v>1</v>
      </c>
      <c r="Q326" s="25"/>
    </row>
    <row r="327" spans="1:17" ht="15.75" customHeight="1">
      <c r="A327" t="str">
        <f t="shared" si="0"/>
        <v>11 24</v>
      </c>
      <c r="B327">
        <v>11</v>
      </c>
      <c r="C327">
        <f>IF(VLOOKUP($B327,$R$19:$U$31,3,FALSE)&lt;&gt;"",VLOOKUP($B327,$R$19:$U$31,3,FALSE),"")</f>
        <v>19</v>
      </c>
      <c r="D327" t="str">
        <f>IF(VLOOKUP($B327,$R$19:$U$31,4,FALSE)&lt;&gt;"",VLOOKUP($B327,$R$19:$U$31,4,FALSE),"")</f>
        <v>männlich</v>
      </c>
      <c r="E327" t="str">
        <f t="shared" si="1"/>
        <v>18-24 Jahre</v>
      </c>
      <c r="F327">
        <v>24</v>
      </c>
      <c r="G327" s="36">
        <v>339</v>
      </c>
      <c r="H327" s="36">
        <v>549</v>
      </c>
      <c r="I327" s="36">
        <v>704</v>
      </c>
      <c r="J327">
        <f>HLOOKUP(CONCATENATE("Teilnehmer  ",$B327),'Experiment 1'!$A$2:$M$33,32,FALSE)</f>
        <v>1</v>
      </c>
      <c r="K327">
        <f>HLOOKUP(CONCATENATE("Teilnehmer  ",$B327),'Experiment 2'!$A$2:$M$33,32,FALSE)</f>
        <v>4</v>
      </c>
      <c r="L327">
        <f>HLOOKUP(CONCATENATE("Teilnehmer  ",$B327),'Experiment 3'!$A$2:$M$33,32,FALSE)</f>
        <v>5</v>
      </c>
      <c r="M327" t="str">
        <f t="shared" ref="M327:O327" si="362">IF(G327&lt;=200,"&lt;=200ms",IF(G327&lt;=400,"201-400ms",IF(G327&lt;=600,"401-600ms",IF(G327&lt;=800,"601-800ms",IF(G327&lt;1000,"801-1000ms",IF(G327&lt;=1200,"1001-1200ms",IF(G327&lt;=1400,"1201-1400ms",IF(G327&lt;=1600,"1401-1600ms",IF(G327&lt;=1800,"1601-1800ms",IF(G327&lt;=2000,"1801-2000ms","&gt;2000ms"))))))))))</f>
        <v>201-400ms</v>
      </c>
      <c r="N327" t="str">
        <f t="shared" si="362"/>
        <v>401-600ms</v>
      </c>
      <c r="O327" t="str">
        <f t="shared" si="362"/>
        <v>601-800ms</v>
      </c>
      <c r="P327">
        <v>1</v>
      </c>
      <c r="Q327" s="25"/>
    </row>
    <row r="328" spans="1:17" ht="15.75" customHeight="1">
      <c r="A328" t="str">
        <f t="shared" si="0"/>
        <v>11 25</v>
      </c>
      <c r="B328">
        <v>11</v>
      </c>
      <c r="C328">
        <f>IF(VLOOKUP($B328,$R$19:$U$31,3,FALSE)&lt;&gt;"",VLOOKUP($B328,$R$19:$U$31,3,FALSE),"")</f>
        <v>19</v>
      </c>
      <c r="D328" t="str">
        <f>IF(VLOOKUP($B328,$R$19:$U$31,4,FALSE)&lt;&gt;"",VLOOKUP($B328,$R$19:$U$31,4,FALSE),"")</f>
        <v>männlich</v>
      </c>
      <c r="E328" t="str">
        <f t="shared" si="1"/>
        <v>18-24 Jahre</v>
      </c>
      <c r="F328">
        <v>25</v>
      </c>
      <c r="G328" s="36">
        <v>302</v>
      </c>
      <c r="H328" s="36">
        <v>528</v>
      </c>
      <c r="I328" s="36">
        <v>1301</v>
      </c>
      <c r="J328">
        <f>HLOOKUP(CONCATENATE("Teilnehmer  ",$B328),'Experiment 1'!$A$2:$M$33,32,FALSE)</f>
        <v>1</v>
      </c>
      <c r="K328">
        <f>HLOOKUP(CONCATENATE("Teilnehmer  ",$B328),'Experiment 2'!$A$2:$M$33,32,FALSE)</f>
        <v>4</v>
      </c>
      <c r="L328">
        <f>HLOOKUP(CONCATENATE("Teilnehmer  ",$B328),'Experiment 3'!$A$2:$M$33,32,FALSE)</f>
        <v>5</v>
      </c>
      <c r="M328" t="str">
        <f t="shared" ref="M328:O328" si="363">IF(G328&lt;=200,"&lt;=200ms",IF(G328&lt;=400,"201-400ms",IF(G328&lt;=600,"401-600ms",IF(G328&lt;=800,"601-800ms",IF(G328&lt;1000,"801-1000ms",IF(G328&lt;=1200,"1001-1200ms",IF(G328&lt;=1400,"1201-1400ms",IF(G328&lt;=1600,"1401-1600ms",IF(G328&lt;=1800,"1601-1800ms",IF(G328&lt;=2000,"1801-2000ms","&gt;2000ms"))))))))))</f>
        <v>201-400ms</v>
      </c>
      <c r="N328" t="str">
        <f t="shared" si="363"/>
        <v>401-600ms</v>
      </c>
      <c r="O328" t="str">
        <f t="shared" si="363"/>
        <v>1201-1400ms</v>
      </c>
      <c r="P328">
        <v>1</v>
      </c>
      <c r="Q328" s="25"/>
    </row>
    <row r="329" spans="1:17" ht="15.75" customHeight="1">
      <c r="A329" t="str">
        <f t="shared" si="0"/>
        <v>11 26</v>
      </c>
      <c r="B329">
        <v>11</v>
      </c>
      <c r="C329">
        <f>IF(VLOOKUP($B329,$R$19:$U$31,3,FALSE)&lt;&gt;"",VLOOKUP($B329,$R$19:$U$31,3,FALSE),"")</f>
        <v>19</v>
      </c>
      <c r="D329" t="str">
        <f>IF(VLOOKUP($B329,$R$19:$U$31,4,FALSE)&lt;&gt;"",VLOOKUP($B329,$R$19:$U$31,4,FALSE),"")</f>
        <v>männlich</v>
      </c>
      <c r="E329" t="str">
        <f t="shared" si="1"/>
        <v>18-24 Jahre</v>
      </c>
      <c r="F329">
        <v>26</v>
      </c>
      <c r="G329" s="36">
        <v>405</v>
      </c>
      <c r="H329" s="36">
        <v>424</v>
      </c>
      <c r="I329" s="36">
        <v>993</v>
      </c>
      <c r="J329">
        <f>HLOOKUP(CONCATENATE("Teilnehmer  ",$B329),'Experiment 1'!$A$2:$M$33,32,FALSE)</f>
        <v>1</v>
      </c>
      <c r="K329">
        <f>HLOOKUP(CONCATENATE("Teilnehmer  ",$B329),'Experiment 2'!$A$2:$M$33,32,FALSE)</f>
        <v>4</v>
      </c>
      <c r="L329">
        <f>HLOOKUP(CONCATENATE("Teilnehmer  ",$B329),'Experiment 3'!$A$2:$M$33,32,FALSE)</f>
        <v>5</v>
      </c>
      <c r="M329" t="str">
        <f t="shared" ref="M329:O329" si="364">IF(G329&lt;=200,"&lt;=200ms",IF(G329&lt;=400,"201-400ms",IF(G329&lt;=600,"401-600ms",IF(G329&lt;=800,"601-800ms",IF(G329&lt;1000,"801-1000ms",IF(G329&lt;=1200,"1001-1200ms",IF(G329&lt;=1400,"1201-1400ms",IF(G329&lt;=1600,"1401-1600ms",IF(G329&lt;=1800,"1601-1800ms",IF(G329&lt;=2000,"1801-2000ms","&gt;2000ms"))))))))))</f>
        <v>401-600ms</v>
      </c>
      <c r="N329" t="str">
        <f t="shared" si="364"/>
        <v>401-600ms</v>
      </c>
      <c r="O329" t="str">
        <f t="shared" si="364"/>
        <v>801-1000ms</v>
      </c>
      <c r="P329">
        <v>1</v>
      </c>
      <c r="Q329" s="25"/>
    </row>
    <row r="330" spans="1:17" ht="15.75" customHeight="1">
      <c r="A330" t="str">
        <f t="shared" si="0"/>
        <v>11 27</v>
      </c>
      <c r="B330">
        <v>11</v>
      </c>
      <c r="C330">
        <f>IF(VLOOKUP($B330,$R$19:$U$31,3,FALSE)&lt;&gt;"",VLOOKUP($B330,$R$19:$U$31,3,FALSE),"")</f>
        <v>19</v>
      </c>
      <c r="D330" t="str">
        <f>IF(VLOOKUP($B330,$R$19:$U$31,4,FALSE)&lt;&gt;"",VLOOKUP($B330,$R$19:$U$31,4,FALSE),"")</f>
        <v>männlich</v>
      </c>
      <c r="E330" t="str">
        <f t="shared" si="1"/>
        <v>18-24 Jahre</v>
      </c>
      <c r="F330">
        <v>27</v>
      </c>
      <c r="G330" s="36">
        <v>381</v>
      </c>
      <c r="H330" s="36">
        <v>571</v>
      </c>
      <c r="I330" s="36">
        <v>926</v>
      </c>
      <c r="J330">
        <f>HLOOKUP(CONCATENATE("Teilnehmer  ",$B330),'Experiment 1'!$A$2:$M$33,32,FALSE)</f>
        <v>1</v>
      </c>
      <c r="K330">
        <f>HLOOKUP(CONCATENATE("Teilnehmer  ",$B330),'Experiment 2'!$A$2:$M$33,32,FALSE)</f>
        <v>4</v>
      </c>
      <c r="L330">
        <f>HLOOKUP(CONCATENATE("Teilnehmer  ",$B330),'Experiment 3'!$A$2:$M$33,32,FALSE)</f>
        <v>5</v>
      </c>
      <c r="M330" t="str">
        <f t="shared" ref="M330:O330" si="365">IF(G330&lt;=200,"&lt;=200ms",IF(G330&lt;=400,"201-400ms",IF(G330&lt;=600,"401-600ms",IF(G330&lt;=800,"601-800ms",IF(G330&lt;1000,"801-1000ms",IF(G330&lt;=1200,"1001-1200ms",IF(G330&lt;=1400,"1201-1400ms",IF(G330&lt;=1600,"1401-1600ms",IF(G330&lt;=1800,"1601-1800ms",IF(G330&lt;=2000,"1801-2000ms","&gt;2000ms"))))))))))</f>
        <v>201-400ms</v>
      </c>
      <c r="N330" t="str">
        <f t="shared" si="365"/>
        <v>401-600ms</v>
      </c>
      <c r="O330" t="str">
        <f t="shared" si="365"/>
        <v>801-1000ms</v>
      </c>
      <c r="P330">
        <v>1</v>
      </c>
      <c r="Q330" s="25"/>
    </row>
    <row r="331" spans="1:17" ht="15.75" customHeight="1">
      <c r="A331" t="str">
        <f t="shared" si="0"/>
        <v>11 28</v>
      </c>
      <c r="B331">
        <v>11</v>
      </c>
      <c r="C331">
        <f>IF(VLOOKUP($B331,$R$19:$U$31,3,FALSE)&lt;&gt;"",VLOOKUP($B331,$R$19:$U$31,3,FALSE),"")</f>
        <v>19</v>
      </c>
      <c r="D331" t="str">
        <f>IF(VLOOKUP($B331,$R$19:$U$31,4,FALSE)&lt;&gt;"",VLOOKUP($B331,$R$19:$U$31,4,FALSE),"")</f>
        <v>männlich</v>
      </c>
      <c r="E331" t="str">
        <f t="shared" si="1"/>
        <v>18-24 Jahre</v>
      </c>
      <c r="F331">
        <v>28</v>
      </c>
      <c r="G331" s="36">
        <v>366</v>
      </c>
      <c r="H331" s="36">
        <v>431</v>
      </c>
      <c r="I331" s="36">
        <v>745</v>
      </c>
      <c r="J331">
        <f>HLOOKUP(CONCATENATE("Teilnehmer  ",$B331),'Experiment 1'!$A$2:$M$33,32,FALSE)</f>
        <v>1</v>
      </c>
      <c r="K331">
        <f>HLOOKUP(CONCATENATE("Teilnehmer  ",$B331),'Experiment 2'!$A$2:$M$33,32,FALSE)</f>
        <v>4</v>
      </c>
      <c r="L331">
        <f>HLOOKUP(CONCATENATE("Teilnehmer  ",$B331),'Experiment 3'!$A$2:$M$33,32,FALSE)</f>
        <v>5</v>
      </c>
      <c r="M331" t="str">
        <f t="shared" ref="M331:O331" si="366">IF(G331&lt;=200,"&lt;=200ms",IF(G331&lt;=400,"201-400ms",IF(G331&lt;=600,"401-600ms",IF(G331&lt;=800,"601-800ms",IF(G331&lt;1000,"801-1000ms",IF(G331&lt;=1200,"1001-1200ms",IF(G331&lt;=1400,"1201-1400ms",IF(G331&lt;=1600,"1401-1600ms",IF(G331&lt;=1800,"1601-1800ms",IF(G331&lt;=2000,"1801-2000ms","&gt;2000ms"))))))))))</f>
        <v>201-400ms</v>
      </c>
      <c r="N331" t="str">
        <f t="shared" si="366"/>
        <v>401-600ms</v>
      </c>
      <c r="O331" t="str">
        <f t="shared" si="366"/>
        <v>601-800ms</v>
      </c>
      <c r="P331">
        <v>1</v>
      </c>
      <c r="Q331" s="25"/>
    </row>
    <row r="332" spans="1:17" ht="15.75" customHeight="1">
      <c r="A332" t="str">
        <f t="shared" si="0"/>
        <v>11 29</v>
      </c>
      <c r="B332">
        <v>11</v>
      </c>
      <c r="C332">
        <f>IF(VLOOKUP($B332,$R$19:$U$31,3,FALSE)&lt;&gt;"",VLOOKUP($B332,$R$19:$U$31,3,FALSE),"")</f>
        <v>19</v>
      </c>
      <c r="D332" t="str">
        <f>IF(VLOOKUP($B332,$R$19:$U$31,4,FALSE)&lt;&gt;"",VLOOKUP($B332,$R$19:$U$31,4,FALSE),"")</f>
        <v>männlich</v>
      </c>
      <c r="E332" t="str">
        <f t="shared" si="1"/>
        <v>18-24 Jahre</v>
      </c>
      <c r="F332">
        <v>29</v>
      </c>
      <c r="G332" s="36">
        <v>336</v>
      </c>
      <c r="H332" s="36">
        <v>501</v>
      </c>
      <c r="I332" s="36">
        <v>573</v>
      </c>
      <c r="J332">
        <f>HLOOKUP(CONCATENATE("Teilnehmer  ",$B332),'Experiment 1'!$A$2:$M$33,32,FALSE)</f>
        <v>1</v>
      </c>
      <c r="K332">
        <f>HLOOKUP(CONCATENATE("Teilnehmer  ",$B332),'Experiment 2'!$A$2:$M$33,32,FALSE)</f>
        <v>4</v>
      </c>
      <c r="L332">
        <f>HLOOKUP(CONCATENATE("Teilnehmer  ",$B332),'Experiment 3'!$A$2:$M$33,32,FALSE)</f>
        <v>5</v>
      </c>
      <c r="M332" t="str">
        <f t="shared" ref="M332:O332" si="367">IF(G332&lt;=200,"&lt;=200ms",IF(G332&lt;=400,"201-400ms",IF(G332&lt;=600,"401-600ms",IF(G332&lt;=800,"601-800ms",IF(G332&lt;1000,"801-1000ms",IF(G332&lt;=1200,"1001-1200ms",IF(G332&lt;=1400,"1201-1400ms",IF(G332&lt;=1600,"1401-1600ms",IF(G332&lt;=1800,"1601-1800ms",IF(G332&lt;=2000,"1801-2000ms","&gt;2000ms"))))))))))</f>
        <v>201-400ms</v>
      </c>
      <c r="N332" t="str">
        <f t="shared" si="367"/>
        <v>401-600ms</v>
      </c>
      <c r="O332" t="str">
        <f t="shared" si="367"/>
        <v>401-600ms</v>
      </c>
      <c r="P332">
        <v>1</v>
      </c>
      <c r="Q332" s="25"/>
    </row>
    <row r="333" spans="1:17" ht="15.75" customHeight="1">
      <c r="A333" t="str">
        <f t="shared" si="0"/>
        <v>11 30</v>
      </c>
      <c r="B333">
        <v>11</v>
      </c>
      <c r="C333">
        <f>IF(VLOOKUP($B333,$R$19:$U$31,3,FALSE)&lt;&gt;"",VLOOKUP($B333,$R$19:$U$31,3,FALSE),"")</f>
        <v>19</v>
      </c>
      <c r="D333" t="str">
        <f>IF(VLOOKUP($B333,$R$19:$U$31,4,FALSE)&lt;&gt;"",VLOOKUP($B333,$R$19:$U$31,4,FALSE),"")</f>
        <v>männlich</v>
      </c>
      <c r="E333" t="str">
        <f t="shared" si="1"/>
        <v>18-24 Jahre</v>
      </c>
      <c r="F333">
        <v>30</v>
      </c>
      <c r="G333" s="36">
        <v>314</v>
      </c>
      <c r="H333" s="36">
        <v>698</v>
      </c>
      <c r="I333" s="36">
        <v>623</v>
      </c>
      <c r="J333">
        <f>HLOOKUP(CONCATENATE("Teilnehmer  ",$B333),'Experiment 1'!$A$2:$M$33,32,FALSE)</f>
        <v>1</v>
      </c>
      <c r="K333">
        <f>HLOOKUP(CONCATENATE("Teilnehmer  ",$B333),'Experiment 2'!$A$2:$M$33,32,FALSE)</f>
        <v>4</v>
      </c>
      <c r="L333">
        <f>HLOOKUP(CONCATENATE("Teilnehmer  ",$B333),'Experiment 3'!$A$2:$M$33,32,FALSE)</f>
        <v>5</v>
      </c>
      <c r="M333" t="str">
        <f t="shared" ref="M333:O333" si="368">IF(G333&lt;=200,"&lt;=200ms",IF(G333&lt;=400,"201-400ms",IF(G333&lt;=600,"401-600ms",IF(G333&lt;=800,"601-800ms",IF(G333&lt;1000,"801-1000ms",IF(G333&lt;=1200,"1001-1200ms",IF(G333&lt;=1400,"1201-1400ms",IF(G333&lt;=1600,"1401-1600ms",IF(G333&lt;=1800,"1601-1800ms",IF(G333&lt;=2000,"1801-2000ms","&gt;2000ms"))))))))))</f>
        <v>201-400ms</v>
      </c>
      <c r="N333" t="str">
        <f t="shared" si="368"/>
        <v>601-800ms</v>
      </c>
      <c r="O333" t="str">
        <f t="shared" si="368"/>
        <v>601-800ms</v>
      </c>
      <c r="P333">
        <v>1</v>
      </c>
      <c r="Q333" s="25"/>
    </row>
    <row r="334" spans="1:17" ht="15.75" customHeight="1">
      <c r="A334" t="str">
        <f t="shared" si="0"/>
        <v>12 1</v>
      </c>
      <c r="B334">
        <v>12</v>
      </c>
      <c r="C334">
        <f>IF(VLOOKUP($B334,$R$19:$U$31,3,FALSE)&lt;&gt;"",VLOOKUP($B334,$R$19:$U$31,3,FALSE),"")</f>
        <v>20</v>
      </c>
      <c r="D334" t="str">
        <f>IF(VLOOKUP($B334,$R$19:$U$31,4,FALSE)&lt;&gt;"",VLOOKUP($B334,$R$19:$U$31,4,FALSE),"")</f>
        <v>männlich</v>
      </c>
      <c r="E334" t="str">
        <f t="shared" si="1"/>
        <v>18-24 Jahre</v>
      </c>
      <c r="F334">
        <v>1</v>
      </c>
      <c r="G334" s="38">
        <v>772</v>
      </c>
      <c r="H334" s="36">
        <v>280</v>
      </c>
      <c r="I334" s="36">
        <v>1598</v>
      </c>
      <c r="J334">
        <f>HLOOKUP(CONCATENATE("Teilnehmer  ",$B334),'Experiment 1'!$A$2:$M$33,32,FALSE)</f>
        <v>1</v>
      </c>
      <c r="K334">
        <f>HLOOKUP(CONCATENATE("Teilnehmer  ",$B334),'Experiment 2'!$A$2:$M$33,32,FALSE)</f>
        <v>3</v>
      </c>
      <c r="L334">
        <f>HLOOKUP(CONCATENATE("Teilnehmer  ",$B334),'Experiment 3'!$A$2:$M$33,32,FALSE)</f>
        <v>3</v>
      </c>
      <c r="M334" t="str">
        <f t="shared" ref="M334:O334" si="369">IF(G334&lt;=200,"&lt;=200ms",IF(G334&lt;=400,"201-400ms",IF(G334&lt;=600,"401-600ms",IF(G334&lt;=800,"601-800ms",IF(G334&lt;1000,"801-1000ms",IF(G334&lt;=1200,"1001-1200ms",IF(G334&lt;=1400,"1201-1400ms",IF(G334&lt;=1600,"1401-1600ms",IF(G334&lt;=1800,"1601-1800ms",IF(G334&lt;=2000,"1801-2000ms","&gt;2000ms"))))))))))</f>
        <v>601-800ms</v>
      </c>
      <c r="N334" t="str">
        <f t="shared" si="369"/>
        <v>201-400ms</v>
      </c>
      <c r="O334" t="str">
        <f t="shared" si="369"/>
        <v>1401-1600ms</v>
      </c>
      <c r="P334">
        <v>1</v>
      </c>
      <c r="Q334" s="25"/>
    </row>
    <row r="335" spans="1:17" ht="15.75" customHeight="1">
      <c r="A335" t="str">
        <f t="shared" si="0"/>
        <v>12 2</v>
      </c>
      <c r="B335">
        <v>12</v>
      </c>
      <c r="C335">
        <f>IF(VLOOKUP($B335,$R$19:$U$31,3,FALSE)&lt;&gt;"",VLOOKUP($B335,$R$19:$U$31,3,FALSE),"")</f>
        <v>20</v>
      </c>
      <c r="D335" t="str">
        <f>IF(VLOOKUP($B335,$R$19:$U$31,4,FALSE)&lt;&gt;"",VLOOKUP($B335,$R$19:$U$31,4,FALSE),"")</f>
        <v>männlich</v>
      </c>
      <c r="E335" t="str">
        <f t="shared" si="1"/>
        <v>18-24 Jahre</v>
      </c>
      <c r="F335">
        <v>2</v>
      </c>
      <c r="G335" s="38">
        <v>796</v>
      </c>
      <c r="H335" s="36">
        <v>611</v>
      </c>
      <c r="I335" s="36">
        <v>1240</v>
      </c>
      <c r="J335">
        <f>HLOOKUP(CONCATENATE("Teilnehmer  ",$B335),'Experiment 1'!$A$2:$M$33,32,FALSE)</f>
        <v>1</v>
      </c>
      <c r="K335">
        <f>HLOOKUP(CONCATENATE("Teilnehmer  ",$B335),'Experiment 2'!$A$2:$M$33,32,FALSE)</f>
        <v>3</v>
      </c>
      <c r="L335">
        <f>HLOOKUP(CONCATENATE("Teilnehmer  ",$B335),'Experiment 3'!$A$2:$M$33,32,FALSE)</f>
        <v>3</v>
      </c>
      <c r="M335" t="str">
        <f t="shared" ref="M335:O335" si="370">IF(G335&lt;=200,"&lt;=200ms",IF(G335&lt;=400,"201-400ms",IF(G335&lt;=600,"401-600ms",IF(G335&lt;=800,"601-800ms",IF(G335&lt;1000,"801-1000ms",IF(G335&lt;=1200,"1001-1200ms",IF(G335&lt;=1400,"1201-1400ms",IF(G335&lt;=1600,"1401-1600ms",IF(G335&lt;=1800,"1601-1800ms",IF(G335&lt;=2000,"1801-2000ms","&gt;2000ms"))))))))))</f>
        <v>601-800ms</v>
      </c>
      <c r="N335" t="str">
        <f t="shared" si="370"/>
        <v>601-800ms</v>
      </c>
      <c r="O335" t="str">
        <f t="shared" si="370"/>
        <v>1201-1400ms</v>
      </c>
      <c r="P335">
        <v>1</v>
      </c>
      <c r="Q335" s="25"/>
    </row>
    <row r="336" spans="1:17" ht="15.75" customHeight="1">
      <c r="A336" t="str">
        <f t="shared" si="0"/>
        <v>12 3</v>
      </c>
      <c r="B336">
        <v>12</v>
      </c>
      <c r="C336">
        <f>IF(VLOOKUP($B336,$R$19:$U$31,3,FALSE)&lt;&gt;"",VLOOKUP($B336,$R$19:$U$31,3,FALSE),"")</f>
        <v>20</v>
      </c>
      <c r="D336" t="str">
        <f>IF(VLOOKUP($B336,$R$19:$U$31,4,FALSE)&lt;&gt;"",VLOOKUP($B336,$R$19:$U$31,4,FALSE),"")</f>
        <v>männlich</v>
      </c>
      <c r="E336" t="str">
        <f t="shared" si="1"/>
        <v>18-24 Jahre</v>
      </c>
      <c r="F336">
        <v>3</v>
      </c>
      <c r="G336" s="38">
        <v>573</v>
      </c>
      <c r="H336" s="36">
        <v>474</v>
      </c>
      <c r="I336" s="36">
        <v>837</v>
      </c>
      <c r="J336">
        <f>HLOOKUP(CONCATENATE("Teilnehmer  ",$B336),'Experiment 1'!$A$2:$M$33,32,FALSE)</f>
        <v>1</v>
      </c>
      <c r="K336">
        <f>HLOOKUP(CONCATENATE("Teilnehmer  ",$B336),'Experiment 2'!$A$2:$M$33,32,FALSE)</f>
        <v>3</v>
      </c>
      <c r="L336">
        <f>HLOOKUP(CONCATENATE("Teilnehmer  ",$B336),'Experiment 3'!$A$2:$M$33,32,FALSE)</f>
        <v>3</v>
      </c>
      <c r="M336" t="str">
        <f t="shared" ref="M336:O336" si="371">IF(G336&lt;=200,"&lt;=200ms",IF(G336&lt;=400,"201-400ms",IF(G336&lt;=600,"401-600ms",IF(G336&lt;=800,"601-800ms",IF(G336&lt;1000,"801-1000ms",IF(G336&lt;=1200,"1001-1200ms",IF(G336&lt;=1400,"1201-1400ms",IF(G336&lt;=1600,"1401-1600ms",IF(G336&lt;=1800,"1601-1800ms",IF(G336&lt;=2000,"1801-2000ms","&gt;2000ms"))))))))))</f>
        <v>401-600ms</v>
      </c>
      <c r="N336" t="str">
        <f t="shared" si="371"/>
        <v>401-600ms</v>
      </c>
      <c r="O336" t="str">
        <f t="shared" si="371"/>
        <v>801-1000ms</v>
      </c>
      <c r="P336">
        <v>1</v>
      </c>
      <c r="Q336" s="25"/>
    </row>
    <row r="337" spans="1:17" ht="15.75" customHeight="1">
      <c r="A337" t="str">
        <f t="shared" si="0"/>
        <v>12 4</v>
      </c>
      <c r="B337">
        <v>12</v>
      </c>
      <c r="C337">
        <f>IF(VLOOKUP($B337,$R$19:$U$31,3,FALSE)&lt;&gt;"",VLOOKUP($B337,$R$19:$U$31,3,FALSE),"")</f>
        <v>20</v>
      </c>
      <c r="D337" t="str">
        <f>IF(VLOOKUP($B337,$R$19:$U$31,4,FALSE)&lt;&gt;"",VLOOKUP($B337,$R$19:$U$31,4,FALSE),"")</f>
        <v>männlich</v>
      </c>
      <c r="E337" t="str">
        <f t="shared" si="1"/>
        <v>18-24 Jahre</v>
      </c>
      <c r="F337">
        <v>4</v>
      </c>
      <c r="G337" s="38">
        <v>634</v>
      </c>
      <c r="H337" s="36">
        <v>435</v>
      </c>
      <c r="I337" s="36">
        <v>932</v>
      </c>
      <c r="J337">
        <f>HLOOKUP(CONCATENATE("Teilnehmer  ",$B337),'Experiment 1'!$A$2:$M$33,32,FALSE)</f>
        <v>1</v>
      </c>
      <c r="K337">
        <f>HLOOKUP(CONCATENATE("Teilnehmer  ",$B337),'Experiment 2'!$A$2:$M$33,32,FALSE)</f>
        <v>3</v>
      </c>
      <c r="L337">
        <f>HLOOKUP(CONCATENATE("Teilnehmer  ",$B337),'Experiment 3'!$A$2:$M$33,32,FALSE)</f>
        <v>3</v>
      </c>
      <c r="M337" t="str">
        <f t="shared" ref="M337:O337" si="372">IF(G337&lt;=200,"&lt;=200ms",IF(G337&lt;=400,"201-400ms",IF(G337&lt;=600,"401-600ms",IF(G337&lt;=800,"601-800ms",IF(G337&lt;1000,"801-1000ms",IF(G337&lt;=1200,"1001-1200ms",IF(G337&lt;=1400,"1201-1400ms",IF(G337&lt;=1600,"1401-1600ms",IF(G337&lt;=1800,"1601-1800ms",IF(G337&lt;=2000,"1801-2000ms","&gt;2000ms"))))))))))</f>
        <v>601-800ms</v>
      </c>
      <c r="N337" t="str">
        <f t="shared" si="372"/>
        <v>401-600ms</v>
      </c>
      <c r="O337" t="str">
        <f t="shared" si="372"/>
        <v>801-1000ms</v>
      </c>
      <c r="P337">
        <v>1</v>
      </c>
      <c r="Q337" s="25"/>
    </row>
    <row r="338" spans="1:17" ht="15.75" customHeight="1">
      <c r="A338" t="str">
        <f t="shared" si="0"/>
        <v>12 5</v>
      </c>
      <c r="B338">
        <v>12</v>
      </c>
      <c r="C338">
        <f>IF(VLOOKUP($B338,$R$19:$U$31,3,FALSE)&lt;&gt;"",VLOOKUP($B338,$R$19:$U$31,3,FALSE),"")</f>
        <v>20</v>
      </c>
      <c r="D338" t="str">
        <f>IF(VLOOKUP($B338,$R$19:$U$31,4,FALSE)&lt;&gt;"",VLOOKUP($B338,$R$19:$U$31,4,FALSE),"")</f>
        <v>männlich</v>
      </c>
      <c r="E338" t="str">
        <f t="shared" si="1"/>
        <v>18-24 Jahre</v>
      </c>
      <c r="F338">
        <v>5</v>
      </c>
      <c r="G338" s="38">
        <v>582</v>
      </c>
      <c r="H338" s="36">
        <v>500</v>
      </c>
      <c r="I338" s="36">
        <v>758</v>
      </c>
      <c r="J338">
        <f>HLOOKUP(CONCATENATE("Teilnehmer  ",$B338),'Experiment 1'!$A$2:$M$33,32,FALSE)</f>
        <v>1</v>
      </c>
      <c r="K338">
        <f>HLOOKUP(CONCATENATE("Teilnehmer  ",$B338),'Experiment 2'!$A$2:$M$33,32,FALSE)</f>
        <v>3</v>
      </c>
      <c r="L338">
        <f>HLOOKUP(CONCATENATE("Teilnehmer  ",$B338),'Experiment 3'!$A$2:$M$33,32,FALSE)</f>
        <v>3</v>
      </c>
      <c r="M338" t="str">
        <f t="shared" ref="M338:O338" si="373">IF(G338&lt;=200,"&lt;=200ms",IF(G338&lt;=400,"201-400ms",IF(G338&lt;=600,"401-600ms",IF(G338&lt;=800,"601-800ms",IF(G338&lt;1000,"801-1000ms",IF(G338&lt;=1200,"1001-1200ms",IF(G338&lt;=1400,"1201-1400ms",IF(G338&lt;=1600,"1401-1600ms",IF(G338&lt;=1800,"1601-1800ms",IF(G338&lt;=2000,"1801-2000ms","&gt;2000ms"))))))))))</f>
        <v>401-600ms</v>
      </c>
      <c r="N338" t="str">
        <f t="shared" si="373"/>
        <v>401-600ms</v>
      </c>
      <c r="O338" t="str">
        <f t="shared" si="373"/>
        <v>601-800ms</v>
      </c>
      <c r="P338">
        <v>1</v>
      </c>
      <c r="Q338" s="25"/>
    </row>
    <row r="339" spans="1:17" ht="15.75" customHeight="1">
      <c r="A339" t="str">
        <f t="shared" si="0"/>
        <v>12 6</v>
      </c>
      <c r="B339">
        <v>12</v>
      </c>
      <c r="C339">
        <f>IF(VLOOKUP($B339,$R$19:$U$31,3,FALSE)&lt;&gt;"",VLOOKUP($B339,$R$19:$U$31,3,FALSE),"")</f>
        <v>20</v>
      </c>
      <c r="D339" t="str">
        <f>IF(VLOOKUP($B339,$R$19:$U$31,4,FALSE)&lt;&gt;"",VLOOKUP($B339,$R$19:$U$31,4,FALSE),"")</f>
        <v>männlich</v>
      </c>
      <c r="E339" t="str">
        <f t="shared" si="1"/>
        <v>18-24 Jahre</v>
      </c>
      <c r="F339">
        <v>6</v>
      </c>
      <c r="G339" s="38">
        <v>562</v>
      </c>
      <c r="H339" s="36">
        <v>471</v>
      </c>
      <c r="I339" s="36">
        <v>701</v>
      </c>
      <c r="J339">
        <f>HLOOKUP(CONCATENATE("Teilnehmer  ",$B339),'Experiment 1'!$A$2:$M$33,32,FALSE)</f>
        <v>1</v>
      </c>
      <c r="K339">
        <f>HLOOKUP(CONCATENATE("Teilnehmer  ",$B339),'Experiment 2'!$A$2:$M$33,32,FALSE)</f>
        <v>3</v>
      </c>
      <c r="L339">
        <f>HLOOKUP(CONCATENATE("Teilnehmer  ",$B339),'Experiment 3'!$A$2:$M$33,32,FALSE)</f>
        <v>3</v>
      </c>
      <c r="M339" t="str">
        <f t="shared" ref="M339:O339" si="374">IF(G339&lt;=200,"&lt;=200ms",IF(G339&lt;=400,"201-400ms",IF(G339&lt;=600,"401-600ms",IF(G339&lt;=800,"601-800ms",IF(G339&lt;1000,"801-1000ms",IF(G339&lt;=1200,"1001-1200ms",IF(G339&lt;=1400,"1201-1400ms",IF(G339&lt;=1600,"1401-1600ms",IF(G339&lt;=1800,"1601-1800ms",IF(G339&lt;=2000,"1801-2000ms","&gt;2000ms"))))))))))</f>
        <v>401-600ms</v>
      </c>
      <c r="N339" t="str">
        <f t="shared" si="374"/>
        <v>401-600ms</v>
      </c>
      <c r="O339" t="str">
        <f t="shared" si="374"/>
        <v>601-800ms</v>
      </c>
      <c r="P339">
        <v>1</v>
      </c>
      <c r="Q339" s="25"/>
    </row>
    <row r="340" spans="1:17" ht="15.75" customHeight="1">
      <c r="A340" t="str">
        <f t="shared" si="0"/>
        <v>12 7</v>
      </c>
      <c r="B340">
        <v>12</v>
      </c>
      <c r="C340">
        <f>IF(VLOOKUP($B340,$R$19:$U$31,3,FALSE)&lt;&gt;"",VLOOKUP($B340,$R$19:$U$31,3,FALSE),"")</f>
        <v>20</v>
      </c>
      <c r="D340" t="str">
        <f>IF(VLOOKUP($B340,$R$19:$U$31,4,FALSE)&lt;&gt;"",VLOOKUP($B340,$R$19:$U$31,4,FALSE),"")</f>
        <v>männlich</v>
      </c>
      <c r="E340" t="str">
        <f t="shared" si="1"/>
        <v>18-24 Jahre</v>
      </c>
      <c r="F340">
        <v>7</v>
      </c>
      <c r="G340" s="38">
        <v>563</v>
      </c>
      <c r="H340" s="36">
        <v>384</v>
      </c>
      <c r="I340" s="36">
        <v>700</v>
      </c>
      <c r="J340">
        <f>HLOOKUP(CONCATENATE("Teilnehmer  ",$B340),'Experiment 1'!$A$2:$M$33,32,FALSE)</f>
        <v>1</v>
      </c>
      <c r="K340">
        <f>HLOOKUP(CONCATENATE("Teilnehmer  ",$B340),'Experiment 2'!$A$2:$M$33,32,FALSE)</f>
        <v>3</v>
      </c>
      <c r="L340">
        <f>HLOOKUP(CONCATENATE("Teilnehmer  ",$B340),'Experiment 3'!$A$2:$M$33,32,FALSE)</f>
        <v>3</v>
      </c>
      <c r="M340" t="str">
        <f t="shared" ref="M340:O340" si="375">IF(G340&lt;=200,"&lt;=200ms",IF(G340&lt;=400,"201-400ms",IF(G340&lt;=600,"401-600ms",IF(G340&lt;=800,"601-800ms",IF(G340&lt;1000,"801-1000ms",IF(G340&lt;=1200,"1001-1200ms",IF(G340&lt;=1400,"1201-1400ms",IF(G340&lt;=1600,"1401-1600ms",IF(G340&lt;=1800,"1601-1800ms",IF(G340&lt;=2000,"1801-2000ms","&gt;2000ms"))))))))))</f>
        <v>401-600ms</v>
      </c>
      <c r="N340" t="str">
        <f t="shared" si="375"/>
        <v>201-400ms</v>
      </c>
      <c r="O340" t="str">
        <f t="shared" si="375"/>
        <v>601-800ms</v>
      </c>
      <c r="P340">
        <v>1</v>
      </c>
      <c r="Q340" s="25"/>
    </row>
    <row r="341" spans="1:17" ht="15.75" customHeight="1">
      <c r="A341" t="str">
        <f t="shared" si="0"/>
        <v>12 8</v>
      </c>
      <c r="B341">
        <v>12</v>
      </c>
      <c r="C341">
        <f>IF(VLOOKUP($B341,$R$19:$U$31,3,FALSE)&lt;&gt;"",VLOOKUP($B341,$R$19:$U$31,3,FALSE),"")</f>
        <v>20</v>
      </c>
      <c r="D341" t="str">
        <f>IF(VLOOKUP($B341,$R$19:$U$31,4,FALSE)&lt;&gt;"",VLOOKUP($B341,$R$19:$U$31,4,FALSE),"")</f>
        <v>männlich</v>
      </c>
      <c r="E341" t="str">
        <f t="shared" si="1"/>
        <v>18-24 Jahre</v>
      </c>
      <c r="F341">
        <v>8</v>
      </c>
      <c r="G341" s="38">
        <v>625</v>
      </c>
      <c r="H341" s="36">
        <v>586</v>
      </c>
      <c r="I341" s="36">
        <v>1135</v>
      </c>
      <c r="J341">
        <f>HLOOKUP(CONCATENATE("Teilnehmer  ",$B341),'Experiment 1'!$A$2:$M$33,32,FALSE)</f>
        <v>1</v>
      </c>
      <c r="K341">
        <f>HLOOKUP(CONCATENATE("Teilnehmer  ",$B341),'Experiment 2'!$A$2:$M$33,32,FALSE)</f>
        <v>3</v>
      </c>
      <c r="L341">
        <f>HLOOKUP(CONCATENATE("Teilnehmer  ",$B341),'Experiment 3'!$A$2:$M$33,32,FALSE)</f>
        <v>3</v>
      </c>
      <c r="M341" t="str">
        <f t="shared" ref="M341:O341" si="376">IF(G341&lt;=200,"&lt;=200ms",IF(G341&lt;=400,"201-400ms",IF(G341&lt;=600,"401-600ms",IF(G341&lt;=800,"601-800ms",IF(G341&lt;1000,"801-1000ms",IF(G341&lt;=1200,"1001-1200ms",IF(G341&lt;=1400,"1201-1400ms",IF(G341&lt;=1600,"1401-1600ms",IF(G341&lt;=1800,"1601-1800ms",IF(G341&lt;=2000,"1801-2000ms","&gt;2000ms"))))))))))</f>
        <v>601-800ms</v>
      </c>
      <c r="N341" t="str">
        <f t="shared" si="376"/>
        <v>401-600ms</v>
      </c>
      <c r="O341" t="str">
        <f t="shared" si="376"/>
        <v>1001-1200ms</v>
      </c>
      <c r="P341">
        <v>1</v>
      </c>
      <c r="Q341" s="25"/>
    </row>
    <row r="342" spans="1:17" ht="15.75" customHeight="1">
      <c r="A342" t="str">
        <f t="shared" si="0"/>
        <v>12 9</v>
      </c>
      <c r="B342">
        <v>12</v>
      </c>
      <c r="C342">
        <f>IF(VLOOKUP($B342,$R$19:$U$31,3,FALSE)&lt;&gt;"",VLOOKUP($B342,$R$19:$U$31,3,FALSE),"")</f>
        <v>20</v>
      </c>
      <c r="D342" t="str">
        <f>IF(VLOOKUP($B342,$R$19:$U$31,4,FALSE)&lt;&gt;"",VLOOKUP($B342,$R$19:$U$31,4,FALSE),"")</f>
        <v>männlich</v>
      </c>
      <c r="E342" t="str">
        <f t="shared" si="1"/>
        <v>18-24 Jahre</v>
      </c>
      <c r="F342">
        <v>9</v>
      </c>
      <c r="G342" s="38">
        <v>604</v>
      </c>
      <c r="H342" s="36">
        <v>485</v>
      </c>
      <c r="I342" s="36">
        <v>996</v>
      </c>
      <c r="J342">
        <f>HLOOKUP(CONCATENATE("Teilnehmer  ",$B342),'Experiment 1'!$A$2:$M$33,32,FALSE)</f>
        <v>1</v>
      </c>
      <c r="K342">
        <f>HLOOKUP(CONCATENATE("Teilnehmer  ",$B342),'Experiment 2'!$A$2:$M$33,32,FALSE)</f>
        <v>3</v>
      </c>
      <c r="L342">
        <f>HLOOKUP(CONCATENATE("Teilnehmer  ",$B342),'Experiment 3'!$A$2:$M$33,32,FALSE)</f>
        <v>3</v>
      </c>
      <c r="M342" t="str">
        <f t="shared" ref="M342:O342" si="377">IF(G342&lt;=200,"&lt;=200ms",IF(G342&lt;=400,"201-400ms",IF(G342&lt;=600,"401-600ms",IF(G342&lt;=800,"601-800ms",IF(G342&lt;1000,"801-1000ms",IF(G342&lt;=1200,"1001-1200ms",IF(G342&lt;=1400,"1201-1400ms",IF(G342&lt;=1600,"1401-1600ms",IF(G342&lt;=1800,"1601-1800ms",IF(G342&lt;=2000,"1801-2000ms","&gt;2000ms"))))))))))</f>
        <v>601-800ms</v>
      </c>
      <c r="N342" t="str">
        <f t="shared" si="377"/>
        <v>401-600ms</v>
      </c>
      <c r="O342" t="str">
        <f t="shared" si="377"/>
        <v>801-1000ms</v>
      </c>
      <c r="P342">
        <v>1</v>
      </c>
      <c r="Q342" s="25"/>
    </row>
    <row r="343" spans="1:17" ht="15.75" customHeight="1">
      <c r="A343" t="str">
        <f t="shared" si="0"/>
        <v>12 10</v>
      </c>
      <c r="B343">
        <v>12</v>
      </c>
      <c r="C343">
        <f>IF(VLOOKUP($B343,$R$19:$U$31,3,FALSE)&lt;&gt;"",VLOOKUP($B343,$R$19:$U$31,3,FALSE),"")</f>
        <v>20</v>
      </c>
      <c r="D343" t="str">
        <f>IF(VLOOKUP($B343,$R$19:$U$31,4,FALSE)&lt;&gt;"",VLOOKUP($B343,$R$19:$U$31,4,FALSE),"")</f>
        <v>männlich</v>
      </c>
      <c r="E343" t="str">
        <f t="shared" si="1"/>
        <v>18-24 Jahre</v>
      </c>
      <c r="F343">
        <v>10</v>
      </c>
      <c r="G343" s="38">
        <v>616</v>
      </c>
      <c r="H343" s="36">
        <v>488</v>
      </c>
      <c r="I343" s="36">
        <v>1361</v>
      </c>
      <c r="J343">
        <f>HLOOKUP(CONCATENATE("Teilnehmer  ",$B343),'Experiment 1'!$A$2:$M$33,32,FALSE)</f>
        <v>1</v>
      </c>
      <c r="K343">
        <f>HLOOKUP(CONCATENATE("Teilnehmer  ",$B343),'Experiment 2'!$A$2:$M$33,32,FALSE)</f>
        <v>3</v>
      </c>
      <c r="L343">
        <f>HLOOKUP(CONCATENATE("Teilnehmer  ",$B343),'Experiment 3'!$A$2:$M$33,32,FALSE)</f>
        <v>3</v>
      </c>
      <c r="M343" t="str">
        <f t="shared" ref="M343:O343" si="378">IF(G343&lt;=200,"&lt;=200ms",IF(G343&lt;=400,"201-400ms",IF(G343&lt;=600,"401-600ms",IF(G343&lt;=800,"601-800ms",IF(G343&lt;1000,"801-1000ms",IF(G343&lt;=1200,"1001-1200ms",IF(G343&lt;=1400,"1201-1400ms",IF(G343&lt;=1600,"1401-1600ms",IF(G343&lt;=1800,"1601-1800ms",IF(G343&lt;=2000,"1801-2000ms","&gt;2000ms"))))))))))</f>
        <v>601-800ms</v>
      </c>
      <c r="N343" t="str">
        <f t="shared" si="378"/>
        <v>401-600ms</v>
      </c>
      <c r="O343" t="str">
        <f t="shared" si="378"/>
        <v>1201-1400ms</v>
      </c>
      <c r="P343">
        <v>1</v>
      </c>
      <c r="Q343" s="25"/>
    </row>
    <row r="344" spans="1:17" ht="15.75" customHeight="1">
      <c r="A344" t="str">
        <f t="shared" si="0"/>
        <v>12 11</v>
      </c>
      <c r="B344">
        <v>12</v>
      </c>
      <c r="C344">
        <f>IF(VLOOKUP($B344,$R$19:$U$31,3,FALSE)&lt;&gt;"",VLOOKUP($B344,$R$19:$U$31,3,FALSE),"")</f>
        <v>20</v>
      </c>
      <c r="D344" t="str">
        <f>IF(VLOOKUP($B344,$R$19:$U$31,4,FALSE)&lt;&gt;"",VLOOKUP($B344,$R$19:$U$31,4,FALSE),"")</f>
        <v>männlich</v>
      </c>
      <c r="E344" t="str">
        <f t="shared" si="1"/>
        <v>18-24 Jahre</v>
      </c>
      <c r="F344">
        <v>11</v>
      </c>
      <c r="G344" s="38">
        <v>554</v>
      </c>
      <c r="H344" s="36">
        <v>485</v>
      </c>
      <c r="I344" s="36">
        <v>696</v>
      </c>
      <c r="J344">
        <f>HLOOKUP(CONCATENATE("Teilnehmer  ",$B344),'Experiment 1'!$A$2:$M$33,32,FALSE)</f>
        <v>1</v>
      </c>
      <c r="K344">
        <f>HLOOKUP(CONCATENATE("Teilnehmer  ",$B344),'Experiment 2'!$A$2:$M$33,32,FALSE)</f>
        <v>3</v>
      </c>
      <c r="L344">
        <f>HLOOKUP(CONCATENATE("Teilnehmer  ",$B344),'Experiment 3'!$A$2:$M$33,32,FALSE)</f>
        <v>3</v>
      </c>
      <c r="M344" t="str">
        <f t="shared" ref="M344:O344" si="379">IF(G344&lt;=200,"&lt;=200ms",IF(G344&lt;=400,"201-400ms",IF(G344&lt;=600,"401-600ms",IF(G344&lt;=800,"601-800ms",IF(G344&lt;1000,"801-1000ms",IF(G344&lt;=1200,"1001-1200ms",IF(G344&lt;=1400,"1201-1400ms",IF(G344&lt;=1600,"1401-1600ms",IF(G344&lt;=1800,"1601-1800ms",IF(G344&lt;=2000,"1801-2000ms","&gt;2000ms"))))))))))</f>
        <v>401-600ms</v>
      </c>
      <c r="N344" t="str">
        <f t="shared" si="379"/>
        <v>401-600ms</v>
      </c>
      <c r="O344" t="str">
        <f t="shared" si="379"/>
        <v>601-800ms</v>
      </c>
      <c r="P344">
        <v>1</v>
      </c>
      <c r="Q344" s="25"/>
    </row>
    <row r="345" spans="1:17" ht="15.75" customHeight="1">
      <c r="A345" t="str">
        <f t="shared" si="0"/>
        <v>12 12</v>
      </c>
      <c r="B345">
        <v>12</v>
      </c>
      <c r="C345">
        <f>IF(VLOOKUP($B345,$R$19:$U$31,3,FALSE)&lt;&gt;"",VLOOKUP($B345,$R$19:$U$31,3,FALSE),"")</f>
        <v>20</v>
      </c>
      <c r="D345" t="str">
        <f>IF(VLOOKUP($B345,$R$19:$U$31,4,FALSE)&lt;&gt;"",VLOOKUP($B345,$R$19:$U$31,4,FALSE),"")</f>
        <v>männlich</v>
      </c>
      <c r="E345" t="str">
        <f t="shared" si="1"/>
        <v>18-24 Jahre</v>
      </c>
      <c r="F345">
        <v>12</v>
      </c>
      <c r="G345" s="38">
        <v>515</v>
      </c>
      <c r="H345" s="36">
        <v>559</v>
      </c>
      <c r="I345" s="36">
        <v>797</v>
      </c>
      <c r="J345">
        <f>HLOOKUP(CONCATENATE("Teilnehmer  ",$B345),'Experiment 1'!$A$2:$M$33,32,FALSE)</f>
        <v>1</v>
      </c>
      <c r="K345">
        <f>HLOOKUP(CONCATENATE("Teilnehmer  ",$B345),'Experiment 2'!$A$2:$M$33,32,FALSE)</f>
        <v>3</v>
      </c>
      <c r="L345">
        <f>HLOOKUP(CONCATENATE("Teilnehmer  ",$B345),'Experiment 3'!$A$2:$M$33,32,FALSE)</f>
        <v>3</v>
      </c>
      <c r="M345" t="str">
        <f t="shared" ref="M345:O345" si="380">IF(G345&lt;=200,"&lt;=200ms",IF(G345&lt;=400,"201-400ms",IF(G345&lt;=600,"401-600ms",IF(G345&lt;=800,"601-800ms",IF(G345&lt;1000,"801-1000ms",IF(G345&lt;=1200,"1001-1200ms",IF(G345&lt;=1400,"1201-1400ms",IF(G345&lt;=1600,"1401-1600ms",IF(G345&lt;=1800,"1601-1800ms",IF(G345&lt;=2000,"1801-2000ms","&gt;2000ms"))))))))))</f>
        <v>401-600ms</v>
      </c>
      <c r="N345" t="str">
        <f t="shared" si="380"/>
        <v>401-600ms</v>
      </c>
      <c r="O345" t="str">
        <f t="shared" si="380"/>
        <v>601-800ms</v>
      </c>
      <c r="P345">
        <v>1</v>
      </c>
      <c r="Q345" s="25"/>
    </row>
    <row r="346" spans="1:17" ht="15.75" customHeight="1">
      <c r="A346" t="str">
        <f t="shared" si="0"/>
        <v>12 13</v>
      </c>
      <c r="B346">
        <v>12</v>
      </c>
      <c r="C346">
        <f>IF(VLOOKUP($B346,$R$19:$U$31,3,FALSE)&lt;&gt;"",VLOOKUP($B346,$R$19:$U$31,3,FALSE),"")</f>
        <v>20</v>
      </c>
      <c r="D346" t="str">
        <f>IF(VLOOKUP($B346,$R$19:$U$31,4,FALSE)&lt;&gt;"",VLOOKUP($B346,$R$19:$U$31,4,FALSE),"")</f>
        <v>männlich</v>
      </c>
      <c r="E346" t="str">
        <f t="shared" si="1"/>
        <v>18-24 Jahre</v>
      </c>
      <c r="F346">
        <v>13</v>
      </c>
      <c r="G346" s="38">
        <v>559</v>
      </c>
      <c r="H346" s="36">
        <v>774</v>
      </c>
      <c r="I346" s="36">
        <v>708</v>
      </c>
      <c r="J346">
        <f>HLOOKUP(CONCATENATE("Teilnehmer  ",$B346),'Experiment 1'!$A$2:$M$33,32,FALSE)</f>
        <v>1</v>
      </c>
      <c r="K346">
        <f>HLOOKUP(CONCATENATE("Teilnehmer  ",$B346),'Experiment 2'!$A$2:$M$33,32,FALSE)</f>
        <v>3</v>
      </c>
      <c r="L346">
        <f>HLOOKUP(CONCATENATE("Teilnehmer  ",$B346),'Experiment 3'!$A$2:$M$33,32,FALSE)</f>
        <v>3</v>
      </c>
      <c r="M346" t="str">
        <f t="shared" ref="M346:O346" si="381">IF(G346&lt;=200,"&lt;=200ms",IF(G346&lt;=400,"201-400ms",IF(G346&lt;=600,"401-600ms",IF(G346&lt;=800,"601-800ms",IF(G346&lt;1000,"801-1000ms",IF(G346&lt;=1200,"1001-1200ms",IF(G346&lt;=1400,"1201-1400ms",IF(G346&lt;=1600,"1401-1600ms",IF(G346&lt;=1800,"1601-1800ms",IF(G346&lt;=2000,"1801-2000ms","&gt;2000ms"))))))))))</f>
        <v>401-600ms</v>
      </c>
      <c r="N346" t="str">
        <f t="shared" si="381"/>
        <v>601-800ms</v>
      </c>
      <c r="O346" t="str">
        <f t="shared" si="381"/>
        <v>601-800ms</v>
      </c>
      <c r="P346">
        <v>1</v>
      </c>
      <c r="Q346" s="25"/>
    </row>
    <row r="347" spans="1:17" ht="15.75" customHeight="1">
      <c r="A347" t="str">
        <f t="shared" si="0"/>
        <v>12 14</v>
      </c>
      <c r="B347">
        <v>12</v>
      </c>
      <c r="C347">
        <f>IF(VLOOKUP($B347,$R$19:$U$31,3,FALSE)&lt;&gt;"",VLOOKUP($B347,$R$19:$U$31,3,FALSE),"")</f>
        <v>20</v>
      </c>
      <c r="D347" t="str">
        <f>IF(VLOOKUP($B347,$R$19:$U$31,4,FALSE)&lt;&gt;"",VLOOKUP($B347,$R$19:$U$31,4,FALSE),"")</f>
        <v>männlich</v>
      </c>
      <c r="E347" t="str">
        <f t="shared" si="1"/>
        <v>18-24 Jahre</v>
      </c>
      <c r="F347">
        <v>14</v>
      </c>
      <c r="G347" s="38">
        <v>503</v>
      </c>
      <c r="H347" s="36">
        <v>433</v>
      </c>
      <c r="I347" s="36">
        <v>1570</v>
      </c>
      <c r="J347">
        <f>HLOOKUP(CONCATENATE("Teilnehmer  ",$B347),'Experiment 1'!$A$2:$M$33,32,FALSE)</f>
        <v>1</v>
      </c>
      <c r="K347">
        <f>HLOOKUP(CONCATENATE("Teilnehmer  ",$B347),'Experiment 2'!$A$2:$M$33,32,FALSE)</f>
        <v>3</v>
      </c>
      <c r="L347">
        <f>HLOOKUP(CONCATENATE("Teilnehmer  ",$B347),'Experiment 3'!$A$2:$M$33,32,FALSE)</f>
        <v>3</v>
      </c>
      <c r="M347" t="str">
        <f t="shared" ref="M347:O347" si="382">IF(G347&lt;=200,"&lt;=200ms",IF(G347&lt;=400,"201-400ms",IF(G347&lt;=600,"401-600ms",IF(G347&lt;=800,"601-800ms",IF(G347&lt;1000,"801-1000ms",IF(G347&lt;=1200,"1001-1200ms",IF(G347&lt;=1400,"1201-1400ms",IF(G347&lt;=1600,"1401-1600ms",IF(G347&lt;=1800,"1601-1800ms",IF(G347&lt;=2000,"1801-2000ms","&gt;2000ms"))))))))))</f>
        <v>401-600ms</v>
      </c>
      <c r="N347" t="str">
        <f t="shared" si="382"/>
        <v>401-600ms</v>
      </c>
      <c r="O347" t="str">
        <f t="shared" si="382"/>
        <v>1401-1600ms</v>
      </c>
      <c r="P347">
        <v>1</v>
      </c>
      <c r="Q347" s="25"/>
    </row>
    <row r="348" spans="1:17" ht="15.75" customHeight="1">
      <c r="A348" t="str">
        <f t="shared" si="0"/>
        <v>12 15</v>
      </c>
      <c r="B348">
        <v>12</v>
      </c>
      <c r="C348">
        <f>IF(VLOOKUP($B348,$R$19:$U$31,3,FALSE)&lt;&gt;"",VLOOKUP($B348,$R$19:$U$31,3,FALSE),"")</f>
        <v>20</v>
      </c>
      <c r="D348" t="str">
        <f>IF(VLOOKUP($B348,$R$19:$U$31,4,FALSE)&lt;&gt;"",VLOOKUP($B348,$R$19:$U$31,4,FALSE),"")</f>
        <v>männlich</v>
      </c>
      <c r="E348" t="str">
        <f t="shared" si="1"/>
        <v>18-24 Jahre</v>
      </c>
      <c r="F348">
        <v>15</v>
      </c>
      <c r="G348" s="36">
        <v>283</v>
      </c>
      <c r="H348" s="36">
        <v>387</v>
      </c>
      <c r="I348" s="36">
        <v>998</v>
      </c>
      <c r="J348">
        <f>HLOOKUP(CONCATENATE("Teilnehmer  ",$B348),'Experiment 1'!$A$2:$M$33,32,FALSE)</f>
        <v>1</v>
      </c>
      <c r="K348">
        <f>HLOOKUP(CONCATENATE("Teilnehmer  ",$B348),'Experiment 2'!$A$2:$M$33,32,FALSE)</f>
        <v>3</v>
      </c>
      <c r="L348">
        <f>HLOOKUP(CONCATENATE("Teilnehmer  ",$B348),'Experiment 3'!$A$2:$M$33,32,FALSE)</f>
        <v>3</v>
      </c>
      <c r="M348" t="str">
        <f t="shared" ref="M348:O348" si="383">IF(G348&lt;=200,"&lt;=200ms",IF(G348&lt;=400,"201-400ms",IF(G348&lt;=600,"401-600ms",IF(G348&lt;=800,"601-800ms",IF(G348&lt;1000,"801-1000ms",IF(G348&lt;=1200,"1001-1200ms",IF(G348&lt;=1400,"1201-1400ms",IF(G348&lt;=1600,"1401-1600ms",IF(G348&lt;=1800,"1601-1800ms",IF(G348&lt;=2000,"1801-2000ms","&gt;2000ms"))))))))))</f>
        <v>201-400ms</v>
      </c>
      <c r="N348" t="str">
        <f t="shared" si="383"/>
        <v>201-400ms</v>
      </c>
      <c r="O348" t="str">
        <f t="shared" si="383"/>
        <v>801-1000ms</v>
      </c>
      <c r="P348">
        <v>1</v>
      </c>
      <c r="Q348" s="25"/>
    </row>
    <row r="349" spans="1:17" ht="15.75" customHeight="1">
      <c r="A349" t="str">
        <f t="shared" si="0"/>
        <v>12 16</v>
      </c>
      <c r="B349">
        <v>12</v>
      </c>
      <c r="C349">
        <f>IF(VLOOKUP($B349,$R$19:$U$31,3,FALSE)&lt;&gt;"",VLOOKUP($B349,$R$19:$U$31,3,FALSE),"")</f>
        <v>20</v>
      </c>
      <c r="D349" t="str">
        <f>IF(VLOOKUP($B349,$R$19:$U$31,4,FALSE)&lt;&gt;"",VLOOKUP($B349,$R$19:$U$31,4,FALSE),"")</f>
        <v>männlich</v>
      </c>
      <c r="E349" t="str">
        <f t="shared" si="1"/>
        <v>18-24 Jahre</v>
      </c>
      <c r="F349">
        <v>16</v>
      </c>
      <c r="G349" s="36">
        <v>270</v>
      </c>
      <c r="H349" s="36">
        <v>409</v>
      </c>
      <c r="I349" s="36">
        <v>656</v>
      </c>
      <c r="J349">
        <f>HLOOKUP(CONCATENATE("Teilnehmer  ",$B349),'Experiment 1'!$A$2:$M$33,32,FALSE)</f>
        <v>1</v>
      </c>
      <c r="K349">
        <f>HLOOKUP(CONCATENATE("Teilnehmer  ",$B349),'Experiment 2'!$A$2:$M$33,32,FALSE)</f>
        <v>3</v>
      </c>
      <c r="L349">
        <f>HLOOKUP(CONCATENATE("Teilnehmer  ",$B349),'Experiment 3'!$A$2:$M$33,32,FALSE)</f>
        <v>3</v>
      </c>
      <c r="M349" t="str">
        <f t="shared" ref="M349:O349" si="384">IF(G349&lt;=200,"&lt;=200ms",IF(G349&lt;=400,"201-400ms",IF(G349&lt;=600,"401-600ms",IF(G349&lt;=800,"601-800ms",IF(G349&lt;1000,"801-1000ms",IF(G349&lt;=1200,"1001-1200ms",IF(G349&lt;=1400,"1201-1400ms",IF(G349&lt;=1600,"1401-1600ms",IF(G349&lt;=1800,"1601-1800ms",IF(G349&lt;=2000,"1801-2000ms","&gt;2000ms"))))))))))</f>
        <v>201-400ms</v>
      </c>
      <c r="N349" t="str">
        <f t="shared" si="384"/>
        <v>401-600ms</v>
      </c>
      <c r="O349" t="str">
        <f t="shared" si="384"/>
        <v>601-800ms</v>
      </c>
      <c r="P349">
        <v>1</v>
      </c>
      <c r="Q349" s="25"/>
    </row>
    <row r="350" spans="1:17" ht="15.75" customHeight="1">
      <c r="A350" t="str">
        <f t="shared" si="0"/>
        <v>12 17</v>
      </c>
      <c r="B350">
        <v>12</v>
      </c>
      <c r="C350">
        <f>IF(VLOOKUP($B350,$R$19:$U$31,3,FALSE)&lt;&gt;"",VLOOKUP($B350,$R$19:$U$31,3,FALSE),"")</f>
        <v>20</v>
      </c>
      <c r="D350" t="str">
        <f>IF(VLOOKUP($B350,$R$19:$U$31,4,FALSE)&lt;&gt;"",VLOOKUP($B350,$R$19:$U$31,4,FALSE),"")</f>
        <v>männlich</v>
      </c>
      <c r="E350" t="str">
        <f t="shared" si="1"/>
        <v>18-24 Jahre</v>
      </c>
      <c r="F350">
        <v>17</v>
      </c>
      <c r="G350" s="36">
        <v>265</v>
      </c>
      <c r="H350" s="36">
        <v>459</v>
      </c>
      <c r="I350" s="36">
        <v>701</v>
      </c>
      <c r="J350">
        <f>HLOOKUP(CONCATENATE("Teilnehmer  ",$B350),'Experiment 1'!$A$2:$M$33,32,FALSE)</f>
        <v>1</v>
      </c>
      <c r="K350">
        <f>HLOOKUP(CONCATENATE("Teilnehmer  ",$B350),'Experiment 2'!$A$2:$M$33,32,FALSE)</f>
        <v>3</v>
      </c>
      <c r="L350">
        <f>HLOOKUP(CONCATENATE("Teilnehmer  ",$B350),'Experiment 3'!$A$2:$M$33,32,FALSE)</f>
        <v>3</v>
      </c>
      <c r="M350" t="str">
        <f t="shared" ref="M350:O350" si="385">IF(G350&lt;=200,"&lt;=200ms",IF(G350&lt;=400,"201-400ms",IF(G350&lt;=600,"401-600ms",IF(G350&lt;=800,"601-800ms",IF(G350&lt;1000,"801-1000ms",IF(G350&lt;=1200,"1001-1200ms",IF(G350&lt;=1400,"1201-1400ms",IF(G350&lt;=1600,"1401-1600ms",IF(G350&lt;=1800,"1601-1800ms",IF(G350&lt;=2000,"1801-2000ms","&gt;2000ms"))))))))))</f>
        <v>201-400ms</v>
      </c>
      <c r="N350" t="str">
        <f t="shared" si="385"/>
        <v>401-600ms</v>
      </c>
      <c r="O350" t="str">
        <f t="shared" si="385"/>
        <v>601-800ms</v>
      </c>
      <c r="P350">
        <v>1</v>
      </c>
      <c r="Q350" s="25"/>
    </row>
    <row r="351" spans="1:17" ht="15.75" customHeight="1">
      <c r="A351" t="str">
        <f t="shared" si="0"/>
        <v>12 18</v>
      </c>
      <c r="B351">
        <v>12</v>
      </c>
      <c r="C351">
        <f>IF(VLOOKUP($B351,$R$19:$U$31,3,FALSE)&lt;&gt;"",VLOOKUP($B351,$R$19:$U$31,3,FALSE),"")</f>
        <v>20</v>
      </c>
      <c r="D351" t="str">
        <f>IF(VLOOKUP($B351,$R$19:$U$31,4,FALSE)&lt;&gt;"",VLOOKUP($B351,$R$19:$U$31,4,FALSE),"")</f>
        <v>männlich</v>
      </c>
      <c r="E351" t="str">
        <f t="shared" si="1"/>
        <v>18-24 Jahre</v>
      </c>
      <c r="F351">
        <v>18</v>
      </c>
      <c r="G351" s="36">
        <v>303</v>
      </c>
      <c r="H351" s="36">
        <v>348</v>
      </c>
      <c r="I351" s="36">
        <v>893</v>
      </c>
      <c r="J351">
        <f>HLOOKUP(CONCATENATE("Teilnehmer  ",$B351),'Experiment 1'!$A$2:$M$33,32,FALSE)</f>
        <v>1</v>
      </c>
      <c r="K351">
        <f>HLOOKUP(CONCATENATE("Teilnehmer  ",$B351),'Experiment 2'!$A$2:$M$33,32,FALSE)</f>
        <v>3</v>
      </c>
      <c r="L351">
        <f>HLOOKUP(CONCATENATE("Teilnehmer  ",$B351),'Experiment 3'!$A$2:$M$33,32,FALSE)</f>
        <v>3</v>
      </c>
      <c r="M351" t="str">
        <f t="shared" ref="M351:O351" si="386">IF(G351&lt;=200,"&lt;=200ms",IF(G351&lt;=400,"201-400ms",IF(G351&lt;=600,"401-600ms",IF(G351&lt;=800,"601-800ms",IF(G351&lt;1000,"801-1000ms",IF(G351&lt;=1200,"1001-1200ms",IF(G351&lt;=1400,"1201-1400ms",IF(G351&lt;=1600,"1401-1600ms",IF(G351&lt;=1800,"1601-1800ms",IF(G351&lt;=2000,"1801-2000ms","&gt;2000ms"))))))))))</f>
        <v>201-400ms</v>
      </c>
      <c r="N351" t="str">
        <f t="shared" si="386"/>
        <v>201-400ms</v>
      </c>
      <c r="O351" t="str">
        <f t="shared" si="386"/>
        <v>801-1000ms</v>
      </c>
      <c r="P351">
        <v>1</v>
      </c>
      <c r="Q351" s="25"/>
    </row>
    <row r="352" spans="1:17" ht="15.75" customHeight="1">
      <c r="A352" t="str">
        <f t="shared" si="0"/>
        <v>12 19</v>
      </c>
      <c r="B352">
        <v>12</v>
      </c>
      <c r="C352">
        <f>IF(VLOOKUP($B352,$R$19:$U$31,3,FALSE)&lt;&gt;"",VLOOKUP($B352,$R$19:$U$31,3,FALSE),"")</f>
        <v>20</v>
      </c>
      <c r="D352" t="str">
        <f>IF(VLOOKUP($B352,$R$19:$U$31,4,FALSE)&lt;&gt;"",VLOOKUP($B352,$R$19:$U$31,4,FALSE),"")</f>
        <v>männlich</v>
      </c>
      <c r="E352" t="str">
        <f t="shared" si="1"/>
        <v>18-24 Jahre</v>
      </c>
      <c r="F352">
        <v>19</v>
      </c>
      <c r="G352" s="36">
        <v>331</v>
      </c>
      <c r="H352" s="36">
        <v>341</v>
      </c>
      <c r="I352" s="36">
        <v>725</v>
      </c>
      <c r="J352">
        <f>HLOOKUP(CONCATENATE("Teilnehmer  ",$B352),'Experiment 1'!$A$2:$M$33,32,FALSE)</f>
        <v>1</v>
      </c>
      <c r="K352">
        <f>HLOOKUP(CONCATENATE("Teilnehmer  ",$B352),'Experiment 2'!$A$2:$M$33,32,FALSE)</f>
        <v>3</v>
      </c>
      <c r="L352">
        <f>HLOOKUP(CONCATENATE("Teilnehmer  ",$B352),'Experiment 3'!$A$2:$M$33,32,FALSE)</f>
        <v>3</v>
      </c>
      <c r="M352" t="str">
        <f t="shared" ref="M352:O352" si="387">IF(G352&lt;=200,"&lt;=200ms",IF(G352&lt;=400,"201-400ms",IF(G352&lt;=600,"401-600ms",IF(G352&lt;=800,"601-800ms",IF(G352&lt;1000,"801-1000ms",IF(G352&lt;=1200,"1001-1200ms",IF(G352&lt;=1400,"1201-1400ms",IF(G352&lt;=1600,"1401-1600ms",IF(G352&lt;=1800,"1601-1800ms",IF(G352&lt;=2000,"1801-2000ms","&gt;2000ms"))))))))))</f>
        <v>201-400ms</v>
      </c>
      <c r="N352" t="str">
        <f t="shared" si="387"/>
        <v>201-400ms</v>
      </c>
      <c r="O352" t="str">
        <f t="shared" si="387"/>
        <v>601-800ms</v>
      </c>
      <c r="P352">
        <v>1</v>
      </c>
      <c r="Q352" s="25"/>
    </row>
    <row r="353" spans="1:17" ht="15.75" customHeight="1">
      <c r="A353" t="str">
        <f t="shared" si="0"/>
        <v>12 20</v>
      </c>
      <c r="B353">
        <v>12</v>
      </c>
      <c r="C353">
        <f>IF(VLOOKUP($B353,$R$19:$U$31,3,FALSE)&lt;&gt;"",VLOOKUP($B353,$R$19:$U$31,3,FALSE),"")</f>
        <v>20</v>
      </c>
      <c r="D353" t="str">
        <f>IF(VLOOKUP($B353,$R$19:$U$31,4,FALSE)&lt;&gt;"",VLOOKUP($B353,$R$19:$U$31,4,FALSE),"")</f>
        <v>männlich</v>
      </c>
      <c r="E353" t="str">
        <f t="shared" si="1"/>
        <v>18-24 Jahre</v>
      </c>
      <c r="F353">
        <v>20</v>
      </c>
      <c r="G353" s="36">
        <v>353</v>
      </c>
      <c r="H353" s="36">
        <v>401</v>
      </c>
      <c r="I353" s="36">
        <v>863</v>
      </c>
      <c r="J353">
        <f>HLOOKUP(CONCATENATE("Teilnehmer  ",$B353),'Experiment 1'!$A$2:$M$33,32,FALSE)</f>
        <v>1</v>
      </c>
      <c r="K353">
        <f>HLOOKUP(CONCATENATE("Teilnehmer  ",$B353),'Experiment 2'!$A$2:$M$33,32,FALSE)</f>
        <v>3</v>
      </c>
      <c r="L353">
        <f>HLOOKUP(CONCATENATE("Teilnehmer  ",$B353),'Experiment 3'!$A$2:$M$33,32,FALSE)</f>
        <v>3</v>
      </c>
      <c r="M353" t="str">
        <f t="shared" ref="M353:O353" si="388">IF(G353&lt;=200,"&lt;=200ms",IF(G353&lt;=400,"201-400ms",IF(G353&lt;=600,"401-600ms",IF(G353&lt;=800,"601-800ms",IF(G353&lt;1000,"801-1000ms",IF(G353&lt;=1200,"1001-1200ms",IF(G353&lt;=1400,"1201-1400ms",IF(G353&lt;=1600,"1401-1600ms",IF(G353&lt;=1800,"1601-1800ms",IF(G353&lt;=2000,"1801-2000ms","&gt;2000ms"))))))))))</f>
        <v>201-400ms</v>
      </c>
      <c r="N353" t="str">
        <f t="shared" si="388"/>
        <v>401-600ms</v>
      </c>
      <c r="O353" t="str">
        <f t="shared" si="388"/>
        <v>801-1000ms</v>
      </c>
      <c r="P353">
        <v>1</v>
      </c>
      <c r="Q353" s="25"/>
    </row>
    <row r="354" spans="1:17" ht="15.75" customHeight="1">
      <c r="A354" t="str">
        <f t="shared" si="0"/>
        <v>12 21</v>
      </c>
      <c r="B354">
        <v>12</v>
      </c>
      <c r="C354">
        <f>IF(VLOOKUP($B354,$R$19:$U$31,3,FALSE)&lt;&gt;"",VLOOKUP($B354,$R$19:$U$31,3,FALSE),"")</f>
        <v>20</v>
      </c>
      <c r="D354" t="str">
        <f>IF(VLOOKUP($B354,$R$19:$U$31,4,FALSE)&lt;&gt;"",VLOOKUP($B354,$R$19:$U$31,4,FALSE),"")</f>
        <v>männlich</v>
      </c>
      <c r="E354" t="str">
        <f t="shared" si="1"/>
        <v>18-24 Jahre</v>
      </c>
      <c r="F354">
        <v>21</v>
      </c>
      <c r="G354" s="36">
        <v>337</v>
      </c>
      <c r="H354" s="36">
        <v>320</v>
      </c>
      <c r="I354" s="36">
        <v>1616</v>
      </c>
      <c r="J354">
        <f>HLOOKUP(CONCATENATE("Teilnehmer  ",$B354),'Experiment 1'!$A$2:$M$33,32,FALSE)</f>
        <v>1</v>
      </c>
      <c r="K354">
        <f>HLOOKUP(CONCATENATE("Teilnehmer  ",$B354),'Experiment 2'!$A$2:$M$33,32,FALSE)</f>
        <v>3</v>
      </c>
      <c r="L354">
        <f>HLOOKUP(CONCATENATE("Teilnehmer  ",$B354),'Experiment 3'!$A$2:$M$33,32,FALSE)</f>
        <v>3</v>
      </c>
      <c r="M354" t="str">
        <f t="shared" ref="M354:O354" si="389">IF(G354&lt;=200,"&lt;=200ms",IF(G354&lt;=400,"201-400ms",IF(G354&lt;=600,"401-600ms",IF(G354&lt;=800,"601-800ms",IF(G354&lt;1000,"801-1000ms",IF(G354&lt;=1200,"1001-1200ms",IF(G354&lt;=1400,"1201-1400ms",IF(G354&lt;=1600,"1401-1600ms",IF(G354&lt;=1800,"1601-1800ms",IF(G354&lt;=2000,"1801-2000ms","&gt;2000ms"))))))))))</f>
        <v>201-400ms</v>
      </c>
      <c r="N354" t="str">
        <f t="shared" si="389"/>
        <v>201-400ms</v>
      </c>
      <c r="O354" t="str">
        <f t="shared" si="389"/>
        <v>1601-1800ms</v>
      </c>
      <c r="P354">
        <v>1</v>
      </c>
      <c r="Q354" s="25"/>
    </row>
    <row r="355" spans="1:17" ht="15.75" customHeight="1">
      <c r="A355" t="str">
        <f t="shared" si="0"/>
        <v>12 22</v>
      </c>
      <c r="B355">
        <v>12</v>
      </c>
      <c r="C355">
        <f>IF(VLOOKUP($B355,$R$19:$U$31,3,FALSE)&lt;&gt;"",VLOOKUP($B355,$R$19:$U$31,3,FALSE),"")</f>
        <v>20</v>
      </c>
      <c r="D355" t="str">
        <f>IF(VLOOKUP($B355,$R$19:$U$31,4,FALSE)&lt;&gt;"",VLOOKUP($B355,$R$19:$U$31,4,FALSE),"")</f>
        <v>männlich</v>
      </c>
      <c r="E355" t="str">
        <f t="shared" si="1"/>
        <v>18-24 Jahre</v>
      </c>
      <c r="F355">
        <v>22</v>
      </c>
      <c r="G355" s="36">
        <v>403</v>
      </c>
      <c r="H355" s="36">
        <v>372</v>
      </c>
      <c r="I355" s="36">
        <v>633</v>
      </c>
      <c r="J355">
        <f>HLOOKUP(CONCATENATE("Teilnehmer  ",$B355),'Experiment 1'!$A$2:$M$33,32,FALSE)</f>
        <v>1</v>
      </c>
      <c r="K355">
        <f>HLOOKUP(CONCATENATE("Teilnehmer  ",$B355),'Experiment 2'!$A$2:$M$33,32,FALSE)</f>
        <v>3</v>
      </c>
      <c r="L355">
        <f>HLOOKUP(CONCATENATE("Teilnehmer  ",$B355),'Experiment 3'!$A$2:$M$33,32,FALSE)</f>
        <v>3</v>
      </c>
      <c r="M355" t="str">
        <f t="shared" ref="M355:O355" si="390">IF(G355&lt;=200,"&lt;=200ms",IF(G355&lt;=400,"201-400ms",IF(G355&lt;=600,"401-600ms",IF(G355&lt;=800,"601-800ms",IF(G355&lt;1000,"801-1000ms",IF(G355&lt;=1200,"1001-1200ms",IF(G355&lt;=1400,"1201-1400ms",IF(G355&lt;=1600,"1401-1600ms",IF(G355&lt;=1800,"1601-1800ms",IF(G355&lt;=2000,"1801-2000ms","&gt;2000ms"))))))))))</f>
        <v>401-600ms</v>
      </c>
      <c r="N355" t="str">
        <f t="shared" si="390"/>
        <v>201-400ms</v>
      </c>
      <c r="O355" t="str">
        <f t="shared" si="390"/>
        <v>601-800ms</v>
      </c>
      <c r="P355">
        <v>1</v>
      </c>
      <c r="Q355" s="25"/>
    </row>
    <row r="356" spans="1:17" ht="15.75" customHeight="1">
      <c r="A356" t="str">
        <f t="shared" si="0"/>
        <v>12 23</v>
      </c>
      <c r="B356">
        <v>12</v>
      </c>
      <c r="C356">
        <f>IF(VLOOKUP($B356,$R$19:$U$31,3,FALSE)&lt;&gt;"",VLOOKUP($B356,$R$19:$U$31,3,FALSE),"")</f>
        <v>20</v>
      </c>
      <c r="D356" t="str">
        <f>IF(VLOOKUP($B356,$R$19:$U$31,4,FALSE)&lt;&gt;"",VLOOKUP($B356,$R$19:$U$31,4,FALSE),"")</f>
        <v>männlich</v>
      </c>
      <c r="E356" t="str">
        <f t="shared" si="1"/>
        <v>18-24 Jahre</v>
      </c>
      <c r="F356">
        <v>23</v>
      </c>
      <c r="G356" s="36">
        <v>306</v>
      </c>
      <c r="H356" s="36">
        <v>406</v>
      </c>
      <c r="I356" s="36">
        <v>639</v>
      </c>
      <c r="J356">
        <f>HLOOKUP(CONCATENATE("Teilnehmer  ",$B356),'Experiment 1'!$A$2:$M$33,32,FALSE)</f>
        <v>1</v>
      </c>
      <c r="K356">
        <f>HLOOKUP(CONCATENATE("Teilnehmer  ",$B356),'Experiment 2'!$A$2:$M$33,32,FALSE)</f>
        <v>3</v>
      </c>
      <c r="L356">
        <f>HLOOKUP(CONCATENATE("Teilnehmer  ",$B356),'Experiment 3'!$A$2:$M$33,32,FALSE)</f>
        <v>3</v>
      </c>
      <c r="M356" t="str">
        <f t="shared" ref="M356:O356" si="391">IF(G356&lt;=200,"&lt;=200ms",IF(G356&lt;=400,"201-400ms",IF(G356&lt;=600,"401-600ms",IF(G356&lt;=800,"601-800ms",IF(G356&lt;1000,"801-1000ms",IF(G356&lt;=1200,"1001-1200ms",IF(G356&lt;=1400,"1201-1400ms",IF(G356&lt;=1600,"1401-1600ms",IF(G356&lt;=1800,"1601-1800ms",IF(G356&lt;=2000,"1801-2000ms","&gt;2000ms"))))))))))</f>
        <v>201-400ms</v>
      </c>
      <c r="N356" t="str">
        <f t="shared" si="391"/>
        <v>401-600ms</v>
      </c>
      <c r="O356" t="str">
        <f t="shared" si="391"/>
        <v>601-800ms</v>
      </c>
      <c r="P356">
        <v>1</v>
      </c>
      <c r="Q356" s="25"/>
    </row>
    <row r="357" spans="1:17" ht="15.75" customHeight="1">
      <c r="A357" t="str">
        <f t="shared" si="0"/>
        <v>12 24</v>
      </c>
      <c r="B357">
        <v>12</v>
      </c>
      <c r="C357">
        <f>IF(VLOOKUP($B357,$R$19:$U$31,3,FALSE)&lt;&gt;"",VLOOKUP($B357,$R$19:$U$31,3,FALSE),"")</f>
        <v>20</v>
      </c>
      <c r="D357" t="str">
        <f>IF(VLOOKUP($B357,$R$19:$U$31,4,FALSE)&lt;&gt;"",VLOOKUP($B357,$R$19:$U$31,4,FALSE),"")</f>
        <v>männlich</v>
      </c>
      <c r="E357" t="str">
        <f t="shared" si="1"/>
        <v>18-24 Jahre</v>
      </c>
      <c r="F357">
        <v>24</v>
      </c>
      <c r="G357" s="36">
        <v>354</v>
      </c>
      <c r="H357" s="36">
        <v>436</v>
      </c>
      <c r="I357" s="36">
        <v>687</v>
      </c>
      <c r="J357">
        <f>HLOOKUP(CONCATENATE("Teilnehmer  ",$B357),'Experiment 1'!$A$2:$M$33,32,FALSE)</f>
        <v>1</v>
      </c>
      <c r="K357">
        <f>HLOOKUP(CONCATENATE("Teilnehmer  ",$B357),'Experiment 2'!$A$2:$M$33,32,FALSE)</f>
        <v>3</v>
      </c>
      <c r="L357">
        <f>HLOOKUP(CONCATENATE("Teilnehmer  ",$B357),'Experiment 3'!$A$2:$M$33,32,FALSE)</f>
        <v>3</v>
      </c>
      <c r="M357" t="str">
        <f t="shared" ref="M357:O357" si="392">IF(G357&lt;=200,"&lt;=200ms",IF(G357&lt;=400,"201-400ms",IF(G357&lt;=600,"401-600ms",IF(G357&lt;=800,"601-800ms",IF(G357&lt;1000,"801-1000ms",IF(G357&lt;=1200,"1001-1200ms",IF(G357&lt;=1400,"1201-1400ms",IF(G357&lt;=1600,"1401-1600ms",IF(G357&lt;=1800,"1601-1800ms",IF(G357&lt;=2000,"1801-2000ms","&gt;2000ms"))))))))))</f>
        <v>201-400ms</v>
      </c>
      <c r="N357" t="str">
        <f t="shared" si="392"/>
        <v>401-600ms</v>
      </c>
      <c r="O357" t="str">
        <f t="shared" si="392"/>
        <v>601-800ms</v>
      </c>
      <c r="P357">
        <v>1</v>
      </c>
      <c r="Q357" s="25"/>
    </row>
    <row r="358" spans="1:17" ht="15.75" customHeight="1">
      <c r="A358" t="str">
        <f t="shared" si="0"/>
        <v>12 25</v>
      </c>
      <c r="B358">
        <v>12</v>
      </c>
      <c r="C358">
        <f>IF(VLOOKUP($B358,$R$19:$U$31,3,FALSE)&lt;&gt;"",VLOOKUP($B358,$R$19:$U$31,3,FALSE),"")</f>
        <v>20</v>
      </c>
      <c r="D358" t="str">
        <f>IF(VLOOKUP($B358,$R$19:$U$31,4,FALSE)&lt;&gt;"",VLOOKUP($B358,$R$19:$U$31,4,FALSE),"")</f>
        <v>männlich</v>
      </c>
      <c r="E358" t="str">
        <f t="shared" si="1"/>
        <v>18-24 Jahre</v>
      </c>
      <c r="F358">
        <v>25</v>
      </c>
      <c r="G358" s="36">
        <v>422</v>
      </c>
      <c r="H358" s="36">
        <v>475</v>
      </c>
      <c r="I358" s="36">
        <v>1152</v>
      </c>
      <c r="J358">
        <f>HLOOKUP(CONCATENATE("Teilnehmer  ",$B358),'Experiment 1'!$A$2:$M$33,32,FALSE)</f>
        <v>1</v>
      </c>
      <c r="K358">
        <f>HLOOKUP(CONCATENATE("Teilnehmer  ",$B358),'Experiment 2'!$A$2:$M$33,32,FALSE)</f>
        <v>3</v>
      </c>
      <c r="L358">
        <f>HLOOKUP(CONCATENATE("Teilnehmer  ",$B358),'Experiment 3'!$A$2:$M$33,32,FALSE)</f>
        <v>3</v>
      </c>
      <c r="M358" t="str">
        <f t="shared" ref="M358:O358" si="393">IF(G358&lt;=200,"&lt;=200ms",IF(G358&lt;=400,"201-400ms",IF(G358&lt;=600,"401-600ms",IF(G358&lt;=800,"601-800ms",IF(G358&lt;1000,"801-1000ms",IF(G358&lt;=1200,"1001-1200ms",IF(G358&lt;=1400,"1201-1400ms",IF(G358&lt;=1600,"1401-1600ms",IF(G358&lt;=1800,"1601-1800ms",IF(G358&lt;=2000,"1801-2000ms","&gt;2000ms"))))))))))</f>
        <v>401-600ms</v>
      </c>
      <c r="N358" t="str">
        <f t="shared" si="393"/>
        <v>401-600ms</v>
      </c>
      <c r="O358" t="str">
        <f t="shared" si="393"/>
        <v>1001-1200ms</v>
      </c>
      <c r="P358">
        <v>1</v>
      </c>
      <c r="Q358" s="25"/>
    </row>
    <row r="359" spans="1:17" ht="15.75" customHeight="1">
      <c r="A359" t="str">
        <f t="shared" si="0"/>
        <v>12 26</v>
      </c>
      <c r="B359">
        <v>12</v>
      </c>
      <c r="C359">
        <f>IF(VLOOKUP($B359,$R$19:$U$31,3,FALSE)&lt;&gt;"",VLOOKUP($B359,$R$19:$U$31,3,FALSE),"")</f>
        <v>20</v>
      </c>
      <c r="D359" t="str">
        <f>IF(VLOOKUP($B359,$R$19:$U$31,4,FALSE)&lt;&gt;"",VLOOKUP($B359,$R$19:$U$31,4,FALSE),"")</f>
        <v>männlich</v>
      </c>
      <c r="E359" t="str">
        <f t="shared" si="1"/>
        <v>18-24 Jahre</v>
      </c>
      <c r="F359">
        <v>26</v>
      </c>
      <c r="G359" s="36">
        <v>394</v>
      </c>
      <c r="H359" s="36">
        <v>413</v>
      </c>
      <c r="I359" s="36">
        <v>905</v>
      </c>
      <c r="J359">
        <f>HLOOKUP(CONCATENATE("Teilnehmer  ",$B359),'Experiment 1'!$A$2:$M$33,32,FALSE)</f>
        <v>1</v>
      </c>
      <c r="K359">
        <f>HLOOKUP(CONCATENATE("Teilnehmer  ",$B359),'Experiment 2'!$A$2:$M$33,32,FALSE)</f>
        <v>3</v>
      </c>
      <c r="L359">
        <f>HLOOKUP(CONCATENATE("Teilnehmer  ",$B359),'Experiment 3'!$A$2:$M$33,32,FALSE)</f>
        <v>3</v>
      </c>
      <c r="M359" t="str">
        <f t="shared" ref="M359:O359" si="394">IF(G359&lt;=200,"&lt;=200ms",IF(G359&lt;=400,"201-400ms",IF(G359&lt;=600,"401-600ms",IF(G359&lt;=800,"601-800ms",IF(G359&lt;1000,"801-1000ms",IF(G359&lt;=1200,"1001-1200ms",IF(G359&lt;=1400,"1201-1400ms",IF(G359&lt;=1600,"1401-1600ms",IF(G359&lt;=1800,"1601-1800ms",IF(G359&lt;=2000,"1801-2000ms","&gt;2000ms"))))))))))</f>
        <v>201-400ms</v>
      </c>
      <c r="N359" t="str">
        <f t="shared" si="394"/>
        <v>401-600ms</v>
      </c>
      <c r="O359" t="str">
        <f t="shared" si="394"/>
        <v>801-1000ms</v>
      </c>
      <c r="P359">
        <v>1</v>
      </c>
      <c r="Q359" s="25"/>
    </row>
    <row r="360" spans="1:17" ht="15.75" customHeight="1">
      <c r="A360" t="str">
        <f t="shared" si="0"/>
        <v>12 27</v>
      </c>
      <c r="B360">
        <v>12</v>
      </c>
      <c r="C360">
        <f>IF(VLOOKUP($B360,$R$19:$U$31,3,FALSE)&lt;&gt;"",VLOOKUP($B360,$R$19:$U$31,3,FALSE),"")</f>
        <v>20</v>
      </c>
      <c r="D360" t="str">
        <f>IF(VLOOKUP($B360,$R$19:$U$31,4,FALSE)&lt;&gt;"",VLOOKUP($B360,$R$19:$U$31,4,FALSE),"")</f>
        <v>männlich</v>
      </c>
      <c r="E360" t="str">
        <f t="shared" si="1"/>
        <v>18-24 Jahre</v>
      </c>
      <c r="F360">
        <v>27</v>
      </c>
      <c r="G360" s="36">
        <v>373</v>
      </c>
      <c r="H360" s="36">
        <v>398</v>
      </c>
      <c r="I360" s="36">
        <v>877</v>
      </c>
      <c r="J360">
        <f>HLOOKUP(CONCATENATE("Teilnehmer  ",$B360),'Experiment 1'!$A$2:$M$33,32,FALSE)</f>
        <v>1</v>
      </c>
      <c r="K360">
        <f>HLOOKUP(CONCATENATE("Teilnehmer  ",$B360),'Experiment 2'!$A$2:$M$33,32,FALSE)</f>
        <v>3</v>
      </c>
      <c r="L360">
        <f>HLOOKUP(CONCATENATE("Teilnehmer  ",$B360),'Experiment 3'!$A$2:$M$33,32,FALSE)</f>
        <v>3</v>
      </c>
      <c r="M360" t="str">
        <f t="shared" ref="M360:O360" si="395">IF(G360&lt;=200,"&lt;=200ms",IF(G360&lt;=400,"201-400ms",IF(G360&lt;=600,"401-600ms",IF(G360&lt;=800,"601-800ms",IF(G360&lt;1000,"801-1000ms",IF(G360&lt;=1200,"1001-1200ms",IF(G360&lt;=1400,"1201-1400ms",IF(G360&lt;=1600,"1401-1600ms",IF(G360&lt;=1800,"1601-1800ms",IF(G360&lt;=2000,"1801-2000ms","&gt;2000ms"))))))))))</f>
        <v>201-400ms</v>
      </c>
      <c r="N360" t="str">
        <f t="shared" si="395"/>
        <v>201-400ms</v>
      </c>
      <c r="O360" t="str">
        <f t="shared" si="395"/>
        <v>801-1000ms</v>
      </c>
      <c r="P360">
        <v>1</v>
      </c>
      <c r="Q360" s="25"/>
    </row>
    <row r="361" spans="1:17" ht="15.75" customHeight="1">
      <c r="A361" t="str">
        <f t="shared" si="0"/>
        <v>12 28</v>
      </c>
      <c r="B361">
        <v>12</v>
      </c>
      <c r="C361">
        <f>IF(VLOOKUP($B361,$R$19:$U$31,3,FALSE)&lt;&gt;"",VLOOKUP($B361,$R$19:$U$31,3,FALSE),"")</f>
        <v>20</v>
      </c>
      <c r="D361" t="str">
        <f>IF(VLOOKUP($B361,$R$19:$U$31,4,FALSE)&lt;&gt;"",VLOOKUP($B361,$R$19:$U$31,4,FALSE),"")</f>
        <v>männlich</v>
      </c>
      <c r="E361" t="str">
        <f t="shared" si="1"/>
        <v>18-24 Jahre</v>
      </c>
      <c r="F361">
        <v>28</v>
      </c>
      <c r="G361" s="36">
        <v>346</v>
      </c>
      <c r="H361" s="36">
        <v>429</v>
      </c>
      <c r="I361" s="36">
        <v>702</v>
      </c>
      <c r="J361">
        <f>HLOOKUP(CONCATENATE("Teilnehmer  ",$B361),'Experiment 1'!$A$2:$M$33,32,FALSE)</f>
        <v>1</v>
      </c>
      <c r="K361">
        <f>HLOOKUP(CONCATENATE("Teilnehmer  ",$B361),'Experiment 2'!$A$2:$M$33,32,FALSE)</f>
        <v>3</v>
      </c>
      <c r="L361">
        <f>HLOOKUP(CONCATENATE("Teilnehmer  ",$B361),'Experiment 3'!$A$2:$M$33,32,FALSE)</f>
        <v>3</v>
      </c>
      <c r="M361" t="str">
        <f t="shared" ref="M361:O361" si="396">IF(G361&lt;=200,"&lt;=200ms",IF(G361&lt;=400,"201-400ms",IF(G361&lt;=600,"401-600ms",IF(G361&lt;=800,"601-800ms",IF(G361&lt;1000,"801-1000ms",IF(G361&lt;=1200,"1001-1200ms",IF(G361&lt;=1400,"1201-1400ms",IF(G361&lt;=1600,"1401-1600ms",IF(G361&lt;=1800,"1601-1800ms",IF(G361&lt;=2000,"1801-2000ms","&gt;2000ms"))))))))))</f>
        <v>201-400ms</v>
      </c>
      <c r="N361" t="str">
        <f t="shared" si="396"/>
        <v>401-600ms</v>
      </c>
      <c r="O361" t="str">
        <f t="shared" si="396"/>
        <v>601-800ms</v>
      </c>
      <c r="P361">
        <v>1</v>
      </c>
      <c r="Q361" s="25"/>
    </row>
    <row r="362" spans="1:17" ht="15.75" customHeight="1">
      <c r="A362" t="str">
        <f t="shared" si="0"/>
        <v>12 29</v>
      </c>
      <c r="B362">
        <v>12</v>
      </c>
      <c r="C362">
        <f>IF(VLOOKUP($B362,$R$19:$U$31,3,FALSE)&lt;&gt;"",VLOOKUP($B362,$R$19:$U$31,3,FALSE),"")</f>
        <v>20</v>
      </c>
      <c r="D362" t="str">
        <f>IF(VLOOKUP($B362,$R$19:$U$31,4,FALSE)&lt;&gt;"",VLOOKUP($B362,$R$19:$U$31,4,FALSE),"")</f>
        <v>männlich</v>
      </c>
      <c r="E362" t="str">
        <f t="shared" si="1"/>
        <v>18-24 Jahre</v>
      </c>
      <c r="F362">
        <v>29</v>
      </c>
      <c r="G362" s="36">
        <v>331</v>
      </c>
      <c r="H362" s="36">
        <v>468</v>
      </c>
      <c r="I362" s="36">
        <v>776</v>
      </c>
      <c r="J362">
        <f>HLOOKUP(CONCATENATE("Teilnehmer  ",$B362),'Experiment 1'!$A$2:$M$33,32,FALSE)</f>
        <v>1</v>
      </c>
      <c r="K362">
        <f>HLOOKUP(CONCATENATE("Teilnehmer  ",$B362),'Experiment 2'!$A$2:$M$33,32,FALSE)</f>
        <v>3</v>
      </c>
      <c r="L362">
        <f>HLOOKUP(CONCATENATE("Teilnehmer  ",$B362),'Experiment 3'!$A$2:$M$33,32,FALSE)</f>
        <v>3</v>
      </c>
      <c r="M362" t="str">
        <f t="shared" ref="M362:O362" si="397">IF(G362&lt;=200,"&lt;=200ms",IF(G362&lt;=400,"201-400ms",IF(G362&lt;=600,"401-600ms",IF(G362&lt;=800,"601-800ms",IF(G362&lt;1000,"801-1000ms",IF(G362&lt;=1200,"1001-1200ms",IF(G362&lt;=1400,"1201-1400ms",IF(G362&lt;=1600,"1401-1600ms",IF(G362&lt;=1800,"1601-1800ms",IF(G362&lt;=2000,"1801-2000ms","&gt;2000ms"))))))))))</f>
        <v>201-400ms</v>
      </c>
      <c r="N362" t="str">
        <f t="shared" si="397"/>
        <v>401-600ms</v>
      </c>
      <c r="O362" t="str">
        <f t="shared" si="397"/>
        <v>601-800ms</v>
      </c>
      <c r="P362">
        <v>1</v>
      </c>
      <c r="Q362" s="25"/>
    </row>
    <row r="363" spans="1:17" ht="15.75" customHeight="1">
      <c r="A363" t="str">
        <f t="shared" si="0"/>
        <v>12 30</v>
      </c>
      <c r="B363">
        <v>12</v>
      </c>
      <c r="C363">
        <f>IF(VLOOKUP($B363,$R$19:$U$31,3,FALSE)&lt;&gt;"",VLOOKUP($B363,$R$19:$U$31,3,FALSE),"")</f>
        <v>20</v>
      </c>
      <c r="D363" t="str">
        <f>IF(VLOOKUP($B363,$R$19:$U$31,4,FALSE)&lt;&gt;"",VLOOKUP($B363,$R$19:$U$31,4,FALSE),"")</f>
        <v>männlich</v>
      </c>
      <c r="E363" t="str">
        <f t="shared" si="1"/>
        <v>18-24 Jahre</v>
      </c>
      <c r="F363">
        <v>30</v>
      </c>
      <c r="G363" s="36">
        <v>312</v>
      </c>
      <c r="H363" s="36">
        <v>407</v>
      </c>
      <c r="I363" s="36">
        <v>596</v>
      </c>
      <c r="J363">
        <f>HLOOKUP(CONCATENATE("Teilnehmer  ",$B363),'Experiment 1'!$A$2:$M$33,32,FALSE)</f>
        <v>1</v>
      </c>
      <c r="K363">
        <f>HLOOKUP(CONCATENATE("Teilnehmer  ",$B363),'Experiment 2'!$A$2:$M$33,32,FALSE)</f>
        <v>3</v>
      </c>
      <c r="L363">
        <f>HLOOKUP(CONCATENATE("Teilnehmer  ",$B363),'Experiment 3'!$A$2:$M$33,32,FALSE)</f>
        <v>3</v>
      </c>
      <c r="M363" t="str">
        <f t="shared" ref="M363:O363" si="398">IF(G363&lt;=200,"&lt;=200ms",IF(G363&lt;=400,"201-400ms",IF(G363&lt;=600,"401-600ms",IF(G363&lt;=800,"601-800ms",IF(G363&lt;1000,"801-1000ms",IF(G363&lt;=1200,"1001-1200ms",IF(G363&lt;=1400,"1201-1400ms",IF(G363&lt;=1600,"1401-1600ms",IF(G363&lt;=1800,"1601-1800ms",IF(G363&lt;=2000,"1801-2000ms","&gt;2000ms"))))))))))</f>
        <v>201-400ms</v>
      </c>
      <c r="N363" t="str">
        <f t="shared" si="398"/>
        <v>401-600ms</v>
      </c>
      <c r="O363" t="str">
        <f t="shared" si="398"/>
        <v>401-600ms</v>
      </c>
      <c r="P363">
        <v>1</v>
      </c>
      <c r="Q363" s="25"/>
    </row>
    <row r="364" spans="1:17" ht="15.75" customHeight="1">
      <c r="Q364" s="25"/>
    </row>
    <row r="365" spans="1:17" ht="15.75" customHeight="1"/>
    <row r="366" spans="1:17" ht="15.75" customHeight="1"/>
    <row r="367" spans="1:17" ht="15.75" customHeight="1"/>
    <row r="368" spans="1:1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S2:U2"/>
    <mergeCell ref="V2:X2"/>
    <mergeCell ref="Y2:AA2"/>
    <mergeCell ref="AB2:AD2"/>
    <mergeCell ref="R2:R3"/>
  </mergeCells>
  <pageMargins left="0.7" right="0.7" top="0.75" bottom="0.75" header="0" footer="0"/>
  <pageSetup paperSize="9" orientation="portrait" r:id="rId1"/>
  <ignoredErrors>
    <ignoredError sqref="S4:U15 V4:AA15" formulaRange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8D08D"/>
  </sheetPr>
  <dimension ref="A1:AL1000"/>
  <sheetViews>
    <sheetView topLeftCell="A13" workbookViewId="0"/>
  </sheetViews>
  <sheetFormatPr baseColWidth="10" defaultColWidth="11.25" defaultRowHeight="15" customHeight="1"/>
  <cols>
    <col min="1" max="1" width="7" customWidth="1"/>
    <col min="2" max="10" width="8.125" customWidth="1"/>
    <col min="11" max="13" width="8.875" customWidth="1"/>
    <col min="14" max="14" width="5" customWidth="1"/>
    <col min="15" max="15" width="12.5" customWidth="1"/>
    <col min="16" max="36" width="6.125" customWidth="1"/>
    <col min="37" max="39" width="8.75" customWidth="1"/>
  </cols>
  <sheetData>
    <row r="1" spans="1:38" ht="15.75" customHeight="1"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8" ht="15.75" customHeight="1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O2" s="1">
        <v>1</v>
      </c>
      <c r="P2" s="1">
        <v>1</v>
      </c>
      <c r="Q2">
        <f t="shared" ref="Q2:V2" si="0">O2+1</f>
        <v>2</v>
      </c>
      <c r="R2">
        <f t="shared" si="0"/>
        <v>2</v>
      </c>
      <c r="S2">
        <f t="shared" si="0"/>
        <v>3</v>
      </c>
      <c r="T2">
        <f t="shared" si="0"/>
        <v>3</v>
      </c>
      <c r="U2">
        <f t="shared" si="0"/>
        <v>4</v>
      </c>
      <c r="V2">
        <f t="shared" si="0"/>
        <v>4</v>
      </c>
      <c r="W2" s="1">
        <v>5</v>
      </c>
      <c r="X2" s="1">
        <v>5</v>
      </c>
      <c r="Y2">
        <f t="shared" ref="Y2:AL2" si="1">W2+1</f>
        <v>6</v>
      </c>
      <c r="Z2">
        <f t="shared" si="1"/>
        <v>6</v>
      </c>
      <c r="AA2">
        <f t="shared" si="1"/>
        <v>7</v>
      </c>
      <c r="AB2">
        <f t="shared" si="1"/>
        <v>7</v>
      </c>
      <c r="AC2">
        <f t="shared" si="1"/>
        <v>8</v>
      </c>
      <c r="AD2">
        <f t="shared" si="1"/>
        <v>8</v>
      </c>
      <c r="AE2">
        <f t="shared" si="1"/>
        <v>9</v>
      </c>
      <c r="AF2">
        <f t="shared" si="1"/>
        <v>9</v>
      </c>
      <c r="AG2">
        <f t="shared" si="1"/>
        <v>10</v>
      </c>
      <c r="AH2">
        <f t="shared" si="1"/>
        <v>10</v>
      </c>
      <c r="AI2">
        <f t="shared" si="1"/>
        <v>11</v>
      </c>
      <c r="AJ2">
        <f t="shared" si="1"/>
        <v>11</v>
      </c>
      <c r="AK2">
        <f t="shared" si="1"/>
        <v>12</v>
      </c>
      <c r="AL2">
        <f t="shared" si="1"/>
        <v>12</v>
      </c>
    </row>
    <row r="3" spans="1:38" ht="15.75" customHeight="1">
      <c r="A3">
        <v>1</v>
      </c>
      <c r="B3" s="29">
        <f>IFERROR(VLOOKUP(CONCATENATE(TRIM(RIGHT(B$2,2))," ",$A3),Gesamtdaten!$A:$H,7,FALSE),"")</f>
        <v>1196</v>
      </c>
      <c r="C3" s="29">
        <f>IFERROR(VLOOKUP(CONCATENATE(TRIM(RIGHT(C$2,2))," ",$A3),Gesamtdaten!$A:$H,7,FALSE),"")</f>
        <v>1359</v>
      </c>
      <c r="D3" s="29">
        <f>IFERROR(VLOOKUP(CONCATENATE(TRIM(RIGHT(D$2,2))," ",$A3),Gesamtdaten!$A:$H,7,FALSE),"")</f>
        <v>474</v>
      </c>
      <c r="E3" s="29">
        <f>IFERROR(VLOOKUP(CONCATENATE(TRIM(RIGHT(E$2,2))," ",$A3),Gesamtdaten!$A:$H,7,FALSE),"")</f>
        <v>716</v>
      </c>
      <c r="F3" s="31">
        <f>IFERROR(VLOOKUP(CONCATENATE(TRIM(RIGHT(F$2,2))," ",$A3),Gesamtdaten!$A:$H,7,FALSE),"")</f>
        <v>1328</v>
      </c>
      <c r="G3" s="31">
        <f>IFERROR(VLOOKUP(CONCATENATE(TRIM(RIGHT(G$2,2))," ",$A3),Gesamtdaten!$A:$H,7,FALSE),"")</f>
        <v>868</v>
      </c>
      <c r="H3" s="31">
        <f>IFERROR(VLOOKUP(CONCATENATE(TRIM(RIGHT(H$2,2))," ",$A3),Gesamtdaten!$A:$H,7,FALSE),"")</f>
        <v>1154</v>
      </c>
      <c r="I3" s="31">
        <f>IFERROR(VLOOKUP(CONCATENATE(TRIM(RIGHT(I$2,2))," ",$A3),Gesamtdaten!$A:$H,7,FALSE),"")</f>
        <v>566</v>
      </c>
      <c r="J3" s="29">
        <f>IFERROR(VLOOKUP(CONCATENATE(TRIM(RIGHT(J$2,2))," ",$A3),Gesamtdaten!$A:$H,7,FALSE),"")</f>
        <v>1087</v>
      </c>
      <c r="K3" s="29">
        <f>IFERROR(VLOOKUP(CONCATENATE(TRIM(RIGHT(K$2,2))," ",$A3),Gesamtdaten!$A:$H,7,FALSE),"")</f>
        <v>1096</v>
      </c>
      <c r="L3" s="29">
        <f>IFERROR(VLOOKUP(CONCATENATE(TRIM(RIGHT(L$2,2))," ",$A3),Gesamtdaten!$A:$H,7,FALSE),"")</f>
        <v>563</v>
      </c>
      <c r="M3" s="29">
        <f>IFERROR(VLOOKUP(CONCATENATE(TRIM(RIGHT(M$2,2))," ",$A3),Gesamtdaten!$A:$H,7,FALSE),"")</f>
        <v>772</v>
      </c>
      <c r="O3">
        <f>AVERAGE(B3:B19)</f>
        <v>723.11764705882354</v>
      </c>
      <c r="P3">
        <f>AVERAGE(B20:B32)</f>
        <v>441</v>
      </c>
      <c r="Q3">
        <f>AVERAGE(C3:C13)</f>
        <v>714</v>
      </c>
      <c r="R3" s="32">
        <f>AVERAGE(C14:C32)</f>
        <v>494.36842105263156</v>
      </c>
      <c r="S3">
        <f>AVERAGE(D3:D17)</f>
        <v>611.4666666666667</v>
      </c>
      <c r="T3" s="32">
        <f>AVERAGE(D18:D32)</f>
        <v>429.73333333333335</v>
      </c>
      <c r="U3">
        <f>AVERAGE(E3:E18)</f>
        <v>598.5</v>
      </c>
      <c r="V3" s="32">
        <f>AVERAGE(E19:E32)</f>
        <v>324.42857142857144</v>
      </c>
      <c r="W3">
        <f>AVERAGE(F3:F14)</f>
        <v>748.75</v>
      </c>
      <c r="X3" s="32">
        <f>AVERAGE(F15:F32)</f>
        <v>582.05555555555554</v>
      </c>
      <c r="Y3">
        <f>AVERAGE(G3:G17)</f>
        <v>741.33333333333337</v>
      </c>
      <c r="Z3" s="32">
        <f>AVERAGE(G18:G32)</f>
        <v>383.86666666666667</v>
      </c>
      <c r="AA3">
        <f>AVERAGE(H3:H22)</f>
        <v>578.75</v>
      </c>
      <c r="AB3" s="32">
        <f>AVERAGE(H23:H32)</f>
        <v>486.1</v>
      </c>
      <c r="AC3">
        <f>AVERAGE(I3:I16)</f>
        <v>592.85714285714289</v>
      </c>
      <c r="AD3" s="32">
        <f>AVERAGE(I17:I32)</f>
        <v>338.4375</v>
      </c>
      <c r="AE3">
        <f>AVERAGE(J3:J14)</f>
        <v>673.83333333333337</v>
      </c>
      <c r="AF3">
        <f>AVERAGE(J15:J32)</f>
        <v>303.44444444444446</v>
      </c>
      <c r="AG3">
        <f>AVERAGE(K3:K16)</f>
        <v>605.07142857142856</v>
      </c>
      <c r="AH3">
        <f>AVERAGE(K17:K32)</f>
        <v>301.875</v>
      </c>
      <c r="AI3">
        <f>AVERAGE(L3:L17)</f>
        <v>596.86666666666667</v>
      </c>
      <c r="AJ3" s="32">
        <f>AVERAGE(L18:L32)</f>
        <v>465.33333333333331</v>
      </c>
      <c r="AK3">
        <f>AVERAGE(M3:M16)</f>
        <v>604.14285714285711</v>
      </c>
      <c r="AL3">
        <f>AVERAGE(M17:M32)</f>
        <v>336.4375</v>
      </c>
    </row>
    <row r="4" spans="1:38" ht="15.75" customHeight="1">
      <c r="A4">
        <v>2</v>
      </c>
      <c r="B4" s="29">
        <f>IFERROR(VLOOKUP(CONCATENATE(TRIM(RIGHT(B$2,2))," ",$A4),Gesamtdaten!$A:$H,7,FALSE),"")</f>
        <v>1064</v>
      </c>
      <c r="C4" s="29">
        <f>IFERROR(VLOOKUP(CONCATENATE(TRIM(RIGHT(C$2,2))," ",$A4),Gesamtdaten!$A:$H,7,FALSE),"")</f>
        <v>842</v>
      </c>
      <c r="D4" s="29">
        <f>IFERROR(VLOOKUP(CONCATENATE(TRIM(RIGHT(D$2,2))," ",$A4),Gesamtdaten!$A:$H,7,FALSE),"")</f>
        <v>676</v>
      </c>
      <c r="E4" s="29">
        <f>IFERROR(VLOOKUP(CONCATENATE(TRIM(RIGHT(E$2,2))," ",$A4),Gesamtdaten!$A:$H,7,FALSE),"")</f>
        <v>636</v>
      </c>
      <c r="F4" s="31">
        <f>IFERROR(VLOOKUP(CONCATENATE(TRIM(RIGHT(F$2,2))," ",$A4),Gesamtdaten!$A:$H,7,FALSE),"")</f>
        <v>944</v>
      </c>
      <c r="G4" s="31">
        <f>IFERROR(VLOOKUP(CONCATENATE(TRIM(RIGHT(G$2,2))," ",$A4),Gesamtdaten!$A:$H,7,FALSE),"")</f>
        <v>766</v>
      </c>
      <c r="H4" s="31">
        <f>IFERROR(VLOOKUP(CONCATENATE(TRIM(RIGHT(H$2,2))," ",$A4),Gesamtdaten!$A:$H,7,FALSE),"")</f>
        <v>765</v>
      </c>
      <c r="I4" s="31">
        <f>IFERROR(VLOOKUP(CONCATENATE(TRIM(RIGHT(I$2,2))," ",$A4),Gesamtdaten!$A:$H,7,FALSE),"")</f>
        <v>739</v>
      </c>
      <c r="J4" s="29">
        <f>IFERROR(VLOOKUP(CONCATENATE(TRIM(RIGHT(J$2,2))," ",$A4),Gesamtdaten!$A:$H,7,FALSE),"")</f>
        <v>610</v>
      </c>
      <c r="K4" s="29">
        <f>IFERROR(VLOOKUP(CONCATENATE(TRIM(RIGHT(K$2,2))," ",$A4),Gesamtdaten!$A:$H,7,FALSE),"")</f>
        <v>619</v>
      </c>
      <c r="L4" s="29">
        <f>IFERROR(VLOOKUP(CONCATENATE(TRIM(RIGHT(L$2,2))," ",$A4),Gesamtdaten!$A:$H,7,FALSE),"")</f>
        <v>566</v>
      </c>
      <c r="M4" s="29">
        <f>IFERROR(VLOOKUP(CONCATENATE(TRIM(RIGHT(M$2,2))," ",$A4),Gesamtdaten!$A:$H,7,FALSE),"")</f>
        <v>796</v>
      </c>
      <c r="O4" s="33"/>
      <c r="P4" s="34" t="s">
        <v>80</v>
      </c>
      <c r="Q4" s="34" t="s">
        <v>81</v>
      </c>
    </row>
    <row r="5" spans="1:38" ht="15.75" customHeight="1">
      <c r="A5">
        <v>3</v>
      </c>
      <c r="B5" s="29">
        <f>IFERROR(VLOOKUP(CONCATENATE(TRIM(RIGHT(B$2,2))," ",$A5),Gesamtdaten!$A:$H,7,FALSE),"")</f>
        <v>929</v>
      </c>
      <c r="C5" s="29">
        <f>IFERROR(VLOOKUP(CONCATENATE(TRIM(RIGHT(C$2,2))," ",$A5),Gesamtdaten!$A:$H,7,FALSE),"")</f>
        <v>590</v>
      </c>
      <c r="D5" s="29">
        <f>IFERROR(VLOOKUP(CONCATENATE(TRIM(RIGHT(D$2,2))," ",$A5),Gesamtdaten!$A:$H,7,FALSE),"")</f>
        <v>616</v>
      </c>
      <c r="E5" s="29">
        <f>IFERROR(VLOOKUP(CONCATENATE(TRIM(RIGHT(E$2,2))," ",$A5),Gesamtdaten!$A:$H,7,FALSE),"")</f>
        <v>596</v>
      </c>
      <c r="F5" s="31">
        <f>IFERROR(VLOOKUP(CONCATENATE(TRIM(RIGHT(F$2,2))," ",$A5),Gesamtdaten!$A:$H,7,FALSE),"")</f>
        <v>636</v>
      </c>
      <c r="G5" s="31">
        <f>IFERROR(VLOOKUP(CONCATENATE(TRIM(RIGHT(G$2,2))," ",$A5),Gesamtdaten!$A:$H,7,FALSE),"")</f>
        <v>818</v>
      </c>
      <c r="H5" s="31">
        <f>IFERROR(VLOOKUP(CONCATENATE(TRIM(RIGHT(H$2,2))," ",$A5),Gesamtdaten!$A:$H,7,FALSE),"")</f>
        <v>686</v>
      </c>
      <c r="I5" s="31">
        <f>IFERROR(VLOOKUP(CONCATENATE(TRIM(RIGHT(I$2,2))," ",$A5),Gesamtdaten!$A:$H,7,FALSE),"")</f>
        <v>676</v>
      </c>
      <c r="J5" s="29">
        <f>IFERROR(VLOOKUP(CONCATENATE(TRIM(RIGHT(J$2,2))," ",$A5),Gesamtdaten!$A:$H,7,FALSE),"")</f>
        <v>630</v>
      </c>
      <c r="K5" s="29">
        <f>IFERROR(VLOOKUP(CONCATENATE(TRIM(RIGHT(K$2,2))," ",$A5),Gesamtdaten!$A:$H,7,FALSE),"")</f>
        <v>646</v>
      </c>
      <c r="L5" s="29">
        <f>IFERROR(VLOOKUP(CONCATENATE(TRIM(RIGHT(L$2,2))," ",$A5),Gesamtdaten!$A:$H,7,FALSE),"")</f>
        <v>559</v>
      </c>
      <c r="M5" s="29">
        <f>IFERROR(VLOOKUP(CONCATENATE(TRIM(RIGHT(M$2,2))," ",$A5),Gesamtdaten!$A:$H,7,FALSE),"")</f>
        <v>573</v>
      </c>
      <c r="O5" s="33" t="s">
        <v>68</v>
      </c>
      <c r="P5" s="33">
        <v>723.11764705882354</v>
      </c>
      <c r="Q5" s="33">
        <v>441</v>
      </c>
    </row>
    <row r="6" spans="1:38" ht="15.75" customHeight="1">
      <c r="A6">
        <v>4</v>
      </c>
      <c r="B6" s="29">
        <f>IFERROR(VLOOKUP(CONCATENATE(TRIM(RIGHT(B$2,2))," ",$A6),Gesamtdaten!$A:$H,7,FALSE),"")</f>
        <v>737</v>
      </c>
      <c r="C6" s="29">
        <f>IFERROR(VLOOKUP(CONCATENATE(TRIM(RIGHT(C$2,2))," ",$A6),Gesamtdaten!$A:$H,7,FALSE),"")</f>
        <v>631</v>
      </c>
      <c r="D6" s="29">
        <f>IFERROR(VLOOKUP(CONCATENATE(TRIM(RIGHT(D$2,2))," ",$A6),Gesamtdaten!$A:$H,7,FALSE),"")</f>
        <v>568</v>
      </c>
      <c r="E6" s="29">
        <f>IFERROR(VLOOKUP(CONCATENATE(TRIM(RIGHT(E$2,2))," ",$A6),Gesamtdaten!$A:$H,7,FALSE),"")</f>
        <v>568</v>
      </c>
      <c r="F6" s="31">
        <f>IFERROR(VLOOKUP(CONCATENATE(TRIM(RIGHT(F$2,2))," ",$A6),Gesamtdaten!$A:$H,7,FALSE),"")</f>
        <v>740</v>
      </c>
      <c r="G6" s="31">
        <f>IFERROR(VLOOKUP(CONCATENATE(TRIM(RIGHT(G$2,2))," ",$A6),Gesamtdaten!$A:$H,7,FALSE),"")</f>
        <v>766</v>
      </c>
      <c r="H6" s="31">
        <f>IFERROR(VLOOKUP(CONCATENATE(TRIM(RIGHT(H$2,2))," ",$A6),Gesamtdaten!$A:$H,7,FALSE),"")</f>
        <v>553</v>
      </c>
      <c r="I6" s="31">
        <f>IFERROR(VLOOKUP(CONCATENATE(TRIM(RIGHT(I$2,2))," ",$A6),Gesamtdaten!$A:$H,7,FALSE),"")</f>
        <v>579</v>
      </c>
      <c r="J6" s="29">
        <f>IFERROR(VLOOKUP(CONCATENATE(TRIM(RIGHT(J$2,2))," ",$A6),Gesamtdaten!$A:$H,7,FALSE),"")</f>
        <v>554</v>
      </c>
      <c r="K6" s="29">
        <f>IFERROR(VLOOKUP(CONCATENATE(TRIM(RIGHT(K$2,2))," ",$A6),Gesamtdaten!$A:$H,7,FALSE),"")</f>
        <v>545</v>
      </c>
      <c r="L6" s="29">
        <f>IFERROR(VLOOKUP(CONCATENATE(TRIM(RIGHT(L$2,2))," ",$A6),Gesamtdaten!$A:$H,7,FALSE),"")</f>
        <v>542</v>
      </c>
      <c r="M6" s="29">
        <f>IFERROR(VLOOKUP(CONCATENATE(TRIM(RIGHT(M$2,2))," ",$A6),Gesamtdaten!$A:$H,7,FALSE),"")</f>
        <v>634</v>
      </c>
      <c r="O6" s="33" t="s">
        <v>69</v>
      </c>
      <c r="P6" s="33">
        <v>714</v>
      </c>
      <c r="Q6" s="33">
        <v>494.36842105263156</v>
      </c>
    </row>
    <row r="7" spans="1:38" ht="15.75" customHeight="1">
      <c r="A7">
        <v>5</v>
      </c>
      <c r="B7" s="29">
        <f>IFERROR(VLOOKUP(CONCATENATE(TRIM(RIGHT(B$2,2))," ",$A7),Gesamtdaten!$A:$H,7,FALSE),"")</f>
        <v>618</v>
      </c>
      <c r="C7" s="29">
        <f>IFERROR(VLOOKUP(CONCATENATE(TRIM(RIGHT(C$2,2))," ",$A7),Gesamtdaten!$A:$H,7,FALSE),"")</f>
        <v>750</v>
      </c>
      <c r="D7" s="29">
        <f>IFERROR(VLOOKUP(CONCATENATE(TRIM(RIGHT(D$2,2))," ",$A7),Gesamtdaten!$A:$H,7,FALSE),"")</f>
        <v>568</v>
      </c>
      <c r="E7" s="29">
        <f>IFERROR(VLOOKUP(CONCATENATE(TRIM(RIGHT(E$2,2))," ",$A7),Gesamtdaten!$A:$H,7,FALSE),"")</f>
        <v>644</v>
      </c>
      <c r="F7" s="31">
        <f>IFERROR(VLOOKUP(CONCATENATE(TRIM(RIGHT(F$2,2))," ",$A7),Gesamtdaten!$A:$H,7,FALSE),"")</f>
        <v>843</v>
      </c>
      <c r="G7" s="31">
        <f>IFERROR(VLOOKUP(CONCATENATE(TRIM(RIGHT(G$2,2))," ",$A7),Gesamtdaten!$A:$H,7,FALSE),"")</f>
        <v>754</v>
      </c>
      <c r="H7" s="31">
        <f>IFERROR(VLOOKUP(CONCATENATE(TRIM(RIGHT(H$2,2))," ",$A7),Gesamtdaten!$A:$H,7,FALSE),"")</f>
        <v>584</v>
      </c>
      <c r="I7" s="31">
        <f>IFERROR(VLOOKUP(CONCATENATE(TRIM(RIGHT(I$2,2))," ",$A7),Gesamtdaten!$A:$H,7,FALSE),"")</f>
        <v>530</v>
      </c>
      <c r="J7" s="29">
        <f>IFERROR(VLOOKUP(CONCATENATE(TRIM(RIGHT(J$2,2))," ",$A7),Gesamtdaten!$A:$H,7,FALSE),"")</f>
        <v>659</v>
      </c>
      <c r="K7" s="29">
        <f>IFERROR(VLOOKUP(CONCATENATE(TRIM(RIGHT(K$2,2))," ",$A7),Gesamtdaten!$A:$H,7,FALSE),"")</f>
        <v>607</v>
      </c>
      <c r="L7" s="29">
        <f>IFERROR(VLOOKUP(CONCATENATE(TRIM(RIGHT(L$2,2))," ",$A7),Gesamtdaten!$A:$H,7,FALSE),"")</f>
        <v>540</v>
      </c>
      <c r="M7" s="29">
        <f>IFERROR(VLOOKUP(CONCATENATE(TRIM(RIGHT(M$2,2))," ",$A7),Gesamtdaten!$A:$H,7,FALSE),"")</f>
        <v>582</v>
      </c>
      <c r="O7" s="33" t="s">
        <v>70</v>
      </c>
      <c r="P7" s="33">
        <v>611.4666666666667</v>
      </c>
      <c r="Q7" s="33">
        <v>429.73333333333335</v>
      </c>
    </row>
    <row r="8" spans="1:38" ht="15.75" customHeight="1">
      <c r="A8">
        <v>6</v>
      </c>
      <c r="B8" s="29">
        <f>IFERROR(VLOOKUP(CONCATENATE(TRIM(RIGHT(B$2,2))," ",$A8),Gesamtdaten!$A:$H,7,FALSE),"")</f>
        <v>584</v>
      </c>
      <c r="C8" s="29">
        <f>IFERROR(VLOOKUP(CONCATENATE(TRIM(RIGHT(C$2,2))," ",$A8),Gesamtdaten!$A:$H,7,FALSE),"")</f>
        <v>621</v>
      </c>
      <c r="D8" s="29">
        <f>IFERROR(VLOOKUP(CONCATENATE(TRIM(RIGHT(D$2,2))," ",$A8),Gesamtdaten!$A:$H,7,FALSE),"")</f>
        <v>596</v>
      </c>
      <c r="E8" s="29">
        <f>IFERROR(VLOOKUP(CONCATENATE(TRIM(RIGHT(E$2,2))," ",$A8),Gesamtdaten!$A:$H,7,FALSE),"")</f>
        <v>606</v>
      </c>
      <c r="F8" s="31">
        <f>IFERROR(VLOOKUP(CONCATENATE(TRIM(RIGHT(F$2,2))," ",$A8),Gesamtdaten!$A:$H,7,FALSE),"")</f>
        <v>683</v>
      </c>
      <c r="G8" s="31">
        <f>IFERROR(VLOOKUP(CONCATENATE(TRIM(RIGHT(G$2,2))," ",$A8),Gesamtdaten!$A:$H,7,FALSE),"")</f>
        <v>864</v>
      </c>
      <c r="H8" s="31">
        <f>IFERROR(VLOOKUP(CONCATENATE(TRIM(RIGHT(H$2,2))," ",$A8),Gesamtdaten!$A:$H,7,FALSE),"")</f>
        <v>479</v>
      </c>
      <c r="I8" s="31">
        <f>IFERROR(VLOOKUP(CONCATENATE(TRIM(RIGHT(I$2,2))," ",$A8),Gesamtdaten!$A:$H,7,FALSE),"")</f>
        <v>532</v>
      </c>
      <c r="J8" s="29">
        <f>IFERROR(VLOOKUP(CONCATENATE(TRIM(RIGHT(J$2,2))," ",$A8),Gesamtdaten!$A:$H,7,FALSE),"")</f>
        <v>505</v>
      </c>
      <c r="K8" s="29">
        <f>IFERROR(VLOOKUP(CONCATENATE(TRIM(RIGHT(K$2,2))," ",$A8),Gesamtdaten!$A:$H,7,FALSE),"")</f>
        <v>535</v>
      </c>
      <c r="L8" s="29">
        <f>IFERROR(VLOOKUP(CONCATENATE(TRIM(RIGHT(L$2,2))," ",$A8),Gesamtdaten!$A:$H,7,FALSE),"")</f>
        <v>699</v>
      </c>
      <c r="M8" s="29">
        <f>IFERROR(VLOOKUP(CONCATENATE(TRIM(RIGHT(M$2,2))," ",$A8),Gesamtdaten!$A:$H,7,FALSE),"")</f>
        <v>562</v>
      </c>
      <c r="O8" s="33" t="s">
        <v>71</v>
      </c>
      <c r="P8" s="33">
        <v>598.5</v>
      </c>
      <c r="Q8" s="33">
        <v>324.42857142857144</v>
      </c>
    </row>
    <row r="9" spans="1:38" ht="15.75" customHeight="1">
      <c r="A9">
        <v>7</v>
      </c>
      <c r="B9" s="29">
        <f>IFERROR(VLOOKUP(CONCATENATE(TRIM(RIGHT(B$2,2))," ",$A9),Gesamtdaten!$A:$H,7,FALSE),"")</f>
        <v>641</v>
      </c>
      <c r="C9" s="29">
        <f>IFERROR(VLOOKUP(CONCATENATE(TRIM(RIGHT(C$2,2))," ",$A9),Gesamtdaten!$A:$H,7,FALSE),"")</f>
        <v>649</v>
      </c>
      <c r="D9" s="29">
        <f>IFERROR(VLOOKUP(CONCATENATE(TRIM(RIGHT(D$2,2))," ",$A9),Gesamtdaten!$A:$H,7,FALSE),"")</f>
        <v>664</v>
      </c>
      <c r="E9" s="29">
        <f>IFERROR(VLOOKUP(CONCATENATE(TRIM(RIGHT(E$2,2))," ",$A9),Gesamtdaten!$A:$H,7,FALSE),"")</f>
        <v>554</v>
      </c>
      <c r="F9" s="31">
        <f>IFERROR(VLOOKUP(CONCATENATE(TRIM(RIGHT(F$2,2))," ",$A9),Gesamtdaten!$A:$H,7,FALSE),"")</f>
        <v>667</v>
      </c>
      <c r="G9" s="31">
        <f>IFERROR(VLOOKUP(CONCATENATE(TRIM(RIGHT(G$2,2))," ",$A9),Gesamtdaten!$A:$H,7,FALSE),"")</f>
        <v>666</v>
      </c>
      <c r="H9" s="31">
        <f>IFERROR(VLOOKUP(CONCATENATE(TRIM(RIGHT(H$2,2))," ",$A9),Gesamtdaten!$A:$H,7,FALSE),"")</f>
        <v>492</v>
      </c>
      <c r="I9" s="31">
        <f>IFERROR(VLOOKUP(CONCATENATE(TRIM(RIGHT(I$2,2))," ",$A9),Gesamtdaten!$A:$H,7,FALSE),"")</f>
        <v>641</v>
      </c>
      <c r="J9" s="29">
        <f>IFERROR(VLOOKUP(CONCATENATE(TRIM(RIGHT(J$2,2))," ",$A9),Gesamtdaten!$A:$H,7,FALSE),"")</f>
        <v>576</v>
      </c>
      <c r="K9" s="29">
        <f>IFERROR(VLOOKUP(CONCATENATE(TRIM(RIGHT(K$2,2))," ",$A9),Gesamtdaten!$A:$H,7,FALSE),"")</f>
        <v>564</v>
      </c>
      <c r="L9" s="29">
        <f>IFERROR(VLOOKUP(CONCATENATE(TRIM(RIGHT(L$2,2))," ",$A9),Gesamtdaten!$A:$H,7,FALSE),"")</f>
        <v>579</v>
      </c>
      <c r="M9" s="29">
        <f>IFERROR(VLOOKUP(CONCATENATE(TRIM(RIGHT(M$2,2))," ",$A9),Gesamtdaten!$A:$H,7,FALSE),"")</f>
        <v>563</v>
      </c>
      <c r="O9" s="33" t="s">
        <v>72</v>
      </c>
      <c r="P9" s="33">
        <v>748.75</v>
      </c>
      <c r="Q9" s="33">
        <v>582.05555555555554</v>
      </c>
    </row>
    <row r="10" spans="1:38" ht="15.75" customHeight="1">
      <c r="A10">
        <v>8</v>
      </c>
      <c r="B10" s="29">
        <f>IFERROR(VLOOKUP(CONCATENATE(TRIM(RIGHT(B$2,2))," ",$A10),Gesamtdaten!$A:$H,7,FALSE),"")</f>
        <v>626</v>
      </c>
      <c r="C10" s="29">
        <f>IFERROR(VLOOKUP(CONCATENATE(TRIM(RIGHT(C$2,2))," ",$A10),Gesamtdaten!$A:$H,7,FALSE),"")</f>
        <v>583</v>
      </c>
      <c r="D10" s="29">
        <f>IFERROR(VLOOKUP(CONCATENATE(TRIM(RIGHT(D$2,2))," ",$A10),Gesamtdaten!$A:$H,7,FALSE),"")</f>
        <v>632</v>
      </c>
      <c r="E10" s="29">
        <f>IFERROR(VLOOKUP(CONCATENATE(TRIM(RIGHT(E$2,2))," ",$A10),Gesamtdaten!$A:$H,7,FALSE),"")</f>
        <v>584</v>
      </c>
      <c r="F10" s="31">
        <f>IFERROR(VLOOKUP(CONCATENATE(TRIM(RIGHT(F$2,2))," ",$A10),Gesamtdaten!$A:$H,7,FALSE),"")</f>
        <v>661</v>
      </c>
      <c r="G10" s="31">
        <f>IFERROR(VLOOKUP(CONCATENATE(TRIM(RIGHT(G$2,2))," ",$A10),Gesamtdaten!$A:$H,7,FALSE),"")</f>
        <v>706</v>
      </c>
      <c r="H10" s="31">
        <f>IFERROR(VLOOKUP(CONCATENATE(TRIM(RIGHT(H$2,2))," ",$A10),Gesamtdaten!$A:$H,7,FALSE),"")</f>
        <v>482</v>
      </c>
      <c r="I10" s="31">
        <f>IFERROR(VLOOKUP(CONCATENATE(TRIM(RIGHT(I$2,2))," ",$A10),Gesamtdaten!$A:$H,7,FALSE),"")</f>
        <v>627</v>
      </c>
      <c r="J10" s="29">
        <f>IFERROR(VLOOKUP(CONCATENATE(TRIM(RIGHT(J$2,2))," ",$A10),Gesamtdaten!$A:$H,7,FALSE),"")</f>
        <v>591</v>
      </c>
      <c r="K10" s="29">
        <f>IFERROR(VLOOKUP(CONCATENATE(TRIM(RIGHT(K$2,2))," ",$A10),Gesamtdaten!$A:$H,7,FALSE),"")</f>
        <v>531</v>
      </c>
      <c r="L10" s="29">
        <f>IFERROR(VLOOKUP(CONCATENATE(TRIM(RIGHT(L$2,2))," ",$A10),Gesamtdaten!$A:$H,7,FALSE),"")</f>
        <v>603</v>
      </c>
      <c r="M10" s="29">
        <f>IFERROR(VLOOKUP(CONCATENATE(TRIM(RIGHT(M$2,2))," ",$A10),Gesamtdaten!$A:$H,7,FALSE),"")</f>
        <v>625</v>
      </c>
      <c r="O10" s="33" t="s">
        <v>73</v>
      </c>
      <c r="P10" s="33">
        <v>741.33333333333337</v>
      </c>
      <c r="Q10" s="33">
        <v>383.86666666666667</v>
      </c>
    </row>
    <row r="11" spans="1:38" ht="15.75" customHeight="1">
      <c r="A11">
        <v>9</v>
      </c>
      <c r="B11" s="29">
        <f>IFERROR(VLOOKUP(CONCATENATE(TRIM(RIGHT(B$2,2))," ",$A11),Gesamtdaten!$A:$H,7,FALSE),"")</f>
        <v>635</v>
      </c>
      <c r="C11" s="29">
        <f>IFERROR(VLOOKUP(CONCATENATE(TRIM(RIGHT(C$2,2))," ",$A11),Gesamtdaten!$A:$H,7,FALSE),"")</f>
        <v>673</v>
      </c>
      <c r="D11" s="29">
        <f>IFERROR(VLOOKUP(CONCATENATE(TRIM(RIGHT(D$2,2))," ",$A11),Gesamtdaten!$A:$H,7,FALSE),"")</f>
        <v>586</v>
      </c>
      <c r="E11" s="29">
        <f>IFERROR(VLOOKUP(CONCATENATE(TRIM(RIGHT(E$2,2))," ",$A11),Gesamtdaten!$A:$H,7,FALSE),"")</f>
        <v>674</v>
      </c>
      <c r="F11" s="31">
        <f>IFERROR(VLOOKUP(CONCATENATE(TRIM(RIGHT(F$2,2))," ",$A11),Gesamtdaten!$A:$H,7,FALSE),"")</f>
        <v>622</v>
      </c>
      <c r="G11" s="31">
        <f>IFERROR(VLOOKUP(CONCATENATE(TRIM(RIGHT(G$2,2))," ",$A11),Gesamtdaten!$A:$H,7,FALSE),"")</f>
        <v>678</v>
      </c>
      <c r="H11" s="31">
        <f>IFERROR(VLOOKUP(CONCATENATE(TRIM(RIGHT(H$2,2))," ",$A11),Gesamtdaten!$A:$H,7,FALSE),"")</f>
        <v>483</v>
      </c>
      <c r="I11" s="31">
        <f>IFERROR(VLOOKUP(CONCATENATE(TRIM(RIGHT(I$2,2))," ",$A11),Gesamtdaten!$A:$H,7,FALSE),"")</f>
        <v>601</v>
      </c>
      <c r="J11" s="29">
        <f>IFERROR(VLOOKUP(CONCATENATE(TRIM(RIGHT(J$2,2))," ",$A11),Gesamtdaten!$A:$H,7,FALSE),"")</f>
        <v>683</v>
      </c>
      <c r="K11" s="29">
        <f>IFERROR(VLOOKUP(CONCATENATE(TRIM(RIGHT(K$2,2))," ",$A11),Gesamtdaten!$A:$H,7,FALSE),"")</f>
        <v>553</v>
      </c>
      <c r="L11" s="29">
        <f>IFERROR(VLOOKUP(CONCATENATE(TRIM(RIGHT(L$2,2))," ",$A11),Gesamtdaten!$A:$H,7,FALSE),"")</f>
        <v>551</v>
      </c>
      <c r="M11" s="29">
        <f>IFERROR(VLOOKUP(CONCATENATE(TRIM(RIGHT(M$2,2))," ",$A11),Gesamtdaten!$A:$H,7,FALSE),"")</f>
        <v>604</v>
      </c>
      <c r="O11" s="33" t="s">
        <v>74</v>
      </c>
      <c r="P11" s="33">
        <v>578.75</v>
      </c>
      <c r="Q11" s="33">
        <v>486.1</v>
      </c>
    </row>
    <row r="12" spans="1:38" ht="15.75" customHeight="1">
      <c r="A12">
        <v>10</v>
      </c>
      <c r="B12" s="29">
        <f>IFERROR(VLOOKUP(CONCATENATE(TRIM(RIGHT(B$2,2))," ",$A12),Gesamtdaten!$A:$H,7,FALSE),"")</f>
        <v>598</v>
      </c>
      <c r="C12" s="29">
        <f>IFERROR(VLOOKUP(CONCATENATE(TRIM(RIGHT(C$2,2))," ",$A12),Gesamtdaten!$A:$H,7,FALSE),"")</f>
        <v>585</v>
      </c>
      <c r="D12" s="29">
        <f>IFERROR(VLOOKUP(CONCATENATE(TRIM(RIGHT(D$2,2))," ",$A12),Gesamtdaten!$A:$H,7,FALSE),"")</f>
        <v>608</v>
      </c>
      <c r="E12" s="29">
        <f>IFERROR(VLOOKUP(CONCATENATE(TRIM(RIGHT(E$2,2))," ",$A12),Gesamtdaten!$A:$H,7,FALSE),"")</f>
        <v>568</v>
      </c>
      <c r="F12" s="31">
        <f>IFERROR(VLOOKUP(CONCATENATE(TRIM(RIGHT(F$2,2))," ",$A12),Gesamtdaten!$A:$H,7,FALSE),"")</f>
        <v>646</v>
      </c>
      <c r="G12" s="31">
        <f>IFERROR(VLOOKUP(CONCATENATE(TRIM(RIGHT(G$2,2))," ",$A12),Gesamtdaten!$A:$H,7,FALSE),"")</f>
        <v>660</v>
      </c>
      <c r="H12" s="31">
        <f>IFERROR(VLOOKUP(CONCATENATE(TRIM(RIGHT(H$2,2))," ",$A12),Gesamtdaten!$A:$H,7,FALSE),"")</f>
        <v>538</v>
      </c>
      <c r="I12" s="31">
        <f>IFERROR(VLOOKUP(CONCATENATE(TRIM(RIGHT(I$2,2))," ",$A12),Gesamtdaten!$A:$H,7,FALSE),"")</f>
        <v>585</v>
      </c>
      <c r="J12" s="29">
        <f>IFERROR(VLOOKUP(CONCATENATE(TRIM(RIGHT(J$2,2))," ",$A12),Gesamtdaten!$A:$H,7,FALSE),"")</f>
        <v>695</v>
      </c>
      <c r="K12" s="29">
        <f>IFERROR(VLOOKUP(CONCATENATE(TRIM(RIGHT(K$2,2))," ",$A12),Gesamtdaten!$A:$H,7,FALSE),"")</f>
        <v>590</v>
      </c>
      <c r="L12" s="29">
        <f>IFERROR(VLOOKUP(CONCATENATE(TRIM(RIGHT(L$2,2))," ",$A12),Gesamtdaten!$A:$H,7,FALSE),"")</f>
        <v>584</v>
      </c>
      <c r="M12" s="29">
        <f>IFERROR(VLOOKUP(CONCATENATE(TRIM(RIGHT(M$2,2))," ",$A12),Gesamtdaten!$A:$H,7,FALSE),"")</f>
        <v>616</v>
      </c>
      <c r="O12" s="33" t="s">
        <v>75</v>
      </c>
      <c r="P12" s="33">
        <v>592.85714285714289</v>
      </c>
      <c r="Q12" s="33">
        <v>338.4375</v>
      </c>
    </row>
    <row r="13" spans="1:38" ht="15.75" customHeight="1">
      <c r="A13">
        <v>11</v>
      </c>
      <c r="B13" s="29">
        <f>IFERROR(VLOOKUP(CONCATENATE(TRIM(RIGHT(B$2,2))," ",$A13),Gesamtdaten!$A:$H,7,FALSE),"")</f>
        <v>649</v>
      </c>
      <c r="C13" s="29">
        <f>IFERROR(VLOOKUP(CONCATENATE(TRIM(RIGHT(C$2,2))," ",$A13),Gesamtdaten!$A:$H,7,FALSE),"")</f>
        <v>571</v>
      </c>
      <c r="D13" s="29">
        <f>IFERROR(VLOOKUP(CONCATENATE(TRIM(RIGHT(D$2,2))," ",$A13),Gesamtdaten!$A:$H,7,FALSE),"")</f>
        <v>742</v>
      </c>
      <c r="E13" s="29">
        <f>IFERROR(VLOOKUP(CONCATENATE(TRIM(RIGHT(E$2,2))," ",$A13),Gesamtdaten!$A:$H,7,FALSE),"")</f>
        <v>580</v>
      </c>
      <c r="F13" s="31">
        <f>IFERROR(VLOOKUP(CONCATENATE(TRIM(RIGHT(F$2,2))," ",$A13),Gesamtdaten!$A:$H,7,FALSE),"")</f>
        <v>637</v>
      </c>
      <c r="G13" s="31">
        <f>IFERROR(VLOOKUP(CONCATENATE(TRIM(RIGHT(G$2,2))," ",$A13),Gesamtdaten!$A:$H,7,FALSE),"")</f>
        <v>682</v>
      </c>
      <c r="H13" s="31">
        <f>IFERROR(VLOOKUP(CONCATENATE(TRIM(RIGHT(H$2,2))," ",$A13),Gesamtdaten!$A:$H,7,FALSE),"")</f>
        <v>484</v>
      </c>
      <c r="I13" s="31">
        <f>IFERROR(VLOOKUP(CONCATENATE(TRIM(RIGHT(I$2,2))," ",$A13),Gesamtdaten!$A:$H,7,FALSE),"")</f>
        <v>560</v>
      </c>
      <c r="J13" s="29">
        <f>IFERROR(VLOOKUP(CONCATENATE(TRIM(RIGHT(J$2,2))," ",$A13),Gesamtdaten!$A:$H,7,FALSE),"")</f>
        <v>728</v>
      </c>
      <c r="K13" s="29">
        <f>IFERROR(VLOOKUP(CONCATENATE(TRIM(RIGHT(K$2,2))," ",$A13),Gesamtdaten!$A:$H,7,FALSE),"")</f>
        <v>621</v>
      </c>
      <c r="L13" s="29">
        <f>IFERROR(VLOOKUP(CONCATENATE(TRIM(RIGHT(L$2,2))," ",$A13),Gesamtdaten!$A:$H,7,FALSE),"")</f>
        <v>595</v>
      </c>
      <c r="M13" s="29">
        <f>IFERROR(VLOOKUP(CONCATENATE(TRIM(RIGHT(M$2,2))," ",$A13),Gesamtdaten!$A:$H,7,FALSE),"")</f>
        <v>554</v>
      </c>
      <c r="O13" s="33" t="s">
        <v>76</v>
      </c>
      <c r="P13" s="33">
        <v>673.83333333333337</v>
      </c>
      <c r="Q13" s="33">
        <v>303.44444444444446</v>
      </c>
    </row>
    <row r="14" spans="1:38" ht="15.75" customHeight="1">
      <c r="A14">
        <v>12</v>
      </c>
      <c r="B14" s="29">
        <f>IFERROR(VLOOKUP(CONCATENATE(TRIM(RIGHT(B$2,2))," ",$A14),Gesamtdaten!$A:$H,7,FALSE),"")</f>
        <v>683</v>
      </c>
      <c r="C14">
        <f>IFERROR(VLOOKUP(CONCATENATE(TRIM(RIGHT(C$2,2))," ",$A14),Gesamtdaten!$A:$H,7,FALSE),"")</f>
        <v>1255</v>
      </c>
      <c r="D14" s="29">
        <f>IFERROR(VLOOKUP(CONCATENATE(TRIM(RIGHT(D$2,2))," ",$A14),Gesamtdaten!$A:$H,7,FALSE),"")</f>
        <v>626</v>
      </c>
      <c r="E14" s="29">
        <f>IFERROR(VLOOKUP(CONCATENATE(TRIM(RIGHT(E$2,2))," ",$A14),Gesamtdaten!$A:$H,7,FALSE),"")</f>
        <v>506</v>
      </c>
      <c r="F14" s="31">
        <f>IFERROR(VLOOKUP(CONCATENATE(TRIM(RIGHT(F$2,2))," ",$A14),Gesamtdaten!$A:$H,7,FALSE),"")</f>
        <v>578</v>
      </c>
      <c r="G14" s="31">
        <f>IFERROR(VLOOKUP(CONCATENATE(TRIM(RIGHT(G$2,2))," ",$A14),Gesamtdaten!$A:$H,7,FALSE),"")</f>
        <v>738</v>
      </c>
      <c r="H14" s="31">
        <f>IFERROR(VLOOKUP(CONCATENATE(TRIM(RIGHT(H$2,2))," ",$A14),Gesamtdaten!$A:$H,7,FALSE),"")</f>
        <v>729</v>
      </c>
      <c r="I14" s="31">
        <f>IFERROR(VLOOKUP(CONCATENATE(TRIM(RIGHT(I$2,2))," ",$A14),Gesamtdaten!$A:$H,7,FALSE),"")</f>
        <v>629</v>
      </c>
      <c r="J14" s="29">
        <f>IFERROR(VLOOKUP(CONCATENATE(TRIM(RIGHT(J$2,2))," ",$A14),Gesamtdaten!$A:$H,7,FALSE),"")</f>
        <v>768</v>
      </c>
      <c r="K14" s="29">
        <f>IFERROR(VLOOKUP(CONCATENATE(TRIM(RIGHT(K$2,2))," ",$A14),Gesamtdaten!$A:$H,7,FALSE),"")</f>
        <v>675</v>
      </c>
      <c r="L14" s="29">
        <f>IFERROR(VLOOKUP(CONCATENATE(TRIM(RIGHT(L$2,2))," ",$A14),Gesamtdaten!$A:$H,7,FALSE),"")</f>
        <v>700</v>
      </c>
      <c r="M14" s="29">
        <f>IFERROR(VLOOKUP(CONCATENATE(TRIM(RIGHT(M$2,2))," ",$A14),Gesamtdaten!$A:$H,7,FALSE),"")</f>
        <v>515</v>
      </c>
      <c r="O14" s="33" t="s">
        <v>77</v>
      </c>
      <c r="P14" s="33">
        <v>605.07142857142856</v>
      </c>
      <c r="Q14" s="33">
        <v>301.875</v>
      </c>
    </row>
    <row r="15" spans="1:38" ht="15.75" customHeight="1">
      <c r="A15">
        <v>13</v>
      </c>
      <c r="B15" s="29">
        <f>IFERROR(VLOOKUP(CONCATENATE(TRIM(RIGHT(B$2,2))," ",$A15),Gesamtdaten!$A:$H,7,FALSE),"")</f>
        <v>727</v>
      </c>
      <c r="C15">
        <f>IFERROR(VLOOKUP(CONCATENATE(TRIM(RIGHT(C$2,2))," ",$A15),Gesamtdaten!$A:$H,7,FALSE),"")</f>
        <v>663</v>
      </c>
      <c r="D15" s="29">
        <f>IFERROR(VLOOKUP(CONCATENATE(TRIM(RIGHT(D$2,2))," ",$A15),Gesamtdaten!$A:$H,7,FALSE),"")</f>
        <v>466</v>
      </c>
      <c r="E15" s="29">
        <f>IFERROR(VLOOKUP(CONCATENATE(TRIM(RIGHT(E$2,2))," ",$A15),Gesamtdaten!$A:$H,7,FALSE),"")</f>
        <v>570</v>
      </c>
      <c r="F15">
        <f>IFERROR(VLOOKUP(CONCATENATE(TRIM(RIGHT(F$2,2))," ",$A15),Gesamtdaten!$A:$H,7,FALSE),"")</f>
        <v>1060</v>
      </c>
      <c r="G15" s="31">
        <f>IFERROR(VLOOKUP(CONCATENATE(TRIM(RIGHT(G$2,2))," ",$A15),Gesamtdaten!$A:$H,7,FALSE),"")</f>
        <v>666</v>
      </c>
      <c r="H15" s="31">
        <f>IFERROR(VLOOKUP(CONCATENATE(TRIM(RIGHT(H$2,2))," ",$A15),Gesamtdaten!$A:$H,7,FALSE),"")</f>
        <v>485</v>
      </c>
      <c r="I15" s="31">
        <f>IFERROR(VLOOKUP(CONCATENATE(TRIM(RIGHT(I$2,2))," ",$A15),Gesamtdaten!$A:$H,7,FALSE),"")</f>
        <v>492</v>
      </c>
      <c r="J15">
        <f>IFERROR(VLOOKUP(CONCATENATE(TRIM(RIGHT(J$2,2))," ",$A15),Gesamtdaten!$A:$H,7,FALSE),"")</f>
        <v>258</v>
      </c>
      <c r="K15" s="29">
        <f>IFERROR(VLOOKUP(CONCATENATE(TRIM(RIGHT(K$2,2))," ",$A15),Gesamtdaten!$A:$H,7,FALSE),"")</f>
        <v>530</v>
      </c>
      <c r="L15" s="29">
        <f>IFERROR(VLOOKUP(CONCATENATE(TRIM(RIGHT(L$2,2))," ",$A15),Gesamtdaten!$A:$H,7,FALSE),"")</f>
        <v>665</v>
      </c>
      <c r="M15" s="29">
        <f>IFERROR(VLOOKUP(CONCATENATE(TRIM(RIGHT(M$2,2))," ",$A15),Gesamtdaten!$A:$H,7,FALSE),"")</f>
        <v>559</v>
      </c>
      <c r="O15" s="33" t="s">
        <v>78</v>
      </c>
      <c r="P15" s="33">
        <v>596.86666666666667</v>
      </c>
      <c r="Q15" s="33">
        <v>465.33333333333331</v>
      </c>
    </row>
    <row r="16" spans="1:38" ht="15.75" customHeight="1">
      <c r="A16">
        <v>14</v>
      </c>
      <c r="B16" s="29">
        <f>IFERROR(VLOOKUP(CONCATENATE(TRIM(RIGHT(B$2,2))," ",$A16),Gesamtdaten!$A:$H,7,FALSE),"")</f>
        <v>619</v>
      </c>
      <c r="C16">
        <f>IFERROR(VLOOKUP(CONCATENATE(TRIM(RIGHT(C$2,2))," ",$A16),Gesamtdaten!$A:$H,7,FALSE),"")</f>
        <v>373</v>
      </c>
      <c r="D16" s="29">
        <f>IFERROR(VLOOKUP(CONCATENATE(TRIM(RIGHT(D$2,2))," ",$A16),Gesamtdaten!$A:$H,7,FALSE),"")</f>
        <v>670</v>
      </c>
      <c r="E16" s="29">
        <f>IFERROR(VLOOKUP(CONCATENATE(TRIM(RIGHT(E$2,2))," ",$A16),Gesamtdaten!$A:$H,7,FALSE),"")</f>
        <v>572</v>
      </c>
      <c r="F16">
        <f>IFERROR(VLOOKUP(CONCATENATE(TRIM(RIGHT(F$2,2))," ",$A16),Gesamtdaten!$A:$H,7,FALSE),"")</f>
        <v>728</v>
      </c>
      <c r="G16" s="31">
        <f>IFERROR(VLOOKUP(CONCATENATE(TRIM(RIGHT(G$2,2))," ",$A16),Gesamtdaten!$A:$H,7,FALSE),"")</f>
        <v>774</v>
      </c>
      <c r="H16" s="31">
        <f>IFERROR(VLOOKUP(CONCATENATE(TRIM(RIGHT(H$2,2))," ",$A16),Gesamtdaten!$A:$H,7,FALSE),"")</f>
        <v>437</v>
      </c>
      <c r="I16" s="31">
        <f>IFERROR(VLOOKUP(CONCATENATE(TRIM(RIGHT(I$2,2))," ",$A16),Gesamtdaten!$A:$H,7,FALSE),"")</f>
        <v>543</v>
      </c>
      <c r="J16">
        <f>IFERROR(VLOOKUP(CONCATENATE(TRIM(RIGHT(J$2,2))," ",$A16),Gesamtdaten!$A:$H,7,FALSE),"")</f>
        <v>319</v>
      </c>
      <c r="K16" s="29">
        <f>IFERROR(VLOOKUP(CONCATENATE(TRIM(RIGHT(K$2,2))," ",$A16),Gesamtdaten!$A:$H,7,FALSE),"")</f>
        <v>359</v>
      </c>
      <c r="L16" s="29">
        <f>IFERROR(VLOOKUP(CONCATENATE(TRIM(RIGHT(L$2,2))," ",$A16),Gesamtdaten!$A:$H,7,FALSE),"")</f>
        <v>639</v>
      </c>
      <c r="M16" s="29">
        <f>IFERROR(VLOOKUP(CONCATENATE(TRIM(RIGHT(M$2,2))," ",$A16),Gesamtdaten!$A:$H,7,FALSE),"")</f>
        <v>503</v>
      </c>
      <c r="O16" s="33" t="s">
        <v>79</v>
      </c>
      <c r="P16" s="33">
        <v>604.14285714285711</v>
      </c>
      <c r="Q16" s="33">
        <v>336.4375</v>
      </c>
    </row>
    <row r="17" spans="1:13" ht="15.75" customHeight="1">
      <c r="A17">
        <v>15</v>
      </c>
      <c r="B17" s="29">
        <f>IFERROR(VLOOKUP(CONCATENATE(TRIM(RIGHT(B$2,2))," ",$A17),Gesamtdaten!$A:$H,7,FALSE),"")</f>
        <v>679</v>
      </c>
      <c r="C17">
        <f>IFERROR(VLOOKUP(CONCATENATE(TRIM(RIGHT(C$2,2))," ",$A17),Gesamtdaten!$A:$H,7,FALSE),"")</f>
        <v>406</v>
      </c>
      <c r="D17" s="29">
        <f>IFERROR(VLOOKUP(CONCATENATE(TRIM(RIGHT(D$2,2))," ",$A17),Gesamtdaten!$A:$H,7,FALSE),"")</f>
        <v>680</v>
      </c>
      <c r="E17" s="29">
        <f>IFERROR(VLOOKUP(CONCATENATE(TRIM(RIGHT(E$2,2))," ",$A17),Gesamtdaten!$A:$H,7,FALSE),"")</f>
        <v>504</v>
      </c>
      <c r="F17">
        <f>IFERROR(VLOOKUP(CONCATENATE(TRIM(RIGHT(F$2,2))," ",$A17),Gesamtdaten!$A:$H,7,FALSE),"")</f>
        <v>823</v>
      </c>
      <c r="G17" s="31">
        <f>IFERROR(VLOOKUP(CONCATENATE(TRIM(RIGHT(G$2,2))," ",$A17),Gesamtdaten!$A:$H,7,FALSE),"")</f>
        <v>714</v>
      </c>
      <c r="H17" s="31">
        <f>IFERROR(VLOOKUP(CONCATENATE(TRIM(RIGHT(H$2,2))," ",$A17),Gesamtdaten!$A:$H,7,FALSE),"")</f>
        <v>434</v>
      </c>
      <c r="I17">
        <f>IFERROR(VLOOKUP(CONCATENATE(TRIM(RIGHT(I$2,2))," ",$A17),Gesamtdaten!$A:$H,7,FALSE),"")</f>
        <v>544</v>
      </c>
      <c r="J17">
        <f>IFERROR(VLOOKUP(CONCATENATE(TRIM(RIGHT(J$2,2))," ",$A17),Gesamtdaten!$A:$H,7,FALSE),"")</f>
        <v>451</v>
      </c>
      <c r="K17">
        <f>IFERROR(VLOOKUP(CONCATENATE(TRIM(RIGHT(K$2,2))," ",$A17),Gesamtdaten!$A:$H,7,FALSE),"")</f>
        <v>450</v>
      </c>
      <c r="L17" s="29">
        <f>IFERROR(VLOOKUP(CONCATENATE(TRIM(RIGHT(L$2,2))," ",$A17),Gesamtdaten!$A:$H,7,FALSE),"")</f>
        <v>568</v>
      </c>
      <c r="M17">
        <f>IFERROR(VLOOKUP(CONCATENATE(TRIM(RIGHT(M$2,2))," ",$A17),Gesamtdaten!$A:$H,7,FALSE),"")</f>
        <v>283</v>
      </c>
    </row>
    <row r="18" spans="1:13" ht="15.75" customHeight="1">
      <c r="A18">
        <v>16</v>
      </c>
      <c r="B18" s="29">
        <f>IFERROR(VLOOKUP(CONCATENATE(TRIM(RIGHT(B$2,2))," ",$A18),Gesamtdaten!$A:$H,7,FALSE),"")</f>
        <v>674</v>
      </c>
      <c r="C18">
        <f>IFERROR(VLOOKUP(CONCATENATE(TRIM(RIGHT(C$2,2))," ",$A18),Gesamtdaten!$A:$H,7,FALSE),"")</f>
        <v>490</v>
      </c>
      <c r="D18">
        <f>IFERROR(VLOOKUP(CONCATENATE(TRIM(RIGHT(D$2,2))," ",$A18),Gesamtdaten!$A:$H,7,FALSE),"")</f>
        <v>476</v>
      </c>
      <c r="E18" s="29">
        <f>IFERROR(VLOOKUP(CONCATENATE(TRIM(RIGHT(E$2,2))," ",$A18),Gesamtdaten!$A:$H,7,FALSE),"")</f>
        <v>698</v>
      </c>
      <c r="F18">
        <f>IFERROR(VLOOKUP(CONCATENATE(TRIM(RIGHT(F$2,2))," ",$A18),Gesamtdaten!$A:$H,7,FALSE),"")</f>
        <v>474</v>
      </c>
      <c r="G18">
        <f>IFERROR(VLOOKUP(CONCATENATE(TRIM(RIGHT(G$2,2))," ",$A18),Gesamtdaten!$A:$H,7,FALSE),"")</f>
        <v>452</v>
      </c>
      <c r="H18" s="31">
        <f>IFERROR(VLOOKUP(CONCATENATE(TRIM(RIGHT(H$2,2))," ",$A18),Gesamtdaten!$A:$H,7,FALSE),"")</f>
        <v>581</v>
      </c>
      <c r="I18">
        <f>IFERROR(VLOOKUP(CONCATENATE(TRIM(RIGHT(I$2,2))," ",$A18),Gesamtdaten!$A:$H,7,FALSE),"")</f>
        <v>304</v>
      </c>
      <c r="J18">
        <f>IFERROR(VLOOKUP(CONCATENATE(TRIM(RIGHT(J$2,2))," ",$A18),Gesamtdaten!$A:$H,7,FALSE),"")</f>
        <v>375</v>
      </c>
      <c r="K18">
        <f>IFERROR(VLOOKUP(CONCATENATE(TRIM(RIGHT(K$2,2))," ",$A18),Gesamtdaten!$A:$H,7,FALSE),"")</f>
        <v>324</v>
      </c>
      <c r="L18">
        <f>IFERROR(VLOOKUP(CONCATENATE(TRIM(RIGHT(L$2,2))," ",$A18),Gesamtdaten!$A:$H,7,FALSE),"")</f>
        <v>2385</v>
      </c>
      <c r="M18">
        <f>IFERROR(VLOOKUP(CONCATENATE(TRIM(RIGHT(M$2,2))," ",$A18),Gesamtdaten!$A:$H,7,FALSE),"")</f>
        <v>270</v>
      </c>
    </row>
    <row r="19" spans="1:13" ht="15.75" customHeight="1">
      <c r="A19">
        <v>17</v>
      </c>
      <c r="B19" s="29">
        <f>IFERROR(VLOOKUP(CONCATENATE(TRIM(RIGHT(B$2,2))," ",$A19),Gesamtdaten!$A:$H,7,FALSE),"")</f>
        <v>634</v>
      </c>
      <c r="C19">
        <f>IFERROR(VLOOKUP(CONCATENATE(TRIM(RIGHT(C$2,2))," ",$A19),Gesamtdaten!$A:$H,7,FALSE),"")</f>
        <v>397</v>
      </c>
      <c r="D19">
        <f>IFERROR(VLOOKUP(CONCATENATE(TRIM(RIGHT(D$2,2))," ",$A19),Gesamtdaten!$A:$H,7,FALSE),"")</f>
        <v>470</v>
      </c>
      <c r="E19">
        <f>IFERROR(VLOOKUP(CONCATENATE(TRIM(RIGHT(E$2,2))," ",$A19),Gesamtdaten!$A:$H,7,FALSE),"")</f>
        <v>586</v>
      </c>
      <c r="F19">
        <f>IFERROR(VLOOKUP(CONCATENATE(TRIM(RIGHT(F$2,2))," ",$A19),Gesamtdaten!$A:$H,7,FALSE),"")</f>
        <v>557</v>
      </c>
      <c r="G19">
        <f>IFERROR(VLOOKUP(CONCATENATE(TRIM(RIGHT(G$2,2))," ",$A19),Gesamtdaten!$A:$H,7,FALSE),"")</f>
        <v>344</v>
      </c>
      <c r="H19" s="31">
        <f>IFERROR(VLOOKUP(CONCATENATE(TRIM(RIGHT(H$2,2))," ",$A19),Gesamtdaten!$A:$H,7,FALSE),"")</f>
        <v>475</v>
      </c>
      <c r="I19">
        <f>IFERROR(VLOOKUP(CONCATENATE(TRIM(RIGHT(I$2,2))," ",$A19),Gesamtdaten!$A:$H,7,FALSE),"")</f>
        <v>338</v>
      </c>
      <c r="J19">
        <f>IFERROR(VLOOKUP(CONCATENATE(TRIM(RIGHT(J$2,2))," ",$A19),Gesamtdaten!$A:$H,7,FALSE),"")</f>
        <v>280</v>
      </c>
      <c r="K19">
        <f>IFERROR(VLOOKUP(CONCATENATE(TRIM(RIGHT(K$2,2))," ",$A19),Gesamtdaten!$A:$H,7,FALSE),"")</f>
        <v>284</v>
      </c>
      <c r="L19">
        <f>IFERROR(VLOOKUP(CONCATENATE(TRIM(RIGHT(L$2,2))," ",$A19),Gesamtdaten!$A:$H,7,FALSE),"")</f>
        <v>314</v>
      </c>
      <c r="M19">
        <f>IFERROR(VLOOKUP(CONCATENATE(TRIM(RIGHT(M$2,2))," ",$A19),Gesamtdaten!$A:$H,7,FALSE),"")</f>
        <v>265</v>
      </c>
    </row>
    <row r="20" spans="1:13" ht="15.75" customHeight="1">
      <c r="A20">
        <v>18</v>
      </c>
      <c r="B20">
        <f>IFERROR(VLOOKUP(CONCATENATE(TRIM(RIGHT(B$2,2))," ",$A20),Gesamtdaten!$A:$H,7,FALSE),"")</f>
        <v>704</v>
      </c>
      <c r="C20">
        <f>IFERROR(VLOOKUP(CONCATENATE(TRIM(RIGHT(C$2,2))," ",$A20),Gesamtdaten!$A:$H,7,FALSE),"")</f>
        <v>572</v>
      </c>
      <c r="D20">
        <f>IFERROR(VLOOKUP(CONCATENATE(TRIM(RIGHT(D$2,2))," ",$A20),Gesamtdaten!$A:$H,7,FALSE),"")</f>
        <v>302</v>
      </c>
      <c r="E20">
        <f>IFERROR(VLOOKUP(CONCATENATE(TRIM(RIGHT(E$2,2))," ",$A20),Gesamtdaten!$A:$H,7,FALSE),"")</f>
        <v>284</v>
      </c>
      <c r="F20">
        <f>IFERROR(VLOOKUP(CONCATENATE(TRIM(RIGHT(F$2,2))," ",$A20),Gesamtdaten!$A:$H,7,FALSE),"")</f>
        <v>801</v>
      </c>
      <c r="G20">
        <f>IFERROR(VLOOKUP(CONCATENATE(TRIM(RIGHT(G$2,2))," ",$A20),Gesamtdaten!$A:$H,7,FALSE),"")</f>
        <v>478</v>
      </c>
      <c r="H20" s="31">
        <f>IFERROR(VLOOKUP(CONCATENATE(TRIM(RIGHT(H$2,2))," ",$A20),Gesamtdaten!$A:$H,7,FALSE),"")</f>
        <v>450</v>
      </c>
      <c r="I20">
        <f>IFERROR(VLOOKUP(CONCATENATE(TRIM(RIGHT(I$2,2))," ",$A20),Gesamtdaten!$A:$H,7,FALSE),"")</f>
        <v>393</v>
      </c>
      <c r="J20">
        <f>IFERROR(VLOOKUP(CONCATENATE(TRIM(RIGHT(J$2,2))," ",$A20),Gesamtdaten!$A:$H,7,FALSE),"")</f>
        <v>285</v>
      </c>
      <c r="K20">
        <f>IFERROR(VLOOKUP(CONCATENATE(TRIM(RIGHT(K$2,2))," ",$A20),Gesamtdaten!$A:$H,7,FALSE),"")</f>
        <v>294</v>
      </c>
      <c r="L20">
        <f>IFERROR(VLOOKUP(CONCATENATE(TRIM(RIGHT(L$2,2))," ",$A20),Gesamtdaten!$A:$H,7,FALSE),"")</f>
        <v>320</v>
      </c>
      <c r="M20">
        <f>IFERROR(VLOOKUP(CONCATENATE(TRIM(RIGHT(M$2,2))," ",$A20),Gesamtdaten!$A:$H,7,FALSE),"")</f>
        <v>303</v>
      </c>
    </row>
    <row r="21" spans="1:13" ht="15.75" customHeight="1">
      <c r="A21">
        <v>19</v>
      </c>
      <c r="B21">
        <f>IFERROR(VLOOKUP(CONCATENATE(TRIM(RIGHT(B$2,2))," ",$A21),Gesamtdaten!$A:$H,7,FALSE),"")</f>
        <v>533</v>
      </c>
      <c r="C21">
        <f>IFERROR(VLOOKUP(CONCATENATE(TRIM(RIGHT(C$2,2))," ",$A21),Gesamtdaten!$A:$H,7,FALSE),"")</f>
        <v>492</v>
      </c>
      <c r="D21">
        <f>IFERROR(VLOOKUP(CONCATENATE(TRIM(RIGHT(D$2,2))," ",$A21),Gesamtdaten!$A:$H,7,FALSE),"")</f>
        <v>372</v>
      </c>
      <c r="E21">
        <f>IFERROR(VLOOKUP(CONCATENATE(TRIM(RIGHT(E$2,2))," ",$A21),Gesamtdaten!$A:$H,7,FALSE),"")</f>
        <v>274</v>
      </c>
      <c r="F21">
        <f>IFERROR(VLOOKUP(CONCATENATE(TRIM(RIGHT(F$2,2))," ",$A21),Gesamtdaten!$A:$H,7,FALSE),"")</f>
        <v>774</v>
      </c>
      <c r="G21">
        <f>IFERROR(VLOOKUP(CONCATENATE(TRIM(RIGHT(G$2,2))," ",$A21),Gesamtdaten!$A:$H,7,FALSE),"")</f>
        <v>332</v>
      </c>
      <c r="H21" s="31">
        <f>IFERROR(VLOOKUP(CONCATENATE(TRIM(RIGHT(H$2,2))," ",$A21),Gesamtdaten!$A:$H,7,FALSE),"")</f>
        <v>771</v>
      </c>
      <c r="I21">
        <f>IFERROR(VLOOKUP(CONCATENATE(TRIM(RIGHT(I$2,2))," ",$A21),Gesamtdaten!$A:$H,7,FALSE),"")</f>
        <v>305</v>
      </c>
      <c r="J21">
        <f>IFERROR(VLOOKUP(CONCATENATE(TRIM(RIGHT(J$2,2))," ",$A21),Gesamtdaten!$A:$H,7,FALSE),"")</f>
        <v>370</v>
      </c>
      <c r="K21">
        <f>IFERROR(VLOOKUP(CONCATENATE(TRIM(RIGHT(K$2,2))," ",$A21),Gesamtdaten!$A:$H,7,FALSE),"")</f>
        <v>308</v>
      </c>
      <c r="L21">
        <f>IFERROR(VLOOKUP(CONCATENATE(TRIM(RIGHT(L$2,2))," ",$A21),Gesamtdaten!$A:$H,7,FALSE),"")</f>
        <v>291</v>
      </c>
      <c r="M21">
        <f>IFERROR(VLOOKUP(CONCATENATE(TRIM(RIGHT(M$2,2))," ",$A21),Gesamtdaten!$A:$H,7,FALSE),"")</f>
        <v>331</v>
      </c>
    </row>
    <row r="22" spans="1:13" ht="15.75" customHeight="1">
      <c r="A22">
        <v>20</v>
      </c>
      <c r="B22">
        <f>IFERROR(VLOOKUP(CONCATENATE(TRIM(RIGHT(B$2,2))," ",$A22),Gesamtdaten!$A:$H,7,FALSE),"")</f>
        <v>412</v>
      </c>
      <c r="C22">
        <f>IFERROR(VLOOKUP(CONCATENATE(TRIM(RIGHT(C$2,2))," ",$A22),Gesamtdaten!$A:$H,7,FALSE),"")</f>
        <v>378</v>
      </c>
      <c r="D22">
        <f>IFERROR(VLOOKUP(CONCATENATE(TRIM(RIGHT(D$2,2))," ",$A22),Gesamtdaten!$A:$H,7,FALSE),"")</f>
        <v>444</v>
      </c>
      <c r="E22">
        <f>IFERROR(VLOOKUP(CONCATENATE(TRIM(RIGHT(E$2,2))," ",$A22),Gesamtdaten!$A:$H,7,FALSE),"")</f>
        <v>290</v>
      </c>
      <c r="F22">
        <f>IFERROR(VLOOKUP(CONCATENATE(TRIM(RIGHT(F$2,2))," ",$A22),Gesamtdaten!$A:$H,7,FALSE),"")</f>
        <v>583</v>
      </c>
      <c r="G22">
        <f>IFERROR(VLOOKUP(CONCATENATE(TRIM(RIGHT(G$2,2))," ",$A22),Gesamtdaten!$A:$H,7,FALSE),"")</f>
        <v>374</v>
      </c>
      <c r="H22" s="31">
        <f>IFERROR(VLOOKUP(CONCATENATE(TRIM(RIGHT(H$2,2))," ",$A22),Gesamtdaten!$A:$H,7,FALSE),"")</f>
        <v>513</v>
      </c>
      <c r="I22">
        <f>IFERROR(VLOOKUP(CONCATENATE(TRIM(RIGHT(I$2,2))," ",$A22),Gesamtdaten!$A:$H,7,FALSE),"")</f>
        <v>361</v>
      </c>
      <c r="J22">
        <f>IFERROR(VLOOKUP(CONCATENATE(TRIM(RIGHT(J$2,2))," ",$A22),Gesamtdaten!$A:$H,7,FALSE),"")</f>
        <v>266</v>
      </c>
      <c r="K22">
        <f>IFERROR(VLOOKUP(CONCATENATE(TRIM(RIGHT(K$2,2))," ",$A22),Gesamtdaten!$A:$H,7,FALSE),"")</f>
        <v>345</v>
      </c>
      <c r="L22">
        <f>IFERROR(VLOOKUP(CONCATENATE(TRIM(RIGHT(L$2,2))," ",$A22),Gesamtdaten!$A:$H,7,FALSE),"")</f>
        <v>310</v>
      </c>
      <c r="M22">
        <f>IFERROR(VLOOKUP(CONCATENATE(TRIM(RIGHT(M$2,2))," ",$A22),Gesamtdaten!$A:$H,7,FALSE),"")</f>
        <v>353</v>
      </c>
    </row>
    <row r="23" spans="1:13" ht="15.75" customHeight="1">
      <c r="A23">
        <v>21</v>
      </c>
      <c r="B23">
        <f>IFERROR(VLOOKUP(CONCATENATE(TRIM(RIGHT(B$2,2))," ",$A23),Gesamtdaten!$A:$H,7,FALSE),"")</f>
        <v>411</v>
      </c>
      <c r="C23">
        <f>IFERROR(VLOOKUP(CONCATENATE(TRIM(RIGHT(C$2,2))," ",$A23),Gesamtdaten!$A:$H,7,FALSE),"")</f>
        <v>372</v>
      </c>
      <c r="D23">
        <f>IFERROR(VLOOKUP(CONCATENATE(TRIM(RIGHT(D$2,2))," ",$A23),Gesamtdaten!$A:$H,7,FALSE),"")</f>
        <v>332</v>
      </c>
      <c r="E23">
        <f>IFERROR(VLOOKUP(CONCATENATE(TRIM(RIGHT(E$2,2))," ",$A23),Gesamtdaten!$A:$H,7,FALSE),"")</f>
        <v>382</v>
      </c>
      <c r="F23">
        <f>IFERROR(VLOOKUP(CONCATENATE(TRIM(RIGHT(F$2,2))," ",$A23),Gesamtdaten!$A:$H,7,FALSE),"")</f>
        <v>530</v>
      </c>
      <c r="G23">
        <f>IFERROR(VLOOKUP(CONCATENATE(TRIM(RIGHT(G$2,2))," ",$A23),Gesamtdaten!$A:$H,7,FALSE),"")</f>
        <v>386</v>
      </c>
      <c r="H23">
        <f>IFERROR(VLOOKUP(CONCATENATE(TRIM(RIGHT(H$2,2))," ",$A23),Gesamtdaten!$A:$H,7,FALSE),"")</f>
        <v>1091</v>
      </c>
      <c r="I23">
        <f>IFERROR(VLOOKUP(CONCATENATE(TRIM(RIGHT(I$2,2))," ",$A23),Gesamtdaten!$A:$H,7,FALSE),"")</f>
        <v>296</v>
      </c>
      <c r="J23">
        <f>IFERROR(VLOOKUP(CONCATENATE(TRIM(RIGHT(J$2,2))," ",$A23),Gesamtdaten!$A:$H,7,FALSE),"")</f>
        <v>262</v>
      </c>
      <c r="K23">
        <f>IFERROR(VLOOKUP(CONCATENATE(TRIM(RIGHT(K$2,2))," ",$A23),Gesamtdaten!$A:$H,7,FALSE),"")</f>
        <v>288</v>
      </c>
      <c r="L23">
        <f>IFERROR(VLOOKUP(CONCATENATE(TRIM(RIGHT(L$2,2))," ",$A23),Gesamtdaten!$A:$H,7,FALSE),"")</f>
        <v>291</v>
      </c>
      <c r="M23">
        <f>IFERROR(VLOOKUP(CONCATENATE(TRIM(RIGHT(M$2,2))," ",$A23),Gesamtdaten!$A:$H,7,FALSE),"")</f>
        <v>337</v>
      </c>
    </row>
    <row r="24" spans="1:13" ht="15.75" customHeight="1">
      <c r="A24">
        <v>22</v>
      </c>
      <c r="B24">
        <f>IFERROR(VLOOKUP(CONCATENATE(TRIM(RIGHT(B$2,2))," ",$A24),Gesamtdaten!$A:$H,7,FALSE),"")</f>
        <v>379</v>
      </c>
      <c r="C24">
        <f>IFERROR(VLOOKUP(CONCATENATE(TRIM(RIGHT(C$2,2))," ",$A24),Gesamtdaten!$A:$H,7,FALSE),"")</f>
        <v>487</v>
      </c>
      <c r="D24">
        <f>IFERROR(VLOOKUP(CONCATENATE(TRIM(RIGHT(D$2,2))," ",$A24),Gesamtdaten!$A:$H,7,FALSE),"")</f>
        <v>394</v>
      </c>
      <c r="E24">
        <f>IFERROR(VLOOKUP(CONCATENATE(TRIM(RIGHT(E$2,2))," ",$A24),Gesamtdaten!$A:$H,7,FALSE),"")</f>
        <v>352</v>
      </c>
      <c r="F24">
        <f>IFERROR(VLOOKUP(CONCATENATE(TRIM(RIGHT(F$2,2))," ",$A24),Gesamtdaten!$A:$H,7,FALSE),"")</f>
        <v>474</v>
      </c>
      <c r="G24">
        <f>IFERROR(VLOOKUP(CONCATENATE(TRIM(RIGHT(G$2,2))," ",$A24),Gesamtdaten!$A:$H,7,FALSE),"")</f>
        <v>382</v>
      </c>
      <c r="H24">
        <f>IFERROR(VLOOKUP(CONCATENATE(TRIM(RIGHT(H$2,2))," ",$A24),Gesamtdaten!$A:$H,7,FALSE),"")</f>
        <v>579</v>
      </c>
      <c r="I24">
        <f>IFERROR(VLOOKUP(CONCATENATE(TRIM(RIGHT(I$2,2))," ",$A24),Gesamtdaten!$A:$H,7,FALSE),"")</f>
        <v>356</v>
      </c>
      <c r="J24">
        <f>IFERROR(VLOOKUP(CONCATENATE(TRIM(RIGHT(J$2,2))," ",$A24),Gesamtdaten!$A:$H,7,FALSE),"")</f>
        <v>249</v>
      </c>
      <c r="K24">
        <f>IFERROR(VLOOKUP(CONCATENATE(TRIM(RIGHT(K$2,2))," ",$A24),Gesamtdaten!$A:$H,7,FALSE),"")</f>
        <v>275</v>
      </c>
      <c r="L24">
        <f>IFERROR(VLOOKUP(CONCATENATE(TRIM(RIGHT(L$2,2))," ",$A24),Gesamtdaten!$A:$H,7,FALSE),"")</f>
        <v>314</v>
      </c>
      <c r="M24">
        <f>IFERROR(VLOOKUP(CONCATENATE(TRIM(RIGHT(M$2,2))," ",$A24),Gesamtdaten!$A:$H,7,FALSE),"")</f>
        <v>403</v>
      </c>
    </row>
    <row r="25" spans="1:13" ht="15.75" customHeight="1">
      <c r="A25">
        <v>23</v>
      </c>
      <c r="B25">
        <f>IFERROR(VLOOKUP(CONCATENATE(TRIM(RIGHT(B$2,2))," ",$A25),Gesamtdaten!$A:$H,7,FALSE),"")</f>
        <v>472</v>
      </c>
      <c r="C25">
        <f>IFERROR(VLOOKUP(CONCATENATE(TRIM(RIGHT(C$2,2))," ",$A25),Gesamtdaten!$A:$H,7,FALSE),"")</f>
        <v>377</v>
      </c>
      <c r="D25">
        <f>IFERROR(VLOOKUP(CONCATENATE(TRIM(RIGHT(D$2,2))," ",$A25),Gesamtdaten!$A:$H,7,FALSE),"")</f>
        <v>374</v>
      </c>
      <c r="E25">
        <f>IFERROR(VLOOKUP(CONCATENATE(TRIM(RIGHT(E$2,2))," ",$A25),Gesamtdaten!$A:$H,7,FALSE),"")</f>
        <v>262</v>
      </c>
      <c r="F25">
        <f>IFERROR(VLOOKUP(CONCATENATE(TRIM(RIGHT(F$2,2))," ",$A25),Gesamtdaten!$A:$H,7,FALSE),"")</f>
        <v>514</v>
      </c>
      <c r="G25">
        <f>IFERROR(VLOOKUP(CONCATENATE(TRIM(RIGHT(G$2,2))," ",$A25),Gesamtdaten!$A:$H,7,FALSE),"")</f>
        <v>458</v>
      </c>
      <c r="H25">
        <f>IFERROR(VLOOKUP(CONCATENATE(TRIM(RIGHT(H$2,2))," ",$A25),Gesamtdaten!$A:$H,7,FALSE),"")</f>
        <v>417</v>
      </c>
      <c r="I25">
        <f>IFERROR(VLOOKUP(CONCATENATE(TRIM(RIGHT(I$2,2))," ",$A25),Gesamtdaten!$A:$H,7,FALSE),"")</f>
        <v>276</v>
      </c>
      <c r="J25">
        <f>IFERROR(VLOOKUP(CONCATENATE(TRIM(RIGHT(J$2,2))," ",$A25),Gesamtdaten!$A:$H,7,FALSE),"")</f>
        <v>306</v>
      </c>
      <c r="K25">
        <f>IFERROR(VLOOKUP(CONCATENATE(TRIM(RIGHT(K$2,2))," ",$A25),Gesamtdaten!$A:$H,7,FALSE),"")</f>
        <v>329</v>
      </c>
      <c r="L25">
        <f>IFERROR(VLOOKUP(CONCATENATE(TRIM(RIGHT(L$2,2))," ",$A25),Gesamtdaten!$A:$H,7,FALSE),"")</f>
        <v>312</v>
      </c>
      <c r="M25">
        <f>IFERROR(VLOOKUP(CONCATENATE(TRIM(RIGHT(M$2,2))," ",$A25),Gesamtdaten!$A:$H,7,FALSE),"")</f>
        <v>306</v>
      </c>
    </row>
    <row r="26" spans="1:13" ht="15.75" customHeight="1">
      <c r="A26">
        <v>24</v>
      </c>
      <c r="B26">
        <f>IFERROR(VLOOKUP(CONCATENATE(TRIM(RIGHT(B$2,2))," ",$A26),Gesamtdaten!$A:$H,7,FALSE),"")</f>
        <v>371</v>
      </c>
      <c r="C26">
        <f>IFERROR(VLOOKUP(CONCATENATE(TRIM(RIGHT(C$2,2))," ",$A26),Gesamtdaten!$A:$H,7,FALSE),"")</f>
        <v>301</v>
      </c>
      <c r="D26">
        <f>IFERROR(VLOOKUP(CONCATENATE(TRIM(RIGHT(D$2,2))," ",$A26),Gesamtdaten!$A:$H,7,FALSE),"")</f>
        <v>330</v>
      </c>
      <c r="E26">
        <f>IFERROR(VLOOKUP(CONCATENATE(TRIM(RIGHT(E$2,2))," ",$A26),Gesamtdaten!$A:$H,7,FALSE),"")</f>
        <v>246</v>
      </c>
      <c r="F26">
        <f>IFERROR(VLOOKUP(CONCATENATE(TRIM(RIGHT(F$2,2))," ",$A26),Gesamtdaten!$A:$H,7,FALSE),"")</f>
        <v>448</v>
      </c>
      <c r="G26">
        <f>IFERROR(VLOOKUP(CONCATENATE(TRIM(RIGHT(G$2,2))," ",$A26),Gesamtdaten!$A:$H,7,FALSE),"")</f>
        <v>388</v>
      </c>
      <c r="H26">
        <f>IFERROR(VLOOKUP(CONCATENATE(TRIM(RIGHT(H$2,2))," ",$A26),Gesamtdaten!$A:$H,7,FALSE),"")</f>
        <v>375</v>
      </c>
      <c r="I26">
        <f>IFERROR(VLOOKUP(CONCATENATE(TRIM(RIGHT(I$2,2))," ",$A26),Gesamtdaten!$A:$H,7,FALSE),"")</f>
        <v>329</v>
      </c>
      <c r="J26">
        <f>IFERROR(VLOOKUP(CONCATENATE(TRIM(RIGHT(J$2,2))," ",$A26),Gesamtdaten!$A:$H,7,FALSE),"")</f>
        <v>245</v>
      </c>
      <c r="K26">
        <f>IFERROR(VLOOKUP(CONCATENATE(TRIM(RIGHT(K$2,2))," ",$A26),Gesamtdaten!$A:$H,7,FALSE),"")</f>
        <v>269</v>
      </c>
      <c r="L26">
        <f>IFERROR(VLOOKUP(CONCATENATE(TRIM(RIGHT(L$2,2))," ",$A26),Gesamtdaten!$A:$H,7,FALSE),"")</f>
        <v>339</v>
      </c>
      <c r="M26">
        <f>IFERROR(VLOOKUP(CONCATENATE(TRIM(RIGHT(M$2,2))," ",$A26),Gesamtdaten!$A:$H,7,FALSE),"")</f>
        <v>354</v>
      </c>
    </row>
    <row r="27" spans="1:13" ht="15.75" customHeight="1">
      <c r="A27">
        <v>25</v>
      </c>
      <c r="B27">
        <f>IFERROR(VLOOKUP(CONCATENATE(TRIM(RIGHT(B$2,2))," ",$A27),Gesamtdaten!$A:$H,7,FALSE),"")</f>
        <v>537</v>
      </c>
      <c r="C27">
        <f>IFERROR(VLOOKUP(CONCATENATE(TRIM(RIGHT(C$2,2))," ",$A27),Gesamtdaten!$A:$H,7,FALSE),"")</f>
        <v>410</v>
      </c>
      <c r="D27">
        <f>IFERROR(VLOOKUP(CONCATENATE(TRIM(RIGHT(D$2,2))," ",$A27),Gesamtdaten!$A:$H,7,FALSE),"")</f>
        <v>1092</v>
      </c>
      <c r="E27">
        <f>IFERROR(VLOOKUP(CONCATENATE(TRIM(RIGHT(E$2,2))," ",$A27),Gesamtdaten!$A:$H,7,FALSE),"")</f>
        <v>292</v>
      </c>
      <c r="F27">
        <f>IFERROR(VLOOKUP(CONCATENATE(TRIM(RIGHT(F$2,2))," ",$A27),Gesamtdaten!$A:$H,7,FALSE),"")</f>
        <v>587</v>
      </c>
      <c r="G27">
        <f>IFERROR(VLOOKUP(CONCATENATE(TRIM(RIGHT(G$2,2))," ",$A27),Gesamtdaten!$A:$H,7,FALSE),"")</f>
        <v>350</v>
      </c>
      <c r="H27">
        <f>IFERROR(VLOOKUP(CONCATENATE(TRIM(RIGHT(H$2,2))," ",$A27),Gesamtdaten!$A:$H,7,FALSE),"")</f>
        <v>298</v>
      </c>
      <c r="I27">
        <f>IFERROR(VLOOKUP(CONCATENATE(TRIM(RIGHT(I$2,2))," ",$A27),Gesamtdaten!$A:$H,7,FALSE),"")</f>
        <v>351</v>
      </c>
      <c r="J27">
        <f>IFERROR(VLOOKUP(CONCATENATE(TRIM(RIGHT(J$2,2))," ",$A27),Gesamtdaten!$A:$H,7,FALSE),"")</f>
        <v>251</v>
      </c>
      <c r="K27">
        <f>IFERROR(VLOOKUP(CONCATENATE(TRIM(RIGHT(K$2,2))," ",$A27),Gesamtdaten!$A:$H,7,FALSE),"")</f>
        <v>258</v>
      </c>
      <c r="L27">
        <f>IFERROR(VLOOKUP(CONCATENATE(TRIM(RIGHT(L$2,2))," ",$A27),Gesamtdaten!$A:$H,7,FALSE),"")</f>
        <v>302</v>
      </c>
      <c r="M27">
        <f>IFERROR(VLOOKUP(CONCATENATE(TRIM(RIGHT(M$2,2))," ",$A27),Gesamtdaten!$A:$H,7,FALSE),"")</f>
        <v>422</v>
      </c>
    </row>
    <row r="28" spans="1:13" ht="15.75" customHeight="1">
      <c r="A28">
        <v>26</v>
      </c>
      <c r="B28">
        <f>IFERROR(VLOOKUP(CONCATENATE(TRIM(RIGHT(B$2,2))," ",$A28),Gesamtdaten!$A:$H,7,FALSE),"")</f>
        <v>378</v>
      </c>
      <c r="C28">
        <f>IFERROR(VLOOKUP(CONCATENATE(TRIM(RIGHT(C$2,2))," ",$A28),Gesamtdaten!$A:$H,7,FALSE),"")</f>
        <v>416</v>
      </c>
      <c r="D28">
        <f>IFERROR(VLOOKUP(CONCATENATE(TRIM(RIGHT(D$2,2))," ",$A28),Gesamtdaten!$A:$H,7,FALSE),"")</f>
        <v>400</v>
      </c>
      <c r="E28">
        <f>IFERROR(VLOOKUP(CONCATENATE(TRIM(RIGHT(E$2,2))," ",$A28),Gesamtdaten!$A:$H,7,FALSE),"")</f>
        <v>366</v>
      </c>
      <c r="F28">
        <f>IFERROR(VLOOKUP(CONCATENATE(TRIM(RIGHT(F$2,2))," ",$A28),Gesamtdaten!$A:$H,7,FALSE),"")</f>
        <v>408</v>
      </c>
      <c r="G28">
        <f>IFERROR(VLOOKUP(CONCATENATE(TRIM(RIGHT(G$2,2))," ",$A28),Gesamtdaten!$A:$H,7,FALSE),"")</f>
        <v>320</v>
      </c>
      <c r="H28">
        <f>IFERROR(VLOOKUP(CONCATENATE(TRIM(RIGHT(H$2,2))," ",$A28),Gesamtdaten!$A:$H,7,FALSE),"")</f>
        <v>609</v>
      </c>
      <c r="I28">
        <f>IFERROR(VLOOKUP(CONCATENATE(TRIM(RIGHT(I$2,2))," ",$A28),Gesamtdaten!$A:$H,7,FALSE),"")</f>
        <v>256</v>
      </c>
      <c r="J28">
        <f>IFERROR(VLOOKUP(CONCATENATE(TRIM(RIGHT(J$2,2))," ",$A28),Gesamtdaten!$A:$H,7,FALSE),"")</f>
        <v>367</v>
      </c>
      <c r="K28">
        <f>IFERROR(VLOOKUP(CONCATENATE(TRIM(RIGHT(K$2,2))," ",$A28),Gesamtdaten!$A:$H,7,FALSE),"")</f>
        <v>303</v>
      </c>
      <c r="L28">
        <f>IFERROR(VLOOKUP(CONCATENATE(TRIM(RIGHT(L$2,2))," ",$A28),Gesamtdaten!$A:$H,7,FALSE),"")</f>
        <v>405</v>
      </c>
      <c r="M28">
        <f>IFERROR(VLOOKUP(CONCATENATE(TRIM(RIGHT(M$2,2))," ",$A28),Gesamtdaten!$A:$H,7,FALSE),"")</f>
        <v>394</v>
      </c>
    </row>
    <row r="29" spans="1:13" ht="15.75" customHeight="1">
      <c r="A29">
        <v>27</v>
      </c>
      <c r="B29">
        <f>IFERROR(VLOOKUP(CONCATENATE(TRIM(RIGHT(B$2,2))," ",$A29),Gesamtdaten!$A:$H,7,FALSE),"")</f>
        <v>467</v>
      </c>
      <c r="C29">
        <f>IFERROR(VLOOKUP(CONCATENATE(TRIM(RIGHT(C$2,2))," ",$A29),Gesamtdaten!$A:$H,7,FALSE),"")</f>
        <v>459</v>
      </c>
      <c r="D29">
        <f>IFERROR(VLOOKUP(CONCATENATE(TRIM(RIGHT(D$2,2))," ",$A29),Gesamtdaten!$A:$H,7,FALSE),"")</f>
        <v>360</v>
      </c>
      <c r="E29">
        <f>IFERROR(VLOOKUP(CONCATENATE(TRIM(RIGHT(E$2,2))," ",$A29),Gesamtdaten!$A:$H,7,FALSE),"")</f>
        <v>230</v>
      </c>
      <c r="F29">
        <f>IFERROR(VLOOKUP(CONCATENATE(TRIM(RIGHT(F$2,2))," ",$A29),Gesamtdaten!$A:$H,7,FALSE),"")</f>
        <v>384</v>
      </c>
      <c r="G29">
        <f>IFERROR(VLOOKUP(CONCATENATE(TRIM(RIGHT(G$2,2))," ",$A29),Gesamtdaten!$A:$H,7,FALSE),"")</f>
        <v>358</v>
      </c>
      <c r="H29">
        <f>IFERROR(VLOOKUP(CONCATENATE(TRIM(RIGHT(H$2,2))," ",$A29),Gesamtdaten!$A:$H,7,FALSE),"")</f>
        <v>393</v>
      </c>
      <c r="I29">
        <f>IFERROR(VLOOKUP(CONCATENATE(TRIM(RIGHT(I$2,2))," ",$A29),Gesamtdaten!$A:$H,7,FALSE),"")</f>
        <v>318</v>
      </c>
      <c r="J29">
        <f>IFERROR(VLOOKUP(CONCATENATE(TRIM(RIGHT(J$2,2))," ",$A29),Gesamtdaten!$A:$H,7,FALSE),"")</f>
        <v>356</v>
      </c>
      <c r="K29">
        <f>IFERROR(VLOOKUP(CONCATENATE(TRIM(RIGHT(K$2,2))," ",$A29),Gesamtdaten!$A:$H,7,FALSE),"")</f>
        <v>272</v>
      </c>
      <c r="L29">
        <f>IFERROR(VLOOKUP(CONCATENATE(TRIM(RIGHT(L$2,2))," ",$A29),Gesamtdaten!$A:$H,7,FALSE),"")</f>
        <v>381</v>
      </c>
      <c r="M29">
        <f>IFERROR(VLOOKUP(CONCATENATE(TRIM(RIGHT(M$2,2))," ",$A29),Gesamtdaten!$A:$H,7,FALSE),"")</f>
        <v>373</v>
      </c>
    </row>
    <row r="30" spans="1:13" ht="15.75" customHeight="1">
      <c r="A30">
        <v>28</v>
      </c>
      <c r="B30">
        <f>IFERROR(VLOOKUP(CONCATENATE(TRIM(RIGHT(B$2,2))," ",$A30),Gesamtdaten!$A:$H,7,FALSE),"")</f>
        <v>342</v>
      </c>
      <c r="C30">
        <f>IFERROR(VLOOKUP(CONCATENATE(TRIM(RIGHT(C$2,2))," ",$A30),Gesamtdaten!$A:$H,7,FALSE),"")</f>
        <v>604</v>
      </c>
      <c r="D30">
        <f>IFERROR(VLOOKUP(CONCATENATE(TRIM(RIGHT(D$2,2))," ",$A30),Gesamtdaten!$A:$H,7,FALSE),"")</f>
        <v>340</v>
      </c>
      <c r="E30">
        <f>IFERROR(VLOOKUP(CONCATENATE(TRIM(RIGHT(E$2,2))," ",$A30),Gesamtdaten!$A:$H,7,FALSE),"")</f>
        <v>230</v>
      </c>
      <c r="F30">
        <f>IFERROR(VLOOKUP(CONCATENATE(TRIM(RIGHT(F$2,2))," ",$A30),Gesamtdaten!$A:$H,7,FALSE),"")</f>
        <v>397</v>
      </c>
      <c r="G30">
        <f>IFERROR(VLOOKUP(CONCATENATE(TRIM(RIGHT(G$2,2))," ",$A30),Gesamtdaten!$A:$H,7,FALSE),"")</f>
        <v>338</v>
      </c>
      <c r="H30">
        <f>IFERROR(VLOOKUP(CONCATENATE(TRIM(RIGHT(H$2,2))," ",$A30),Gesamtdaten!$A:$H,7,FALSE),"")</f>
        <v>409</v>
      </c>
      <c r="I30">
        <f>IFERROR(VLOOKUP(CONCATENATE(TRIM(RIGHT(I$2,2))," ",$A30),Gesamtdaten!$A:$H,7,FALSE),"")</f>
        <v>273</v>
      </c>
      <c r="J30">
        <f>IFERROR(VLOOKUP(CONCATENATE(TRIM(RIGHT(J$2,2))," ",$A30),Gesamtdaten!$A:$H,7,FALSE),"")</f>
        <v>258</v>
      </c>
      <c r="K30">
        <f>IFERROR(VLOOKUP(CONCATENATE(TRIM(RIGHT(K$2,2))," ",$A30),Gesamtdaten!$A:$H,7,FALSE),"")</f>
        <v>235</v>
      </c>
      <c r="L30">
        <f>IFERROR(VLOOKUP(CONCATENATE(TRIM(RIGHT(L$2,2))," ",$A30),Gesamtdaten!$A:$H,7,FALSE),"")</f>
        <v>366</v>
      </c>
      <c r="M30">
        <f>IFERROR(VLOOKUP(CONCATENATE(TRIM(RIGHT(M$2,2))," ",$A30),Gesamtdaten!$A:$H,7,FALSE),"")</f>
        <v>346</v>
      </c>
    </row>
    <row r="31" spans="1:13" ht="15.75" customHeight="1">
      <c r="A31">
        <v>29</v>
      </c>
      <c r="B31">
        <f>IFERROR(VLOOKUP(CONCATENATE(TRIM(RIGHT(B$2,2))," ",$A31),Gesamtdaten!$A:$H,7,FALSE),"")</f>
        <v>361</v>
      </c>
      <c r="C31">
        <f>IFERROR(VLOOKUP(CONCATENATE(TRIM(RIGHT(C$2,2))," ",$A31),Gesamtdaten!$A:$H,7,FALSE),"")</f>
        <v>412</v>
      </c>
      <c r="D31">
        <f>IFERROR(VLOOKUP(CONCATENATE(TRIM(RIGHT(D$2,2))," ",$A31),Gesamtdaten!$A:$H,7,FALSE),"")</f>
        <v>358</v>
      </c>
      <c r="E31">
        <f>IFERROR(VLOOKUP(CONCATENATE(TRIM(RIGHT(E$2,2))," ",$A31),Gesamtdaten!$A:$H,7,FALSE),"")</f>
        <v>300</v>
      </c>
      <c r="F31">
        <f>IFERROR(VLOOKUP(CONCATENATE(TRIM(RIGHT(F$2,2))," ",$A31),Gesamtdaten!$A:$H,7,FALSE),"")</f>
        <v>388</v>
      </c>
      <c r="G31">
        <f>IFERROR(VLOOKUP(CONCATENATE(TRIM(RIGHT(G$2,2))," ",$A31),Gesamtdaten!$A:$H,7,FALSE),"")</f>
        <v>426</v>
      </c>
      <c r="H31">
        <f>IFERROR(VLOOKUP(CONCATENATE(TRIM(RIGHT(H$2,2))," ",$A31),Gesamtdaten!$A:$H,7,FALSE),"")</f>
        <v>377</v>
      </c>
      <c r="I31">
        <f>IFERROR(VLOOKUP(CONCATENATE(TRIM(RIGHT(I$2,2))," ",$A31),Gesamtdaten!$A:$H,7,FALSE),"")</f>
        <v>381</v>
      </c>
      <c r="J31">
        <f>IFERROR(VLOOKUP(CONCATENATE(TRIM(RIGHT(J$2,2))," ",$A31),Gesamtdaten!$A:$H,7,FALSE),"")</f>
        <v>293</v>
      </c>
      <c r="K31">
        <f>IFERROR(VLOOKUP(CONCATENATE(TRIM(RIGHT(K$2,2))," ",$A31),Gesamtdaten!$A:$H,7,FALSE),"")</f>
        <v>312</v>
      </c>
      <c r="L31">
        <f>IFERROR(VLOOKUP(CONCATENATE(TRIM(RIGHT(L$2,2))," ",$A31),Gesamtdaten!$A:$H,7,FALSE),"")</f>
        <v>336</v>
      </c>
      <c r="M31">
        <f>IFERROR(VLOOKUP(CONCATENATE(TRIM(RIGHT(M$2,2))," ",$A31),Gesamtdaten!$A:$H,7,FALSE),"")</f>
        <v>331</v>
      </c>
    </row>
    <row r="32" spans="1:13" ht="15.75" customHeight="1">
      <c r="A32">
        <v>30</v>
      </c>
      <c r="B32">
        <f>IFERROR(VLOOKUP(CONCATENATE(TRIM(RIGHT(B$2,2))," ",$A32),Gesamtdaten!$A:$H,7,FALSE),"")</f>
        <v>366</v>
      </c>
      <c r="C32">
        <f>IFERROR(VLOOKUP(CONCATENATE(TRIM(RIGHT(C$2,2))," ",$A32),Gesamtdaten!$A:$H,7,FALSE),"")</f>
        <v>529</v>
      </c>
      <c r="D32">
        <f>IFERROR(VLOOKUP(CONCATENATE(TRIM(RIGHT(D$2,2))," ",$A32),Gesamtdaten!$A:$H,7,FALSE),"")</f>
        <v>402</v>
      </c>
      <c r="E32">
        <f>IFERROR(VLOOKUP(CONCATENATE(TRIM(RIGHT(E$2,2))," ",$A32),Gesamtdaten!$A:$H,7,FALSE),"")</f>
        <v>448</v>
      </c>
      <c r="F32">
        <f>IFERROR(VLOOKUP(CONCATENATE(TRIM(RIGHT(F$2,2))," ",$A32),Gesamtdaten!$A:$H,7,FALSE),"")</f>
        <v>547</v>
      </c>
      <c r="G32">
        <f>IFERROR(VLOOKUP(CONCATENATE(TRIM(RIGHT(G$2,2))," ",$A32),Gesamtdaten!$A:$H,7,FALSE),"")</f>
        <v>372</v>
      </c>
      <c r="H32">
        <f>IFERROR(VLOOKUP(CONCATENATE(TRIM(RIGHT(H$2,2))," ",$A32),Gesamtdaten!$A:$H,7,FALSE),"")</f>
        <v>313</v>
      </c>
      <c r="I32">
        <f>IFERROR(VLOOKUP(CONCATENATE(TRIM(RIGHT(I$2,2))," ",$A32),Gesamtdaten!$A:$H,7,FALSE),"")</f>
        <v>334</v>
      </c>
      <c r="J32">
        <f>IFERROR(VLOOKUP(CONCATENATE(TRIM(RIGHT(J$2,2))," ",$A32),Gesamtdaten!$A:$H,7,FALSE),"")</f>
        <v>271</v>
      </c>
      <c r="K32">
        <f>IFERROR(VLOOKUP(CONCATENATE(TRIM(RIGHT(K$2,2))," ",$A32),Gesamtdaten!$A:$H,7,FALSE),"")</f>
        <v>284</v>
      </c>
      <c r="L32">
        <f>IFERROR(VLOOKUP(CONCATENATE(TRIM(RIGHT(L$2,2))," ",$A32),Gesamtdaten!$A:$H,7,FALSE),"")</f>
        <v>314</v>
      </c>
      <c r="M32">
        <f>IFERROR(VLOOKUP(CONCATENATE(TRIM(RIGHT(M$2,2))," ",$A32),Gesamtdaten!$A:$H,7,FALSE),"")</f>
        <v>312</v>
      </c>
    </row>
    <row r="33" spans="1:13" ht="15.75" customHeight="1">
      <c r="A33" s="27" t="s">
        <v>82</v>
      </c>
      <c r="B33" s="27">
        <v>0</v>
      </c>
      <c r="C33" s="27">
        <v>0</v>
      </c>
      <c r="D33" s="27">
        <v>0</v>
      </c>
      <c r="E33" s="27">
        <v>1</v>
      </c>
      <c r="F33" s="27">
        <v>0</v>
      </c>
      <c r="G33" s="27">
        <v>0</v>
      </c>
      <c r="H33" s="27">
        <v>1</v>
      </c>
      <c r="I33" s="27">
        <v>1</v>
      </c>
      <c r="J33" s="27">
        <v>1</v>
      </c>
      <c r="K33" s="27">
        <v>0</v>
      </c>
      <c r="L33" s="27">
        <v>1</v>
      </c>
      <c r="M33" s="27">
        <v>1</v>
      </c>
    </row>
    <row r="34" spans="1:13" ht="15.75" customHeight="1"/>
    <row r="35" spans="1:13" ht="15.75" customHeight="1"/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8D08D"/>
  </sheetPr>
  <dimension ref="A1:M1000"/>
  <sheetViews>
    <sheetView workbookViewId="0"/>
  </sheetViews>
  <sheetFormatPr baseColWidth="10" defaultColWidth="11.25" defaultRowHeight="15" customHeight="1"/>
  <cols>
    <col min="1" max="1" width="7" customWidth="1"/>
    <col min="2" max="10" width="6.375" customWidth="1"/>
    <col min="11" max="13" width="6.75" customWidth="1"/>
    <col min="14" max="23" width="5" customWidth="1"/>
    <col min="24" max="26" width="8.75" customWidth="1"/>
  </cols>
  <sheetData>
    <row r="1" spans="1:13" ht="15.75" customHeight="1"/>
    <row r="2" spans="1:13" ht="15.75" customHeight="1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</row>
    <row r="3" spans="1:13" ht="15.75" customHeight="1">
      <c r="A3">
        <v>1</v>
      </c>
      <c r="B3">
        <f>IFERROR(VLOOKUP(CONCATENATE(TRIM(RIGHT(B$2,2))," ",$A3),Gesamtdaten!$A:$I,8,FALSE),"")</f>
        <v>756</v>
      </c>
      <c r="C3">
        <f>IFERROR(VLOOKUP(CONCATENATE(TRIM(RIGHT(C$2,2))," ",$A3),Gesamtdaten!$A:$I,8,FALSE),"")</f>
        <v>1109</v>
      </c>
      <c r="D3">
        <f>IFERROR(VLOOKUP(CONCATENATE(TRIM(RIGHT(D$2,2))," ",$A3),Gesamtdaten!$A:$I,8,FALSE),"")</f>
        <v>344</v>
      </c>
      <c r="E3">
        <f>IFERROR(VLOOKUP(CONCATENATE(TRIM(RIGHT(E$2,2))," ",$A3),Gesamtdaten!$A:$I,8,FALSE),"")</f>
        <v>726</v>
      </c>
      <c r="F3">
        <f>IFERROR(VLOOKUP(CONCATENATE(TRIM(RIGHT(F$2,2))," ",$A3),Gesamtdaten!$A:$I,8,FALSE),"")</f>
        <v>475</v>
      </c>
      <c r="G3">
        <f>IFERROR(VLOOKUP(CONCATENATE(TRIM(RIGHT(G$2,2))," ",$A3),Gesamtdaten!$A:$I,8,FALSE),"")</f>
        <v>388</v>
      </c>
      <c r="H3">
        <f>IFERROR(VLOOKUP(CONCATENATE(TRIM(RIGHT(H$2,2))," ",$A3),Gesamtdaten!$A:$I,8,FALSE),"")</f>
        <v>365</v>
      </c>
      <c r="I3">
        <f>IFERROR(VLOOKUP(CONCATENATE(TRIM(RIGHT(I$2,2))," ",$A3),Gesamtdaten!$A:$I,8,FALSE),"")</f>
        <v>360</v>
      </c>
      <c r="J3">
        <f>IFERROR(VLOOKUP(CONCATENATE(TRIM(RIGHT(J$2,2))," ",$A3),Gesamtdaten!$A:$I,8,FALSE),"")</f>
        <v>352</v>
      </c>
      <c r="K3">
        <f>IFERROR(VLOOKUP(CONCATENATE(TRIM(RIGHT(K$2,2))," ",$A3),Gesamtdaten!$A:$I,8,FALSE),"")</f>
        <v>447</v>
      </c>
      <c r="L3">
        <f>IFERROR(VLOOKUP(CONCATENATE(TRIM(RIGHT(L$2,2))," ",$A3),Gesamtdaten!$A:$I,8,FALSE),"")</f>
        <v>532</v>
      </c>
      <c r="M3">
        <f>IFERROR(VLOOKUP(CONCATENATE(TRIM(RIGHT(M$2,2))," ",$A3),Gesamtdaten!$A:$I,8,FALSE),"")</f>
        <v>280</v>
      </c>
    </row>
    <row r="4" spans="1:13" ht="15.75" customHeight="1">
      <c r="A4">
        <v>2</v>
      </c>
      <c r="B4">
        <f>IFERROR(VLOOKUP(CONCATENATE(TRIM(RIGHT(B$2,2))," ",$A4),Gesamtdaten!$A:$I,8,FALSE),"")</f>
        <v>582</v>
      </c>
      <c r="C4">
        <f>IFERROR(VLOOKUP(CONCATENATE(TRIM(RIGHT(C$2,2))," ",$A4),Gesamtdaten!$A:$I,8,FALSE),"")</f>
        <v>525</v>
      </c>
      <c r="D4">
        <f>IFERROR(VLOOKUP(CONCATENATE(TRIM(RIGHT(D$2,2))," ",$A4),Gesamtdaten!$A:$I,8,FALSE),"")</f>
        <v>392</v>
      </c>
      <c r="E4">
        <f>IFERROR(VLOOKUP(CONCATENATE(TRIM(RIGHT(E$2,2))," ",$A4),Gesamtdaten!$A:$I,8,FALSE),"")</f>
        <v>384</v>
      </c>
      <c r="F4">
        <f>IFERROR(VLOOKUP(CONCATENATE(TRIM(RIGHT(F$2,2))," ",$A4),Gesamtdaten!$A:$I,8,FALSE),"")</f>
        <v>391</v>
      </c>
      <c r="G4">
        <f>IFERROR(VLOOKUP(CONCATENATE(TRIM(RIGHT(G$2,2))," ",$A4),Gesamtdaten!$A:$I,8,FALSE),"")</f>
        <v>336</v>
      </c>
      <c r="H4">
        <f>IFERROR(VLOOKUP(CONCATENATE(TRIM(RIGHT(H$2,2))," ",$A4),Gesamtdaten!$A:$I,8,FALSE),"")</f>
        <v>646</v>
      </c>
      <c r="I4">
        <f>IFERROR(VLOOKUP(CONCATENATE(TRIM(RIGHT(I$2,2))," ",$A4),Gesamtdaten!$A:$I,8,FALSE),"")</f>
        <v>495</v>
      </c>
      <c r="J4">
        <f>IFERROR(VLOOKUP(CONCATENATE(TRIM(RIGHT(J$2,2))," ",$A4),Gesamtdaten!$A:$I,8,FALSE),"")</f>
        <v>398</v>
      </c>
      <c r="K4">
        <f>IFERROR(VLOOKUP(CONCATENATE(TRIM(RIGHT(K$2,2))," ",$A4),Gesamtdaten!$A:$I,8,FALSE),"")</f>
        <v>398</v>
      </c>
      <c r="L4">
        <f>IFERROR(VLOOKUP(CONCATENATE(TRIM(RIGHT(L$2,2))," ",$A4),Gesamtdaten!$A:$I,8,FALSE),"")</f>
        <v>428</v>
      </c>
      <c r="M4">
        <f>IFERROR(VLOOKUP(CONCATENATE(TRIM(RIGHT(M$2,2))," ",$A4),Gesamtdaten!$A:$I,8,FALSE),"")</f>
        <v>611</v>
      </c>
    </row>
    <row r="5" spans="1:13" ht="15.75" customHeight="1">
      <c r="A5">
        <v>3</v>
      </c>
      <c r="B5">
        <f>IFERROR(VLOOKUP(CONCATENATE(TRIM(RIGHT(B$2,2))," ",$A5),Gesamtdaten!$A:$I,8,FALSE),"")</f>
        <v>679</v>
      </c>
      <c r="C5">
        <f>IFERROR(VLOOKUP(CONCATENATE(TRIM(RIGHT(C$2,2))," ",$A5),Gesamtdaten!$A:$I,8,FALSE),"")</f>
        <v>575</v>
      </c>
      <c r="D5">
        <f>IFERROR(VLOOKUP(CONCATENATE(TRIM(RIGHT(D$2,2))," ",$A5),Gesamtdaten!$A:$I,8,FALSE),"")</f>
        <v>580</v>
      </c>
      <c r="E5">
        <f>IFERROR(VLOOKUP(CONCATENATE(TRIM(RIGHT(E$2,2))," ",$A5),Gesamtdaten!$A:$I,8,FALSE),"")</f>
        <v>298</v>
      </c>
      <c r="F5">
        <f>IFERROR(VLOOKUP(CONCATENATE(TRIM(RIGHT(F$2,2))," ",$A5),Gesamtdaten!$A:$I,8,FALSE),"")</f>
        <v>720</v>
      </c>
      <c r="G5">
        <f>IFERROR(VLOOKUP(CONCATENATE(TRIM(RIGHT(G$2,2))," ",$A5),Gesamtdaten!$A:$I,8,FALSE),"")</f>
        <v>358</v>
      </c>
      <c r="H5">
        <f>IFERROR(VLOOKUP(CONCATENATE(TRIM(RIGHT(H$2,2))," ",$A5),Gesamtdaten!$A:$I,8,FALSE),"")</f>
        <v>369</v>
      </c>
      <c r="I5">
        <f>IFERROR(VLOOKUP(CONCATENATE(TRIM(RIGHT(I$2,2))," ",$A5),Gesamtdaten!$A:$I,8,FALSE),"")</f>
        <v>319</v>
      </c>
      <c r="J5">
        <f>IFERROR(VLOOKUP(CONCATENATE(TRIM(RIGHT(J$2,2))," ",$A5),Gesamtdaten!$A:$I,8,FALSE),"")</f>
        <v>357</v>
      </c>
      <c r="K5">
        <f>IFERROR(VLOOKUP(CONCATENATE(TRIM(RIGHT(K$2,2))," ",$A5),Gesamtdaten!$A:$I,8,FALSE),"")</f>
        <v>331</v>
      </c>
      <c r="L5">
        <f>IFERROR(VLOOKUP(CONCATENATE(TRIM(RIGHT(L$2,2))," ",$A5),Gesamtdaten!$A:$I,8,FALSE),"")</f>
        <v>447</v>
      </c>
      <c r="M5">
        <f>IFERROR(VLOOKUP(CONCATENATE(TRIM(RIGHT(M$2,2))," ",$A5),Gesamtdaten!$A:$I,8,FALSE),"")</f>
        <v>474</v>
      </c>
    </row>
    <row r="6" spans="1:13" ht="15.75" customHeight="1">
      <c r="A6">
        <v>4</v>
      </c>
      <c r="B6">
        <f>IFERROR(VLOOKUP(CONCATENATE(TRIM(RIGHT(B$2,2))," ",$A6),Gesamtdaten!$A:$I,8,FALSE),"")</f>
        <v>613</v>
      </c>
      <c r="C6">
        <f>IFERROR(VLOOKUP(CONCATENATE(TRIM(RIGHT(C$2,2))," ",$A6),Gesamtdaten!$A:$I,8,FALSE),"")</f>
        <v>522</v>
      </c>
      <c r="D6">
        <f>IFERROR(VLOOKUP(CONCATENATE(TRIM(RIGHT(D$2,2))," ",$A6),Gesamtdaten!$A:$I,8,FALSE),"")</f>
        <v>472</v>
      </c>
      <c r="E6">
        <f>IFERROR(VLOOKUP(CONCATENATE(TRIM(RIGHT(E$2,2))," ",$A6),Gesamtdaten!$A:$I,8,FALSE),"")</f>
        <v>450</v>
      </c>
      <c r="F6">
        <f>IFERROR(VLOOKUP(CONCATENATE(TRIM(RIGHT(F$2,2))," ",$A6),Gesamtdaten!$A:$I,8,FALSE),"")</f>
        <v>490</v>
      </c>
      <c r="G6">
        <f>IFERROR(VLOOKUP(CONCATENATE(TRIM(RIGHT(G$2,2))," ",$A6),Gesamtdaten!$A:$I,8,FALSE),"")</f>
        <v>382</v>
      </c>
      <c r="H6">
        <f>IFERROR(VLOOKUP(CONCATENATE(TRIM(RIGHT(H$2,2))," ",$A6),Gesamtdaten!$A:$I,8,FALSE),"")</f>
        <v>863</v>
      </c>
      <c r="I6">
        <f>IFERROR(VLOOKUP(CONCATENATE(TRIM(RIGHT(I$2,2))," ",$A6),Gesamtdaten!$A:$I,8,FALSE),"")</f>
        <v>342</v>
      </c>
      <c r="J6">
        <f>IFERROR(VLOOKUP(CONCATENATE(TRIM(RIGHT(J$2,2))," ",$A6),Gesamtdaten!$A:$I,8,FALSE),"")</f>
        <v>353</v>
      </c>
      <c r="K6">
        <f>IFERROR(VLOOKUP(CONCATENATE(TRIM(RIGHT(K$2,2))," ",$A6),Gesamtdaten!$A:$I,8,FALSE),"")</f>
        <v>301</v>
      </c>
      <c r="L6">
        <f>IFERROR(VLOOKUP(CONCATENATE(TRIM(RIGHT(L$2,2))," ",$A6),Gesamtdaten!$A:$I,8,FALSE),"")</f>
        <v>371</v>
      </c>
      <c r="M6">
        <f>IFERROR(VLOOKUP(CONCATENATE(TRIM(RIGHT(M$2,2))," ",$A6),Gesamtdaten!$A:$I,8,FALSE),"")</f>
        <v>435</v>
      </c>
    </row>
    <row r="7" spans="1:13" ht="15.75" customHeight="1">
      <c r="A7">
        <v>5</v>
      </c>
      <c r="B7">
        <f>IFERROR(VLOOKUP(CONCATENATE(TRIM(RIGHT(B$2,2))," ",$A7),Gesamtdaten!$A:$I,8,FALSE),"")</f>
        <v>587</v>
      </c>
      <c r="C7">
        <f>IFERROR(VLOOKUP(CONCATENATE(TRIM(RIGHT(C$2,2))," ",$A7),Gesamtdaten!$A:$I,8,FALSE),"")</f>
        <v>476</v>
      </c>
      <c r="D7">
        <f>IFERROR(VLOOKUP(CONCATENATE(TRIM(RIGHT(D$2,2))," ",$A7),Gesamtdaten!$A:$I,8,FALSE),"")</f>
        <v>342</v>
      </c>
      <c r="E7">
        <f>IFERROR(VLOOKUP(CONCATENATE(TRIM(RIGHT(E$2,2))," ",$A7),Gesamtdaten!$A:$I,8,FALSE),"")</f>
        <v>462</v>
      </c>
      <c r="F7">
        <f>IFERROR(VLOOKUP(CONCATENATE(TRIM(RIGHT(F$2,2))," ",$A7),Gesamtdaten!$A:$I,8,FALSE),"")</f>
        <v>555</v>
      </c>
      <c r="G7">
        <f>IFERROR(VLOOKUP(CONCATENATE(TRIM(RIGHT(G$2,2))," ",$A7),Gesamtdaten!$A:$I,8,FALSE),"")</f>
        <v>572</v>
      </c>
      <c r="H7">
        <f>IFERROR(VLOOKUP(CONCATENATE(TRIM(RIGHT(H$2,2))," ",$A7),Gesamtdaten!$A:$I,8,FALSE),"")</f>
        <v>348</v>
      </c>
      <c r="I7">
        <f>IFERROR(VLOOKUP(CONCATENATE(TRIM(RIGHT(I$2,2))," ",$A7),Gesamtdaten!$A:$I,8,FALSE),"")</f>
        <v>512</v>
      </c>
      <c r="J7">
        <f>IFERROR(VLOOKUP(CONCATENATE(TRIM(RIGHT(J$2,2))," ",$A7),Gesamtdaten!$A:$I,8,FALSE),"")</f>
        <v>368</v>
      </c>
      <c r="K7">
        <f>IFERROR(VLOOKUP(CONCATENATE(TRIM(RIGHT(K$2,2))," ",$A7),Gesamtdaten!$A:$I,8,FALSE),"")</f>
        <v>349</v>
      </c>
      <c r="L7">
        <f>IFERROR(VLOOKUP(CONCATENATE(TRIM(RIGHT(L$2,2))," ",$A7),Gesamtdaten!$A:$I,8,FALSE),"")</f>
        <v>316</v>
      </c>
      <c r="M7">
        <f>IFERROR(VLOOKUP(CONCATENATE(TRIM(RIGHT(M$2,2))," ",$A7),Gesamtdaten!$A:$I,8,FALSE),"")</f>
        <v>500</v>
      </c>
    </row>
    <row r="8" spans="1:13" ht="15.75" customHeight="1">
      <c r="A8">
        <v>6</v>
      </c>
      <c r="B8">
        <f>IFERROR(VLOOKUP(CONCATENATE(TRIM(RIGHT(B$2,2))," ",$A8),Gesamtdaten!$A:$I,8,FALSE),"")</f>
        <v>571</v>
      </c>
      <c r="C8">
        <f>IFERROR(VLOOKUP(CONCATENATE(TRIM(RIGHT(C$2,2))," ",$A8),Gesamtdaten!$A:$I,8,FALSE),"")</f>
        <v>362</v>
      </c>
      <c r="D8">
        <f>IFERROR(VLOOKUP(CONCATENATE(TRIM(RIGHT(D$2,2))," ",$A8),Gesamtdaten!$A:$I,8,FALSE),"")</f>
        <v>432</v>
      </c>
      <c r="E8">
        <f>IFERROR(VLOOKUP(CONCATENATE(TRIM(RIGHT(E$2,2))," ",$A8),Gesamtdaten!$A:$I,8,FALSE),"")</f>
        <v>532</v>
      </c>
      <c r="F8">
        <f>IFERROR(VLOOKUP(CONCATENATE(TRIM(RIGHT(F$2,2))," ",$A8),Gesamtdaten!$A:$I,8,FALSE),"")</f>
        <v>302</v>
      </c>
      <c r="G8">
        <f>IFERROR(VLOOKUP(CONCATENATE(TRIM(RIGHT(G$2,2))," ",$A8),Gesamtdaten!$A:$I,8,FALSE),"")</f>
        <v>368</v>
      </c>
      <c r="H8">
        <f>IFERROR(VLOOKUP(CONCATENATE(TRIM(RIGHT(H$2,2))," ",$A8),Gesamtdaten!$A:$I,8,FALSE),"")</f>
        <v>307</v>
      </c>
      <c r="I8">
        <f>IFERROR(VLOOKUP(CONCATENATE(TRIM(RIGHT(I$2,2))," ",$A8),Gesamtdaten!$A:$I,8,FALSE),"")</f>
        <v>453</v>
      </c>
      <c r="J8">
        <f>IFERROR(VLOOKUP(CONCATENATE(TRIM(RIGHT(J$2,2))," ",$A8),Gesamtdaten!$A:$I,8,FALSE),"")</f>
        <v>590</v>
      </c>
      <c r="K8">
        <f>IFERROR(VLOOKUP(CONCATENATE(TRIM(RIGHT(K$2,2))," ",$A8),Gesamtdaten!$A:$I,8,FALSE),"")</f>
        <v>340</v>
      </c>
      <c r="L8">
        <f>IFERROR(VLOOKUP(CONCATENATE(TRIM(RIGHT(L$2,2))," ",$A8),Gesamtdaten!$A:$I,8,FALSE),"")</f>
        <v>488</v>
      </c>
      <c r="M8">
        <f>IFERROR(VLOOKUP(CONCATENATE(TRIM(RIGHT(M$2,2))," ",$A8),Gesamtdaten!$A:$I,8,FALSE),"")</f>
        <v>471</v>
      </c>
    </row>
    <row r="9" spans="1:13" ht="15.75" customHeight="1">
      <c r="A9">
        <v>7</v>
      </c>
      <c r="B9">
        <f>IFERROR(VLOOKUP(CONCATENATE(TRIM(RIGHT(B$2,2))," ",$A9),Gesamtdaten!$A:$I,8,FALSE),"")</f>
        <v>644</v>
      </c>
      <c r="C9">
        <f>IFERROR(VLOOKUP(CONCATENATE(TRIM(RIGHT(C$2,2))," ",$A9),Gesamtdaten!$A:$I,8,FALSE),"")</f>
        <v>536</v>
      </c>
      <c r="D9">
        <f>IFERROR(VLOOKUP(CONCATENATE(TRIM(RIGHT(D$2,2))," ",$A9),Gesamtdaten!$A:$I,8,FALSE),"")</f>
        <v>606</v>
      </c>
      <c r="E9">
        <f>IFERROR(VLOOKUP(CONCATENATE(TRIM(RIGHT(E$2,2))," ",$A9),Gesamtdaten!$A:$I,8,FALSE),"")</f>
        <v>302</v>
      </c>
      <c r="F9">
        <f>IFERROR(VLOOKUP(CONCATENATE(TRIM(RIGHT(F$2,2))," ",$A9),Gesamtdaten!$A:$I,8,FALSE),"")</f>
        <v>565</v>
      </c>
      <c r="G9">
        <f>IFERROR(VLOOKUP(CONCATENATE(TRIM(RIGHT(G$2,2))," ",$A9),Gesamtdaten!$A:$I,8,FALSE),"")</f>
        <v>464</v>
      </c>
      <c r="H9">
        <f>IFERROR(VLOOKUP(CONCATENATE(TRIM(RIGHT(H$2,2))," ",$A9),Gesamtdaten!$A:$I,8,FALSE),"")</f>
        <v>532</v>
      </c>
      <c r="I9">
        <f>IFERROR(VLOOKUP(CONCATENATE(TRIM(RIGHT(I$2,2))," ",$A9),Gesamtdaten!$A:$I,8,FALSE),"")</f>
        <v>418</v>
      </c>
      <c r="J9">
        <f>IFERROR(VLOOKUP(CONCATENATE(TRIM(RIGHT(J$2,2))," ",$A9),Gesamtdaten!$A:$I,8,FALSE),"")</f>
        <v>288</v>
      </c>
      <c r="K9">
        <f>IFERROR(VLOOKUP(CONCATENATE(TRIM(RIGHT(K$2,2))," ",$A9),Gesamtdaten!$A:$I,8,FALSE),"")</f>
        <v>364</v>
      </c>
      <c r="L9">
        <f>IFERROR(VLOOKUP(CONCATENATE(TRIM(RIGHT(L$2,2))," ",$A9),Gesamtdaten!$A:$I,8,FALSE),"")</f>
        <v>426</v>
      </c>
      <c r="M9">
        <f>IFERROR(VLOOKUP(CONCATENATE(TRIM(RIGHT(M$2,2))," ",$A9),Gesamtdaten!$A:$I,8,FALSE),"")</f>
        <v>384</v>
      </c>
    </row>
    <row r="10" spans="1:13" ht="15.75" customHeight="1">
      <c r="A10">
        <v>8</v>
      </c>
      <c r="B10">
        <f>IFERROR(VLOOKUP(CONCATENATE(TRIM(RIGHT(B$2,2))," ",$A10),Gesamtdaten!$A:$I,8,FALSE),"")</f>
        <v>535</v>
      </c>
      <c r="C10">
        <f>IFERROR(VLOOKUP(CONCATENATE(TRIM(RIGHT(C$2,2))," ",$A10),Gesamtdaten!$A:$I,8,FALSE),"")</f>
        <v>508</v>
      </c>
      <c r="D10">
        <f>IFERROR(VLOOKUP(CONCATENATE(TRIM(RIGHT(D$2,2))," ",$A10),Gesamtdaten!$A:$I,8,FALSE),"")</f>
        <v>456</v>
      </c>
      <c r="E10">
        <f>IFERROR(VLOOKUP(CONCATENATE(TRIM(RIGHT(E$2,2))," ",$A10),Gesamtdaten!$A:$I,8,FALSE),"")</f>
        <v>300</v>
      </c>
      <c r="F10">
        <f>IFERROR(VLOOKUP(CONCATENATE(TRIM(RIGHT(F$2,2))," ",$A10),Gesamtdaten!$A:$I,8,FALSE),"")</f>
        <v>687</v>
      </c>
      <c r="G10">
        <f>IFERROR(VLOOKUP(CONCATENATE(TRIM(RIGHT(G$2,2))," ",$A10),Gesamtdaten!$A:$I,8,FALSE),"")</f>
        <v>508</v>
      </c>
      <c r="H10">
        <f>IFERROR(VLOOKUP(CONCATENATE(TRIM(RIGHT(H$2,2))," ",$A10),Gesamtdaten!$A:$I,8,FALSE),"")</f>
        <v>913</v>
      </c>
      <c r="I10">
        <f>IFERROR(VLOOKUP(CONCATENATE(TRIM(RIGHT(I$2,2))," ",$A10),Gesamtdaten!$A:$I,8,FALSE),"")</f>
        <v>357</v>
      </c>
      <c r="J10">
        <f>IFERROR(VLOOKUP(CONCATENATE(TRIM(RIGHT(J$2,2))," ",$A10),Gesamtdaten!$A:$I,8,FALSE),"")</f>
        <v>490</v>
      </c>
      <c r="K10">
        <f>IFERROR(VLOOKUP(CONCATENATE(TRIM(RIGHT(K$2,2))," ",$A10),Gesamtdaten!$A:$I,8,FALSE),"")</f>
        <v>334</v>
      </c>
      <c r="L10">
        <f>IFERROR(VLOOKUP(CONCATENATE(TRIM(RIGHT(L$2,2))," ",$A10),Gesamtdaten!$A:$I,8,FALSE),"")</f>
        <v>586</v>
      </c>
      <c r="M10">
        <f>IFERROR(VLOOKUP(CONCATENATE(TRIM(RIGHT(M$2,2))," ",$A10),Gesamtdaten!$A:$I,8,FALSE),"")</f>
        <v>586</v>
      </c>
    </row>
    <row r="11" spans="1:13" ht="15.75" customHeight="1">
      <c r="A11">
        <v>9</v>
      </c>
      <c r="B11">
        <f>IFERROR(VLOOKUP(CONCATENATE(TRIM(RIGHT(B$2,2))," ",$A11),Gesamtdaten!$A:$I,8,FALSE),"")</f>
        <v>485</v>
      </c>
      <c r="C11">
        <f>IFERROR(VLOOKUP(CONCATENATE(TRIM(RIGHT(C$2,2))," ",$A11),Gesamtdaten!$A:$I,8,FALSE),"")</f>
        <v>469</v>
      </c>
      <c r="D11">
        <f>IFERROR(VLOOKUP(CONCATENATE(TRIM(RIGHT(D$2,2))," ",$A11),Gesamtdaten!$A:$I,8,FALSE),"")</f>
        <v>352</v>
      </c>
      <c r="E11">
        <f>IFERROR(VLOOKUP(CONCATENATE(TRIM(RIGHT(E$2,2))," ",$A11),Gesamtdaten!$A:$I,8,FALSE),"")</f>
        <v>380</v>
      </c>
      <c r="F11">
        <f>IFERROR(VLOOKUP(CONCATENATE(TRIM(RIGHT(F$2,2))," ",$A11),Gesamtdaten!$A:$I,8,FALSE),"")</f>
        <v>544</v>
      </c>
      <c r="G11">
        <f>IFERROR(VLOOKUP(CONCATENATE(TRIM(RIGHT(G$2,2))," ",$A11),Gesamtdaten!$A:$I,8,FALSE),"")</f>
        <v>402</v>
      </c>
      <c r="H11">
        <f>IFERROR(VLOOKUP(CONCATENATE(TRIM(RIGHT(H$2,2))," ",$A11),Gesamtdaten!$A:$I,8,FALSE),"")</f>
        <v>539</v>
      </c>
      <c r="I11">
        <f>IFERROR(VLOOKUP(CONCATENATE(TRIM(RIGHT(I$2,2))," ",$A11),Gesamtdaten!$A:$I,8,FALSE),"")</f>
        <v>475</v>
      </c>
      <c r="J11">
        <f>IFERROR(VLOOKUP(CONCATENATE(TRIM(RIGHT(J$2,2))," ",$A11),Gesamtdaten!$A:$I,8,FALSE),"")</f>
        <v>440</v>
      </c>
      <c r="K11">
        <f>IFERROR(VLOOKUP(CONCATENATE(TRIM(RIGHT(K$2,2))," ",$A11),Gesamtdaten!$A:$I,8,FALSE),"")</f>
        <v>307</v>
      </c>
      <c r="L11">
        <f>IFERROR(VLOOKUP(CONCATENATE(TRIM(RIGHT(L$2,2))," ",$A11),Gesamtdaten!$A:$I,8,FALSE),"")</f>
        <v>804</v>
      </c>
      <c r="M11">
        <f>IFERROR(VLOOKUP(CONCATENATE(TRIM(RIGHT(M$2,2))," ",$A11),Gesamtdaten!$A:$I,8,FALSE),"")</f>
        <v>485</v>
      </c>
    </row>
    <row r="12" spans="1:13" ht="15.75" customHeight="1">
      <c r="A12">
        <v>10</v>
      </c>
      <c r="B12">
        <f>IFERROR(VLOOKUP(CONCATENATE(TRIM(RIGHT(B$2,2))," ",$A12),Gesamtdaten!$A:$I,8,FALSE),"")</f>
        <v>654</v>
      </c>
      <c r="C12">
        <f>IFERROR(VLOOKUP(CONCATENATE(TRIM(RIGHT(C$2,2))," ",$A12),Gesamtdaten!$A:$I,8,FALSE),"")</f>
        <v>685</v>
      </c>
      <c r="D12">
        <f>IFERROR(VLOOKUP(CONCATENATE(TRIM(RIGHT(D$2,2))," ",$A12),Gesamtdaten!$A:$I,8,FALSE),"")</f>
        <v>320</v>
      </c>
      <c r="E12">
        <f>IFERROR(VLOOKUP(CONCATENATE(TRIM(RIGHT(E$2,2))," ",$A12),Gesamtdaten!$A:$I,8,FALSE),"")</f>
        <v>322</v>
      </c>
      <c r="F12">
        <f>IFERROR(VLOOKUP(CONCATENATE(TRIM(RIGHT(F$2,2))," ",$A12),Gesamtdaten!$A:$I,8,FALSE),"")</f>
        <v>624</v>
      </c>
      <c r="G12">
        <f>IFERROR(VLOOKUP(CONCATENATE(TRIM(RIGHT(G$2,2))," ",$A12),Gesamtdaten!$A:$I,8,FALSE),"")</f>
        <v>434</v>
      </c>
      <c r="H12">
        <f>IFERROR(VLOOKUP(CONCATENATE(TRIM(RIGHT(H$2,2))," ",$A12),Gesamtdaten!$A:$I,8,FALSE),"")</f>
        <v>477</v>
      </c>
      <c r="I12">
        <f>IFERROR(VLOOKUP(CONCATENATE(TRIM(RIGHT(I$2,2))," ",$A12),Gesamtdaten!$A:$I,8,FALSE),"")</f>
        <v>460</v>
      </c>
      <c r="J12">
        <f>IFERROR(VLOOKUP(CONCATENATE(TRIM(RIGHT(J$2,2))," ",$A12),Gesamtdaten!$A:$I,8,FALSE),"")</f>
        <v>350</v>
      </c>
      <c r="K12">
        <f>IFERROR(VLOOKUP(CONCATENATE(TRIM(RIGHT(K$2,2))," ",$A12),Gesamtdaten!$A:$I,8,FALSE),"")</f>
        <v>316</v>
      </c>
      <c r="L12">
        <f>IFERROR(VLOOKUP(CONCATENATE(TRIM(RIGHT(L$2,2))," ",$A12),Gesamtdaten!$A:$I,8,FALSE),"")</f>
        <v>556</v>
      </c>
      <c r="M12">
        <f>IFERROR(VLOOKUP(CONCATENATE(TRIM(RIGHT(M$2,2))," ",$A12),Gesamtdaten!$A:$I,8,FALSE),"")</f>
        <v>488</v>
      </c>
    </row>
    <row r="13" spans="1:13" ht="15.75" customHeight="1">
      <c r="A13">
        <v>11</v>
      </c>
      <c r="B13">
        <f>IFERROR(VLOOKUP(CONCATENATE(TRIM(RIGHT(B$2,2))," ",$A13),Gesamtdaten!$A:$I,8,FALSE),"")</f>
        <v>574</v>
      </c>
      <c r="C13">
        <f>IFERROR(VLOOKUP(CONCATENATE(TRIM(RIGHT(C$2,2))," ",$A13),Gesamtdaten!$A:$I,8,FALSE),"")</f>
        <v>443</v>
      </c>
      <c r="D13">
        <f>IFERROR(VLOOKUP(CONCATENATE(TRIM(RIGHT(D$2,2))," ",$A13),Gesamtdaten!$A:$I,8,FALSE),"")</f>
        <v>340</v>
      </c>
      <c r="E13">
        <f>IFERROR(VLOOKUP(CONCATENATE(TRIM(RIGHT(E$2,2))," ",$A13),Gesamtdaten!$A:$I,8,FALSE),"")</f>
        <v>458</v>
      </c>
      <c r="F13">
        <f>IFERROR(VLOOKUP(CONCATENATE(TRIM(RIGHT(F$2,2))," ",$A13),Gesamtdaten!$A:$I,8,FALSE),"")</f>
        <v>457</v>
      </c>
      <c r="G13">
        <f>IFERROR(VLOOKUP(CONCATENATE(TRIM(RIGHT(G$2,2))," ",$A13),Gesamtdaten!$A:$I,8,FALSE),"")</f>
        <v>540</v>
      </c>
      <c r="H13">
        <f>IFERROR(VLOOKUP(CONCATENATE(TRIM(RIGHT(H$2,2))," ",$A13),Gesamtdaten!$A:$I,8,FALSE),"")</f>
        <v>568</v>
      </c>
      <c r="I13">
        <f>IFERROR(VLOOKUP(CONCATENATE(TRIM(RIGHT(I$2,2))," ",$A13),Gesamtdaten!$A:$I,8,FALSE),"")</f>
        <v>345</v>
      </c>
      <c r="J13">
        <f>IFERROR(VLOOKUP(CONCATENATE(TRIM(RIGHT(J$2,2))," ",$A13),Gesamtdaten!$A:$I,8,FALSE),"")</f>
        <v>341</v>
      </c>
      <c r="K13">
        <f>IFERROR(VLOOKUP(CONCATENATE(TRIM(RIGHT(K$2,2))," ",$A13),Gesamtdaten!$A:$I,8,FALSE),"")</f>
        <v>455</v>
      </c>
      <c r="L13">
        <f>IFERROR(VLOOKUP(CONCATENATE(TRIM(RIGHT(L$2,2))," ",$A13),Gesamtdaten!$A:$I,8,FALSE),"")</f>
        <v>380</v>
      </c>
      <c r="M13">
        <f>IFERROR(VLOOKUP(CONCATENATE(TRIM(RIGHT(M$2,2))," ",$A13),Gesamtdaten!$A:$I,8,FALSE),"")</f>
        <v>485</v>
      </c>
    </row>
    <row r="14" spans="1:13" ht="15.75" customHeight="1">
      <c r="A14">
        <v>12</v>
      </c>
      <c r="B14">
        <f>IFERROR(VLOOKUP(CONCATENATE(TRIM(RIGHT(B$2,2))," ",$A14),Gesamtdaten!$A:$I,8,FALSE),"")</f>
        <v>486</v>
      </c>
      <c r="C14">
        <f>IFERROR(VLOOKUP(CONCATENATE(TRIM(RIGHT(C$2,2))," ",$A14),Gesamtdaten!$A:$I,8,FALSE),"")</f>
        <v>365</v>
      </c>
      <c r="D14">
        <f>IFERROR(VLOOKUP(CONCATENATE(TRIM(RIGHT(D$2,2))," ",$A14),Gesamtdaten!$A:$I,8,FALSE),"")</f>
        <v>348</v>
      </c>
      <c r="E14">
        <f>IFERROR(VLOOKUP(CONCATENATE(TRIM(RIGHT(E$2,2))," ",$A14),Gesamtdaten!$A:$I,8,FALSE),"")</f>
        <v>316</v>
      </c>
      <c r="F14">
        <f>IFERROR(VLOOKUP(CONCATENATE(TRIM(RIGHT(F$2,2))," ",$A14),Gesamtdaten!$A:$I,8,FALSE),"")</f>
        <v>525</v>
      </c>
      <c r="G14">
        <f>IFERROR(VLOOKUP(CONCATENATE(TRIM(RIGHT(G$2,2))," ",$A14),Gesamtdaten!$A:$I,8,FALSE),"")</f>
        <v>450</v>
      </c>
      <c r="H14">
        <f>IFERROR(VLOOKUP(CONCATENATE(TRIM(RIGHT(H$2,2))," ",$A14),Gesamtdaten!$A:$I,8,FALSE),"")</f>
        <v>583</v>
      </c>
      <c r="I14">
        <f>IFERROR(VLOOKUP(CONCATENATE(TRIM(RIGHT(I$2,2))," ",$A14),Gesamtdaten!$A:$I,8,FALSE),"")</f>
        <v>423</v>
      </c>
      <c r="J14">
        <f>IFERROR(VLOOKUP(CONCATENATE(TRIM(RIGHT(J$2,2))," ",$A14),Gesamtdaten!$A:$I,8,FALSE),"")</f>
        <v>648</v>
      </c>
      <c r="K14">
        <f>IFERROR(VLOOKUP(CONCATENATE(TRIM(RIGHT(K$2,2))," ",$A14),Gesamtdaten!$A:$I,8,FALSE),"")</f>
        <v>406</v>
      </c>
      <c r="L14">
        <f>IFERROR(VLOOKUP(CONCATENATE(TRIM(RIGHT(L$2,2))," ",$A14),Gesamtdaten!$A:$I,8,FALSE),"")</f>
        <v>509</v>
      </c>
      <c r="M14">
        <f>IFERROR(VLOOKUP(CONCATENATE(TRIM(RIGHT(M$2,2))," ",$A14),Gesamtdaten!$A:$I,8,FALSE),"")</f>
        <v>559</v>
      </c>
    </row>
    <row r="15" spans="1:13" ht="15.75" customHeight="1">
      <c r="A15">
        <v>13</v>
      </c>
      <c r="B15">
        <f>IFERROR(VLOOKUP(CONCATENATE(TRIM(RIGHT(B$2,2))," ",$A15),Gesamtdaten!$A:$I,8,FALSE),"")</f>
        <v>439</v>
      </c>
      <c r="C15">
        <f>IFERROR(VLOOKUP(CONCATENATE(TRIM(RIGHT(C$2,2))," ",$A15),Gesamtdaten!$A:$I,8,FALSE),"")</f>
        <v>524</v>
      </c>
      <c r="D15">
        <f>IFERROR(VLOOKUP(CONCATENATE(TRIM(RIGHT(D$2,2))," ",$A15),Gesamtdaten!$A:$I,8,FALSE),"")</f>
        <v>404</v>
      </c>
      <c r="E15">
        <f>IFERROR(VLOOKUP(CONCATENATE(TRIM(RIGHT(E$2,2))," ",$A15),Gesamtdaten!$A:$I,8,FALSE),"")</f>
        <v>576</v>
      </c>
      <c r="F15">
        <f>IFERROR(VLOOKUP(CONCATENATE(TRIM(RIGHT(F$2,2))," ",$A15),Gesamtdaten!$A:$I,8,FALSE),"")</f>
        <v>470</v>
      </c>
      <c r="G15">
        <f>IFERROR(VLOOKUP(CONCATENATE(TRIM(RIGHT(G$2,2))," ",$A15),Gesamtdaten!$A:$I,8,FALSE),"")</f>
        <v>462</v>
      </c>
      <c r="H15">
        <f>IFERROR(VLOOKUP(CONCATENATE(TRIM(RIGHT(H$2,2))," ",$A15),Gesamtdaten!$A:$I,8,FALSE),"")</f>
        <v>549</v>
      </c>
      <c r="I15">
        <f>IFERROR(VLOOKUP(CONCATENATE(TRIM(RIGHT(I$2,2))," ",$A15),Gesamtdaten!$A:$I,8,FALSE),"")</f>
        <v>397</v>
      </c>
      <c r="J15">
        <f>IFERROR(VLOOKUP(CONCATENATE(TRIM(RIGHT(J$2,2))," ",$A15),Gesamtdaten!$A:$I,8,FALSE),"")</f>
        <v>523</v>
      </c>
      <c r="K15">
        <f>IFERROR(VLOOKUP(CONCATENATE(TRIM(RIGHT(K$2,2))," ",$A15),Gesamtdaten!$A:$I,8,FALSE),"")</f>
        <v>411</v>
      </c>
      <c r="L15">
        <f>IFERROR(VLOOKUP(CONCATENATE(TRIM(RIGHT(L$2,2))," ",$A15),Gesamtdaten!$A:$I,8,FALSE),"")</f>
        <v>575</v>
      </c>
      <c r="M15">
        <f>IFERROR(VLOOKUP(CONCATENATE(TRIM(RIGHT(M$2,2))," ",$A15),Gesamtdaten!$A:$I,8,FALSE),"")</f>
        <v>774</v>
      </c>
    </row>
    <row r="16" spans="1:13" ht="15.75" customHeight="1">
      <c r="A16">
        <v>14</v>
      </c>
      <c r="B16">
        <f>IFERROR(VLOOKUP(CONCATENATE(TRIM(RIGHT(B$2,2))," ",$A16),Gesamtdaten!$A:$I,8,FALSE),"")</f>
        <v>484</v>
      </c>
      <c r="C16">
        <f>IFERROR(VLOOKUP(CONCATENATE(TRIM(RIGHT(C$2,2))," ",$A16),Gesamtdaten!$A:$I,8,FALSE),"")</f>
        <v>323</v>
      </c>
      <c r="D16">
        <f>IFERROR(VLOOKUP(CONCATENATE(TRIM(RIGHT(D$2,2))," ",$A16),Gesamtdaten!$A:$I,8,FALSE),"")</f>
        <v>406</v>
      </c>
      <c r="E16">
        <f>IFERROR(VLOOKUP(CONCATENATE(TRIM(RIGHT(E$2,2))," ",$A16),Gesamtdaten!$A:$I,8,FALSE),"")</f>
        <v>422</v>
      </c>
      <c r="F16">
        <f>IFERROR(VLOOKUP(CONCATENATE(TRIM(RIGHT(F$2,2))," ",$A16),Gesamtdaten!$A:$I,8,FALSE),"")</f>
        <v>454</v>
      </c>
      <c r="G16">
        <f>IFERROR(VLOOKUP(CONCATENATE(TRIM(RIGHT(G$2,2))," ",$A16),Gesamtdaten!$A:$I,8,FALSE),"")</f>
        <v>528</v>
      </c>
      <c r="H16">
        <f>IFERROR(VLOOKUP(CONCATENATE(TRIM(RIGHT(H$2,2))," ",$A16),Gesamtdaten!$A:$I,8,FALSE),"")</f>
        <v>826</v>
      </c>
      <c r="I16">
        <f>IFERROR(VLOOKUP(CONCATENATE(TRIM(RIGHT(I$2,2))," ",$A16),Gesamtdaten!$A:$I,8,FALSE),"")</f>
        <v>519</v>
      </c>
      <c r="J16">
        <f>IFERROR(VLOOKUP(CONCATENATE(TRIM(RIGHT(J$2,2))," ",$A16),Gesamtdaten!$A:$I,8,FALSE),"")</f>
        <v>324</v>
      </c>
      <c r="K16">
        <f>IFERROR(VLOOKUP(CONCATENATE(TRIM(RIGHT(K$2,2))," ",$A16),Gesamtdaten!$A:$I,8,FALSE),"")</f>
        <v>315</v>
      </c>
      <c r="L16">
        <f>IFERROR(VLOOKUP(CONCATENATE(TRIM(RIGHT(L$2,2))," ",$A16),Gesamtdaten!$A:$I,8,FALSE),"")</f>
        <v>549</v>
      </c>
      <c r="M16">
        <f>IFERROR(VLOOKUP(CONCATENATE(TRIM(RIGHT(M$2,2))," ",$A16),Gesamtdaten!$A:$I,8,FALSE),"")</f>
        <v>433</v>
      </c>
    </row>
    <row r="17" spans="1:13" ht="15.75" customHeight="1">
      <c r="A17">
        <v>15</v>
      </c>
      <c r="B17">
        <f>IFERROR(VLOOKUP(CONCATENATE(TRIM(RIGHT(B$2,2))," ",$A17),Gesamtdaten!$A:$I,8,FALSE),"")</f>
        <v>564</v>
      </c>
      <c r="C17">
        <f>IFERROR(VLOOKUP(CONCATENATE(TRIM(RIGHT(C$2,2))," ",$A17),Gesamtdaten!$A:$I,8,FALSE),"")</f>
        <v>414</v>
      </c>
      <c r="D17">
        <f>IFERROR(VLOOKUP(CONCATENATE(TRIM(RIGHT(D$2,2))," ",$A17),Gesamtdaten!$A:$I,8,FALSE),"")</f>
        <v>406</v>
      </c>
      <c r="E17">
        <f>IFERROR(VLOOKUP(CONCATENATE(TRIM(RIGHT(E$2,2))," ",$A17),Gesamtdaten!$A:$I,8,FALSE),"")</f>
        <v>562</v>
      </c>
      <c r="F17">
        <f>IFERROR(VLOOKUP(CONCATENATE(TRIM(RIGHT(F$2,2))," ",$A17),Gesamtdaten!$A:$I,8,FALSE),"")</f>
        <v>513</v>
      </c>
      <c r="G17">
        <f>IFERROR(VLOOKUP(CONCATENATE(TRIM(RIGHT(G$2,2))," ",$A17),Gesamtdaten!$A:$I,8,FALSE),"")</f>
        <v>524</v>
      </c>
      <c r="H17">
        <f>IFERROR(VLOOKUP(CONCATENATE(TRIM(RIGHT(H$2,2))," ",$A17),Gesamtdaten!$A:$I,8,FALSE),"")</f>
        <v>422</v>
      </c>
      <c r="I17">
        <f>IFERROR(VLOOKUP(CONCATENATE(TRIM(RIGHT(I$2,2))," ",$A17),Gesamtdaten!$A:$I,8,FALSE),"")</f>
        <v>562</v>
      </c>
      <c r="J17">
        <f>IFERROR(VLOOKUP(CONCATENATE(TRIM(RIGHT(J$2,2))," ",$A17),Gesamtdaten!$A:$I,8,FALSE),"")</f>
        <v>371</v>
      </c>
      <c r="K17">
        <f>IFERROR(VLOOKUP(CONCATENATE(TRIM(RIGHT(K$2,2))," ",$A17),Gesamtdaten!$A:$I,8,FALSE),"")</f>
        <v>389</v>
      </c>
      <c r="L17">
        <f>IFERROR(VLOOKUP(CONCATENATE(TRIM(RIGHT(L$2,2))," ",$A17),Gesamtdaten!$A:$I,8,FALSE),"")</f>
        <v>338</v>
      </c>
      <c r="M17">
        <f>IFERROR(VLOOKUP(CONCATENATE(TRIM(RIGHT(M$2,2))," ",$A17),Gesamtdaten!$A:$I,8,FALSE),"")</f>
        <v>387</v>
      </c>
    </row>
    <row r="18" spans="1:13" ht="15.75" customHeight="1">
      <c r="A18">
        <v>16</v>
      </c>
      <c r="B18">
        <f>IFERROR(VLOOKUP(CONCATENATE(TRIM(RIGHT(B$2,2))," ",$A18),Gesamtdaten!$A:$I,8,FALSE),"")</f>
        <v>525</v>
      </c>
      <c r="C18">
        <f>IFERROR(VLOOKUP(CONCATENATE(TRIM(RIGHT(C$2,2))," ",$A18),Gesamtdaten!$A:$I,8,FALSE),"")</f>
        <v>637</v>
      </c>
      <c r="D18">
        <f>IFERROR(VLOOKUP(CONCATENATE(TRIM(RIGHT(D$2,2))," ",$A18),Gesamtdaten!$A:$I,8,FALSE),"")</f>
        <v>368</v>
      </c>
      <c r="E18">
        <f>IFERROR(VLOOKUP(CONCATENATE(TRIM(RIGHT(E$2,2))," ",$A18),Gesamtdaten!$A:$I,8,FALSE),"")</f>
        <v>374</v>
      </c>
      <c r="F18">
        <f>IFERROR(VLOOKUP(CONCATENATE(TRIM(RIGHT(F$2,2))," ",$A18),Gesamtdaten!$A:$I,8,FALSE),"")</f>
        <v>552</v>
      </c>
      <c r="G18">
        <f>IFERROR(VLOOKUP(CONCATENATE(TRIM(RIGHT(G$2,2))," ",$A18),Gesamtdaten!$A:$I,8,FALSE),"")</f>
        <v>462</v>
      </c>
      <c r="H18">
        <f>IFERROR(VLOOKUP(CONCATENATE(TRIM(RIGHT(H$2,2))," ",$A18),Gesamtdaten!$A:$I,8,FALSE),"")</f>
        <v>326</v>
      </c>
      <c r="I18">
        <f>IFERROR(VLOOKUP(CONCATENATE(TRIM(RIGHT(I$2,2))," ",$A18),Gesamtdaten!$A:$I,8,FALSE),"")</f>
        <v>434</v>
      </c>
      <c r="J18">
        <f>IFERROR(VLOOKUP(CONCATENATE(TRIM(RIGHT(J$2,2))," ",$A18),Gesamtdaten!$A:$I,8,FALSE),"")</f>
        <v>276</v>
      </c>
      <c r="K18">
        <f>IFERROR(VLOOKUP(CONCATENATE(TRIM(RIGHT(K$2,2))," ",$A18),Gesamtdaten!$A:$I,8,FALSE),"")</f>
        <v>392</v>
      </c>
      <c r="L18">
        <f>IFERROR(VLOOKUP(CONCATENATE(TRIM(RIGHT(L$2,2))," ",$A18),Gesamtdaten!$A:$I,8,FALSE),"")</f>
        <v>465</v>
      </c>
      <c r="M18">
        <f>IFERROR(VLOOKUP(CONCATENATE(TRIM(RIGHT(M$2,2))," ",$A18),Gesamtdaten!$A:$I,8,FALSE),"")</f>
        <v>409</v>
      </c>
    </row>
    <row r="19" spans="1:13" ht="15.75" customHeight="1">
      <c r="A19">
        <v>17</v>
      </c>
      <c r="B19">
        <f>IFERROR(VLOOKUP(CONCATENATE(TRIM(RIGHT(B$2,2))," ",$A19),Gesamtdaten!$A:$I,8,FALSE),"")</f>
        <v>631</v>
      </c>
      <c r="C19">
        <f>IFERROR(VLOOKUP(CONCATENATE(TRIM(RIGHT(C$2,2))," ",$A19),Gesamtdaten!$A:$I,8,FALSE),"")</f>
        <v>517</v>
      </c>
      <c r="D19">
        <f>IFERROR(VLOOKUP(CONCATENATE(TRIM(RIGHT(D$2,2))," ",$A19),Gesamtdaten!$A:$I,8,FALSE),"")</f>
        <v>364</v>
      </c>
      <c r="E19">
        <f>IFERROR(VLOOKUP(CONCATENATE(TRIM(RIGHT(E$2,2))," ",$A19),Gesamtdaten!$A:$I,8,FALSE),"")</f>
        <v>316</v>
      </c>
      <c r="F19">
        <f>IFERROR(VLOOKUP(CONCATENATE(TRIM(RIGHT(F$2,2))," ",$A19),Gesamtdaten!$A:$I,8,FALSE),"")</f>
        <v>529</v>
      </c>
      <c r="G19">
        <f>IFERROR(VLOOKUP(CONCATENATE(TRIM(RIGHT(G$2,2))," ",$A19),Gesamtdaten!$A:$I,8,FALSE),"")</f>
        <v>426</v>
      </c>
      <c r="H19">
        <f>IFERROR(VLOOKUP(CONCATENATE(TRIM(RIGHT(H$2,2))," ",$A19),Gesamtdaten!$A:$I,8,FALSE),"")</f>
        <v>587</v>
      </c>
      <c r="I19">
        <f>IFERROR(VLOOKUP(CONCATENATE(TRIM(RIGHT(I$2,2))," ",$A19),Gesamtdaten!$A:$I,8,FALSE),"")</f>
        <v>537</v>
      </c>
      <c r="J19">
        <f>IFERROR(VLOOKUP(CONCATENATE(TRIM(RIGHT(J$2,2))," ",$A19),Gesamtdaten!$A:$I,8,FALSE),"")</f>
        <v>338</v>
      </c>
      <c r="K19">
        <f>IFERROR(VLOOKUP(CONCATENATE(TRIM(RIGHT(K$2,2))," ",$A19),Gesamtdaten!$A:$I,8,FALSE),"")</f>
        <v>460</v>
      </c>
      <c r="L19">
        <f>IFERROR(VLOOKUP(CONCATENATE(TRIM(RIGHT(L$2,2))," ",$A19),Gesamtdaten!$A:$I,8,FALSE),"")</f>
        <v>582</v>
      </c>
      <c r="M19">
        <f>IFERROR(VLOOKUP(CONCATENATE(TRIM(RIGHT(M$2,2))," ",$A19),Gesamtdaten!$A:$I,8,FALSE),"")</f>
        <v>459</v>
      </c>
    </row>
    <row r="20" spans="1:13" ht="15.75" customHeight="1">
      <c r="A20">
        <v>18</v>
      </c>
      <c r="B20">
        <f>IFERROR(VLOOKUP(CONCATENATE(TRIM(RIGHT(B$2,2))," ",$A20),Gesamtdaten!$A:$I,8,FALSE),"")</f>
        <v>524</v>
      </c>
      <c r="C20">
        <f>IFERROR(VLOOKUP(CONCATENATE(TRIM(RIGHT(C$2,2))," ",$A20),Gesamtdaten!$A:$I,8,FALSE),"")</f>
        <v>376</v>
      </c>
      <c r="D20">
        <f>IFERROR(VLOOKUP(CONCATENATE(TRIM(RIGHT(D$2,2))," ",$A20),Gesamtdaten!$A:$I,8,FALSE),"")</f>
        <v>362</v>
      </c>
      <c r="E20">
        <f>IFERROR(VLOOKUP(CONCATENATE(TRIM(RIGHT(E$2,2))," ",$A20),Gesamtdaten!$A:$I,8,FALSE),"")</f>
        <v>322</v>
      </c>
      <c r="F20">
        <f>IFERROR(VLOOKUP(CONCATENATE(TRIM(RIGHT(F$2,2))," ",$A20),Gesamtdaten!$A:$I,8,FALSE),"")</f>
        <v>537</v>
      </c>
      <c r="G20">
        <f>IFERROR(VLOOKUP(CONCATENATE(TRIM(RIGHT(G$2,2))," ",$A20),Gesamtdaten!$A:$I,8,FALSE),"")</f>
        <v>418</v>
      </c>
      <c r="H20">
        <f>IFERROR(VLOOKUP(CONCATENATE(TRIM(RIGHT(H$2,2))," ",$A20),Gesamtdaten!$A:$I,8,FALSE),"")</f>
        <v>455</v>
      </c>
      <c r="I20">
        <f>IFERROR(VLOOKUP(CONCATENATE(TRIM(RIGHT(I$2,2))," ",$A20),Gesamtdaten!$A:$I,8,FALSE),"")</f>
        <v>428</v>
      </c>
      <c r="J20">
        <f>IFERROR(VLOOKUP(CONCATENATE(TRIM(RIGHT(J$2,2))," ",$A20),Gesamtdaten!$A:$I,8,FALSE),"")</f>
        <v>339</v>
      </c>
      <c r="K20">
        <f>IFERROR(VLOOKUP(CONCATENATE(TRIM(RIGHT(K$2,2))," ",$A20),Gesamtdaten!$A:$I,8,FALSE),"")</f>
        <v>336</v>
      </c>
      <c r="L20">
        <f>IFERROR(VLOOKUP(CONCATENATE(TRIM(RIGHT(L$2,2))," ",$A20),Gesamtdaten!$A:$I,8,FALSE),"")</f>
        <v>433</v>
      </c>
      <c r="M20">
        <f>IFERROR(VLOOKUP(CONCATENATE(TRIM(RIGHT(M$2,2))," ",$A20),Gesamtdaten!$A:$I,8,FALSE),"")</f>
        <v>348</v>
      </c>
    </row>
    <row r="21" spans="1:13" ht="15.75" customHeight="1">
      <c r="A21">
        <v>19</v>
      </c>
      <c r="B21">
        <f>IFERROR(VLOOKUP(CONCATENATE(TRIM(RIGHT(B$2,2))," ",$A21),Gesamtdaten!$A:$I,8,FALSE),"")</f>
        <v>610</v>
      </c>
      <c r="C21">
        <f>IFERROR(VLOOKUP(CONCATENATE(TRIM(RIGHT(C$2,2))," ",$A21),Gesamtdaten!$A:$I,8,FALSE),"")</f>
        <v>330</v>
      </c>
      <c r="D21">
        <f>IFERROR(VLOOKUP(CONCATENATE(TRIM(RIGHT(D$2,2))," ",$A21),Gesamtdaten!$A:$I,8,FALSE),"")</f>
        <v>458</v>
      </c>
      <c r="E21">
        <f>IFERROR(VLOOKUP(CONCATENATE(TRIM(RIGHT(E$2,2))," ",$A21),Gesamtdaten!$A:$I,8,FALSE),"")</f>
        <v>326</v>
      </c>
      <c r="F21">
        <f>IFERROR(VLOOKUP(CONCATENATE(TRIM(RIGHT(F$2,2))," ",$A21),Gesamtdaten!$A:$I,8,FALSE),"")</f>
        <v>472</v>
      </c>
      <c r="G21">
        <f>IFERROR(VLOOKUP(CONCATENATE(TRIM(RIGHT(G$2,2))," ",$A21),Gesamtdaten!$A:$I,8,FALSE),"")</f>
        <v>544</v>
      </c>
      <c r="H21">
        <f>IFERROR(VLOOKUP(CONCATENATE(TRIM(RIGHT(H$2,2))," ",$A21),Gesamtdaten!$A:$I,8,FALSE),"")</f>
        <v>549</v>
      </c>
      <c r="I21">
        <f>IFERROR(VLOOKUP(CONCATENATE(TRIM(RIGHT(I$2,2))," ",$A21),Gesamtdaten!$A:$I,8,FALSE),"")</f>
        <v>382</v>
      </c>
      <c r="J21">
        <f>IFERROR(VLOOKUP(CONCATENATE(TRIM(RIGHT(J$2,2))," ",$A21),Gesamtdaten!$A:$I,8,FALSE),"")</f>
        <v>341</v>
      </c>
      <c r="K21">
        <f>IFERROR(VLOOKUP(CONCATENATE(TRIM(RIGHT(K$2,2))," ",$A21),Gesamtdaten!$A:$I,8,FALSE),"")</f>
        <v>421</v>
      </c>
      <c r="L21">
        <f>IFERROR(VLOOKUP(CONCATENATE(TRIM(RIGHT(L$2,2))," ",$A21),Gesamtdaten!$A:$I,8,FALSE),"")</f>
        <v>320</v>
      </c>
      <c r="M21">
        <f>IFERROR(VLOOKUP(CONCATENATE(TRIM(RIGHT(M$2,2))," ",$A21),Gesamtdaten!$A:$I,8,FALSE),"")</f>
        <v>341</v>
      </c>
    </row>
    <row r="22" spans="1:13" ht="15.75" customHeight="1">
      <c r="A22">
        <v>20</v>
      </c>
      <c r="B22">
        <f>IFERROR(VLOOKUP(CONCATENATE(TRIM(RIGHT(B$2,2))," ",$A22),Gesamtdaten!$A:$I,8,FALSE),"")</f>
        <v>552</v>
      </c>
      <c r="C22">
        <f>IFERROR(VLOOKUP(CONCATENATE(TRIM(RIGHT(C$2,2))," ",$A22),Gesamtdaten!$A:$I,8,FALSE),"")</f>
        <v>519</v>
      </c>
      <c r="D22">
        <f>IFERROR(VLOOKUP(CONCATENATE(TRIM(RIGHT(D$2,2))," ",$A22),Gesamtdaten!$A:$I,8,FALSE),"")</f>
        <v>331</v>
      </c>
      <c r="E22">
        <f>IFERROR(VLOOKUP(CONCATENATE(TRIM(RIGHT(E$2,2))," ",$A22),Gesamtdaten!$A:$I,8,FALSE),"")</f>
        <v>280</v>
      </c>
      <c r="F22">
        <f>IFERROR(VLOOKUP(CONCATENATE(TRIM(RIGHT(F$2,2))," ",$A22),Gesamtdaten!$A:$I,8,FALSE),"")</f>
        <v>480</v>
      </c>
      <c r="G22">
        <f>IFERROR(VLOOKUP(CONCATENATE(TRIM(RIGHT(G$2,2))," ",$A22),Gesamtdaten!$A:$I,8,FALSE),"")</f>
        <v>458</v>
      </c>
      <c r="H22">
        <f>IFERROR(VLOOKUP(CONCATENATE(TRIM(RIGHT(H$2,2))," ",$A22),Gesamtdaten!$A:$I,8,FALSE),"")</f>
        <v>463</v>
      </c>
      <c r="I22">
        <f>IFERROR(VLOOKUP(CONCATENATE(TRIM(RIGHT(I$2,2))," ",$A22),Gesamtdaten!$A:$I,8,FALSE),"")</f>
        <v>480</v>
      </c>
      <c r="J22">
        <f>IFERROR(VLOOKUP(CONCATENATE(TRIM(RIGHT(J$2,2))," ",$A22),Gesamtdaten!$A:$I,8,FALSE),"")</f>
        <v>363</v>
      </c>
      <c r="K22">
        <f>IFERROR(VLOOKUP(CONCATENATE(TRIM(RIGHT(K$2,2))," ",$A22),Gesamtdaten!$A:$I,8,FALSE),"")</f>
        <v>319</v>
      </c>
      <c r="L22">
        <f>IFERROR(VLOOKUP(CONCATENATE(TRIM(RIGHT(L$2,2))," ",$A22),Gesamtdaten!$A:$I,8,FALSE),"")</f>
        <v>495</v>
      </c>
      <c r="M22">
        <f>IFERROR(VLOOKUP(CONCATENATE(TRIM(RIGHT(M$2,2))," ",$A22),Gesamtdaten!$A:$I,8,FALSE),"")</f>
        <v>401</v>
      </c>
    </row>
    <row r="23" spans="1:13" ht="15.75" customHeight="1">
      <c r="A23">
        <v>21</v>
      </c>
      <c r="B23">
        <f>IFERROR(VLOOKUP(CONCATENATE(TRIM(RIGHT(B$2,2))," ",$A23),Gesamtdaten!$A:$I,8,FALSE),"")</f>
        <v>589</v>
      </c>
      <c r="C23">
        <f>IFERROR(VLOOKUP(CONCATENATE(TRIM(RIGHT(C$2,2))," ",$A23),Gesamtdaten!$A:$I,8,FALSE),"")</f>
        <v>545</v>
      </c>
      <c r="D23">
        <f>IFERROR(VLOOKUP(CONCATENATE(TRIM(RIGHT(D$2,2))," ",$A23),Gesamtdaten!$A:$I,8,FALSE),"")</f>
        <v>359</v>
      </c>
      <c r="E23">
        <f>IFERROR(VLOOKUP(CONCATENATE(TRIM(RIGHT(E$2,2))," ",$A23),Gesamtdaten!$A:$I,8,FALSE),"")</f>
        <v>310</v>
      </c>
      <c r="F23">
        <f>IFERROR(VLOOKUP(CONCATENATE(TRIM(RIGHT(F$2,2))," ",$A23),Gesamtdaten!$A:$I,8,FALSE),"")</f>
        <v>459</v>
      </c>
      <c r="G23">
        <f>IFERROR(VLOOKUP(CONCATENATE(TRIM(RIGHT(G$2,2))," ",$A23),Gesamtdaten!$A:$I,8,FALSE),"")</f>
        <v>488</v>
      </c>
      <c r="H23">
        <f>IFERROR(VLOOKUP(CONCATENATE(TRIM(RIGHT(H$2,2))," ",$A23),Gesamtdaten!$A:$I,8,FALSE),"")</f>
        <v>351</v>
      </c>
      <c r="I23">
        <f>IFERROR(VLOOKUP(CONCATENATE(TRIM(RIGHT(I$2,2))," ",$A23),Gesamtdaten!$A:$I,8,FALSE),"")</f>
        <v>544</v>
      </c>
      <c r="J23">
        <f>IFERROR(VLOOKUP(CONCATENATE(TRIM(RIGHT(J$2,2))," ",$A23),Gesamtdaten!$A:$I,8,FALSE),"")</f>
        <v>318</v>
      </c>
      <c r="K23">
        <f>IFERROR(VLOOKUP(CONCATENATE(TRIM(RIGHT(K$2,2))," ",$A23),Gesamtdaten!$A:$I,8,FALSE),"")</f>
        <v>477</v>
      </c>
      <c r="L23">
        <f>IFERROR(VLOOKUP(CONCATENATE(TRIM(RIGHT(L$2,2))," ",$A23),Gesamtdaten!$A:$I,8,FALSE),"")</f>
        <v>460</v>
      </c>
      <c r="M23">
        <f>IFERROR(VLOOKUP(CONCATENATE(TRIM(RIGHT(M$2,2))," ",$A23),Gesamtdaten!$A:$I,8,FALSE),"")</f>
        <v>320</v>
      </c>
    </row>
    <row r="24" spans="1:13" ht="15.75" customHeight="1">
      <c r="A24">
        <v>22</v>
      </c>
      <c r="B24">
        <f>IFERROR(VLOOKUP(CONCATENATE(TRIM(RIGHT(B$2,2))," ",$A24),Gesamtdaten!$A:$I,8,FALSE),"")</f>
        <v>545</v>
      </c>
      <c r="C24">
        <f>IFERROR(VLOOKUP(CONCATENATE(TRIM(RIGHT(C$2,2))," ",$A24),Gesamtdaten!$A:$I,8,FALSE),"")</f>
        <v>705</v>
      </c>
      <c r="D24">
        <f>IFERROR(VLOOKUP(CONCATENATE(TRIM(RIGHT(D$2,2))," ",$A24),Gesamtdaten!$A:$I,8,FALSE),"")</f>
        <v>447</v>
      </c>
      <c r="E24">
        <f>IFERROR(VLOOKUP(CONCATENATE(TRIM(RIGHT(E$2,2))," ",$A24),Gesamtdaten!$A:$I,8,FALSE),"")</f>
        <v>584</v>
      </c>
      <c r="F24">
        <f>IFERROR(VLOOKUP(CONCATENATE(TRIM(RIGHT(F$2,2))," ",$A24),Gesamtdaten!$A:$I,8,FALSE),"")</f>
        <v>526</v>
      </c>
      <c r="G24">
        <f>IFERROR(VLOOKUP(CONCATENATE(TRIM(RIGHT(G$2,2))," ",$A24),Gesamtdaten!$A:$I,8,FALSE),"")</f>
        <v>434</v>
      </c>
      <c r="H24">
        <f>IFERROR(VLOOKUP(CONCATENATE(TRIM(RIGHT(H$2,2))," ",$A24),Gesamtdaten!$A:$I,8,FALSE),"")</f>
        <v>429</v>
      </c>
      <c r="I24">
        <f>IFERROR(VLOOKUP(CONCATENATE(TRIM(RIGHT(I$2,2))," ",$A24),Gesamtdaten!$A:$I,8,FALSE),"")</f>
        <v>485</v>
      </c>
      <c r="J24">
        <f>IFERROR(VLOOKUP(CONCATENATE(TRIM(RIGHT(J$2,2))," ",$A24),Gesamtdaten!$A:$I,8,FALSE),"")</f>
        <v>326</v>
      </c>
      <c r="K24">
        <f>IFERROR(VLOOKUP(CONCATENATE(TRIM(RIGHT(K$2,2))," ",$A24),Gesamtdaten!$A:$I,8,FALSE),"")</f>
        <v>335</v>
      </c>
      <c r="L24">
        <f>IFERROR(VLOOKUP(CONCATENATE(TRIM(RIGHT(L$2,2))," ",$A24),Gesamtdaten!$A:$I,8,FALSE),"")</f>
        <v>464</v>
      </c>
      <c r="M24">
        <f>IFERROR(VLOOKUP(CONCATENATE(TRIM(RIGHT(M$2,2))," ",$A24),Gesamtdaten!$A:$I,8,FALSE),"")</f>
        <v>372</v>
      </c>
    </row>
    <row r="25" spans="1:13" ht="15.75" customHeight="1">
      <c r="A25">
        <v>23</v>
      </c>
      <c r="B25">
        <f>IFERROR(VLOOKUP(CONCATENATE(TRIM(RIGHT(B$2,2))," ",$A25),Gesamtdaten!$A:$I,8,FALSE),"")</f>
        <v>415</v>
      </c>
      <c r="C25">
        <f>IFERROR(VLOOKUP(CONCATENATE(TRIM(RIGHT(C$2,2))," ",$A25),Gesamtdaten!$A:$I,8,FALSE),"")</f>
        <v>428</v>
      </c>
      <c r="D25">
        <f>IFERROR(VLOOKUP(CONCATENATE(TRIM(RIGHT(D$2,2))," ",$A25),Gesamtdaten!$A:$I,8,FALSE),"")</f>
        <v>592</v>
      </c>
      <c r="E25">
        <f>IFERROR(VLOOKUP(CONCATENATE(TRIM(RIGHT(E$2,2))," ",$A25),Gesamtdaten!$A:$I,8,FALSE),"")</f>
        <v>372</v>
      </c>
      <c r="F25">
        <f>IFERROR(VLOOKUP(CONCATENATE(TRIM(RIGHT(F$2,2))," ",$A25),Gesamtdaten!$A:$I,8,FALSE),"")</f>
        <v>569</v>
      </c>
      <c r="G25">
        <f>IFERROR(VLOOKUP(CONCATENATE(TRIM(RIGHT(G$2,2))," ",$A25),Gesamtdaten!$A:$I,8,FALSE),"")</f>
        <v>464</v>
      </c>
      <c r="H25">
        <f>IFERROR(VLOOKUP(CONCATENATE(TRIM(RIGHT(H$2,2))," ",$A25),Gesamtdaten!$A:$I,8,FALSE),"")</f>
        <v>453</v>
      </c>
      <c r="I25">
        <f>IFERROR(VLOOKUP(CONCATENATE(TRIM(RIGHT(I$2,2))," ",$A25),Gesamtdaten!$A:$I,8,FALSE),"")</f>
        <v>525</v>
      </c>
      <c r="J25">
        <f>IFERROR(VLOOKUP(CONCATENATE(TRIM(RIGHT(J$2,2))," ",$A25),Gesamtdaten!$A:$I,8,FALSE),"")</f>
        <v>409</v>
      </c>
      <c r="K25">
        <f>IFERROR(VLOOKUP(CONCATENATE(TRIM(RIGHT(K$2,2))," ",$A25),Gesamtdaten!$A:$I,8,FALSE),"")</f>
        <v>322</v>
      </c>
      <c r="L25">
        <f>IFERROR(VLOOKUP(CONCATENATE(TRIM(RIGHT(L$2,2))," ",$A25),Gesamtdaten!$A:$I,8,FALSE),"")</f>
        <v>299</v>
      </c>
      <c r="M25">
        <f>IFERROR(VLOOKUP(CONCATENATE(TRIM(RIGHT(M$2,2))," ",$A25),Gesamtdaten!$A:$I,8,FALSE),"")</f>
        <v>406</v>
      </c>
    </row>
    <row r="26" spans="1:13" ht="15.75" customHeight="1">
      <c r="A26">
        <v>24</v>
      </c>
      <c r="B26">
        <f>IFERROR(VLOOKUP(CONCATENATE(TRIM(RIGHT(B$2,2))," ",$A26),Gesamtdaten!$A:$I,8,FALSE),"")</f>
        <v>509</v>
      </c>
      <c r="C26">
        <f>IFERROR(VLOOKUP(CONCATENATE(TRIM(RIGHT(C$2,2))," ",$A26),Gesamtdaten!$A:$I,8,FALSE),"")</f>
        <v>444</v>
      </c>
      <c r="D26">
        <f>IFERROR(VLOOKUP(CONCATENATE(TRIM(RIGHT(D$2,2))," ",$A26),Gesamtdaten!$A:$I,8,FALSE),"")</f>
        <v>339</v>
      </c>
      <c r="E26">
        <f>IFERROR(VLOOKUP(CONCATENATE(TRIM(RIGHT(E$2,2))," ",$A26),Gesamtdaten!$A:$I,8,FALSE),"")</f>
        <v>506</v>
      </c>
      <c r="F26">
        <f>IFERROR(VLOOKUP(CONCATENATE(TRIM(RIGHT(F$2,2))," ",$A26),Gesamtdaten!$A:$I,8,FALSE),"")</f>
        <v>637</v>
      </c>
      <c r="G26">
        <f>IFERROR(VLOOKUP(CONCATENATE(TRIM(RIGHT(G$2,2))," ",$A26),Gesamtdaten!$A:$I,8,FALSE),"")</f>
        <v>460</v>
      </c>
      <c r="H26">
        <f>IFERROR(VLOOKUP(CONCATENATE(TRIM(RIGHT(H$2,2))," ",$A26),Gesamtdaten!$A:$I,8,FALSE),"")</f>
        <v>566</v>
      </c>
      <c r="I26">
        <f>IFERROR(VLOOKUP(CONCATENATE(TRIM(RIGHT(I$2,2))," ",$A26),Gesamtdaten!$A:$I,8,FALSE),"")</f>
        <v>616</v>
      </c>
      <c r="J26">
        <f>IFERROR(VLOOKUP(CONCATENATE(TRIM(RIGHT(J$2,2))," ",$A26),Gesamtdaten!$A:$I,8,FALSE),"")</f>
        <v>437</v>
      </c>
      <c r="K26">
        <f>IFERROR(VLOOKUP(CONCATENATE(TRIM(RIGHT(K$2,2))," ",$A26),Gesamtdaten!$A:$I,8,FALSE),"")</f>
        <v>292</v>
      </c>
      <c r="L26">
        <f>IFERROR(VLOOKUP(CONCATENATE(TRIM(RIGHT(L$2,2))," ",$A26),Gesamtdaten!$A:$I,8,FALSE),"")</f>
        <v>549</v>
      </c>
      <c r="M26">
        <f>IFERROR(VLOOKUP(CONCATENATE(TRIM(RIGHT(M$2,2))," ",$A26),Gesamtdaten!$A:$I,8,FALSE),"")</f>
        <v>436</v>
      </c>
    </row>
    <row r="27" spans="1:13" ht="15.75" customHeight="1">
      <c r="A27">
        <v>25</v>
      </c>
      <c r="B27">
        <f>IFERROR(VLOOKUP(CONCATENATE(TRIM(RIGHT(B$2,2))," ",$A27),Gesamtdaten!$A:$I,8,FALSE),"")</f>
        <v>566</v>
      </c>
      <c r="C27">
        <f>IFERROR(VLOOKUP(CONCATENATE(TRIM(RIGHT(C$2,2))," ",$A27),Gesamtdaten!$A:$I,8,FALSE),"")</f>
        <v>540</v>
      </c>
      <c r="D27">
        <f>IFERROR(VLOOKUP(CONCATENATE(TRIM(RIGHT(D$2,2))," ",$A27),Gesamtdaten!$A:$I,8,FALSE),"")</f>
        <v>398</v>
      </c>
      <c r="E27">
        <f>IFERROR(VLOOKUP(CONCATENATE(TRIM(RIGHT(E$2,2))," ",$A27),Gesamtdaten!$A:$I,8,FALSE),"")</f>
        <v>296</v>
      </c>
      <c r="F27">
        <f>IFERROR(VLOOKUP(CONCATENATE(TRIM(RIGHT(F$2,2))," ",$A27),Gesamtdaten!$A:$I,8,FALSE),"")</f>
        <v>642</v>
      </c>
      <c r="G27">
        <f>IFERROR(VLOOKUP(CONCATENATE(TRIM(RIGHT(G$2,2))," ",$A27),Gesamtdaten!$A:$I,8,FALSE),"")</f>
        <v>538</v>
      </c>
      <c r="H27">
        <f>IFERROR(VLOOKUP(CONCATENATE(TRIM(RIGHT(H$2,2))," ",$A27),Gesamtdaten!$A:$I,8,FALSE),"")</f>
        <v>564</v>
      </c>
      <c r="I27">
        <f>IFERROR(VLOOKUP(CONCATENATE(TRIM(RIGHT(I$2,2))," ",$A27),Gesamtdaten!$A:$I,8,FALSE),"")</f>
        <v>623</v>
      </c>
      <c r="J27">
        <f>IFERROR(VLOOKUP(CONCATENATE(TRIM(RIGHT(J$2,2))," ",$A27),Gesamtdaten!$A:$I,8,FALSE),"")</f>
        <v>374</v>
      </c>
      <c r="K27">
        <f>IFERROR(VLOOKUP(CONCATENATE(TRIM(RIGHT(K$2,2))," ",$A27),Gesamtdaten!$A:$I,8,FALSE),"")</f>
        <v>358</v>
      </c>
      <c r="L27">
        <f>IFERROR(VLOOKUP(CONCATENATE(TRIM(RIGHT(L$2,2))," ",$A27),Gesamtdaten!$A:$I,8,FALSE),"")</f>
        <v>528</v>
      </c>
      <c r="M27">
        <f>IFERROR(VLOOKUP(CONCATENATE(TRIM(RIGHT(M$2,2))," ",$A27),Gesamtdaten!$A:$I,8,FALSE),"")</f>
        <v>475</v>
      </c>
    </row>
    <row r="28" spans="1:13" ht="15.75" customHeight="1">
      <c r="A28">
        <v>26</v>
      </c>
      <c r="B28">
        <f>IFERROR(VLOOKUP(CONCATENATE(TRIM(RIGHT(B$2,2))," ",$A28),Gesamtdaten!$A:$I,8,FALSE),"")</f>
        <v>452</v>
      </c>
      <c r="C28">
        <f>IFERROR(VLOOKUP(CONCATENATE(TRIM(RIGHT(C$2,2))," ",$A28),Gesamtdaten!$A:$I,8,FALSE),"")</f>
        <v>536</v>
      </c>
      <c r="D28">
        <f>IFERROR(VLOOKUP(CONCATENATE(TRIM(RIGHT(D$2,2))," ",$A28),Gesamtdaten!$A:$I,8,FALSE),"")</f>
        <v>507</v>
      </c>
      <c r="E28">
        <f>IFERROR(VLOOKUP(CONCATENATE(TRIM(RIGHT(E$2,2))," ",$A28),Gesamtdaten!$A:$I,8,FALSE),"")</f>
        <v>386</v>
      </c>
      <c r="F28">
        <f>IFERROR(VLOOKUP(CONCATENATE(TRIM(RIGHT(F$2,2))," ",$A28),Gesamtdaten!$A:$I,8,FALSE),"")</f>
        <v>449</v>
      </c>
      <c r="G28">
        <f>IFERROR(VLOOKUP(CONCATENATE(TRIM(RIGHT(G$2,2))," ",$A28),Gesamtdaten!$A:$I,8,FALSE),"")</f>
        <v>368</v>
      </c>
      <c r="H28">
        <f>IFERROR(VLOOKUP(CONCATENATE(TRIM(RIGHT(H$2,2))," ",$A28),Gesamtdaten!$A:$I,8,FALSE),"")</f>
        <v>402</v>
      </c>
      <c r="I28">
        <f>IFERROR(VLOOKUP(CONCATENATE(TRIM(RIGHT(I$2,2))," ",$A28),Gesamtdaten!$A:$I,8,FALSE),"")</f>
        <v>524</v>
      </c>
      <c r="J28">
        <f>IFERROR(VLOOKUP(CONCATENATE(TRIM(RIGHT(J$2,2))," ",$A28),Gesamtdaten!$A:$I,8,FALSE),"")</f>
        <v>695</v>
      </c>
      <c r="K28">
        <f>IFERROR(VLOOKUP(CONCATENATE(TRIM(RIGHT(K$2,2))," ",$A28),Gesamtdaten!$A:$I,8,FALSE),"")</f>
        <v>279</v>
      </c>
      <c r="L28">
        <f>IFERROR(VLOOKUP(CONCATENATE(TRIM(RIGHT(L$2,2))," ",$A28),Gesamtdaten!$A:$I,8,FALSE),"")</f>
        <v>424</v>
      </c>
      <c r="M28">
        <f>IFERROR(VLOOKUP(CONCATENATE(TRIM(RIGHT(M$2,2))," ",$A28),Gesamtdaten!$A:$I,8,FALSE),"")</f>
        <v>413</v>
      </c>
    </row>
    <row r="29" spans="1:13" ht="15.75" customHeight="1">
      <c r="A29">
        <v>27</v>
      </c>
      <c r="B29">
        <f>IFERROR(VLOOKUP(CONCATENATE(TRIM(RIGHT(B$2,2))," ",$A29),Gesamtdaten!$A:$I,8,FALSE),"")</f>
        <v>658</v>
      </c>
      <c r="C29">
        <f>IFERROR(VLOOKUP(CONCATENATE(TRIM(RIGHT(C$2,2))," ",$A29),Gesamtdaten!$A:$I,8,FALSE),"")</f>
        <v>375</v>
      </c>
      <c r="D29">
        <f>IFERROR(VLOOKUP(CONCATENATE(TRIM(RIGHT(D$2,2))," ",$A29),Gesamtdaten!$A:$I,8,FALSE),"")</f>
        <v>406</v>
      </c>
      <c r="E29">
        <f>IFERROR(VLOOKUP(CONCATENATE(TRIM(RIGHT(E$2,2))," ",$A29),Gesamtdaten!$A:$I,8,FALSE),"")</f>
        <v>286</v>
      </c>
      <c r="F29">
        <f>IFERROR(VLOOKUP(CONCATENATE(TRIM(RIGHT(F$2,2))," ",$A29),Gesamtdaten!$A:$I,8,FALSE),"")</f>
        <v>579</v>
      </c>
      <c r="G29">
        <f>IFERROR(VLOOKUP(CONCATENATE(TRIM(RIGHT(G$2,2))," ",$A29),Gesamtdaten!$A:$I,8,FALSE),"")</f>
        <v>398</v>
      </c>
      <c r="H29">
        <f>IFERROR(VLOOKUP(CONCATENATE(TRIM(RIGHT(H$2,2))," ",$A29),Gesamtdaten!$A:$I,8,FALSE),"")</f>
        <v>393</v>
      </c>
      <c r="I29">
        <f>IFERROR(VLOOKUP(CONCATENATE(TRIM(RIGHT(I$2,2))," ",$A29),Gesamtdaten!$A:$I,8,FALSE),"")</f>
        <v>465</v>
      </c>
      <c r="J29">
        <f>IFERROR(VLOOKUP(CONCATENATE(TRIM(RIGHT(J$2,2))," ",$A29),Gesamtdaten!$A:$I,8,FALSE),"")</f>
        <v>331</v>
      </c>
      <c r="K29">
        <f>IFERROR(VLOOKUP(CONCATENATE(TRIM(RIGHT(K$2,2))," ",$A29),Gesamtdaten!$A:$I,8,FALSE),"")</f>
        <v>366</v>
      </c>
      <c r="L29">
        <f>IFERROR(VLOOKUP(CONCATENATE(TRIM(RIGHT(L$2,2))," ",$A29),Gesamtdaten!$A:$I,8,FALSE),"")</f>
        <v>571</v>
      </c>
      <c r="M29">
        <f>IFERROR(VLOOKUP(CONCATENATE(TRIM(RIGHT(M$2,2))," ",$A29),Gesamtdaten!$A:$I,8,FALSE),"")</f>
        <v>398</v>
      </c>
    </row>
    <row r="30" spans="1:13" ht="15.75" customHeight="1">
      <c r="A30">
        <v>28</v>
      </c>
      <c r="B30">
        <f>IFERROR(VLOOKUP(CONCATENATE(TRIM(RIGHT(B$2,2))," ",$A30),Gesamtdaten!$A:$I,8,FALSE),"")</f>
        <v>835</v>
      </c>
      <c r="C30">
        <f>IFERROR(VLOOKUP(CONCATENATE(TRIM(RIGHT(C$2,2))," ",$A30),Gesamtdaten!$A:$I,8,FALSE),"")</f>
        <v>513</v>
      </c>
      <c r="D30">
        <f>IFERROR(VLOOKUP(CONCATENATE(TRIM(RIGHT(D$2,2))," ",$A30),Gesamtdaten!$A:$I,8,FALSE),"")</f>
        <v>330</v>
      </c>
      <c r="E30">
        <f>IFERROR(VLOOKUP(CONCATENATE(TRIM(RIGHT(E$2,2))," ",$A30),Gesamtdaten!$A:$I,8,FALSE),"")</f>
        <v>364</v>
      </c>
      <c r="F30">
        <f>IFERROR(VLOOKUP(CONCATENATE(TRIM(RIGHT(F$2,2))," ",$A30),Gesamtdaten!$A:$I,8,FALSE),"")</f>
        <v>521</v>
      </c>
      <c r="G30">
        <f>IFERROR(VLOOKUP(CONCATENATE(TRIM(RIGHT(G$2,2))," ",$A30),Gesamtdaten!$A:$I,8,FALSE),"")</f>
        <v>376</v>
      </c>
      <c r="H30">
        <f>IFERROR(VLOOKUP(CONCATENATE(TRIM(RIGHT(H$2,2))," ",$A30),Gesamtdaten!$A:$I,8,FALSE),"")</f>
        <v>570</v>
      </c>
      <c r="I30">
        <f>IFERROR(VLOOKUP(CONCATENATE(TRIM(RIGHT(I$2,2))," ",$A30),Gesamtdaten!$A:$I,8,FALSE),"")</f>
        <v>482</v>
      </c>
      <c r="J30">
        <f>IFERROR(VLOOKUP(CONCATENATE(TRIM(RIGHT(J$2,2))," ",$A30),Gesamtdaten!$A:$I,8,FALSE),"")</f>
        <v>369</v>
      </c>
      <c r="K30">
        <f>IFERROR(VLOOKUP(CONCATENATE(TRIM(RIGHT(K$2,2))," ",$A30),Gesamtdaten!$A:$I,8,FALSE),"")</f>
        <v>404</v>
      </c>
      <c r="L30">
        <f>IFERROR(VLOOKUP(CONCATENATE(TRIM(RIGHT(L$2,2))," ",$A30),Gesamtdaten!$A:$I,8,FALSE),"")</f>
        <v>431</v>
      </c>
      <c r="M30">
        <f>IFERROR(VLOOKUP(CONCATENATE(TRIM(RIGHT(M$2,2))," ",$A30),Gesamtdaten!$A:$I,8,FALSE),"")</f>
        <v>429</v>
      </c>
    </row>
    <row r="31" spans="1:13" ht="15.75" customHeight="1">
      <c r="A31">
        <v>29</v>
      </c>
      <c r="B31">
        <f>IFERROR(VLOOKUP(CONCATENATE(TRIM(RIGHT(B$2,2))," ",$A31),Gesamtdaten!$A:$I,8,FALSE),"")</f>
        <v>448</v>
      </c>
      <c r="C31">
        <f>IFERROR(VLOOKUP(CONCATENATE(TRIM(RIGHT(C$2,2))," ",$A31),Gesamtdaten!$A:$I,8,FALSE),"")</f>
        <v>452</v>
      </c>
      <c r="D31">
        <f>IFERROR(VLOOKUP(CONCATENATE(TRIM(RIGHT(D$2,2))," ",$A31),Gesamtdaten!$A:$I,8,FALSE),"")</f>
        <v>369</v>
      </c>
      <c r="E31">
        <f>IFERROR(VLOOKUP(CONCATENATE(TRIM(RIGHT(E$2,2))," ",$A31),Gesamtdaten!$A:$I,8,FALSE),"")</f>
        <v>350</v>
      </c>
      <c r="F31">
        <f>IFERROR(VLOOKUP(CONCATENATE(TRIM(RIGHT(F$2,2))," ",$A31),Gesamtdaten!$A:$I,8,FALSE),"")</f>
        <v>494</v>
      </c>
      <c r="G31">
        <f>IFERROR(VLOOKUP(CONCATENATE(TRIM(RIGHT(G$2,2))," ",$A31),Gesamtdaten!$A:$I,8,FALSE),"")</f>
        <v>470</v>
      </c>
      <c r="H31">
        <f>IFERROR(VLOOKUP(CONCATENATE(TRIM(RIGHT(H$2,2))," ",$A31),Gesamtdaten!$A:$I,8,FALSE),"")</f>
        <v>452</v>
      </c>
      <c r="I31">
        <f>IFERROR(VLOOKUP(CONCATENATE(TRIM(RIGHT(I$2,2))," ",$A31),Gesamtdaten!$A:$I,8,FALSE),"")</f>
        <v>522</v>
      </c>
      <c r="J31">
        <f>IFERROR(VLOOKUP(CONCATENATE(TRIM(RIGHT(J$2,2))," ",$A31),Gesamtdaten!$A:$I,8,FALSE),"")</f>
        <v>327</v>
      </c>
      <c r="K31">
        <f>IFERROR(VLOOKUP(CONCATENATE(TRIM(RIGHT(K$2,2))," ",$A31),Gesamtdaten!$A:$I,8,FALSE),"")</f>
        <v>503</v>
      </c>
      <c r="L31">
        <f>IFERROR(VLOOKUP(CONCATENATE(TRIM(RIGHT(L$2,2))," ",$A31),Gesamtdaten!$A:$I,8,FALSE),"")</f>
        <v>501</v>
      </c>
      <c r="M31">
        <f>IFERROR(VLOOKUP(CONCATENATE(TRIM(RIGHT(M$2,2))," ",$A31),Gesamtdaten!$A:$I,8,FALSE),"")</f>
        <v>468</v>
      </c>
    </row>
    <row r="32" spans="1:13" ht="15.75" customHeight="1">
      <c r="A32">
        <v>30</v>
      </c>
      <c r="B32">
        <f>IFERROR(VLOOKUP(CONCATENATE(TRIM(RIGHT(B$2,2))," ",$A32),Gesamtdaten!$A:$H,7,FALSE),"")</f>
        <v>366</v>
      </c>
      <c r="C32">
        <f>IFERROR(VLOOKUP(CONCATENATE(TRIM(RIGHT(C$2,2))," ",$A32),Gesamtdaten!$A:$H,7,FALSE),"")</f>
        <v>529</v>
      </c>
      <c r="D32">
        <f>IFERROR(VLOOKUP(CONCATENATE(TRIM(RIGHT(D$2,2))," ",$A32),Gesamtdaten!$A:$H,7,FALSE),"")</f>
        <v>402</v>
      </c>
      <c r="E32">
        <f>IFERROR(VLOOKUP(CONCATENATE(TRIM(RIGHT(E$2,2))," ",$A32),Gesamtdaten!$A:$H,7,FALSE),"")</f>
        <v>448</v>
      </c>
      <c r="F32">
        <f>IFERROR(VLOOKUP(CONCATENATE(TRIM(RIGHT(F$2,2))," ",$A32),Gesamtdaten!$A:$H,7,FALSE),"")</f>
        <v>547</v>
      </c>
      <c r="G32">
        <f>IFERROR(VLOOKUP(CONCATENATE(TRIM(RIGHT(G$2,2))," ",$A32),Gesamtdaten!$A:$H,7,FALSE),"")</f>
        <v>372</v>
      </c>
      <c r="H32">
        <f>IFERROR(VLOOKUP(CONCATENATE(TRIM(RIGHT(H$2,2))," ",$A32),Gesamtdaten!$A:$H,7,FALSE),"")</f>
        <v>313</v>
      </c>
      <c r="I32">
        <f>IFERROR(VLOOKUP(CONCATENATE(TRIM(RIGHT(I$2,2))," ",$A32),Gesamtdaten!$A:$H,7,FALSE),"")</f>
        <v>334</v>
      </c>
      <c r="J32">
        <f>IFERROR(VLOOKUP(CONCATENATE(TRIM(RIGHT(J$2,2))," ",$A32),Gesamtdaten!$A:$H,7,FALSE),"")</f>
        <v>271</v>
      </c>
      <c r="K32">
        <f>IFERROR(VLOOKUP(CONCATENATE(TRIM(RIGHT(K$2,2))," ",$A32),Gesamtdaten!$A:$H,7,FALSE),"")</f>
        <v>284</v>
      </c>
      <c r="L32">
        <f>IFERROR(VLOOKUP(CONCATENATE(TRIM(RIGHT(L$2,2))," ",$A32),Gesamtdaten!$A:$H,7,FALSE),"")</f>
        <v>314</v>
      </c>
      <c r="M32">
        <f>IFERROR(VLOOKUP(CONCATENATE(TRIM(RIGHT(M$2,2))," ",$A32),Gesamtdaten!$A:$H,7,FALSE),"")</f>
        <v>312</v>
      </c>
    </row>
    <row r="33" spans="1:13" ht="15.75" customHeight="1">
      <c r="A33" s="27" t="s">
        <v>82</v>
      </c>
      <c r="B33" s="27">
        <v>2</v>
      </c>
      <c r="C33" s="27">
        <v>2</v>
      </c>
      <c r="D33" s="27">
        <v>0</v>
      </c>
      <c r="E33" s="27">
        <v>1</v>
      </c>
      <c r="F33" s="27">
        <v>1</v>
      </c>
      <c r="G33" s="27">
        <v>0</v>
      </c>
      <c r="H33" s="27">
        <v>2</v>
      </c>
      <c r="I33" s="27">
        <v>3</v>
      </c>
      <c r="J33" s="27">
        <v>7</v>
      </c>
      <c r="K33" s="27">
        <v>10</v>
      </c>
      <c r="L33" s="27">
        <v>4</v>
      </c>
      <c r="M33" s="27">
        <v>3</v>
      </c>
    </row>
    <row r="34" spans="1:13" ht="15.75" customHeight="1"/>
    <row r="35" spans="1:13" ht="15.75" customHeight="1"/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8D08D"/>
  </sheetPr>
  <dimension ref="A1:M1000"/>
  <sheetViews>
    <sheetView workbookViewId="0"/>
  </sheetViews>
  <sheetFormatPr baseColWidth="10" defaultColWidth="11.25" defaultRowHeight="15" customHeight="1"/>
  <cols>
    <col min="1" max="1" width="7" customWidth="1"/>
    <col min="2" max="10" width="6.375" customWidth="1"/>
    <col min="11" max="13" width="6.75" customWidth="1"/>
    <col min="14" max="23" width="5" customWidth="1"/>
    <col min="24" max="26" width="8.75" customWidth="1"/>
  </cols>
  <sheetData>
    <row r="1" spans="1:13" ht="15.75" customHeight="1"/>
    <row r="2" spans="1:13" ht="15.75" customHeight="1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</row>
    <row r="3" spans="1:13" ht="15.75" customHeight="1">
      <c r="A3">
        <v>1</v>
      </c>
      <c r="B3">
        <f>IFERROR(VLOOKUP(CONCATENATE(TRIM(RIGHT(B$2,2))," ",$A3),Gesamtdaten!$A:$Q,9,FALSE),"")</f>
        <v>4401</v>
      </c>
      <c r="C3">
        <f>IFERROR(VLOOKUP(CONCATENATE(TRIM(RIGHT(C$2,2))," ",$A3),Gesamtdaten!$A:$Q,9,FALSE),"")</f>
        <v>2828</v>
      </c>
      <c r="D3">
        <f>IFERROR(VLOOKUP(CONCATENATE(TRIM(RIGHT(D$2,2))," ",$A3),Gesamtdaten!$A:$Q,9,FALSE),"")</f>
        <v>1520</v>
      </c>
      <c r="E3">
        <f>IFERROR(VLOOKUP(CONCATENATE(TRIM(RIGHT(E$2,2))," ",$A3),Gesamtdaten!$A:$Q,9,FALSE),"")</f>
        <v>882</v>
      </c>
      <c r="F3">
        <f>IFERROR(VLOOKUP(CONCATENATE(TRIM(RIGHT(F$2,2))," ",$A3),Gesamtdaten!$A:$Q,9,FALSE),"")</f>
        <v>1124</v>
      </c>
      <c r="G3">
        <f>IFERROR(VLOOKUP(CONCATENATE(TRIM(RIGHT(G$2,2))," ",$A3),Gesamtdaten!$A:$Q,9,FALSE),"")</f>
        <v>1232</v>
      </c>
      <c r="H3">
        <f>IFERROR(VLOOKUP(CONCATENATE(TRIM(RIGHT(H$2,2))," ",$A3),Gesamtdaten!$A:$Q,9,FALSE),"")</f>
        <v>7204</v>
      </c>
      <c r="I3">
        <f>IFERROR(VLOOKUP(CONCATENATE(TRIM(RIGHT(I$2,2))," ",$A3),Gesamtdaten!$A:$Q,9,FALSE),"")</f>
        <v>854</v>
      </c>
      <c r="J3">
        <f>IFERROR(VLOOKUP(CONCATENATE(TRIM(RIGHT(J$2,2))," ",$A3),Gesamtdaten!$A:$Q,9,FALSE),"")</f>
        <v>1519</v>
      </c>
      <c r="K3">
        <f>IFERROR(VLOOKUP(CONCATENATE(TRIM(RIGHT(K$2,2))," ",$A3),Gesamtdaten!$A:$Q,9,FALSE),"")</f>
        <v>5419</v>
      </c>
      <c r="L3">
        <f>IFERROR(VLOOKUP(CONCATENATE(TRIM(RIGHT(L$2,2))," ",$A3),Gesamtdaten!$A:$Q,9,FALSE),"")</f>
        <v>3305</v>
      </c>
      <c r="M3">
        <f>IFERROR(VLOOKUP(CONCATENATE(TRIM(RIGHT(M$2,2))," ",$A3),Gesamtdaten!$A:$Q,9,FALSE),"")</f>
        <v>1598</v>
      </c>
    </row>
    <row r="4" spans="1:13" ht="15.75" customHeight="1">
      <c r="A4">
        <v>2</v>
      </c>
      <c r="B4">
        <f>IFERROR(VLOOKUP(CONCATENATE(TRIM(RIGHT(B$2,2))," ",$A4),Gesamtdaten!$A:$Q,9,FALSE),"")</f>
        <v>1639</v>
      </c>
      <c r="C4">
        <f>IFERROR(VLOOKUP(CONCATENATE(TRIM(RIGHT(C$2,2))," ",$A4),Gesamtdaten!$A:$Q,9,FALSE),"")</f>
        <v>1669</v>
      </c>
      <c r="D4">
        <f>IFERROR(VLOOKUP(CONCATENATE(TRIM(RIGHT(D$2,2))," ",$A4),Gesamtdaten!$A:$Q,9,FALSE),"")</f>
        <v>1440</v>
      </c>
      <c r="E4">
        <f>IFERROR(VLOOKUP(CONCATENATE(TRIM(RIGHT(E$2,2))," ",$A4),Gesamtdaten!$A:$Q,9,FALSE),"")</f>
        <v>832</v>
      </c>
      <c r="F4">
        <f>IFERROR(VLOOKUP(CONCATENATE(TRIM(RIGHT(F$2,2))," ",$A4),Gesamtdaten!$A:$Q,9,FALSE),"")</f>
        <v>921</v>
      </c>
      <c r="G4">
        <f>IFERROR(VLOOKUP(CONCATENATE(TRIM(RIGHT(G$2,2))," ",$A4),Gesamtdaten!$A:$Q,9,FALSE),"")</f>
        <v>856</v>
      </c>
      <c r="H4">
        <f>IFERROR(VLOOKUP(CONCATENATE(TRIM(RIGHT(H$2,2))," ",$A4),Gesamtdaten!$A:$Q,9,FALSE),"")</f>
        <v>7576</v>
      </c>
      <c r="I4">
        <f>IFERROR(VLOOKUP(CONCATENATE(TRIM(RIGHT(I$2,2))," ",$A4),Gesamtdaten!$A:$Q,9,FALSE),"")</f>
        <v>708</v>
      </c>
      <c r="J4">
        <f>IFERROR(VLOOKUP(CONCATENATE(TRIM(RIGHT(J$2,2))," ",$A4),Gesamtdaten!$A:$Q,9,FALSE),"")</f>
        <v>1061</v>
      </c>
      <c r="K4">
        <f>IFERROR(VLOOKUP(CONCATENATE(TRIM(RIGHT(K$2,2))," ",$A4),Gesamtdaten!$A:$Q,9,FALSE),"")</f>
        <v>1315</v>
      </c>
      <c r="L4">
        <f>IFERROR(VLOOKUP(CONCATENATE(TRIM(RIGHT(L$2,2))," ",$A4),Gesamtdaten!$A:$Q,9,FALSE),"")</f>
        <v>1325</v>
      </c>
      <c r="M4">
        <f>IFERROR(VLOOKUP(CONCATENATE(TRIM(RIGHT(M$2,2))," ",$A4),Gesamtdaten!$A:$Q,9,FALSE),"")</f>
        <v>1240</v>
      </c>
    </row>
    <row r="5" spans="1:13" ht="15.75" customHeight="1">
      <c r="A5">
        <v>3</v>
      </c>
      <c r="B5">
        <f>IFERROR(VLOOKUP(CONCATENATE(TRIM(RIGHT(B$2,2))," ",$A5),Gesamtdaten!$A:$Q,9,FALSE),"")</f>
        <v>1330</v>
      </c>
      <c r="C5">
        <f>IFERROR(VLOOKUP(CONCATENATE(TRIM(RIGHT(C$2,2))," ",$A5),Gesamtdaten!$A:$Q,9,FALSE),"")</f>
        <v>875</v>
      </c>
      <c r="D5">
        <f>IFERROR(VLOOKUP(CONCATENATE(TRIM(RIGHT(D$2,2))," ",$A5),Gesamtdaten!$A:$Q,9,FALSE),"")</f>
        <v>782</v>
      </c>
      <c r="E5">
        <f>IFERROR(VLOOKUP(CONCATENATE(TRIM(RIGHT(E$2,2))," ",$A5),Gesamtdaten!$A:$Q,9,FALSE),"")</f>
        <v>1166</v>
      </c>
      <c r="F5">
        <f>IFERROR(VLOOKUP(CONCATENATE(TRIM(RIGHT(F$2,2))," ",$A5),Gesamtdaten!$A:$Q,9,FALSE),"")</f>
        <v>1123</v>
      </c>
      <c r="G5">
        <f>IFERROR(VLOOKUP(CONCATENATE(TRIM(RIGHT(G$2,2))," ",$A5),Gesamtdaten!$A:$Q,9,FALSE),"")</f>
        <v>1134</v>
      </c>
      <c r="H5">
        <f>IFERROR(VLOOKUP(CONCATENATE(TRIM(RIGHT(H$2,2))," ",$A5),Gesamtdaten!$A:$Q,9,FALSE),"")</f>
        <v>3043</v>
      </c>
      <c r="I5">
        <f>IFERROR(VLOOKUP(CONCATENATE(TRIM(RIGHT(I$2,2))," ",$A5),Gesamtdaten!$A:$Q,9,FALSE),"")</f>
        <v>829</v>
      </c>
      <c r="J5">
        <f>IFERROR(VLOOKUP(CONCATENATE(TRIM(RIGHT(J$2,2))," ",$A5),Gesamtdaten!$A:$Q,9,FALSE),"")</f>
        <v>1088</v>
      </c>
      <c r="K5">
        <f>IFERROR(VLOOKUP(CONCATENATE(TRIM(RIGHT(K$2,2))," ",$A5),Gesamtdaten!$A:$Q,9,FALSE),"")</f>
        <v>2851</v>
      </c>
      <c r="L5">
        <f>IFERROR(VLOOKUP(CONCATENATE(TRIM(RIGHT(L$2,2))," ",$A5),Gesamtdaten!$A:$Q,9,FALSE),"")</f>
        <v>1243</v>
      </c>
      <c r="M5">
        <f>IFERROR(VLOOKUP(CONCATENATE(TRIM(RIGHT(M$2,2))," ",$A5),Gesamtdaten!$A:$Q,9,FALSE),"")</f>
        <v>837</v>
      </c>
    </row>
    <row r="6" spans="1:13" ht="15.75" customHeight="1">
      <c r="A6">
        <v>4</v>
      </c>
      <c r="B6">
        <f>IFERROR(VLOOKUP(CONCATENATE(TRIM(RIGHT(B$2,2))," ",$A6),Gesamtdaten!$A:$Q,9,FALSE),"")</f>
        <v>1000</v>
      </c>
      <c r="C6">
        <f>IFERROR(VLOOKUP(CONCATENATE(TRIM(RIGHT(C$2,2))," ",$A6),Gesamtdaten!$A:$Q,9,FALSE),"")</f>
        <v>1870</v>
      </c>
      <c r="D6">
        <f>IFERROR(VLOOKUP(CONCATENATE(TRIM(RIGHT(D$2,2))," ",$A6),Gesamtdaten!$A:$Q,9,FALSE),"")</f>
        <v>780</v>
      </c>
      <c r="E6">
        <f>IFERROR(VLOOKUP(CONCATENATE(TRIM(RIGHT(E$2,2))," ",$A6),Gesamtdaten!$A:$Q,9,FALSE),"")</f>
        <v>706</v>
      </c>
      <c r="F6">
        <f>IFERROR(VLOOKUP(CONCATENATE(TRIM(RIGHT(F$2,2))," ",$A6),Gesamtdaten!$A:$Q,9,FALSE),"")</f>
        <v>926</v>
      </c>
      <c r="G6">
        <f>IFERROR(VLOOKUP(CONCATENATE(TRIM(RIGHT(G$2,2))," ",$A6),Gesamtdaten!$A:$Q,9,FALSE),"")</f>
        <v>886</v>
      </c>
      <c r="H6">
        <f>IFERROR(VLOOKUP(CONCATENATE(TRIM(RIGHT(H$2,2))," ",$A6),Gesamtdaten!$A:$Q,9,FALSE),"")</f>
        <v>1896</v>
      </c>
      <c r="I6">
        <f>IFERROR(VLOOKUP(CONCATENATE(TRIM(RIGHT(I$2,2))," ",$A6),Gesamtdaten!$A:$Q,9,FALSE),"")</f>
        <v>840</v>
      </c>
      <c r="J6">
        <f>IFERROR(VLOOKUP(CONCATENATE(TRIM(RIGHT(J$2,2))," ",$A6),Gesamtdaten!$A:$Q,9,FALSE),"")</f>
        <v>920</v>
      </c>
      <c r="K6">
        <f>IFERROR(VLOOKUP(CONCATENATE(TRIM(RIGHT(K$2,2))," ",$A6),Gesamtdaten!$A:$Q,9,FALSE),"")</f>
        <v>2496</v>
      </c>
      <c r="L6">
        <f>IFERROR(VLOOKUP(CONCATENATE(TRIM(RIGHT(L$2,2))," ",$A6),Gesamtdaten!$A:$Q,9,FALSE),"")</f>
        <v>1393</v>
      </c>
      <c r="M6">
        <f>IFERROR(VLOOKUP(CONCATENATE(TRIM(RIGHT(M$2,2))," ",$A6),Gesamtdaten!$A:$Q,9,FALSE),"")</f>
        <v>932</v>
      </c>
    </row>
    <row r="7" spans="1:13" ht="15.75" customHeight="1">
      <c r="A7">
        <v>5</v>
      </c>
      <c r="B7">
        <f>IFERROR(VLOOKUP(CONCATENATE(TRIM(RIGHT(B$2,2))," ",$A7),Gesamtdaten!$A:$Q,9,FALSE),"")</f>
        <v>1188</v>
      </c>
      <c r="C7">
        <f>IFERROR(VLOOKUP(CONCATENATE(TRIM(RIGHT(C$2,2))," ",$A7),Gesamtdaten!$A:$Q,9,FALSE),"")</f>
        <v>1741</v>
      </c>
      <c r="D7">
        <f>IFERROR(VLOOKUP(CONCATENATE(TRIM(RIGHT(D$2,2))," ",$A7),Gesamtdaten!$A:$Q,9,FALSE),"")</f>
        <v>966</v>
      </c>
      <c r="E7">
        <f>IFERROR(VLOOKUP(CONCATENATE(TRIM(RIGHT(E$2,2))," ",$A7),Gesamtdaten!$A:$Q,9,FALSE),"")</f>
        <v>898</v>
      </c>
      <c r="F7">
        <f>IFERROR(VLOOKUP(CONCATENATE(TRIM(RIGHT(F$2,2))," ",$A7),Gesamtdaten!$A:$Q,9,FALSE),"")</f>
        <v>976</v>
      </c>
      <c r="G7">
        <f>IFERROR(VLOOKUP(CONCATENATE(TRIM(RIGHT(G$2,2))," ",$A7),Gesamtdaten!$A:$Q,9,FALSE),"")</f>
        <v>1194</v>
      </c>
      <c r="H7">
        <f>IFERROR(VLOOKUP(CONCATENATE(TRIM(RIGHT(H$2,2))," ",$A7),Gesamtdaten!$A:$Q,9,FALSE),"")</f>
        <v>2811</v>
      </c>
      <c r="I7">
        <f>IFERROR(VLOOKUP(CONCATENATE(TRIM(RIGHT(I$2,2))," ",$A7),Gesamtdaten!$A:$Q,9,FALSE),"")</f>
        <v>712</v>
      </c>
      <c r="J7">
        <f>IFERROR(VLOOKUP(CONCATENATE(TRIM(RIGHT(J$2,2))," ",$A7),Gesamtdaten!$A:$Q,9,FALSE),"")</f>
        <v>1092</v>
      </c>
      <c r="K7">
        <f>IFERROR(VLOOKUP(CONCATENATE(TRIM(RIGHT(K$2,2))," ",$A7),Gesamtdaten!$A:$Q,9,FALSE),"")</f>
        <v>1490</v>
      </c>
      <c r="L7">
        <f>IFERROR(VLOOKUP(CONCATENATE(TRIM(RIGHT(L$2,2))," ",$A7),Gesamtdaten!$A:$Q,9,FALSE),"")</f>
        <v>1243</v>
      </c>
      <c r="M7">
        <f>IFERROR(VLOOKUP(CONCATENATE(TRIM(RIGHT(M$2,2))," ",$A7),Gesamtdaten!$A:$Q,9,FALSE),"")</f>
        <v>758</v>
      </c>
    </row>
    <row r="8" spans="1:13" ht="15.75" customHeight="1">
      <c r="A8">
        <v>6</v>
      </c>
      <c r="B8">
        <f>IFERROR(VLOOKUP(CONCATENATE(TRIM(RIGHT(B$2,2))," ",$A8),Gesamtdaten!$A:$Q,9,FALSE),"")</f>
        <v>933</v>
      </c>
      <c r="C8">
        <f>IFERROR(VLOOKUP(CONCATENATE(TRIM(RIGHT(C$2,2))," ",$A8),Gesamtdaten!$A:$Q,9,FALSE),"")</f>
        <v>954</v>
      </c>
      <c r="D8">
        <f>IFERROR(VLOOKUP(CONCATENATE(TRIM(RIGHT(D$2,2))," ",$A8),Gesamtdaten!$A:$Q,9,FALSE),"")</f>
        <v>1190</v>
      </c>
      <c r="E8">
        <f>IFERROR(VLOOKUP(CONCATENATE(TRIM(RIGHT(E$2,2))," ",$A8),Gesamtdaten!$A:$Q,9,FALSE),"")</f>
        <v>1040</v>
      </c>
      <c r="F8">
        <f>IFERROR(VLOOKUP(CONCATENATE(TRIM(RIGHT(F$2,2))," ",$A8),Gesamtdaten!$A:$Q,9,FALSE),"")</f>
        <v>1570</v>
      </c>
      <c r="G8">
        <f>IFERROR(VLOOKUP(CONCATENATE(TRIM(RIGHT(G$2,2))," ",$A8),Gesamtdaten!$A:$Q,9,FALSE),"")</f>
        <v>1380</v>
      </c>
      <c r="H8">
        <f>IFERROR(VLOOKUP(CONCATENATE(TRIM(RIGHT(H$2,2))," ",$A8),Gesamtdaten!$A:$Q,9,FALSE),"")</f>
        <v>1799</v>
      </c>
      <c r="I8">
        <f>IFERROR(VLOOKUP(CONCATENATE(TRIM(RIGHT(I$2,2))," ",$A8),Gesamtdaten!$A:$Q,9,FALSE),"")</f>
        <v>817</v>
      </c>
      <c r="J8">
        <f>IFERROR(VLOOKUP(CONCATENATE(TRIM(RIGHT(J$2,2))," ",$A8),Gesamtdaten!$A:$Q,9,FALSE),"")</f>
        <v>1084</v>
      </c>
      <c r="K8">
        <f>IFERROR(VLOOKUP(CONCATENATE(TRIM(RIGHT(K$2,2))," ",$A8),Gesamtdaten!$A:$Q,9,FALSE),"")</f>
        <v>1467</v>
      </c>
      <c r="L8">
        <f>IFERROR(VLOOKUP(CONCATENATE(TRIM(RIGHT(L$2,2))," ",$A8),Gesamtdaten!$A:$Q,9,FALSE),"")</f>
        <v>557</v>
      </c>
      <c r="M8">
        <f>IFERROR(VLOOKUP(CONCATENATE(TRIM(RIGHT(M$2,2))," ",$A8),Gesamtdaten!$A:$Q,9,FALSE),"")</f>
        <v>701</v>
      </c>
    </row>
    <row r="9" spans="1:13" ht="15.75" customHeight="1">
      <c r="A9">
        <v>7</v>
      </c>
      <c r="B9">
        <f>IFERROR(VLOOKUP(CONCATENATE(TRIM(RIGHT(B$2,2))," ",$A9),Gesamtdaten!$A:$Q,9,FALSE),"")</f>
        <v>802</v>
      </c>
      <c r="C9">
        <f>IFERROR(VLOOKUP(CONCATENATE(TRIM(RIGHT(C$2,2))," ",$A9),Gesamtdaten!$A:$Q,9,FALSE),"")</f>
        <v>1194</v>
      </c>
      <c r="D9">
        <f>IFERROR(VLOOKUP(CONCATENATE(TRIM(RIGHT(D$2,2))," ",$A9),Gesamtdaten!$A:$Q,9,FALSE),"")</f>
        <v>724</v>
      </c>
      <c r="E9">
        <f>IFERROR(VLOOKUP(CONCATENATE(TRIM(RIGHT(E$2,2))," ",$A9),Gesamtdaten!$A:$Q,9,FALSE),"")</f>
        <v>640</v>
      </c>
      <c r="F9">
        <f>IFERROR(VLOOKUP(CONCATENATE(TRIM(RIGHT(F$2,2))," ",$A9),Gesamtdaten!$A:$Q,9,FALSE),"")</f>
        <v>1059</v>
      </c>
      <c r="G9">
        <f>IFERROR(VLOOKUP(CONCATENATE(TRIM(RIGHT(G$2,2))," ",$A9),Gesamtdaten!$A:$Q,9,FALSE),"")</f>
        <v>1320</v>
      </c>
      <c r="H9">
        <f>IFERROR(VLOOKUP(CONCATENATE(TRIM(RIGHT(H$2,2))," ",$A9),Gesamtdaten!$A:$Q,9,FALSE),"")</f>
        <v>1352</v>
      </c>
      <c r="I9">
        <f>IFERROR(VLOOKUP(CONCATENATE(TRIM(RIGHT(I$2,2))," ",$A9),Gesamtdaten!$A:$Q,9,FALSE),"")</f>
        <v>656</v>
      </c>
      <c r="J9">
        <f>IFERROR(VLOOKUP(CONCATENATE(TRIM(RIGHT(J$2,2))," ",$A9),Gesamtdaten!$A:$Q,9,FALSE),"")</f>
        <v>655</v>
      </c>
      <c r="K9">
        <f>IFERROR(VLOOKUP(CONCATENATE(TRIM(RIGHT(K$2,2))," ",$A9),Gesamtdaten!$A:$Q,9,FALSE),"")</f>
        <v>1576</v>
      </c>
      <c r="L9">
        <f>IFERROR(VLOOKUP(CONCATENATE(TRIM(RIGHT(L$2,2))," ",$A9),Gesamtdaten!$A:$Q,9,FALSE),"")</f>
        <v>1218</v>
      </c>
      <c r="M9">
        <f>IFERROR(VLOOKUP(CONCATENATE(TRIM(RIGHT(M$2,2))," ",$A9),Gesamtdaten!$A:$Q,9,FALSE),"")</f>
        <v>700</v>
      </c>
    </row>
    <row r="10" spans="1:13" ht="15.75" customHeight="1">
      <c r="A10">
        <v>8</v>
      </c>
      <c r="B10">
        <f>IFERROR(VLOOKUP(CONCATENATE(TRIM(RIGHT(B$2,2))," ",$A10),Gesamtdaten!$A:$Q,9,FALSE),"")</f>
        <v>1074</v>
      </c>
      <c r="C10">
        <f>IFERROR(VLOOKUP(CONCATENATE(TRIM(RIGHT(C$2,2))," ",$A10),Gesamtdaten!$A:$Q,9,FALSE),"")</f>
        <v>1286</v>
      </c>
      <c r="D10">
        <f>IFERROR(VLOOKUP(CONCATENATE(TRIM(RIGHT(D$2,2))," ",$A10),Gesamtdaten!$A:$Q,9,FALSE),"")</f>
        <v>1092</v>
      </c>
      <c r="E10">
        <f>IFERROR(VLOOKUP(CONCATENATE(TRIM(RIGHT(E$2,2))," ",$A10),Gesamtdaten!$A:$Q,9,FALSE),"")</f>
        <v>1228</v>
      </c>
      <c r="F10">
        <f>IFERROR(VLOOKUP(CONCATENATE(TRIM(RIGHT(F$2,2))," ",$A10),Gesamtdaten!$A:$Q,9,FALSE),"")</f>
        <v>1414</v>
      </c>
      <c r="G10">
        <f>IFERROR(VLOOKUP(CONCATENATE(TRIM(RIGHT(G$2,2))," ",$A10),Gesamtdaten!$A:$Q,9,FALSE),"")</f>
        <v>928</v>
      </c>
      <c r="H10">
        <f>IFERROR(VLOOKUP(CONCATENATE(TRIM(RIGHT(H$2,2))," ",$A10),Gesamtdaten!$A:$Q,9,FALSE),"")</f>
        <v>1047</v>
      </c>
      <c r="I10">
        <f>IFERROR(VLOOKUP(CONCATENATE(TRIM(RIGHT(I$2,2))," ",$A10),Gesamtdaten!$A:$Q,9,FALSE),"")</f>
        <v>893</v>
      </c>
      <c r="J10">
        <f>IFERROR(VLOOKUP(CONCATENATE(TRIM(RIGHT(J$2,2))," ",$A10),Gesamtdaten!$A:$Q,9,FALSE),"")</f>
        <v>861</v>
      </c>
      <c r="K10">
        <f>IFERROR(VLOOKUP(CONCATENATE(TRIM(RIGHT(K$2,2))," ",$A10),Gesamtdaten!$A:$Q,9,FALSE),"")</f>
        <v>2915</v>
      </c>
      <c r="L10">
        <f>IFERROR(VLOOKUP(CONCATENATE(TRIM(RIGHT(L$2,2))," ",$A10),Gesamtdaten!$A:$Q,9,FALSE),"")</f>
        <v>760</v>
      </c>
      <c r="M10">
        <f>IFERROR(VLOOKUP(CONCATENATE(TRIM(RIGHT(M$2,2))," ",$A10),Gesamtdaten!$A:$Q,9,FALSE),"")</f>
        <v>1135</v>
      </c>
    </row>
    <row r="11" spans="1:13" ht="15.75" customHeight="1">
      <c r="A11">
        <v>9</v>
      </c>
      <c r="B11">
        <f>IFERROR(VLOOKUP(CONCATENATE(TRIM(RIGHT(B$2,2))," ",$A11),Gesamtdaten!$A:$Q,9,FALSE),"")</f>
        <v>760</v>
      </c>
      <c r="C11">
        <f>IFERROR(VLOOKUP(CONCATENATE(TRIM(RIGHT(C$2,2))," ",$A11),Gesamtdaten!$A:$Q,9,FALSE),"")</f>
        <v>4507</v>
      </c>
      <c r="D11">
        <f>IFERROR(VLOOKUP(CONCATENATE(TRIM(RIGHT(D$2,2))," ",$A11),Gesamtdaten!$A:$Q,9,FALSE),"")</f>
        <v>660</v>
      </c>
      <c r="E11">
        <f>IFERROR(VLOOKUP(CONCATENATE(TRIM(RIGHT(E$2,2))," ",$A11),Gesamtdaten!$A:$Q,9,FALSE),"")</f>
        <v>924</v>
      </c>
      <c r="F11">
        <f>IFERROR(VLOOKUP(CONCATENATE(TRIM(RIGHT(F$2,2))," ",$A11),Gesamtdaten!$A:$Q,9,FALSE),"")</f>
        <v>1367</v>
      </c>
      <c r="G11">
        <f>IFERROR(VLOOKUP(CONCATENATE(TRIM(RIGHT(G$2,2))," ",$A11),Gesamtdaten!$A:$Q,9,FALSE),"")</f>
        <v>1226</v>
      </c>
      <c r="H11">
        <f>IFERROR(VLOOKUP(CONCATENATE(TRIM(RIGHT(H$2,2))," ",$A11),Gesamtdaten!$A:$Q,9,FALSE),"")</f>
        <v>1776</v>
      </c>
      <c r="I11">
        <f>IFERROR(VLOOKUP(CONCATENATE(TRIM(RIGHT(I$2,2))," ",$A11),Gesamtdaten!$A:$Q,9,FALSE),"")</f>
        <v>707</v>
      </c>
      <c r="J11">
        <f>IFERROR(VLOOKUP(CONCATENATE(TRIM(RIGHT(J$2,2))," ",$A11),Gesamtdaten!$A:$Q,9,FALSE),"")</f>
        <v>1272</v>
      </c>
      <c r="K11">
        <f>IFERROR(VLOOKUP(CONCATENATE(TRIM(RIGHT(K$2,2))," ",$A11),Gesamtdaten!$A:$Q,9,FALSE),"")</f>
        <v>1576</v>
      </c>
      <c r="L11">
        <f>IFERROR(VLOOKUP(CONCATENATE(TRIM(RIGHT(L$2,2))," ",$A11),Gesamtdaten!$A:$Q,9,FALSE),"")</f>
        <v>903</v>
      </c>
      <c r="M11">
        <f>IFERROR(VLOOKUP(CONCATENATE(TRIM(RIGHT(M$2,2))," ",$A11),Gesamtdaten!$A:$Q,9,FALSE),"")</f>
        <v>996</v>
      </c>
    </row>
    <row r="12" spans="1:13" ht="15.75" customHeight="1">
      <c r="A12">
        <v>10</v>
      </c>
      <c r="B12">
        <f>IFERROR(VLOOKUP(CONCATENATE(TRIM(RIGHT(B$2,2))," ",$A12),Gesamtdaten!$A:$Q,9,FALSE),"")</f>
        <v>758</v>
      </c>
      <c r="C12">
        <f>IFERROR(VLOOKUP(CONCATENATE(TRIM(RIGHT(C$2,2))," ",$A12),Gesamtdaten!$A:$Q,9,FALSE),"")</f>
        <v>816</v>
      </c>
      <c r="D12">
        <f>IFERROR(VLOOKUP(CONCATENATE(TRIM(RIGHT(D$2,2))," ",$A12),Gesamtdaten!$A:$Q,9,FALSE),"")</f>
        <v>604</v>
      </c>
      <c r="E12">
        <f>IFERROR(VLOOKUP(CONCATENATE(TRIM(RIGHT(E$2,2))," ",$A12),Gesamtdaten!$A:$Q,9,FALSE),"")</f>
        <v>850</v>
      </c>
      <c r="F12">
        <f>IFERROR(VLOOKUP(CONCATENATE(TRIM(RIGHT(F$2,2))," ",$A12),Gesamtdaten!$A:$Q,9,FALSE),"")</f>
        <v>2576</v>
      </c>
      <c r="G12">
        <f>IFERROR(VLOOKUP(CONCATENATE(TRIM(RIGHT(G$2,2))," ",$A12),Gesamtdaten!$A:$Q,9,FALSE),"")</f>
        <v>696</v>
      </c>
      <c r="H12">
        <f>IFERROR(VLOOKUP(CONCATENATE(TRIM(RIGHT(H$2,2))," ",$A12),Gesamtdaten!$A:$Q,9,FALSE),"")</f>
        <v>1309</v>
      </c>
      <c r="I12">
        <f>IFERROR(VLOOKUP(CONCATENATE(TRIM(RIGHT(I$2,2))," ",$A12),Gesamtdaten!$A:$Q,9,FALSE),"")</f>
        <v>683</v>
      </c>
      <c r="J12">
        <f>IFERROR(VLOOKUP(CONCATENATE(TRIM(RIGHT(J$2,2))," ",$A12),Gesamtdaten!$A:$Q,9,FALSE),"")</f>
        <v>713</v>
      </c>
      <c r="K12">
        <f>IFERROR(VLOOKUP(CONCATENATE(TRIM(RIGHT(K$2,2))," ",$A12),Gesamtdaten!$A:$Q,9,FALSE),"")</f>
        <v>1067</v>
      </c>
      <c r="L12">
        <f>IFERROR(VLOOKUP(CONCATENATE(TRIM(RIGHT(L$2,2))," ",$A12),Gesamtdaten!$A:$Q,9,FALSE),"")</f>
        <v>770</v>
      </c>
      <c r="M12">
        <f>IFERROR(VLOOKUP(CONCATENATE(TRIM(RIGHT(M$2,2))," ",$A12),Gesamtdaten!$A:$Q,9,FALSE),"")</f>
        <v>1361</v>
      </c>
    </row>
    <row r="13" spans="1:13" ht="15.75" customHeight="1">
      <c r="A13">
        <v>11</v>
      </c>
      <c r="B13">
        <f>IFERROR(VLOOKUP(CONCATENATE(TRIM(RIGHT(B$2,2))," ",$A13),Gesamtdaten!$A:$Q,9,FALSE),"")</f>
        <v>1675</v>
      </c>
      <c r="C13">
        <f>IFERROR(VLOOKUP(CONCATENATE(TRIM(RIGHT(C$2,2))," ",$A13),Gesamtdaten!$A:$Q,9,FALSE),"")</f>
        <v>2580</v>
      </c>
      <c r="D13">
        <f>IFERROR(VLOOKUP(CONCATENATE(TRIM(RIGHT(D$2,2))," ",$A13),Gesamtdaten!$A:$Q,9,FALSE),"")</f>
        <v>1014</v>
      </c>
      <c r="E13">
        <f>IFERROR(VLOOKUP(CONCATENATE(TRIM(RIGHT(E$2,2))," ",$A13),Gesamtdaten!$A:$Q,9,FALSE),"")</f>
        <v>620</v>
      </c>
      <c r="F13">
        <f>IFERROR(VLOOKUP(CONCATENATE(TRIM(RIGHT(F$2,2))," ",$A13),Gesamtdaten!$A:$Q,9,FALSE),"")</f>
        <v>982</v>
      </c>
      <c r="G13">
        <f>IFERROR(VLOOKUP(CONCATENATE(TRIM(RIGHT(G$2,2))," ",$A13),Gesamtdaten!$A:$Q,9,FALSE),"")</f>
        <v>852</v>
      </c>
      <c r="H13">
        <f>IFERROR(VLOOKUP(CONCATENATE(TRIM(RIGHT(H$2,2))," ",$A13),Gesamtdaten!$A:$Q,9,FALSE),"")</f>
        <v>1535</v>
      </c>
      <c r="I13">
        <f>IFERROR(VLOOKUP(CONCATENATE(TRIM(RIGHT(I$2,2))," ",$A13),Gesamtdaten!$A:$Q,9,FALSE),"")</f>
        <v>867</v>
      </c>
      <c r="J13">
        <f>IFERROR(VLOOKUP(CONCATENATE(TRIM(RIGHT(J$2,2))," ",$A13),Gesamtdaten!$A:$Q,9,FALSE),"")</f>
        <v>589</v>
      </c>
      <c r="K13">
        <f>IFERROR(VLOOKUP(CONCATENATE(TRIM(RIGHT(K$2,2))," ",$A13),Gesamtdaten!$A:$Q,9,FALSE),"")</f>
        <v>1305</v>
      </c>
      <c r="L13">
        <f>IFERROR(VLOOKUP(CONCATENATE(TRIM(RIGHT(L$2,2))," ",$A13),Gesamtdaten!$A:$Q,9,FALSE),"")</f>
        <v>605</v>
      </c>
      <c r="M13">
        <f>IFERROR(VLOOKUP(CONCATENATE(TRIM(RIGHT(M$2,2))," ",$A13),Gesamtdaten!$A:$Q,9,FALSE),"")</f>
        <v>696</v>
      </c>
    </row>
    <row r="14" spans="1:13" ht="15.75" customHeight="1">
      <c r="A14">
        <v>12</v>
      </c>
      <c r="B14">
        <f>IFERROR(VLOOKUP(CONCATENATE(TRIM(RIGHT(B$2,2))," ",$A14),Gesamtdaten!$A:$Q,9,FALSE),"")</f>
        <v>1105</v>
      </c>
      <c r="C14">
        <f>IFERROR(VLOOKUP(CONCATENATE(TRIM(RIGHT(C$2,2))," ",$A14),Gesamtdaten!$A:$Q,9,FALSE),"")</f>
        <v>933</v>
      </c>
      <c r="D14">
        <f>IFERROR(VLOOKUP(CONCATENATE(TRIM(RIGHT(D$2,2))," ",$A14),Gesamtdaten!$A:$Q,9,FALSE),"")</f>
        <v>570</v>
      </c>
      <c r="E14">
        <f>IFERROR(VLOOKUP(CONCATENATE(TRIM(RIGHT(E$2,2))," ",$A14),Gesamtdaten!$A:$Q,9,FALSE),"")</f>
        <v>608</v>
      </c>
      <c r="F14">
        <f>IFERROR(VLOOKUP(CONCATENATE(TRIM(RIGHT(F$2,2))," ",$A14),Gesamtdaten!$A:$Q,9,FALSE),"")</f>
        <v>986</v>
      </c>
      <c r="G14">
        <f>IFERROR(VLOOKUP(CONCATENATE(TRIM(RIGHT(G$2,2))," ",$A14),Gesamtdaten!$A:$Q,9,FALSE),"")</f>
        <v>708</v>
      </c>
      <c r="H14">
        <f>IFERROR(VLOOKUP(CONCATENATE(TRIM(RIGHT(H$2,2))," ",$A14),Gesamtdaten!$A:$Q,9,FALSE),"")</f>
        <v>3025</v>
      </c>
      <c r="I14">
        <f>IFERROR(VLOOKUP(CONCATENATE(TRIM(RIGHT(I$2,2))," ",$A14),Gesamtdaten!$A:$Q,9,FALSE),"")</f>
        <v>672</v>
      </c>
      <c r="J14">
        <f>IFERROR(VLOOKUP(CONCATENATE(TRIM(RIGHT(J$2,2))," ",$A14),Gesamtdaten!$A:$Q,9,FALSE),"")</f>
        <v>900</v>
      </c>
      <c r="K14">
        <f>IFERROR(VLOOKUP(CONCATENATE(TRIM(RIGHT(K$2,2))," ",$A14),Gesamtdaten!$A:$Q,9,FALSE),"")</f>
        <v>4185</v>
      </c>
      <c r="L14">
        <f>IFERROR(VLOOKUP(CONCATENATE(TRIM(RIGHT(L$2,2))," ",$A14),Gesamtdaten!$A:$Q,9,FALSE),"")</f>
        <v>672</v>
      </c>
      <c r="M14">
        <f>IFERROR(VLOOKUP(CONCATENATE(TRIM(RIGHT(M$2,2))," ",$A14),Gesamtdaten!$A:$Q,9,FALSE),"")</f>
        <v>797</v>
      </c>
    </row>
    <row r="15" spans="1:13" ht="15.75" customHeight="1">
      <c r="A15">
        <v>13</v>
      </c>
      <c r="B15">
        <f>IFERROR(VLOOKUP(CONCATENATE(TRIM(RIGHT(B$2,2))," ",$A15),Gesamtdaten!$A:$Q,9,FALSE),"")</f>
        <v>2572</v>
      </c>
      <c r="C15">
        <f>IFERROR(VLOOKUP(CONCATENATE(TRIM(RIGHT(C$2,2))," ",$A15),Gesamtdaten!$A:$Q,9,FALSE),"")</f>
        <v>920</v>
      </c>
      <c r="D15">
        <f>IFERROR(VLOOKUP(CONCATENATE(TRIM(RIGHT(D$2,2))," ",$A15),Gesamtdaten!$A:$Q,9,FALSE),"")</f>
        <v>530</v>
      </c>
      <c r="E15">
        <f>IFERROR(VLOOKUP(CONCATENATE(TRIM(RIGHT(E$2,2))," ",$A15),Gesamtdaten!$A:$Q,9,FALSE),"")</f>
        <v>822</v>
      </c>
      <c r="F15">
        <f>IFERROR(VLOOKUP(CONCATENATE(TRIM(RIGHT(F$2,2))," ",$A15),Gesamtdaten!$A:$Q,9,FALSE),"")</f>
        <v>1433</v>
      </c>
      <c r="G15">
        <f>IFERROR(VLOOKUP(CONCATENATE(TRIM(RIGHT(G$2,2))," ",$A15),Gesamtdaten!$A:$Q,9,FALSE),"")</f>
        <v>842</v>
      </c>
      <c r="H15">
        <f>IFERROR(VLOOKUP(CONCATENATE(TRIM(RIGHT(H$2,2))," ",$A15),Gesamtdaten!$A:$Q,9,FALSE),"")</f>
        <v>1598</v>
      </c>
      <c r="I15">
        <f>IFERROR(VLOOKUP(CONCATENATE(TRIM(RIGHT(I$2,2))," ",$A15),Gesamtdaten!$A:$Q,9,FALSE),"")</f>
        <v>624</v>
      </c>
      <c r="J15">
        <f>IFERROR(VLOOKUP(CONCATENATE(TRIM(RIGHT(J$2,2))," ",$A15),Gesamtdaten!$A:$Q,9,FALSE),"")</f>
        <v>1098</v>
      </c>
      <c r="K15">
        <f>IFERROR(VLOOKUP(CONCATENATE(TRIM(RIGHT(K$2,2))," ",$A15),Gesamtdaten!$A:$Q,9,FALSE),"")</f>
        <v>1721</v>
      </c>
      <c r="L15">
        <f>IFERROR(VLOOKUP(CONCATENATE(TRIM(RIGHT(L$2,2))," ",$A15),Gesamtdaten!$A:$Q,9,FALSE),"")</f>
        <v>962</v>
      </c>
      <c r="M15">
        <f>IFERROR(VLOOKUP(CONCATENATE(TRIM(RIGHT(M$2,2))," ",$A15),Gesamtdaten!$A:$Q,9,FALSE),"")</f>
        <v>708</v>
      </c>
    </row>
    <row r="16" spans="1:13" ht="15.75" customHeight="1">
      <c r="A16">
        <v>14</v>
      </c>
      <c r="B16">
        <f>IFERROR(VLOOKUP(CONCATENATE(TRIM(RIGHT(B$2,2))," ",$A16),Gesamtdaten!$A:$Q,9,FALSE),"")</f>
        <v>972</v>
      </c>
      <c r="C16">
        <f>IFERROR(VLOOKUP(CONCATENATE(TRIM(RIGHT(C$2,2))," ",$A16),Gesamtdaten!$A:$Q,9,FALSE),"")</f>
        <v>1075</v>
      </c>
      <c r="D16">
        <f>IFERROR(VLOOKUP(CONCATENATE(TRIM(RIGHT(D$2,2))," ",$A16),Gesamtdaten!$A:$Q,9,FALSE),"")</f>
        <v>1034</v>
      </c>
      <c r="E16">
        <f>IFERROR(VLOOKUP(CONCATENATE(TRIM(RIGHT(E$2,2))," ",$A16),Gesamtdaten!$A:$Q,9,FALSE),"")</f>
        <v>672</v>
      </c>
      <c r="F16">
        <f>IFERROR(VLOOKUP(CONCATENATE(TRIM(RIGHT(F$2,2))," ",$A16),Gesamtdaten!$A:$Q,9,FALSE),"")</f>
        <v>860</v>
      </c>
      <c r="G16">
        <f>IFERROR(VLOOKUP(CONCATENATE(TRIM(RIGHT(G$2,2))," ",$A16),Gesamtdaten!$A:$Q,9,FALSE),"")</f>
        <v>1076</v>
      </c>
      <c r="H16">
        <f>IFERROR(VLOOKUP(CONCATENATE(TRIM(RIGHT(H$2,2))," ",$A16),Gesamtdaten!$A:$Q,9,FALSE),"")</f>
        <v>1418</v>
      </c>
      <c r="I16">
        <f>IFERROR(VLOOKUP(CONCATENATE(TRIM(RIGHT(I$2,2))," ",$A16),Gesamtdaten!$A:$Q,9,FALSE),"")</f>
        <v>604</v>
      </c>
      <c r="J16">
        <f>IFERROR(VLOOKUP(CONCATENATE(TRIM(RIGHT(J$2,2))," ",$A16),Gesamtdaten!$A:$Q,9,FALSE),"")</f>
        <v>780</v>
      </c>
      <c r="K16">
        <f>IFERROR(VLOOKUP(CONCATENATE(TRIM(RIGHT(K$2,2))," ",$A16),Gesamtdaten!$A:$Q,9,FALSE),"")</f>
        <v>5295</v>
      </c>
      <c r="L16">
        <f>IFERROR(VLOOKUP(CONCATENATE(TRIM(RIGHT(L$2,2))," ",$A16),Gesamtdaten!$A:$Q,9,FALSE),"")</f>
        <v>772</v>
      </c>
      <c r="M16">
        <f>IFERROR(VLOOKUP(CONCATENATE(TRIM(RIGHT(M$2,2))," ",$A16),Gesamtdaten!$A:$Q,9,FALSE),"")</f>
        <v>1570</v>
      </c>
    </row>
    <row r="17" spans="1:13" ht="15.75" customHeight="1">
      <c r="A17">
        <v>15</v>
      </c>
      <c r="B17">
        <f>IFERROR(VLOOKUP(CONCATENATE(TRIM(RIGHT(B$2,2))," ",$A17),Gesamtdaten!$A:$Q,9,FALSE),"")</f>
        <v>1421</v>
      </c>
      <c r="C17">
        <f>IFERROR(VLOOKUP(CONCATENATE(TRIM(RIGHT(C$2,2))," ",$A17),Gesamtdaten!$A:$Q,9,FALSE),"")</f>
        <v>634</v>
      </c>
      <c r="D17">
        <f>IFERROR(VLOOKUP(CONCATENATE(TRIM(RIGHT(D$2,2))," ",$A17),Gesamtdaten!$A:$Q,9,FALSE),"")</f>
        <v>590</v>
      </c>
      <c r="E17">
        <f>IFERROR(VLOOKUP(CONCATENATE(TRIM(RIGHT(E$2,2))," ",$A17),Gesamtdaten!$A:$Q,9,FALSE),"")</f>
        <v>620</v>
      </c>
      <c r="F17">
        <f>IFERROR(VLOOKUP(CONCATENATE(TRIM(RIGHT(F$2,2))," ",$A17),Gesamtdaten!$A:$Q,9,FALSE),"")</f>
        <v>1397</v>
      </c>
      <c r="G17">
        <f>IFERROR(VLOOKUP(CONCATENATE(TRIM(RIGHT(G$2,2))," ",$A17),Gesamtdaten!$A:$Q,9,FALSE),"")</f>
        <v>1028</v>
      </c>
      <c r="H17">
        <f>IFERROR(VLOOKUP(CONCATENATE(TRIM(RIGHT(H$2,2))," ",$A17),Gesamtdaten!$A:$Q,9,FALSE),"")</f>
        <v>1341</v>
      </c>
      <c r="I17">
        <f>IFERROR(VLOOKUP(CONCATENATE(TRIM(RIGHT(I$2,2))," ",$A17),Gesamtdaten!$A:$Q,9,FALSE),"")</f>
        <v>797</v>
      </c>
      <c r="J17">
        <f>IFERROR(VLOOKUP(CONCATENATE(TRIM(RIGHT(J$2,2))," ",$A17),Gesamtdaten!$A:$Q,9,FALSE),"")</f>
        <v>786</v>
      </c>
      <c r="K17">
        <f>IFERROR(VLOOKUP(CONCATENATE(TRIM(RIGHT(K$2,2))," ",$A17),Gesamtdaten!$A:$Q,9,FALSE),"")</f>
        <v>1945</v>
      </c>
      <c r="L17">
        <f>IFERROR(VLOOKUP(CONCATENATE(TRIM(RIGHT(L$2,2))," ",$A17),Gesamtdaten!$A:$Q,9,FALSE),"")</f>
        <v>996</v>
      </c>
      <c r="M17">
        <f>IFERROR(VLOOKUP(CONCATENATE(TRIM(RIGHT(M$2,2))," ",$A17),Gesamtdaten!$A:$Q,9,FALSE),"")</f>
        <v>998</v>
      </c>
    </row>
    <row r="18" spans="1:13" ht="15.75" customHeight="1">
      <c r="A18">
        <v>16</v>
      </c>
      <c r="B18">
        <f>IFERROR(VLOOKUP(CONCATENATE(TRIM(RIGHT(B$2,2))," ",$A18),Gesamtdaten!$A:$Q,9,FALSE),"")</f>
        <v>1007</v>
      </c>
      <c r="C18">
        <f>IFERROR(VLOOKUP(CONCATENATE(TRIM(RIGHT(C$2,2))," ",$A18),Gesamtdaten!$A:$Q,9,FALSE),"")</f>
        <v>718</v>
      </c>
      <c r="D18">
        <f>IFERROR(VLOOKUP(CONCATENATE(TRIM(RIGHT(D$2,2))," ",$A18),Gesamtdaten!$A:$Q,9,FALSE),"")</f>
        <v>1092</v>
      </c>
      <c r="E18">
        <f>IFERROR(VLOOKUP(CONCATENATE(TRIM(RIGHT(E$2,2))," ",$A18),Gesamtdaten!$A:$Q,9,FALSE),"")</f>
        <v>662</v>
      </c>
      <c r="F18">
        <f>IFERROR(VLOOKUP(CONCATENATE(TRIM(RIGHT(F$2,2))," ",$A18),Gesamtdaten!$A:$Q,9,FALSE),"")</f>
        <v>1614</v>
      </c>
      <c r="G18">
        <f>IFERROR(VLOOKUP(CONCATENATE(TRIM(RIGHT(G$2,2))," ",$A18),Gesamtdaten!$A:$Q,9,FALSE),"")</f>
        <v>950</v>
      </c>
      <c r="H18">
        <f>IFERROR(VLOOKUP(CONCATENATE(TRIM(RIGHT(H$2,2))," ",$A18),Gesamtdaten!$A:$Q,9,FALSE),"")</f>
        <v>1887</v>
      </c>
      <c r="I18">
        <f>IFERROR(VLOOKUP(CONCATENATE(TRIM(RIGHT(I$2,2))," ",$A18),Gesamtdaten!$A:$Q,9,FALSE),"")</f>
        <v>918</v>
      </c>
      <c r="J18">
        <f>IFERROR(VLOOKUP(CONCATENATE(TRIM(RIGHT(J$2,2))," ",$A18),Gesamtdaten!$A:$Q,9,FALSE),"")</f>
        <v>1001</v>
      </c>
      <c r="K18">
        <f>IFERROR(VLOOKUP(CONCATENATE(TRIM(RIGHT(K$2,2))," ",$A18),Gesamtdaten!$A:$Q,9,FALSE),"")</f>
        <v>3254</v>
      </c>
      <c r="L18">
        <f>IFERROR(VLOOKUP(CONCATENATE(TRIM(RIGHT(L$2,2))," ",$A18),Gesamtdaten!$A:$Q,9,FALSE),"")</f>
        <v>1145</v>
      </c>
      <c r="M18">
        <f>IFERROR(VLOOKUP(CONCATENATE(TRIM(RIGHT(M$2,2))," ",$A18),Gesamtdaten!$A:$Q,9,FALSE),"")</f>
        <v>656</v>
      </c>
    </row>
    <row r="19" spans="1:13" ht="15.75" customHeight="1">
      <c r="A19">
        <v>17</v>
      </c>
      <c r="B19">
        <f>IFERROR(VLOOKUP(CONCATENATE(TRIM(RIGHT(B$2,2))," ",$A19),Gesamtdaten!$A:$Q,9,FALSE),"")</f>
        <v>1006</v>
      </c>
      <c r="C19">
        <f>IFERROR(VLOOKUP(CONCATENATE(TRIM(RIGHT(C$2,2))," ",$A19),Gesamtdaten!$A:$Q,9,FALSE),"")</f>
        <v>1026</v>
      </c>
      <c r="D19">
        <f>IFERROR(VLOOKUP(CONCATENATE(TRIM(RIGHT(D$2,2))," ",$A19),Gesamtdaten!$A:$Q,9,FALSE),"")</f>
        <v>850</v>
      </c>
      <c r="E19">
        <f>IFERROR(VLOOKUP(CONCATENATE(TRIM(RIGHT(E$2,2))," ",$A19),Gesamtdaten!$A:$Q,9,FALSE),"")</f>
        <v>1154</v>
      </c>
      <c r="F19">
        <f>IFERROR(VLOOKUP(CONCATENATE(TRIM(RIGHT(F$2,2))," ",$A19),Gesamtdaten!$A:$Q,9,FALSE),"")</f>
        <v>928</v>
      </c>
      <c r="G19">
        <f>IFERROR(VLOOKUP(CONCATENATE(TRIM(RIGHT(G$2,2))," ",$A19),Gesamtdaten!$A:$Q,9,FALSE),"")</f>
        <v>1020</v>
      </c>
      <c r="H19">
        <f>IFERROR(VLOOKUP(CONCATENATE(TRIM(RIGHT(H$2,2))," ",$A19),Gesamtdaten!$A:$Q,9,FALSE),"")</f>
        <v>1820</v>
      </c>
      <c r="I19">
        <f>IFERROR(VLOOKUP(CONCATENATE(TRIM(RIGHT(I$2,2))," ",$A19),Gesamtdaten!$A:$Q,9,FALSE),"")</f>
        <v>724</v>
      </c>
      <c r="J19">
        <f>IFERROR(VLOOKUP(CONCATENATE(TRIM(RIGHT(J$2,2))," ",$A19),Gesamtdaten!$A:$Q,9,FALSE),"")</f>
        <v>788</v>
      </c>
      <c r="K19">
        <f>IFERROR(VLOOKUP(CONCATENATE(TRIM(RIGHT(K$2,2))," ",$A19),Gesamtdaten!$A:$Q,9,FALSE),"")</f>
        <v>2350</v>
      </c>
      <c r="L19">
        <f>IFERROR(VLOOKUP(CONCATENATE(TRIM(RIGHT(L$2,2))," ",$A19),Gesamtdaten!$A:$Q,9,FALSE),"")</f>
        <v>1086</v>
      </c>
      <c r="M19">
        <f>IFERROR(VLOOKUP(CONCATENATE(TRIM(RIGHT(M$2,2))," ",$A19),Gesamtdaten!$A:$Q,9,FALSE),"")</f>
        <v>701</v>
      </c>
    </row>
    <row r="20" spans="1:13" ht="15.75" customHeight="1">
      <c r="A20">
        <v>18</v>
      </c>
      <c r="B20">
        <f>IFERROR(VLOOKUP(CONCATENATE(TRIM(RIGHT(B$2,2))," ",$A20),Gesamtdaten!$A:$Q,9,FALSE),"")</f>
        <v>1548</v>
      </c>
      <c r="C20">
        <f>IFERROR(VLOOKUP(CONCATENATE(TRIM(RIGHT(C$2,2))," ",$A20),Gesamtdaten!$A:$Q,9,FALSE),"")</f>
        <v>1049</v>
      </c>
      <c r="D20">
        <f>IFERROR(VLOOKUP(CONCATENATE(TRIM(RIGHT(D$2,2))," ",$A20),Gesamtdaten!$A:$Q,9,FALSE),"")</f>
        <v>940</v>
      </c>
      <c r="E20">
        <f>IFERROR(VLOOKUP(CONCATENATE(TRIM(RIGHT(E$2,2))," ",$A20),Gesamtdaten!$A:$Q,9,FALSE),"")</f>
        <v>592</v>
      </c>
      <c r="F20">
        <f>IFERROR(VLOOKUP(CONCATENATE(TRIM(RIGHT(F$2,2))," ",$A20),Gesamtdaten!$A:$Q,9,FALSE),"")</f>
        <v>910</v>
      </c>
      <c r="G20">
        <f>IFERROR(VLOOKUP(CONCATENATE(TRIM(RIGHT(G$2,2))," ",$A20),Gesamtdaten!$A:$Q,9,FALSE),"")</f>
        <v>892</v>
      </c>
      <c r="H20">
        <f>IFERROR(VLOOKUP(CONCATENATE(TRIM(RIGHT(H$2,2))," ",$A20),Gesamtdaten!$A:$Q,9,FALSE),"")</f>
        <v>3429</v>
      </c>
      <c r="I20">
        <f>IFERROR(VLOOKUP(CONCATENATE(TRIM(RIGHT(I$2,2))," ",$A20),Gesamtdaten!$A:$Q,9,FALSE),"")</f>
        <v>809</v>
      </c>
      <c r="J20">
        <f>IFERROR(VLOOKUP(CONCATENATE(TRIM(RIGHT(J$2,2))," ",$A20),Gesamtdaten!$A:$Q,9,FALSE),"")</f>
        <v>632</v>
      </c>
      <c r="K20">
        <f>IFERROR(VLOOKUP(CONCATENATE(TRIM(RIGHT(K$2,2))," ",$A20),Gesamtdaten!$A:$Q,9,FALSE),"")</f>
        <v>969</v>
      </c>
      <c r="L20">
        <f>IFERROR(VLOOKUP(CONCATENATE(TRIM(RIGHT(L$2,2))," ",$A20),Gesamtdaten!$A:$Q,9,FALSE),"")</f>
        <v>1057</v>
      </c>
      <c r="M20">
        <f>IFERROR(VLOOKUP(CONCATENATE(TRIM(RIGHT(M$2,2))," ",$A20),Gesamtdaten!$A:$Q,9,FALSE),"")</f>
        <v>893</v>
      </c>
    </row>
    <row r="21" spans="1:13" ht="15.75" customHeight="1">
      <c r="A21">
        <v>19</v>
      </c>
      <c r="B21">
        <f>IFERROR(VLOOKUP(CONCATENATE(TRIM(RIGHT(B$2,2))," ",$A21),Gesamtdaten!$A:$Q,9,FALSE),"")</f>
        <v>1070</v>
      </c>
      <c r="C21">
        <f>IFERROR(VLOOKUP(CONCATENATE(TRIM(RIGHT(C$2,2))," ",$A21),Gesamtdaten!$A:$Q,9,FALSE),"")</f>
        <v>783</v>
      </c>
      <c r="D21">
        <f>IFERROR(VLOOKUP(CONCATENATE(TRIM(RIGHT(D$2,2))," ",$A21),Gesamtdaten!$A:$Q,9,FALSE),"")</f>
        <v>626</v>
      </c>
      <c r="E21">
        <f>IFERROR(VLOOKUP(CONCATENATE(TRIM(RIGHT(E$2,2))," ",$A21),Gesamtdaten!$A:$Q,9,FALSE),"")</f>
        <v>544</v>
      </c>
      <c r="F21">
        <f>IFERROR(VLOOKUP(CONCATENATE(TRIM(RIGHT(F$2,2))," ",$A21),Gesamtdaten!$A:$Q,9,FALSE),"")</f>
        <v>900</v>
      </c>
      <c r="G21">
        <f>IFERROR(VLOOKUP(CONCATENATE(TRIM(RIGHT(G$2,2))," ",$A21),Gesamtdaten!$A:$Q,9,FALSE),"")</f>
        <v>1172</v>
      </c>
      <c r="H21">
        <f>IFERROR(VLOOKUP(CONCATENATE(TRIM(RIGHT(H$2,2))," ",$A21),Gesamtdaten!$A:$Q,9,FALSE),"")</f>
        <v>3698</v>
      </c>
      <c r="I21">
        <f>IFERROR(VLOOKUP(CONCATENATE(TRIM(RIGHT(I$2,2))," ",$A21),Gesamtdaten!$A:$Q,9,FALSE),"")</f>
        <v>662</v>
      </c>
      <c r="J21">
        <f>IFERROR(VLOOKUP(CONCATENATE(TRIM(RIGHT(J$2,2))," ",$A21),Gesamtdaten!$A:$Q,9,FALSE),"")</f>
        <v>455</v>
      </c>
      <c r="K21">
        <f>IFERROR(VLOOKUP(CONCATENATE(TRIM(RIGHT(K$2,2))," ",$A21),Gesamtdaten!$A:$Q,9,FALSE),"")</f>
        <v>2037</v>
      </c>
      <c r="L21">
        <f>IFERROR(VLOOKUP(CONCATENATE(TRIM(RIGHT(L$2,2))," ",$A21),Gesamtdaten!$A:$Q,9,FALSE),"")</f>
        <v>770</v>
      </c>
      <c r="M21">
        <f>IFERROR(VLOOKUP(CONCATENATE(TRIM(RIGHT(M$2,2))," ",$A21),Gesamtdaten!$A:$Q,9,FALSE),"")</f>
        <v>725</v>
      </c>
    </row>
    <row r="22" spans="1:13" ht="15.75" customHeight="1">
      <c r="A22">
        <v>20</v>
      </c>
      <c r="B22">
        <f>IFERROR(VLOOKUP(CONCATENATE(TRIM(RIGHT(B$2,2))," ",$A22),Gesamtdaten!$A:$Q,9,FALSE),"")</f>
        <v>790</v>
      </c>
      <c r="C22">
        <f>IFERROR(VLOOKUP(CONCATENATE(TRIM(RIGHT(C$2,2))," ",$A22),Gesamtdaten!$A:$Q,9,FALSE),"")</f>
        <v>1009</v>
      </c>
      <c r="D22">
        <f>IFERROR(VLOOKUP(CONCATENATE(TRIM(RIGHT(D$2,2))," ",$A22),Gesamtdaten!$A:$Q,9,FALSE),"")</f>
        <v>1504</v>
      </c>
      <c r="E22">
        <f>IFERROR(VLOOKUP(CONCATENATE(TRIM(RIGHT(E$2,2))," ",$A22),Gesamtdaten!$A:$Q,9,FALSE),"")</f>
        <v>648</v>
      </c>
      <c r="F22">
        <f>IFERROR(VLOOKUP(CONCATENATE(TRIM(RIGHT(F$2,2))," ",$A22),Gesamtdaten!$A:$Q,9,FALSE),"")</f>
        <v>1424</v>
      </c>
      <c r="G22">
        <f>IFERROR(VLOOKUP(CONCATENATE(TRIM(RIGHT(G$2,2))," ",$A22),Gesamtdaten!$A:$Q,9,FALSE),"")</f>
        <v>646</v>
      </c>
      <c r="H22">
        <f>IFERROR(VLOOKUP(CONCATENATE(TRIM(RIGHT(H$2,2))," ",$A22),Gesamtdaten!$A:$Q,9,FALSE),"")</f>
        <v>794</v>
      </c>
      <c r="I22">
        <f>IFERROR(VLOOKUP(CONCATENATE(TRIM(RIGHT(I$2,2))," ",$A22),Gesamtdaten!$A:$Q,9,FALSE),"")</f>
        <v>594</v>
      </c>
      <c r="J22">
        <f>IFERROR(VLOOKUP(CONCATENATE(TRIM(RIGHT(J$2,2))," ",$A22),Gesamtdaten!$A:$Q,9,FALSE),"")</f>
        <v>832</v>
      </c>
      <c r="K22">
        <f>IFERROR(VLOOKUP(CONCATENATE(TRIM(RIGHT(K$2,2))," ",$A22),Gesamtdaten!$A:$Q,9,FALSE),"")</f>
        <v>1180</v>
      </c>
      <c r="L22">
        <f>IFERROR(VLOOKUP(CONCATENATE(TRIM(RIGHT(L$2,2))," ",$A22),Gesamtdaten!$A:$Q,9,FALSE),"")</f>
        <v>1089</v>
      </c>
      <c r="M22">
        <f>IFERROR(VLOOKUP(CONCATENATE(TRIM(RIGHT(M$2,2))," ",$A22),Gesamtdaten!$A:$Q,9,FALSE),"")</f>
        <v>863</v>
      </c>
    </row>
    <row r="23" spans="1:13" ht="15.75" customHeight="1">
      <c r="A23">
        <v>21</v>
      </c>
      <c r="B23">
        <f>IFERROR(VLOOKUP(CONCATENATE(TRIM(RIGHT(B$2,2))," ",$A23),Gesamtdaten!$A:$Q,9,FALSE),"")</f>
        <v>1486</v>
      </c>
      <c r="C23">
        <f>IFERROR(VLOOKUP(CONCATENATE(TRIM(RIGHT(C$2,2))," ",$A23),Gesamtdaten!$A:$Q,9,FALSE),"")</f>
        <v>1252</v>
      </c>
      <c r="D23">
        <f>IFERROR(VLOOKUP(CONCATENATE(TRIM(RIGHT(D$2,2))," ",$A23),Gesamtdaten!$A:$Q,9,FALSE),"")</f>
        <v>722</v>
      </c>
      <c r="E23">
        <f>IFERROR(VLOOKUP(CONCATENATE(TRIM(RIGHT(E$2,2))," ",$A23),Gesamtdaten!$A:$Q,9,FALSE),"")</f>
        <v>616</v>
      </c>
      <c r="F23">
        <f>IFERROR(VLOOKUP(CONCATENATE(TRIM(RIGHT(F$2,2))," ",$A23),Gesamtdaten!$A:$Q,9,FALSE),"")</f>
        <v>1193</v>
      </c>
      <c r="G23">
        <f>IFERROR(VLOOKUP(CONCATENATE(TRIM(RIGHT(G$2,2))," ",$A23),Gesamtdaten!$A:$Q,9,FALSE),"")</f>
        <v>640</v>
      </c>
      <c r="H23">
        <f>IFERROR(VLOOKUP(CONCATENATE(TRIM(RIGHT(H$2,2))," ",$A23),Gesamtdaten!$A:$Q,9,FALSE),"")</f>
        <v>1399</v>
      </c>
      <c r="I23">
        <f>IFERROR(VLOOKUP(CONCATENATE(TRIM(RIGHT(I$2,2))," ",$A23),Gesamtdaten!$A:$Q,9,FALSE),"")</f>
        <v>574</v>
      </c>
      <c r="J23">
        <f>IFERROR(VLOOKUP(CONCATENATE(TRIM(RIGHT(J$2,2))," ",$A23),Gesamtdaten!$A:$Q,9,FALSE),"")</f>
        <v>601</v>
      </c>
      <c r="K23">
        <f>IFERROR(VLOOKUP(CONCATENATE(TRIM(RIGHT(K$2,2))," ",$A23),Gesamtdaten!$A:$Q,9,FALSE),"")</f>
        <v>2888</v>
      </c>
      <c r="L23">
        <f>IFERROR(VLOOKUP(CONCATENATE(TRIM(RIGHT(L$2,2))," ",$A23),Gesamtdaten!$A:$Q,9,FALSE),"")</f>
        <v>946</v>
      </c>
      <c r="M23">
        <f>IFERROR(VLOOKUP(CONCATENATE(TRIM(RIGHT(M$2,2))," ",$A23),Gesamtdaten!$A:$Q,9,FALSE),"")</f>
        <v>1616</v>
      </c>
    </row>
    <row r="24" spans="1:13" ht="15.75" customHeight="1">
      <c r="A24">
        <v>22</v>
      </c>
      <c r="B24">
        <f>IFERROR(VLOOKUP(CONCATENATE(TRIM(RIGHT(B$2,2))," ",$A24),Gesamtdaten!$A:$Q,9,FALSE),"")</f>
        <v>1029</v>
      </c>
      <c r="C24">
        <f>IFERROR(VLOOKUP(CONCATENATE(TRIM(RIGHT(C$2,2))," ",$A24),Gesamtdaten!$A:$Q,9,FALSE),"")</f>
        <v>734</v>
      </c>
      <c r="D24">
        <f>IFERROR(VLOOKUP(CONCATENATE(TRIM(RIGHT(D$2,2))," ",$A24),Gesamtdaten!$A:$Q,9,FALSE),"")</f>
        <v>630</v>
      </c>
      <c r="E24">
        <f>IFERROR(VLOOKUP(CONCATENATE(TRIM(RIGHT(E$2,2))," ",$A24),Gesamtdaten!$A:$Q,9,FALSE),"")</f>
        <v>510</v>
      </c>
      <c r="F24">
        <f>IFERROR(VLOOKUP(CONCATENATE(TRIM(RIGHT(F$2,2))," ",$A24),Gesamtdaten!$A:$Q,9,FALSE),"")</f>
        <v>1194</v>
      </c>
      <c r="G24">
        <f>IFERROR(VLOOKUP(CONCATENATE(TRIM(RIGHT(G$2,2))," ",$A24),Gesamtdaten!$A:$Q,9,FALSE),"")</f>
        <v>978</v>
      </c>
      <c r="H24">
        <f>IFERROR(VLOOKUP(CONCATENATE(TRIM(RIGHT(H$2,2))," ",$A24),Gesamtdaten!$A:$Q,9,FALSE),"")</f>
        <v>2295</v>
      </c>
      <c r="I24">
        <f>IFERROR(VLOOKUP(CONCATENATE(TRIM(RIGHT(I$2,2))," ",$A24),Gesamtdaten!$A:$Q,9,FALSE),"")</f>
        <v>656</v>
      </c>
      <c r="J24">
        <f>IFERROR(VLOOKUP(CONCATENATE(TRIM(RIGHT(J$2,2))," ",$A24),Gesamtdaten!$A:$Q,9,FALSE),"")</f>
        <v>641</v>
      </c>
      <c r="K24">
        <f>IFERROR(VLOOKUP(CONCATENATE(TRIM(RIGHT(K$2,2))," ",$A24),Gesamtdaten!$A:$Q,9,FALSE),"")</f>
        <v>3449</v>
      </c>
      <c r="L24">
        <f>IFERROR(VLOOKUP(CONCATENATE(TRIM(RIGHT(L$2,2))," ",$A24),Gesamtdaten!$A:$Q,9,FALSE),"")</f>
        <v>603</v>
      </c>
      <c r="M24">
        <f>IFERROR(VLOOKUP(CONCATENATE(TRIM(RIGHT(M$2,2))," ",$A24),Gesamtdaten!$A:$Q,9,FALSE),"")</f>
        <v>633</v>
      </c>
    </row>
    <row r="25" spans="1:13" ht="15.75" customHeight="1">
      <c r="A25">
        <v>23</v>
      </c>
      <c r="B25">
        <f>IFERROR(VLOOKUP(CONCATENATE(TRIM(RIGHT(B$2,2))," ",$A25),Gesamtdaten!$A:$Q,9,FALSE),"")</f>
        <v>1624</v>
      </c>
      <c r="C25">
        <f>IFERROR(VLOOKUP(CONCATENATE(TRIM(RIGHT(C$2,2))," ",$A25),Gesamtdaten!$A:$Q,9,FALSE),"")</f>
        <v>776</v>
      </c>
      <c r="D25">
        <f>IFERROR(VLOOKUP(CONCATENATE(TRIM(RIGHT(D$2,2))," ",$A25),Gesamtdaten!$A:$Q,9,FALSE),"")</f>
        <v>890</v>
      </c>
      <c r="E25">
        <f>IFERROR(VLOOKUP(CONCATENATE(TRIM(RIGHT(E$2,2))," ",$A25),Gesamtdaten!$A:$Q,9,FALSE),"")</f>
        <v>932</v>
      </c>
      <c r="F25">
        <f>IFERROR(VLOOKUP(CONCATENATE(TRIM(RIGHT(F$2,2))," ",$A25),Gesamtdaten!$A:$Q,9,FALSE),"")</f>
        <v>978</v>
      </c>
      <c r="G25">
        <f>IFERROR(VLOOKUP(CONCATENATE(TRIM(RIGHT(G$2,2))," ",$A25),Gesamtdaten!$A:$Q,9,FALSE),"")</f>
        <v>768</v>
      </c>
      <c r="H25">
        <f>IFERROR(VLOOKUP(CONCATENATE(TRIM(RIGHT(H$2,2))," ",$A25),Gesamtdaten!$A:$Q,9,FALSE),"")</f>
        <v>1274</v>
      </c>
      <c r="I25">
        <f>IFERROR(VLOOKUP(CONCATENATE(TRIM(RIGHT(I$2,2))," ",$A25),Gesamtdaten!$A:$Q,9,FALSE),"")</f>
        <v>822</v>
      </c>
      <c r="J25">
        <f>IFERROR(VLOOKUP(CONCATENATE(TRIM(RIGHT(J$2,2))," ",$A25),Gesamtdaten!$A:$Q,9,FALSE),"")</f>
        <v>1145</v>
      </c>
      <c r="K25">
        <f>IFERROR(VLOOKUP(CONCATENATE(TRIM(RIGHT(K$2,2))," ",$A25),Gesamtdaten!$A:$Q,9,FALSE),"")</f>
        <v>3236</v>
      </c>
      <c r="L25">
        <f>IFERROR(VLOOKUP(CONCATENATE(TRIM(RIGHT(L$2,2))," ",$A25),Gesamtdaten!$A:$Q,9,FALSE),"")</f>
        <v>729</v>
      </c>
      <c r="M25">
        <f>IFERROR(VLOOKUP(CONCATENATE(TRIM(RIGHT(M$2,2))," ",$A25),Gesamtdaten!$A:$Q,9,FALSE),"")</f>
        <v>639</v>
      </c>
    </row>
    <row r="26" spans="1:13" ht="15.75" customHeight="1">
      <c r="A26">
        <v>24</v>
      </c>
      <c r="B26">
        <f>IFERROR(VLOOKUP(CONCATENATE(TRIM(RIGHT(B$2,2))," ",$A26),Gesamtdaten!$A:$Q,9,FALSE),"")</f>
        <v>1798</v>
      </c>
      <c r="C26">
        <f>IFERROR(VLOOKUP(CONCATENATE(TRIM(RIGHT(C$2,2))," ",$A26),Gesamtdaten!$A:$Q,9,FALSE),"")</f>
        <v>823</v>
      </c>
      <c r="D26">
        <f>IFERROR(VLOOKUP(CONCATENATE(TRIM(RIGHT(D$2,2))," ",$A26),Gesamtdaten!$A:$Q,9,FALSE),"")</f>
        <v>686</v>
      </c>
      <c r="E26">
        <f>IFERROR(VLOOKUP(CONCATENATE(TRIM(RIGHT(E$2,2))," ",$A26),Gesamtdaten!$A:$Q,9,FALSE),"")</f>
        <v>740</v>
      </c>
      <c r="F26">
        <f>IFERROR(VLOOKUP(CONCATENATE(TRIM(RIGHT(F$2,2))," ",$A26),Gesamtdaten!$A:$Q,9,FALSE),"")</f>
        <v>1046</v>
      </c>
      <c r="G26">
        <f>IFERROR(VLOOKUP(CONCATENATE(TRIM(RIGHT(G$2,2))," ",$A26),Gesamtdaten!$A:$Q,9,FALSE),"")</f>
        <v>786</v>
      </c>
      <c r="H26">
        <f>IFERROR(VLOOKUP(CONCATENATE(TRIM(RIGHT(H$2,2))," ",$A26),Gesamtdaten!$A:$Q,9,FALSE),"")</f>
        <v>1155</v>
      </c>
      <c r="I26">
        <f>IFERROR(VLOOKUP(CONCATENATE(TRIM(RIGHT(I$2,2))," ",$A26),Gesamtdaten!$A:$Q,9,FALSE),"")</f>
        <v>796</v>
      </c>
      <c r="J26">
        <f>IFERROR(VLOOKUP(CONCATENATE(TRIM(RIGHT(J$2,2))," ",$A26),Gesamtdaten!$A:$Q,9,FALSE),"")</f>
        <v>657</v>
      </c>
      <c r="K26">
        <f>IFERROR(VLOOKUP(CONCATENATE(TRIM(RIGHT(K$2,2))," ",$A26),Gesamtdaten!$A:$Q,9,FALSE),"")</f>
        <v>1141</v>
      </c>
      <c r="L26">
        <f>IFERROR(VLOOKUP(CONCATENATE(TRIM(RIGHT(L$2,2))," ",$A26),Gesamtdaten!$A:$Q,9,FALSE),"")</f>
        <v>704</v>
      </c>
      <c r="M26">
        <f>IFERROR(VLOOKUP(CONCATENATE(TRIM(RIGHT(M$2,2))," ",$A26),Gesamtdaten!$A:$Q,9,FALSE),"")</f>
        <v>687</v>
      </c>
    </row>
    <row r="27" spans="1:13" ht="15.75" customHeight="1">
      <c r="A27">
        <v>25</v>
      </c>
      <c r="B27">
        <f>IFERROR(VLOOKUP(CONCATENATE(TRIM(RIGHT(B$2,2))," ",$A27),Gesamtdaten!$A:$Q,9,FALSE),"")</f>
        <v>1654</v>
      </c>
      <c r="C27">
        <f>IFERROR(VLOOKUP(CONCATENATE(TRIM(RIGHT(C$2,2))," ",$A27),Gesamtdaten!$A:$Q,9,FALSE),"")</f>
        <v>929</v>
      </c>
      <c r="D27">
        <f>IFERROR(VLOOKUP(CONCATENATE(TRIM(RIGHT(D$2,2))," ",$A27),Gesamtdaten!$A:$Q,9,FALSE),"")</f>
        <v>708</v>
      </c>
      <c r="E27">
        <f>IFERROR(VLOOKUP(CONCATENATE(TRIM(RIGHT(E$2,2))," ",$A27),Gesamtdaten!$A:$Q,9,FALSE),"")</f>
        <v>606</v>
      </c>
      <c r="F27">
        <f>IFERROR(VLOOKUP(CONCATENATE(TRIM(RIGHT(F$2,2))," ",$A27),Gesamtdaten!$A:$Q,9,FALSE),"")</f>
        <v>767</v>
      </c>
      <c r="G27">
        <f>IFERROR(VLOOKUP(CONCATENATE(TRIM(RIGHT(G$2,2))," ",$A27),Gesamtdaten!$A:$Q,9,FALSE),"")</f>
        <v>654</v>
      </c>
      <c r="H27">
        <f>IFERROR(VLOOKUP(CONCATENATE(TRIM(RIGHT(H$2,2))," ",$A27),Gesamtdaten!$A:$Q,9,FALSE),"")</f>
        <v>873</v>
      </c>
      <c r="I27">
        <f>IFERROR(VLOOKUP(CONCATENATE(TRIM(RIGHT(I$2,2))," ",$A27),Gesamtdaten!$A:$Q,9,FALSE),"")</f>
        <v>891</v>
      </c>
      <c r="J27">
        <f>IFERROR(VLOOKUP(CONCATENATE(TRIM(RIGHT(J$2,2))," ",$A27),Gesamtdaten!$A:$Q,9,FALSE),"")</f>
        <v>751</v>
      </c>
      <c r="K27">
        <f>IFERROR(VLOOKUP(CONCATENATE(TRIM(RIGHT(K$2,2))," ",$A27),Gesamtdaten!$A:$Q,9,FALSE),"")</f>
        <v>743</v>
      </c>
      <c r="L27">
        <f>IFERROR(VLOOKUP(CONCATENATE(TRIM(RIGHT(L$2,2))," ",$A27),Gesamtdaten!$A:$Q,9,FALSE),"")</f>
        <v>1301</v>
      </c>
      <c r="M27">
        <f>IFERROR(VLOOKUP(CONCATENATE(TRIM(RIGHT(M$2,2))," ",$A27),Gesamtdaten!$A:$Q,9,FALSE),"")</f>
        <v>1152</v>
      </c>
    </row>
    <row r="28" spans="1:13" ht="15.75" customHeight="1">
      <c r="A28">
        <v>26</v>
      </c>
      <c r="B28">
        <f>IFERROR(VLOOKUP(CONCATENATE(TRIM(RIGHT(B$2,2))," ",$A28),Gesamtdaten!$A:$Q,9,FALSE),"")</f>
        <v>1594</v>
      </c>
      <c r="C28">
        <f>IFERROR(VLOOKUP(CONCATENATE(TRIM(RIGHT(C$2,2))," ",$A28),Gesamtdaten!$A:$Q,9,FALSE),"")</f>
        <v>668</v>
      </c>
      <c r="D28">
        <f>IFERROR(VLOOKUP(CONCATENATE(TRIM(RIGHT(D$2,2))," ",$A28),Gesamtdaten!$A:$Q,9,FALSE),"")</f>
        <v>966</v>
      </c>
      <c r="E28">
        <f>IFERROR(VLOOKUP(CONCATENATE(TRIM(RIGHT(E$2,2))," ",$A28),Gesamtdaten!$A:$Q,9,FALSE),"")</f>
        <v>766</v>
      </c>
      <c r="F28">
        <f>IFERROR(VLOOKUP(CONCATENATE(TRIM(RIGHT(F$2,2))," ",$A28),Gesamtdaten!$A:$Q,9,FALSE),"")</f>
        <v>752</v>
      </c>
      <c r="G28">
        <f>IFERROR(VLOOKUP(CONCATENATE(TRIM(RIGHT(G$2,2))," ",$A28),Gesamtdaten!$A:$Q,9,FALSE),"")</f>
        <v>674</v>
      </c>
      <c r="H28">
        <f>IFERROR(VLOOKUP(CONCATENATE(TRIM(RIGHT(H$2,2))," ",$A28),Gesamtdaten!$A:$Q,9,FALSE),"")</f>
        <v>785</v>
      </c>
      <c r="I28">
        <f>IFERROR(VLOOKUP(CONCATENATE(TRIM(RIGHT(I$2,2))," ",$A28),Gesamtdaten!$A:$Q,9,FALSE),"")</f>
        <v>584</v>
      </c>
      <c r="J28">
        <f>IFERROR(VLOOKUP(CONCATENATE(TRIM(RIGHT(J$2,2))," ",$A28),Gesamtdaten!$A:$Q,9,FALSE),"")</f>
        <v>664</v>
      </c>
      <c r="K28">
        <f>IFERROR(VLOOKUP(CONCATENATE(TRIM(RIGHT(K$2,2))," ",$A28),Gesamtdaten!$A:$Q,9,FALSE),"")</f>
        <v>836</v>
      </c>
      <c r="L28">
        <f>IFERROR(VLOOKUP(CONCATENATE(TRIM(RIGHT(L$2,2))," ",$A28),Gesamtdaten!$A:$Q,9,FALSE),"")</f>
        <v>993</v>
      </c>
      <c r="M28">
        <f>IFERROR(VLOOKUP(CONCATENATE(TRIM(RIGHT(M$2,2))," ",$A28),Gesamtdaten!$A:$Q,9,FALSE),"")</f>
        <v>905</v>
      </c>
    </row>
    <row r="29" spans="1:13" ht="15.75" customHeight="1">
      <c r="A29">
        <v>27</v>
      </c>
      <c r="B29">
        <f>IFERROR(VLOOKUP(CONCATENATE(TRIM(RIGHT(B$2,2))," ",$A29),Gesamtdaten!$A:$Q,9,FALSE),"")</f>
        <v>1330</v>
      </c>
      <c r="C29">
        <f>IFERROR(VLOOKUP(CONCATENATE(TRIM(RIGHT(C$2,2))," ",$A29),Gesamtdaten!$A:$Q,9,FALSE),"")</f>
        <v>856</v>
      </c>
      <c r="D29">
        <f>IFERROR(VLOOKUP(CONCATENATE(TRIM(RIGHT(D$2,2))," ",$A29),Gesamtdaten!$A:$Q,9,FALSE),"")</f>
        <v>1428</v>
      </c>
      <c r="E29">
        <f>IFERROR(VLOOKUP(CONCATENATE(TRIM(RIGHT(E$2,2))," ",$A29),Gesamtdaten!$A:$Q,9,FALSE),"")</f>
        <v>742</v>
      </c>
      <c r="F29">
        <f>IFERROR(VLOOKUP(CONCATENATE(TRIM(RIGHT(F$2,2))," ",$A29),Gesamtdaten!$A:$Q,9,FALSE),"")</f>
        <v>801</v>
      </c>
      <c r="G29">
        <f>IFERROR(VLOOKUP(CONCATENATE(TRIM(RIGHT(G$2,2))," ",$A29),Gesamtdaten!$A:$Q,9,FALSE),"")</f>
        <v>766</v>
      </c>
      <c r="H29">
        <f>IFERROR(VLOOKUP(CONCATENATE(TRIM(RIGHT(H$2,2))," ",$A29),Gesamtdaten!$A:$Q,9,FALSE),"")</f>
        <v>1000</v>
      </c>
      <c r="I29">
        <f>IFERROR(VLOOKUP(CONCATENATE(TRIM(RIGHT(I$2,2))," ",$A29),Gesamtdaten!$A:$Q,9,FALSE),"")</f>
        <v>547</v>
      </c>
      <c r="J29">
        <f>IFERROR(VLOOKUP(CONCATENATE(TRIM(RIGHT(J$2,2))," ",$A29),Gesamtdaten!$A:$Q,9,FALSE),"")</f>
        <v>1081</v>
      </c>
      <c r="K29">
        <f>IFERROR(VLOOKUP(CONCATENATE(TRIM(RIGHT(K$2,2))," ",$A29),Gesamtdaten!$A:$Q,9,FALSE),"")</f>
        <v>1483</v>
      </c>
      <c r="L29">
        <f>IFERROR(VLOOKUP(CONCATENATE(TRIM(RIGHT(L$2,2))," ",$A29),Gesamtdaten!$A:$Q,9,FALSE),"")</f>
        <v>926</v>
      </c>
      <c r="M29">
        <f>IFERROR(VLOOKUP(CONCATENATE(TRIM(RIGHT(M$2,2))," ",$A29),Gesamtdaten!$A:$Q,9,FALSE),"")</f>
        <v>877</v>
      </c>
    </row>
    <row r="30" spans="1:13" ht="15.75" customHeight="1">
      <c r="A30">
        <v>28</v>
      </c>
      <c r="B30">
        <f>IFERROR(VLOOKUP(CONCATENATE(TRIM(RIGHT(B$2,2))," ",$A30),Gesamtdaten!$A:$Q,9,FALSE),"")</f>
        <v>904</v>
      </c>
      <c r="C30">
        <f>IFERROR(VLOOKUP(CONCATENATE(TRIM(RIGHT(C$2,2))," ",$A30),Gesamtdaten!$A:$Q,9,FALSE),"")</f>
        <v>731</v>
      </c>
      <c r="D30">
        <f>IFERROR(VLOOKUP(CONCATENATE(TRIM(RIGHT(D$2,2))," ",$A30),Gesamtdaten!$A:$Q,9,FALSE),"")</f>
        <v>928</v>
      </c>
      <c r="E30">
        <f>IFERROR(VLOOKUP(CONCATENATE(TRIM(RIGHT(E$2,2))," ",$A30),Gesamtdaten!$A:$Q,9,FALSE),"")</f>
        <v>704</v>
      </c>
      <c r="F30">
        <f>IFERROR(VLOOKUP(CONCATENATE(TRIM(RIGHT(F$2,2))," ",$A30),Gesamtdaten!$A:$Q,9,FALSE),"")</f>
        <v>922</v>
      </c>
      <c r="G30">
        <f>IFERROR(VLOOKUP(CONCATENATE(TRIM(RIGHT(G$2,2))," ",$A30),Gesamtdaten!$A:$Q,9,FALSE),"")</f>
        <v>652</v>
      </c>
      <c r="H30">
        <f>IFERROR(VLOOKUP(CONCATENATE(TRIM(RIGHT(H$2,2))," ",$A30),Gesamtdaten!$A:$Q,9,FALSE),"")</f>
        <v>1129</v>
      </c>
      <c r="I30">
        <f>IFERROR(VLOOKUP(CONCATENATE(TRIM(RIGHT(I$2,2))," ",$A30),Gesamtdaten!$A:$Q,9,FALSE),"")</f>
        <v>580</v>
      </c>
      <c r="J30">
        <f>IFERROR(VLOOKUP(CONCATENATE(TRIM(RIGHT(J$2,2))," ",$A30),Gesamtdaten!$A:$Q,9,FALSE),"")</f>
        <v>958</v>
      </c>
      <c r="K30">
        <f>IFERROR(VLOOKUP(CONCATENATE(TRIM(RIGHT(K$2,2))," ",$A30),Gesamtdaten!$A:$Q,9,FALSE),"")</f>
        <v>1453</v>
      </c>
      <c r="L30">
        <f>IFERROR(VLOOKUP(CONCATENATE(TRIM(RIGHT(L$2,2))," ",$A30),Gesamtdaten!$A:$Q,9,FALSE),"")</f>
        <v>745</v>
      </c>
      <c r="M30">
        <f>IFERROR(VLOOKUP(CONCATENATE(TRIM(RIGHT(M$2,2))," ",$A30),Gesamtdaten!$A:$Q,9,FALSE),"")</f>
        <v>702</v>
      </c>
    </row>
    <row r="31" spans="1:13" ht="15.75" customHeight="1">
      <c r="A31">
        <v>29</v>
      </c>
      <c r="B31">
        <f>IFERROR(VLOOKUP(CONCATENATE(TRIM(RIGHT(B$2,2))," ",$A31),Gesamtdaten!$A:$Q,9,FALSE),"")</f>
        <v>1171</v>
      </c>
      <c r="C31">
        <f>IFERROR(VLOOKUP(CONCATENATE(TRIM(RIGHT(C$2,2))," ",$A31),Gesamtdaten!$A:$Q,9,FALSE),"")</f>
        <v>1092</v>
      </c>
      <c r="D31">
        <f>IFERROR(VLOOKUP(CONCATENATE(TRIM(RIGHT(D$2,2))," ",$A31),Gesamtdaten!$A:$Q,9,FALSE),"")</f>
        <v>756</v>
      </c>
      <c r="E31">
        <f>IFERROR(VLOOKUP(CONCATENATE(TRIM(RIGHT(E$2,2))," ",$A31),Gesamtdaten!$A:$Q,9,FALSE),"")</f>
        <v>726</v>
      </c>
      <c r="F31">
        <f>IFERROR(VLOOKUP(CONCATENATE(TRIM(RIGHT(F$2,2))," ",$A31),Gesamtdaten!$A:$Q,9,FALSE),"")</f>
        <v>1053</v>
      </c>
      <c r="G31">
        <f>IFERROR(VLOOKUP(CONCATENATE(TRIM(RIGHT(G$2,2))," ",$A31),Gesamtdaten!$A:$Q,9,FALSE),"")</f>
        <v>1000</v>
      </c>
      <c r="H31">
        <f>IFERROR(VLOOKUP(CONCATENATE(TRIM(RIGHT(H$2,2))," ",$A31),Gesamtdaten!$A:$Q,9,FALSE),"")</f>
        <v>1787</v>
      </c>
      <c r="I31">
        <f>IFERROR(VLOOKUP(CONCATENATE(TRIM(RIGHT(I$2,2))," ",$A31),Gesamtdaten!$A:$Q,9,FALSE),"")</f>
        <v>600</v>
      </c>
      <c r="J31">
        <f>IFERROR(VLOOKUP(CONCATENATE(TRIM(RIGHT(J$2,2))," ",$A31),Gesamtdaten!$A:$Q,9,FALSE),"")</f>
        <v>685</v>
      </c>
      <c r="K31">
        <f>IFERROR(VLOOKUP(CONCATENATE(TRIM(RIGHT(K$2,2))," ",$A31),Gesamtdaten!$A:$Q,9,FALSE),"")</f>
        <v>627</v>
      </c>
      <c r="L31">
        <f>IFERROR(VLOOKUP(CONCATENATE(TRIM(RIGHT(L$2,2))," ",$A31),Gesamtdaten!$A:$Q,9,FALSE),"")</f>
        <v>573</v>
      </c>
      <c r="M31">
        <f>IFERROR(VLOOKUP(CONCATENATE(TRIM(RIGHT(M$2,2))," ",$A31),Gesamtdaten!$A:$Q,9,FALSE),"")</f>
        <v>776</v>
      </c>
    </row>
    <row r="32" spans="1:13" ht="15.75" customHeight="1">
      <c r="A32">
        <v>30</v>
      </c>
      <c r="B32">
        <f>IFERROR(VLOOKUP(CONCATENATE(TRIM(RIGHT(B$2,2))," ",$A32),Gesamtdaten!$A:$I,8,FALSE),"")</f>
        <v>542</v>
      </c>
      <c r="C32">
        <f>IFERROR(VLOOKUP(CONCATENATE(TRIM(RIGHT(C$2,2))," ",$A32),Gesamtdaten!$A:$I,8,FALSE),"")</f>
        <v>604</v>
      </c>
      <c r="D32">
        <f>IFERROR(VLOOKUP(CONCATENATE(TRIM(RIGHT(D$2,2))," ",$A32),Gesamtdaten!$A:$I,8,FALSE),"")</f>
        <v>391</v>
      </c>
      <c r="E32">
        <f>IFERROR(VLOOKUP(CONCATENATE(TRIM(RIGHT(E$2,2))," ",$A32),Gesamtdaten!$A:$I,8,FALSE),"")</f>
        <v>466</v>
      </c>
      <c r="F32">
        <f>IFERROR(VLOOKUP(CONCATENATE(TRIM(RIGHT(F$2,2))," ",$A32),Gesamtdaten!$A:$I,8,FALSE),"")</f>
        <v>605</v>
      </c>
      <c r="G32">
        <f>IFERROR(VLOOKUP(CONCATENATE(TRIM(RIGHT(G$2,2))," ",$A32),Gesamtdaten!$A:$I,8,FALSE),"")</f>
        <v>446</v>
      </c>
      <c r="H32">
        <f>IFERROR(VLOOKUP(CONCATENATE(TRIM(RIGHT(H$2,2))," ",$A32),Gesamtdaten!$A:$I,8,FALSE),"")</f>
        <v>670</v>
      </c>
      <c r="I32">
        <f>IFERROR(VLOOKUP(CONCATENATE(TRIM(RIGHT(I$2,2))," ",$A32),Gesamtdaten!$A:$I,8,FALSE),"")</f>
        <v>499</v>
      </c>
      <c r="J32">
        <f>IFERROR(VLOOKUP(CONCATENATE(TRIM(RIGHT(J$2,2))," ",$A32),Gesamtdaten!$A:$I,8,FALSE),"")</f>
        <v>666</v>
      </c>
      <c r="K32">
        <f>IFERROR(VLOOKUP(CONCATENATE(TRIM(RIGHT(K$2,2))," ",$A32),Gesamtdaten!$A:$I,8,FALSE),"")</f>
        <v>497</v>
      </c>
      <c r="L32">
        <f>IFERROR(VLOOKUP(CONCATENATE(TRIM(RIGHT(L$2,2))," ",$A32),Gesamtdaten!$A:$I,8,FALSE),"")</f>
        <v>698</v>
      </c>
      <c r="M32">
        <f>IFERROR(VLOOKUP(CONCATENATE(TRIM(RIGHT(M$2,2))," ",$A32),Gesamtdaten!$A:$I,8,FALSE),"")</f>
        <v>407</v>
      </c>
    </row>
    <row r="33" spans="1:13" ht="15.75" customHeight="1">
      <c r="A33" s="27" t="s">
        <v>82</v>
      </c>
      <c r="B33" s="27">
        <v>1</v>
      </c>
      <c r="C33" s="27">
        <v>4</v>
      </c>
      <c r="D33" s="27">
        <v>1</v>
      </c>
      <c r="E33" s="27">
        <v>4</v>
      </c>
      <c r="F33" s="27">
        <v>2</v>
      </c>
      <c r="G33" s="27">
        <v>2</v>
      </c>
      <c r="H33" s="27">
        <v>12</v>
      </c>
      <c r="I33" s="27">
        <v>7</v>
      </c>
      <c r="J33" s="27">
        <v>2</v>
      </c>
      <c r="K33" s="27">
        <v>0</v>
      </c>
      <c r="L33" s="27">
        <v>5</v>
      </c>
      <c r="M33" s="27">
        <v>3</v>
      </c>
    </row>
    <row r="34" spans="1:13" ht="15.75" customHeight="1"/>
    <row r="35" spans="1:13" ht="15.75" customHeight="1"/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Formularantworten 1</vt:lpstr>
      <vt:lpstr>Pivot Analyse</vt:lpstr>
      <vt:lpstr>T-Tests</vt:lpstr>
      <vt:lpstr>Pivot Analyse nach Fehlern</vt:lpstr>
      <vt:lpstr>Gesamtdaten</vt:lpstr>
      <vt:lpstr>Experiment 1</vt:lpstr>
      <vt:lpstr>Experiment 2</vt:lpstr>
      <vt:lpstr>Experiment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</cp:lastModifiedBy>
  <dcterms:modified xsi:type="dcterms:W3CDTF">2018-05-13T14:08:04Z</dcterms:modified>
</cp:coreProperties>
</file>