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KULIAH\SEMESTER-6\MOSI\[TugasPerbaikan]Kelompok 5_MOSI7_10114207_10114162_10114345\"/>
    </mc:Choice>
  </mc:AlternateContent>
  <bookViews>
    <workbookView xWindow="0" yWindow="0" windowWidth="20490" windowHeight="775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8" i="2" l="1"/>
  <c r="M28" i="2"/>
  <c r="L28" i="2"/>
  <c r="K28" i="2"/>
  <c r="J28" i="2"/>
  <c r="I28" i="2"/>
  <c r="H28" i="2"/>
  <c r="G28" i="2"/>
  <c r="F28" i="2"/>
  <c r="E28" i="2"/>
  <c r="D28" i="2"/>
  <c r="C3" i="2"/>
  <c r="N27" i="2"/>
  <c r="M27" i="2"/>
  <c r="L27" i="2"/>
  <c r="K27" i="2"/>
  <c r="J27" i="2"/>
  <c r="I27" i="2"/>
  <c r="H27" i="2"/>
  <c r="G27" i="2"/>
  <c r="F27" i="2"/>
  <c r="E27" i="2"/>
  <c r="D27" i="2"/>
  <c r="N26" i="2"/>
  <c r="M26" i="2"/>
  <c r="L26" i="2"/>
  <c r="K26" i="2"/>
  <c r="J26" i="2"/>
  <c r="I26" i="2"/>
  <c r="H26" i="2"/>
  <c r="G26" i="2"/>
  <c r="F26" i="2"/>
  <c r="E26" i="2"/>
  <c r="D26" i="2"/>
  <c r="N25" i="2"/>
  <c r="M25" i="2"/>
  <c r="L25" i="2"/>
  <c r="K25" i="2"/>
  <c r="J25" i="2"/>
  <c r="I25" i="2"/>
  <c r="H25" i="2"/>
  <c r="G25" i="2"/>
  <c r="F25" i="2"/>
  <c r="E25" i="2"/>
  <c r="D25" i="2"/>
  <c r="N24" i="2"/>
  <c r="M24" i="2"/>
  <c r="L24" i="2"/>
  <c r="K24" i="2"/>
  <c r="J24" i="2"/>
  <c r="I24" i="2"/>
  <c r="H24" i="2"/>
  <c r="G24" i="2"/>
  <c r="F24" i="2"/>
  <c r="E24" i="2"/>
  <c r="D24" i="2"/>
  <c r="N23" i="2"/>
  <c r="M23" i="2"/>
  <c r="L23" i="2"/>
  <c r="K23" i="2"/>
  <c r="J23" i="2"/>
  <c r="I23" i="2"/>
  <c r="H23" i="2"/>
  <c r="G23" i="2"/>
  <c r="F23" i="2"/>
  <c r="E23" i="2"/>
  <c r="D23" i="2"/>
  <c r="N22" i="2"/>
  <c r="M22" i="2"/>
  <c r="L22" i="2"/>
  <c r="K22" i="2"/>
  <c r="J22" i="2"/>
  <c r="I22" i="2"/>
  <c r="H22" i="2"/>
  <c r="G22" i="2"/>
  <c r="F22" i="2"/>
  <c r="E22" i="2"/>
  <c r="D22" i="2"/>
  <c r="N21" i="2"/>
  <c r="M21" i="2"/>
  <c r="L21" i="2"/>
  <c r="K21" i="2"/>
  <c r="J21" i="2"/>
  <c r="I21" i="2"/>
  <c r="H21" i="2"/>
  <c r="G21" i="2"/>
  <c r="F21" i="2"/>
  <c r="E21" i="2"/>
  <c r="D21" i="2"/>
  <c r="N20" i="2"/>
  <c r="M20" i="2"/>
  <c r="L20" i="2"/>
  <c r="K20" i="2"/>
  <c r="J20" i="2"/>
  <c r="I20" i="2"/>
  <c r="H20" i="2"/>
  <c r="G20" i="2"/>
  <c r="F20" i="2"/>
  <c r="E20" i="2"/>
  <c r="D20" i="2"/>
  <c r="O28" i="2"/>
  <c r="O27" i="2"/>
  <c r="O26" i="2"/>
  <c r="O25" i="2"/>
  <c r="O24" i="2"/>
  <c r="O23" i="2"/>
  <c r="O22" i="2"/>
  <c r="O21" i="2"/>
  <c r="O20" i="2"/>
  <c r="O19" i="2"/>
  <c r="N19" i="2"/>
  <c r="M19" i="2"/>
  <c r="L19" i="2"/>
  <c r="K19" i="2"/>
  <c r="J19" i="2"/>
  <c r="I19" i="2"/>
  <c r="H19" i="2"/>
  <c r="G19" i="2"/>
  <c r="F19" i="2"/>
  <c r="E19" i="2"/>
  <c r="D19" i="2"/>
  <c r="N18" i="2"/>
  <c r="M18" i="2"/>
  <c r="L18" i="2"/>
  <c r="K18" i="2"/>
  <c r="J18" i="2"/>
  <c r="I18" i="2"/>
  <c r="H18" i="2"/>
  <c r="G18" i="2"/>
  <c r="F18" i="2"/>
  <c r="E18" i="2"/>
  <c r="D18" i="2"/>
  <c r="O18" i="2"/>
  <c r="O17" i="2"/>
  <c r="O3" i="2"/>
  <c r="N17" i="2"/>
  <c r="M17" i="2"/>
  <c r="L17" i="2"/>
  <c r="K17" i="2"/>
  <c r="J17" i="2"/>
  <c r="I17" i="2"/>
  <c r="H17" i="2"/>
  <c r="G17" i="2"/>
  <c r="F17" i="2"/>
  <c r="E17" i="2"/>
  <c r="D17" i="2"/>
  <c r="C28" i="2"/>
  <c r="C27" i="2"/>
  <c r="C26" i="2"/>
  <c r="C25" i="2"/>
  <c r="C24" i="2"/>
  <c r="C23" i="2"/>
  <c r="C22" i="2"/>
  <c r="C21" i="2"/>
  <c r="C20" i="2"/>
  <c r="C19" i="2"/>
  <c r="C18" i="2"/>
  <c r="C17" i="2"/>
  <c r="N14" i="2"/>
  <c r="M14" i="2"/>
  <c r="L14" i="2"/>
  <c r="K14" i="2"/>
  <c r="J14" i="2"/>
  <c r="I14" i="2"/>
  <c r="H14" i="2"/>
  <c r="G14" i="2"/>
  <c r="F14" i="2"/>
  <c r="E14" i="2"/>
  <c r="D14" i="2"/>
  <c r="O14" i="2"/>
  <c r="O13" i="2"/>
  <c r="N13" i="2"/>
  <c r="M13" i="2"/>
  <c r="L13" i="2"/>
  <c r="K13" i="2"/>
  <c r="J13" i="2"/>
  <c r="I13" i="2"/>
  <c r="H13" i="2"/>
  <c r="G13" i="2"/>
  <c r="F13" i="2"/>
  <c r="E13" i="2"/>
  <c r="D13" i="2"/>
  <c r="O12" i="2"/>
  <c r="N12" i="2"/>
  <c r="M12" i="2"/>
  <c r="L12" i="2"/>
  <c r="K12" i="2"/>
  <c r="J12" i="2"/>
  <c r="I12" i="2"/>
  <c r="H12" i="2"/>
  <c r="G12" i="2"/>
  <c r="F12" i="2"/>
  <c r="E12" i="2"/>
  <c r="D12" i="2"/>
  <c r="O11" i="2"/>
  <c r="N11" i="2"/>
  <c r="M11" i="2"/>
  <c r="L11" i="2"/>
  <c r="K11" i="2"/>
  <c r="J11" i="2"/>
  <c r="I11" i="2"/>
  <c r="H11" i="2"/>
  <c r="G11" i="2"/>
  <c r="F11" i="2"/>
  <c r="E11" i="2"/>
  <c r="D11" i="2"/>
  <c r="O10" i="2"/>
  <c r="N10" i="2"/>
  <c r="M10" i="2"/>
  <c r="L10" i="2"/>
  <c r="K10" i="2"/>
  <c r="J10" i="2"/>
  <c r="I10" i="2"/>
  <c r="H10" i="2"/>
  <c r="G10" i="2"/>
  <c r="F10" i="2"/>
  <c r="E10" i="2"/>
  <c r="D10" i="2"/>
  <c r="O9" i="2"/>
  <c r="N9" i="2"/>
  <c r="M9" i="2"/>
  <c r="L9" i="2"/>
  <c r="K9" i="2"/>
  <c r="J9" i="2"/>
  <c r="I9" i="2"/>
  <c r="H9" i="2"/>
  <c r="G9" i="2"/>
  <c r="F9" i="2"/>
  <c r="E9" i="2"/>
  <c r="D9" i="2"/>
  <c r="O8" i="2"/>
  <c r="O7" i="2"/>
  <c r="N8" i="2"/>
  <c r="M8" i="2"/>
  <c r="L8" i="2"/>
  <c r="K8" i="2"/>
  <c r="J8" i="2"/>
  <c r="I8" i="2"/>
  <c r="H8" i="2"/>
  <c r="G8" i="2"/>
  <c r="F8" i="2"/>
  <c r="E8" i="2"/>
  <c r="D8" i="2"/>
  <c r="O6" i="2"/>
  <c r="N7" i="2"/>
  <c r="M7" i="2"/>
  <c r="L7" i="2"/>
  <c r="K7" i="2"/>
  <c r="J7" i="2"/>
  <c r="I7" i="2"/>
  <c r="H7" i="2"/>
  <c r="G7" i="2"/>
  <c r="F7" i="2"/>
  <c r="E7" i="2"/>
  <c r="D7" i="2"/>
  <c r="N6" i="2"/>
  <c r="M6" i="2"/>
  <c r="L6" i="2"/>
  <c r="K6" i="2"/>
  <c r="J6" i="2"/>
  <c r="I6" i="2"/>
  <c r="H6" i="2"/>
  <c r="G6" i="2"/>
  <c r="F6" i="2"/>
  <c r="E6" i="2"/>
  <c r="D6" i="2"/>
  <c r="O5" i="2"/>
  <c r="N5" i="2" l="1"/>
  <c r="M5" i="2"/>
  <c r="L5" i="2"/>
  <c r="K5" i="2"/>
  <c r="J5" i="2"/>
  <c r="I5" i="2"/>
  <c r="H5" i="2"/>
  <c r="G5" i="2"/>
  <c r="F5" i="2"/>
  <c r="E5" i="2"/>
  <c r="D5" i="2"/>
  <c r="L3" i="2"/>
  <c r="C14" i="2" l="1"/>
  <c r="C13" i="2"/>
  <c r="C12" i="2"/>
  <c r="C11" i="2"/>
  <c r="C10" i="2"/>
  <c r="C8" i="2"/>
  <c r="C9" i="2"/>
  <c r="C7" i="2"/>
  <c r="C6" i="2"/>
  <c r="C5" i="2"/>
  <c r="O4" i="2"/>
  <c r="N4" i="2"/>
  <c r="M4" i="2"/>
  <c r="N3" i="2"/>
  <c r="M3" i="2"/>
  <c r="P13" i="1"/>
  <c r="P12" i="1"/>
  <c r="O13" i="1"/>
  <c r="O12" i="1"/>
  <c r="N13" i="1"/>
  <c r="N12" i="1"/>
  <c r="M13" i="1"/>
  <c r="M12" i="1"/>
  <c r="L13" i="1"/>
  <c r="L12" i="1"/>
  <c r="K13" i="1"/>
  <c r="K12" i="1"/>
  <c r="J13" i="1"/>
  <c r="J12" i="1"/>
  <c r="I13" i="1"/>
  <c r="I12" i="1"/>
  <c r="H13" i="1"/>
  <c r="H12" i="1"/>
  <c r="G13" i="1"/>
  <c r="G12" i="1"/>
  <c r="F13" i="1"/>
  <c r="E13" i="1"/>
  <c r="E12" i="1"/>
  <c r="P11" i="1"/>
  <c r="O11" i="1"/>
  <c r="N11" i="1"/>
  <c r="M11" i="1"/>
  <c r="L11" i="1"/>
  <c r="L4" i="2"/>
  <c r="K3" i="2"/>
  <c r="J3" i="2"/>
  <c r="I3" i="2"/>
  <c r="H3" i="2"/>
  <c r="G3" i="2"/>
  <c r="F3" i="2"/>
  <c r="F4" i="2"/>
  <c r="G4" i="2"/>
  <c r="E4" i="2"/>
  <c r="K4" i="2"/>
  <c r="J4" i="2"/>
  <c r="I4" i="2"/>
  <c r="H4" i="2"/>
  <c r="E3" i="2"/>
  <c r="D4" i="2"/>
  <c r="C4" i="2"/>
  <c r="D3" i="2"/>
  <c r="F12" i="1" l="1"/>
  <c r="K11" i="1"/>
  <c r="J11" i="1"/>
  <c r="I11" i="1"/>
  <c r="H11" i="1"/>
  <c r="G11" i="1"/>
  <c r="F11" i="1"/>
  <c r="E11" i="1"/>
</calcChain>
</file>

<file path=xl/sharedStrings.xml><?xml version="1.0" encoding="utf-8"?>
<sst xmlns="http://schemas.openxmlformats.org/spreadsheetml/2006/main" count="65" uniqueCount="26">
  <si>
    <t>NO</t>
  </si>
  <si>
    <t>TAHUN</t>
  </si>
  <si>
    <t>JAN</t>
  </si>
  <si>
    <t>FEB</t>
  </si>
  <si>
    <t>MAR</t>
  </si>
  <si>
    <t>MEI</t>
  </si>
  <si>
    <t>APR</t>
  </si>
  <si>
    <t>JUN</t>
  </si>
  <si>
    <t>JUL</t>
  </si>
  <si>
    <t>AGU</t>
  </si>
  <si>
    <t>SEP</t>
  </si>
  <si>
    <t>OKT</t>
  </si>
  <si>
    <t>NOV</t>
  </si>
  <si>
    <t>DES</t>
  </si>
  <si>
    <t>𝑥1=0.8(𝑥−𝑎)𝑏−𝑎+0.1</t>
  </si>
  <si>
    <t>Di mana:</t>
  </si>
  <si>
    <t>a = data minimum</t>
  </si>
  <si>
    <t>b = data maksimum</t>
  </si>
  <si>
    <t>x = nilai asli dari data</t>
  </si>
  <si>
    <t>x1= nilai transformasi dari data</t>
  </si>
  <si>
    <t>DATA LATIH</t>
  </si>
  <si>
    <t>TARGET</t>
  </si>
  <si>
    <t>Rumus</t>
  </si>
  <si>
    <t>DATA UJI</t>
  </si>
  <si>
    <t>DATA PERSEDIAAN BARANG HABIS PAKAI PLASTIK OBAT - TAHUN (Januari 2012- Desember 2014)</t>
  </si>
  <si>
    <t>DATA NORMALISASI PERSEDIAAN BARANG HABIS PAKAI PLASTIK OBAT - TAHUN (Januari 2012- Desember 2014)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</si>
</sst>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0" fillId="0" borderId="6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0" fillId="2" borderId="0" xfId="0" applyFill="1"/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2" borderId="1" xfId="0" applyNumberFormat="1" applyFill="1" applyBorder="1"/>
    <xf numFmtId="0" fontId="1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21"/>
  <sheetViews>
    <sheetView zoomScale="90" zoomScaleNormal="90" workbookViewId="0">
      <selection activeCell="J17" sqref="J17"/>
    </sheetView>
  </sheetViews>
  <sheetFormatPr defaultRowHeight="15" x14ac:dyDescent="0.25"/>
  <cols>
    <col min="5" max="5" width="13.85546875" customWidth="1"/>
    <col min="6" max="6" width="13.7109375" customWidth="1"/>
    <col min="7" max="7" width="13.28515625" customWidth="1"/>
    <col min="8" max="8" width="13.85546875" customWidth="1"/>
    <col min="9" max="9" width="14.7109375" customWidth="1"/>
    <col min="10" max="10" width="15.140625" customWidth="1"/>
    <col min="11" max="11" width="13.85546875" customWidth="1"/>
    <col min="12" max="12" width="12.140625" customWidth="1"/>
    <col min="13" max="14" width="13.140625" customWidth="1"/>
    <col min="15" max="15" width="10.42578125" customWidth="1"/>
    <col min="16" max="16" width="10.5703125" bestFit="1" customWidth="1"/>
    <col min="18" max="18" width="12.42578125" customWidth="1"/>
    <col min="19" max="19" width="13.28515625" customWidth="1"/>
  </cols>
  <sheetData>
    <row r="3" spans="3:16" x14ac:dyDescent="0.25">
      <c r="C3" s="16" t="s">
        <v>24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/>
    </row>
    <row r="4" spans="3:16" x14ac:dyDescent="0.25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6</v>
      </c>
      <c r="I4" s="2" t="s">
        <v>5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  <c r="O4" s="2" t="s">
        <v>12</v>
      </c>
      <c r="P4" s="2" t="s">
        <v>13</v>
      </c>
    </row>
    <row r="5" spans="3:16" x14ac:dyDescent="0.25">
      <c r="C5" s="3">
        <v>1</v>
      </c>
      <c r="D5" s="3">
        <v>2012</v>
      </c>
      <c r="E5" s="3">
        <v>61</v>
      </c>
      <c r="F5" s="3">
        <v>44</v>
      </c>
      <c r="G5" s="3">
        <v>19</v>
      </c>
      <c r="H5" s="3">
        <v>112</v>
      </c>
      <c r="I5" s="3">
        <v>93</v>
      </c>
      <c r="J5" s="3">
        <v>69</v>
      </c>
      <c r="K5" s="3">
        <v>69</v>
      </c>
      <c r="L5" s="3">
        <v>55</v>
      </c>
      <c r="M5" s="3">
        <v>47</v>
      </c>
      <c r="N5" s="3">
        <v>38</v>
      </c>
      <c r="O5" s="3">
        <v>28</v>
      </c>
      <c r="P5" s="3">
        <v>11</v>
      </c>
    </row>
    <row r="6" spans="3:16" x14ac:dyDescent="0.25">
      <c r="C6" s="3">
        <v>2</v>
      </c>
      <c r="D6" s="3">
        <v>2013</v>
      </c>
      <c r="E6" s="3">
        <v>108</v>
      </c>
      <c r="F6" s="3">
        <v>80</v>
      </c>
      <c r="G6" s="3">
        <v>72</v>
      </c>
      <c r="H6" s="3">
        <v>64</v>
      </c>
      <c r="I6" s="3">
        <v>47</v>
      </c>
      <c r="J6" s="3">
        <v>23</v>
      </c>
      <c r="K6" s="3">
        <v>60</v>
      </c>
      <c r="L6" s="3">
        <v>40</v>
      </c>
      <c r="M6" s="3">
        <v>47</v>
      </c>
      <c r="N6" s="3">
        <v>38</v>
      </c>
      <c r="O6" s="3">
        <v>40</v>
      </c>
      <c r="P6" s="3">
        <v>25</v>
      </c>
    </row>
    <row r="7" spans="3:16" x14ac:dyDescent="0.25">
      <c r="C7" s="3">
        <v>3</v>
      </c>
      <c r="D7" s="3">
        <v>2014</v>
      </c>
      <c r="E7" s="3">
        <v>100</v>
      </c>
      <c r="F7" s="3">
        <v>72</v>
      </c>
      <c r="G7" s="3">
        <v>64</v>
      </c>
      <c r="H7" s="3">
        <v>23</v>
      </c>
      <c r="I7" s="3">
        <v>60</v>
      </c>
      <c r="J7" s="3">
        <v>40</v>
      </c>
      <c r="K7" s="3">
        <v>102</v>
      </c>
      <c r="L7" s="3">
        <v>30</v>
      </c>
      <c r="M7" s="3">
        <v>30</v>
      </c>
      <c r="N7" s="3">
        <v>40</v>
      </c>
      <c r="O7" s="3">
        <v>25</v>
      </c>
      <c r="P7" s="3">
        <v>20</v>
      </c>
    </row>
    <row r="8" spans="3:16" x14ac:dyDescent="0.25"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3:16" x14ac:dyDescent="0.25">
      <c r="C9" s="19" t="s">
        <v>25</v>
      </c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</row>
    <row r="10" spans="3:16" x14ac:dyDescent="0.25">
      <c r="C10" s="2" t="s">
        <v>0</v>
      </c>
      <c r="D10" s="2" t="s">
        <v>1</v>
      </c>
      <c r="E10" s="2" t="s">
        <v>2</v>
      </c>
      <c r="F10" s="2" t="s">
        <v>3</v>
      </c>
      <c r="G10" s="2" t="s">
        <v>4</v>
      </c>
      <c r="H10" s="2" t="s">
        <v>6</v>
      </c>
      <c r="I10" s="2" t="s">
        <v>5</v>
      </c>
      <c r="J10" s="2" t="s">
        <v>7</v>
      </c>
      <c r="K10" s="2" t="s">
        <v>8</v>
      </c>
      <c r="L10" s="2" t="s">
        <v>9</v>
      </c>
      <c r="M10" s="2" t="s">
        <v>10</v>
      </c>
      <c r="N10" s="2" t="s">
        <v>11</v>
      </c>
      <c r="O10" s="2" t="s">
        <v>12</v>
      </c>
      <c r="P10" s="2" t="s">
        <v>13</v>
      </c>
    </row>
    <row r="11" spans="3:16" x14ac:dyDescent="0.25">
      <c r="C11" s="3">
        <v>1</v>
      </c>
      <c r="D11" s="3">
        <v>2012</v>
      </c>
      <c r="E11" s="6">
        <f>0.8*(E5-P5)/(H5-P5)+0.1</f>
        <v>0.49603960396039604</v>
      </c>
      <c r="F11" s="6">
        <f>0.8*(F5-P5)/(H5-P5)+0.1</f>
        <v>0.36138613861386137</v>
      </c>
      <c r="G11" s="6">
        <f>0.8*(G5-P5)/(H5-P5)+0.1</f>
        <v>0.16336633663366337</v>
      </c>
      <c r="H11" s="6">
        <f>0.8*(H5-P5)/(H5-P5)+0.1</f>
        <v>0.90000000000000013</v>
      </c>
      <c r="I11" s="6">
        <f>0.8*(I5-P5)/(H5-P5)+0.1</f>
        <v>0.74950495049504962</v>
      </c>
      <c r="J11" s="6">
        <f>0.8*(J5-P5)/(H5-P5)+0.1</f>
        <v>0.55940594059405946</v>
      </c>
      <c r="K11" s="6">
        <f>0.8*(K5-P5)/(H5-P5)+0.1</f>
        <v>0.55940594059405946</v>
      </c>
      <c r="L11" s="6">
        <f>0.8*(L5-P5)/(H5-P5)+0.1</f>
        <v>0.44851485148514858</v>
      </c>
      <c r="M11" s="6">
        <f>0.8*(M5-P5)/(H5-P5)+0.1</f>
        <v>0.38514851485148516</v>
      </c>
      <c r="N11" s="6">
        <f>0.8*(N5-P5)/(H5-P5)+0.1</f>
        <v>0.31386138613861392</v>
      </c>
      <c r="O11" s="6">
        <f>0.8*(O5-P5)/(H5-P5)+0.1</f>
        <v>0.23465346534653467</v>
      </c>
      <c r="P11" s="6">
        <f>0.8*(P5-P5)/(H5-P5)+0.1</f>
        <v>0.1</v>
      </c>
    </row>
    <row r="12" spans="3:16" x14ac:dyDescent="0.25">
      <c r="C12" s="3">
        <v>2</v>
      </c>
      <c r="D12" s="3">
        <v>2013</v>
      </c>
      <c r="E12" s="6">
        <f>0.8*(E6-P5)/(H5-P5)+0.1</f>
        <v>0.86831683168316842</v>
      </c>
      <c r="F12" s="6">
        <f>0.8*(F6-P5)/(H5-P5)+0.1</f>
        <v>0.64653465346534655</v>
      </c>
      <c r="G12" s="6">
        <f>0.8*(G6-P5)/(H5-P5)+0.1</f>
        <v>0.58316831683168324</v>
      </c>
      <c r="H12" s="6">
        <f>0.8*(H6-P5)/(H5-P5)+0.1</f>
        <v>0.51980198019801982</v>
      </c>
      <c r="I12" s="6">
        <f>0.8*(I6-P5)/(H5-P5)+0.1</f>
        <v>0.38514851485148516</v>
      </c>
      <c r="J12" s="6">
        <f>0.8*(J6-P5)/(H5-P5)+0.1</f>
        <v>0.19504950495049506</v>
      </c>
      <c r="K12" s="6">
        <f>0.8*(K6-P5)/(H5-P5)+0.1</f>
        <v>0.48811881188118811</v>
      </c>
      <c r="L12" s="6">
        <f>0.8*(L6-P5)/(H5-P5)+0.1</f>
        <v>0.32970297029702977</v>
      </c>
      <c r="M12" s="6">
        <f>0.8*(M6-P5)/(H5-P5)+0.1</f>
        <v>0.38514851485148516</v>
      </c>
      <c r="N12" s="6">
        <f>0.8*(N6-P5)/(H5-P5)+0.1</f>
        <v>0.31386138613861392</v>
      </c>
      <c r="O12" s="6">
        <f>0.8*(O6-P5)/(H5-P5)+0.1</f>
        <v>0.32970297029702977</v>
      </c>
      <c r="P12" s="6">
        <f>0.8*(P6-P5)/(H5-P5)+0.1</f>
        <v>0.21089108910891091</v>
      </c>
    </row>
    <row r="13" spans="3:16" x14ac:dyDescent="0.25">
      <c r="C13" s="3">
        <v>3</v>
      </c>
      <c r="D13" s="3">
        <v>2014</v>
      </c>
      <c r="E13" s="6">
        <f>0.8*(E7-P5)/(H5-P5)+0.1</f>
        <v>0.804950495049505</v>
      </c>
      <c r="F13" s="6">
        <f>0.8*(F7-P5)/(H5-P5)+0.1</f>
        <v>0.58316831683168324</v>
      </c>
      <c r="G13" s="6">
        <f>0.8*(G7-P5)/(H5-P5)+0.1</f>
        <v>0.51980198019801982</v>
      </c>
      <c r="H13" s="6">
        <f>0.8*(H7-P5)/(H5-P5)+0.1</f>
        <v>0.19504950495049506</v>
      </c>
      <c r="I13" s="6">
        <f>0.8*(I7-P5)/(H5-P5)+0.1</f>
        <v>0.48811881188118811</v>
      </c>
      <c r="J13" s="6">
        <f>0.8*(J7-P5)/(H5-P5)+0.1</f>
        <v>0.32970297029702977</v>
      </c>
      <c r="K13" s="6">
        <f>0.8*(K7-P5)/(H5-P5)+0.1</f>
        <v>0.82079207920792074</v>
      </c>
      <c r="L13" s="6">
        <f>0.8*(L7-P5)/(H5-P5)+0.1</f>
        <v>0.2504950495049505</v>
      </c>
      <c r="M13" s="6">
        <f>0.8*(M7-P5)/(H5-P5)+0.1</f>
        <v>0.2504950495049505</v>
      </c>
      <c r="N13" s="6">
        <f>0.8*(N7-P5)/(H5-P5)+0.1</f>
        <v>0.32970297029702977</v>
      </c>
      <c r="O13" s="6">
        <f>0.8*(O7-P5)/(H5-P5)+0.1</f>
        <v>0.21089108910891091</v>
      </c>
      <c r="P13" s="6">
        <f>0.8*(P7-P5)/(H5-P5)+0.1</f>
        <v>0.1712871287128713</v>
      </c>
    </row>
    <row r="15" spans="3:16" x14ac:dyDescent="0.25">
      <c r="C15" t="s">
        <v>22</v>
      </c>
    </row>
    <row r="16" spans="3:16" x14ac:dyDescent="0.25">
      <c r="C16" s="9" t="s">
        <v>14</v>
      </c>
      <c r="D16" s="9"/>
    </row>
    <row r="17" spans="3:3" x14ac:dyDescent="0.25">
      <c r="C17" t="s">
        <v>15</v>
      </c>
    </row>
    <row r="18" spans="3:3" x14ac:dyDescent="0.25">
      <c r="C18" t="s">
        <v>16</v>
      </c>
    </row>
    <row r="19" spans="3:3" x14ac:dyDescent="0.25">
      <c r="C19" t="s">
        <v>17</v>
      </c>
    </row>
    <row r="20" spans="3:3" x14ac:dyDescent="0.25">
      <c r="C20" t="s">
        <v>18</v>
      </c>
    </row>
    <row r="21" spans="3:3" x14ac:dyDescent="0.25">
      <c r="C21" t="s">
        <v>19</v>
      </c>
    </row>
  </sheetData>
  <mergeCells count="2">
    <mergeCell ref="C3:P3"/>
    <mergeCell ref="C9:P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8"/>
  <sheetViews>
    <sheetView tabSelected="1" topLeftCell="B4" workbookViewId="0">
      <selection activeCell="C3" sqref="C3"/>
    </sheetView>
  </sheetViews>
  <sheetFormatPr defaultRowHeight="15" x14ac:dyDescent="0.25"/>
  <cols>
    <col min="1" max="1" width="17.5703125" customWidth="1"/>
    <col min="2" max="2" width="10" customWidth="1"/>
    <col min="3" max="3" width="14.140625" customWidth="1"/>
    <col min="4" max="5" width="12.7109375" customWidth="1"/>
    <col min="6" max="6" width="12.140625" customWidth="1"/>
    <col min="7" max="7" width="12.85546875" customWidth="1"/>
    <col min="8" max="8" width="11.42578125" customWidth="1"/>
    <col min="9" max="9" width="14.85546875" customWidth="1"/>
    <col min="10" max="10" width="12.85546875" customWidth="1"/>
    <col min="11" max="11" width="14.5703125" customWidth="1"/>
    <col min="12" max="12" width="12.85546875" customWidth="1"/>
    <col min="13" max="13" width="12.7109375" customWidth="1"/>
    <col min="14" max="14" width="12.85546875" customWidth="1"/>
    <col min="15" max="15" width="10.5703125" customWidth="1"/>
    <col min="17" max="19" width="9.140625" customWidth="1"/>
  </cols>
  <sheetData>
    <row r="1" spans="2:17" x14ac:dyDescent="0.25">
      <c r="B1" s="20" t="s">
        <v>20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</row>
    <row r="2" spans="2:17" x14ac:dyDescent="0.25">
      <c r="B2" s="10"/>
      <c r="C2" s="11" t="s">
        <v>2</v>
      </c>
      <c r="D2" s="11" t="s">
        <v>3</v>
      </c>
      <c r="E2" s="11" t="s">
        <v>4</v>
      </c>
      <c r="F2" s="11" t="s">
        <v>6</v>
      </c>
      <c r="G2" s="11" t="s">
        <v>5</v>
      </c>
      <c r="H2" s="11" t="s">
        <v>7</v>
      </c>
      <c r="I2" s="11" t="s">
        <v>8</v>
      </c>
      <c r="J2" s="11" t="s">
        <v>9</v>
      </c>
      <c r="K2" s="11" t="s">
        <v>10</v>
      </c>
      <c r="L2" s="11" t="s">
        <v>11</v>
      </c>
      <c r="M2" s="11" t="s">
        <v>12</v>
      </c>
      <c r="N2" s="11" t="s">
        <v>13</v>
      </c>
      <c r="O2" s="12" t="s">
        <v>21</v>
      </c>
    </row>
    <row r="3" spans="2:17" x14ac:dyDescent="0.25">
      <c r="B3" s="5">
        <v>1</v>
      </c>
      <c r="C3" s="5">
        <f>(0.8*(61-11))/(112-11)+0.1</f>
        <v>0.49603960396039604</v>
      </c>
      <c r="D3" s="5">
        <f>(0.8*(44-11))/(112-11)+0.1</f>
        <v>0.36138613861386137</v>
      </c>
      <c r="E3" s="5">
        <f>(0.8*(19-11))/(112-11)+0.1</f>
        <v>0.16336633663366337</v>
      </c>
      <c r="F3" s="5">
        <f>(0.8*(112-11))/(112-11)+0.1</f>
        <v>0.90000000000000013</v>
      </c>
      <c r="G3" s="5">
        <f>(0.8*(93-11))/(112-11)+0.1</f>
        <v>0.74950495049504962</v>
      </c>
      <c r="H3" s="5">
        <f>(0.8*(69-11))/(112-11)+0.1</f>
        <v>0.55940594059405946</v>
      </c>
      <c r="I3" s="5">
        <f>(0.8*(69-11))/(112-11)+0.1</f>
        <v>0.55940594059405946</v>
      </c>
      <c r="J3" s="5">
        <f>(0.8*(55-11))/(112-11)+0.1</f>
        <v>0.44851485148514858</v>
      </c>
      <c r="K3" s="5">
        <f>(0.8*(47-11))/(112-11)+0.1</f>
        <v>0.38514851485148516</v>
      </c>
      <c r="L3" s="5">
        <f>(0.8*(38-11))/(112-11)+0.1</f>
        <v>0.31386138613861392</v>
      </c>
      <c r="M3" s="6">
        <f>(0.8*(28-11))/(112-11)+0.1</f>
        <v>0.23465346534653467</v>
      </c>
      <c r="N3" s="6">
        <f>(0.8*(11-11))/(112-11)+0.1</f>
        <v>0.1</v>
      </c>
      <c r="O3" s="6">
        <f>(0.8*(108-11))/(112-11)+0.1</f>
        <v>0.86831683168316842</v>
      </c>
    </row>
    <row r="4" spans="2:17" x14ac:dyDescent="0.25">
      <c r="B4" s="6">
        <v>2</v>
      </c>
      <c r="C4" s="6">
        <f>(0.8*(44-11))/(112-11)+0.1</f>
        <v>0.36138613861386137</v>
      </c>
      <c r="D4" s="6">
        <f>(0.8*(19-11))/(112-11)+0.1</f>
        <v>0.16336633663366337</v>
      </c>
      <c r="E4" s="6">
        <f>(0.8*(112-11))/(112-11)+0.1</f>
        <v>0.90000000000000013</v>
      </c>
      <c r="F4" s="6">
        <f>(0.8*(93-11))/(112-11)+0.1</f>
        <v>0.74950495049504962</v>
      </c>
      <c r="G4" s="6">
        <f>(0.8*(69-11))/(112-11)+0.1</f>
        <v>0.55940594059405946</v>
      </c>
      <c r="H4" s="6">
        <f>(0.8*(69-11))/(112-11)+0.1</f>
        <v>0.55940594059405946</v>
      </c>
      <c r="I4" s="6">
        <f>(0.8*(55-11))/(112-11)+0.1</f>
        <v>0.44851485148514858</v>
      </c>
      <c r="J4" s="6">
        <f>(0.8*(47-11))/(112-11)+0.1</f>
        <v>0.38514851485148516</v>
      </c>
      <c r="K4" s="6">
        <f>(0.8*(38-11))/(112-11)+0.1</f>
        <v>0.31386138613861392</v>
      </c>
      <c r="L4" s="6">
        <f>(0.8*(28-11))/(112-11)+0.1</f>
        <v>0.23465346534653467</v>
      </c>
      <c r="M4" s="6">
        <f>(0.8*(11-11))/(112-11)+0.1</f>
        <v>0.1</v>
      </c>
      <c r="N4" s="6">
        <f>(0.8*(108-11))/(112-11)+0.1</f>
        <v>0.86831683168316842</v>
      </c>
      <c r="O4" s="6">
        <f>(0.8*(80-11))/(112-11)+0.1</f>
        <v>0.64653465346534655</v>
      </c>
    </row>
    <row r="5" spans="2:17" x14ac:dyDescent="0.25">
      <c r="B5" s="6">
        <v>3</v>
      </c>
      <c r="C5" s="6">
        <f>(0.8*(19-11))/(112-11)+0.1</f>
        <v>0.16336633663366337</v>
      </c>
      <c r="D5" s="6">
        <f>(0.8*(112-11))/(112-11)+0.1</f>
        <v>0.90000000000000013</v>
      </c>
      <c r="E5" s="6">
        <f>(0.8*(93-11))/(112-11)+0.1</f>
        <v>0.74950495049504962</v>
      </c>
      <c r="F5" s="6">
        <f>(0.8*(69-11))/(112-11)+0.1</f>
        <v>0.55940594059405946</v>
      </c>
      <c r="G5" s="6">
        <f>(0.8*(69-11))/(112-11)+0.1</f>
        <v>0.55940594059405946</v>
      </c>
      <c r="H5" s="6">
        <f>(0.8*(55-11))/(112-11)+0.1</f>
        <v>0.44851485148514858</v>
      </c>
      <c r="I5" s="6">
        <f>(0.8*(47-11))/(112-11)+0.1</f>
        <v>0.38514851485148516</v>
      </c>
      <c r="J5" s="6">
        <f>(0.8*(38-11))/(112-11)+0.1</f>
        <v>0.31386138613861392</v>
      </c>
      <c r="K5" s="6">
        <f>(0.8*(28-11))/(112-11)+0.1</f>
        <v>0.23465346534653467</v>
      </c>
      <c r="L5" s="6">
        <f>(0.8*(11-11))/(112-11)+0.1</f>
        <v>0.1</v>
      </c>
      <c r="M5" s="6">
        <f>(0.8*(108-11))/(112-11)+0.1</f>
        <v>0.86831683168316842</v>
      </c>
      <c r="N5" s="6">
        <f>(0.8*(80-11))/(112-11)+0.1</f>
        <v>0.64653465346534655</v>
      </c>
      <c r="O5" s="6">
        <f>(0.8*(72-11))/(112-11)+0.1</f>
        <v>0.58316831683168324</v>
      </c>
    </row>
    <row r="6" spans="2:17" x14ac:dyDescent="0.25">
      <c r="B6" s="6">
        <v>4</v>
      </c>
      <c r="C6" s="6">
        <f>(0.8*(112-11))/(112-11)+0.1</f>
        <v>0.90000000000000013</v>
      </c>
      <c r="D6" s="6">
        <f>(0.8*(93-11))/(112-11)+0.1</f>
        <v>0.74950495049504962</v>
      </c>
      <c r="E6" s="6">
        <f>(0.8*(69-11))/(112-11)+0.1</f>
        <v>0.55940594059405946</v>
      </c>
      <c r="F6" s="6">
        <f>(0.8*(69-11))/(112-11)+0.1</f>
        <v>0.55940594059405946</v>
      </c>
      <c r="G6" s="6">
        <f>(0.8*(55-11))/(112-11)+0.1</f>
        <v>0.44851485148514858</v>
      </c>
      <c r="H6" s="6">
        <f>(0.8*(47-11))/(112-11)+0.1</f>
        <v>0.38514851485148516</v>
      </c>
      <c r="I6" s="6">
        <f>(0.8*(38-11))/(112-11)+0.1</f>
        <v>0.31386138613861392</v>
      </c>
      <c r="J6" s="6">
        <f>(0.8*(28-11))/(112-11)+0.1</f>
        <v>0.23465346534653467</v>
      </c>
      <c r="K6" s="6">
        <f>(0.8*(11-11))/(112-11)+0.1</f>
        <v>0.1</v>
      </c>
      <c r="L6" s="6">
        <f>(0.8*(108-11))/(112-11)+0.1</f>
        <v>0.86831683168316842</v>
      </c>
      <c r="M6" s="6">
        <f>(0.8*(80-11))/(112-11)+0.1</f>
        <v>0.64653465346534655</v>
      </c>
      <c r="N6" s="6">
        <f>(0.8*(72-11))/(112-11)+0.1</f>
        <v>0.58316831683168324</v>
      </c>
      <c r="O6" s="6">
        <f>(0.8*(64-11))/(112-11)+0.1</f>
        <v>0.51980198019801982</v>
      </c>
    </row>
    <row r="7" spans="2:17" x14ac:dyDescent="0.25">
      <c r="B7" s="6">
        <v>5</v>
      </c>
      <c r="C7" s="6">
        <f>(0.8*(93-11))/(112-11)+0.1</f>
        <v>0.74950495049504962</v>
      </c>
      <c r="D7" s="6">
        <f>(0.8*(69-11))/(112-11)+0.1</f>
        <v>0.55940594059405946</v>
      </c>
      <c r="E7" s="6">
        <f>(0.8*(69-11))/(112-11)+0.1</f>
        <v>0.55940594059405946</v>
      </c>
      <c r="F7" s="6">
        <f>(0.8*(55-11))/(112-11)+0.1</f>
        <v>0.44851485148514858</v>
      </c>
      <c r="G7" s="6">
        <f>(0.8*(47-11))/(112-11)+0.1</f>
        <v>0.38514851485148516</v>
      </c>
      <c r="H7" s="6">
        <f>(0.8*(38-11))/(112-11)+0.1</f>
        <v>0.31386138613861392</v>
      </c>
      <c r="I7" s="6">
        <f>(0.8*(28-11))/(112-11)+0.1</f>
        <v>0.23465346534653467</v>
      </c>
      <c r="J7" s="6">
        <f>(0.8*(11-11))/(112-11)+0.1</f>
        <v>0.1</v>
      </c>
      <c r="K7" s="6">
        <f>(0.8*(108-11))/(112-11)+0.1</f>
        <v>0.86831683168316842</v>
      </c>
      <c r="L7" s="6">
        <f>(0.8*(80-11))/(112-11)+0.1</f>
        <v>0.64653465346534655</v>
      </c>
      <c r="M7" s="6">
        <f>(0.8*(72-11))/(112-11)+0.1</f>
        <v>0.58316831683168324</v>
      </c>
      <c r="N7" s="6">
        <f>(0.8*(64-11))/(112-11)+0.1</f>
        <v>0.51980198019801982</v>
      </c>
      <c r="O7" s="6">
        <f>(0.8*(47-11))/(112-11)+0.1</f>
        <v>0.38514851485148516</v>
      </c>
    </row>
    <row r="8" spans="2:17" x14ac:dyDescent="0.25">
      <c r="B8" s="6">
        <v>6</v>
      </c>
      <c r="C8" s="6">
        <f>(0.8*(69-11))/(112-11)+0.1</f>
        <v>0.55940594059405946</v>
      </c>
      <c r="D8" s="6">
        <f>(0.8*(69-11))/(112-11)+0.1</f>
        <v>0.55940594059405946</v>
      </c>
      <c r="E8" s="6">
        <f>(0.8*(55-11))/(112-11)+0.1</f>
        <v>0.44851485148514858</v>
      </c>
      <c r="F8" s="6">
        <f>(0.8*(47-11))/(112-11)+0.1</f>
        <v>0.38514851485148516</v>
      </c>
      <c r="G8" s="6">
        <f>(0.8*(38-11))/(112-11)+0.1</f>
        <v>0.31386138613861392</v>
      </c>
      <c r="H8" s="6">
        <f>(0.8*(28-11))/(112-11)+0.1</f>
        <v>0.23465346534653467</v>
      </c>
      <c r="I8" s="6">
        <f>(0.8*(11-11))/(112-11)+0.1</f>
        <v>0.1</v>
      </c>
      <c r="J8" s="6">
        <f>(0.8*(108-11))/(112-11)+0.1</f>
        <v>0.86831683168316842</v>
      </c>
      <c r="K8" s="6">
        <f>(0.8*(80-11))/(112-11)+0.1</f>
        <v>0.64653465346534655</v>
      </c>
      <c r="L8" s="6">
        <f>(0.8*(72-11))/(112-11)+0.1</f>
        <v>0.58316831683168324</v>
      </c>
      <c r="M8" s="6">
        <f>(0.8*(64-11))/(112-11)+0.1</f>
        <v>0.51980198019801982</v>
      </c>
      <c r="N8" s="6">
        <f>(0.8*(47-11))/(112-11)+0.1</f>
        <v>0.38514851485148516</v>
      </c>
      <c r="O8" s="6">
        <f>(0.8*(23-11))/(112-11)+0.1</f>
        <v>0.19504950495049506</v>
      </c>
    </row>
    <row r="9" spans="2:17" x14ac:dyDescent="0.25">
      <c r="B9" s="6">
        <v>7</v>
      </c>
      <c r="C9" s="6">
        <f>(0.8*(69-11))/(112-11)+0.1</f>
        <v>0.55940594059405946</v>
      </c>
      <c r="D9" s="6">
        <f>(0.8*(55-11))/(112-11)+0.1</f>
        <v>0.44851485148514858</v>
      </c>
      <c r="E9" s="6">
        <f>(0.8*(47-11))/(112-11)+0.1</f>
        <v>0.38514851485148516</v>
      </c>
      <c r="F9" s="6">
        <f>(0.8*(38-11))/(112-11)+0.1</f>
        <v>0.31386138613861392</v>
      </c>
      <c r="G9" s="6">
        <f>(0.8*(28-11))/(112-11)+0.1</f>
        <v>0.23465346534653467</v>
      </c>
      <c r="H9" s="6">
        <f>(0.8*(11-11))/(112-11)+0.1</f>
        <v>0.1</v>
      </c>
      <c r="I9" s="6">
        <f>(0.8*(108-11))/(112-11)+0.1</f>
        <v>0.86831683168316842</v>
      </c>
      <c r="J9" s="6">
        <f>(0.8*(80-11))/(112-11)+0.1</f>
        <v>0.64653465346534655</v>
      </c>
      <c r="K9" s="6">
        <f>(0.8*(72-11))/(112-11)+0.1</f>
        <v>0.58316831683168324</v>
      </c>
      <c r="L9" s="6">
        <f>(0.8*(64-11))/(112-11)+0.1</f>
        <v>0.51980198019801982</v>
      </c>
      <c r="M9" s="6">
        <f>(0.8*(47-11))/(112-11)+0.1</f>
        <v>0.38514851485148516</v>
      </c>
      <c r="N9" s="6">
        <f>(0.8*(23-11))/(112-11)+0.1</f>
        <v>0.19504950495049506</v>
      </c>
      <c r="O9" s="6">
        <f>(0.8*(60-11))/(112-11)+0.1</f>
        <v>0.48811881188118811</v>
      </c>
    </row>
    <row r="10" spans="2:17" x14ac:dyDescent="0.25">
      <c r="B10" s="6">
        <v>8</v>
      </c>
      <c r="C10" s="6">
        <f>(0.8*(55-11))/(112-11)+0.1</f>
        <v>0.44851485148514858</v>
      </c>
      <c r="D10" s="6">
        <f>(0.8*(47-11))/(112-11)+0.1</f>
        <v>0.38514851485148516</v>
      </c>
      <c r="E10" s="6">
        <f>(0.8*(38-11))/(112-11)+0.1</f>
        <v>0.31386138613861392</v>
      </c>
      <c r="F10" s="6">
        <f>(0.8*(28-11))/(112-11)+0.1</f>
        <v>0.23465346534653467</v>
      </c>
      <c r="G10" s="6">
        <f>(0.8*(11-11))/(112-11)+0.1</f>
        <v>0.1</v>
      </c>
      <c r="H10" s="6">
        <f>(0.8*(108-11))/(112-11)+0.1</f>
        <v>0.86831683168316842</v>
      </c>
      <c r="I10" s="6">
        <f>(0.8*(80-11))/(112-11)+0.1</f>
        <v>0.64653465346534655</v>
      </c>
      <c r="J10" s="6">
        <f>(0.8*(72-11))/(112-11)+0.1</f>
        <v>0.58316831683168324</v>
      </c>
      <c r="K10" s="6">
        <f>(0.8*(64-11))/(112-11)+0.1</f>
        <v>0.51980198019801982</v>
      </c>
      <c r="L10" s="6">
        <f>(0.8*(47-11))/(112-11)+0.1</f>
        <v>0.38514851485148516</v>
      </c>
      <c r="M10" s="6">
        <f>(0.8*(23-11))/(112-11)+0.1</f>
        <v>0.19504950495049506</v>
      </c>
      <c r="N10" s="6">
        <f>(0.8*(60-11))/(112-11)+0.1</f>
        <v>0.48811881188118811</v>
      </c>
      <c r="O10" s="6">
        <f>(0.8*(40-11))/(112-11)+0.1</f>
        <v>0.32970297029702977</v>
      </c>
    </row>
    <row r="11" spans="2:17" x14ac:dyDescent="0.25">
      <c r="B11" s="6">
        <v>9</v>
      </c>
      <c r="C11" s="6">
        <f>(0.8*(47-11))/(112-11)+0.1</f>
        <v>0.38514851485148516</v>
      </c>
      <c r="D11" s="6">
        <f>(0.8*(38-11))/(112-11)+0.1</f>
        <v>0.31386138613861392</v>
      </c>
      <c r="E11" s="6">
        <f>(0.8*(28-11))/(112-11)+0.1</f>
        <v>0.23465346534653467</v>
      </c>
      <c r="F11" s="6">
        <f>(0.8*(11-11))/(112-11)+0.1</f>
        <v>0.1</v>
      </c>
      <c r="G11" s="6">
        <f>(0.8*(108-11))/(112-11)+0.1</f>
        <v>0.86831683168316842</v>
      </c>
      <c r="H11" s="6">
        <f>(0.8*(80-11))/(112-11)+0.1</f>
        <v>0.64653465346534655</v>
      </c>
      <c r="I11" s="6">
        <f>(0.8*(72-11))/(112-11)+0.1</f>
        <v>0.58316831683168324</v>
      </c>
      <c r="J11" s="6">
        <f>(0.8*(64-11))/(112-11)+0.1</f>
        <v>0.51980198019801982</v>
      </c>
      <c r="K11" s="6">
        <f>(0.8*(47-11))/(112-11)+0.1</f>
        <v>0.38514851485148516</v>
      </c>
      <c r="L11" s="6">
        <f>(0.8*(23-11))/(112-11)+0.1</f>
        <v>0.19504950495049506</v>
      </c>
      <c r="M11" s="6">
        <f>(0.8*(60-11))/(112-11)+0.1</f>
        <v>0.48811881188118811</v>
      </c>
      <c r="N11" s="6">
        <f>(0.8*(40-11))/(112-11)+0.1</f>
        <v>0.32970297029702977</v>
      </c>
      <c r="O11" s="6">
        <f>(0.8*(47-11))/(112-11)+0.1</f>
        <v>0.38514851485148516</v>
      </c>
    </row>
    <row r="12" spans="2:17" x14ac:dyDescent="0.25">
      <c r="B12" s="7">
        <v>10</v>
      </c>
      <c r="C12" s="6">
        <f>(0.8*(38-11))/(112-11)+0.1</f>
        <v>0.31386138613861392</v>
      </c>
      <c r="D12" s="6">
        <f>(0.8*(28-11))/(112-11)+0.1</f>
        <v>0.23465346534653467</v>
      </c>
      <c r="E12" s="6">
        <f>(0.8*(11-11))/(112-11)+0.1</f>
        <v>0.1</v>
      </c>
      <c r="F12" s="6">
        <f>(0.8*(108-11))/(112-11)+0.1</f>
        <v>0.86831683168316842</v>
      </c>
      <c r="G12" s="6">
        <f>(0.8*(80-11))/(112-11)+0.1</f>
        <v>0.64653465346534655</v>
      </c>
      <c r="H12" s="6">
        <f>(0.8*(72-11))/(112-11)+0.1</f>
        <v>0.58316831683168324</v>
      </c>
      <c r="I12" s="6">
        <f>(0.8*(64-11))/(112-11)+0.1</f>
        <v>0.51980198019801982</v>
      </c>
      <c r="J12" s="6">
        <f>(0.8*(47-11))/(112-11)+0.1</f>
        <v>0.38514851485148516</v>
      </c>
      <c r="K12" s="6">
        <f>(0.8*(23-11))/(112-11)+0.1</f>
        <v>0.19504950495049506</v>
      </c>
      <c r="L12" s="6">
        <f>(0.8*(60-11))/(112-11)+0.1</f>
        <v>0.48811881188118811</v>
      </c>
      <c r="M12" s="6">
        <f>(0.8*(40-11))/(112-11)+0.1</f>
        <v>0.32970297029702977</v>
      </c>
      <c r="N12" s="6">
        <f>(0.8*(47-11))/(112-11)+0.1</f>
        <v>0.38514851485148516</v>
      </c>
      <c r="O12" s="6">
        <f>(0.8*(38-11))/(112-11)+0.1</f>
        <v>0.31386138613861392</v>
      </c>
    </row>
    <row r="13" spans="2:17" x14ac:dyDescent="0.25">
      <c r="B13" s="8">
        <v>11</v>
      </c>
      <c r="C13" s="6">
        <f>(0.8*(28-11))/(112-11)+0.1</f>
        <v>0.23465346534653467</v>
      </c>
      <c r="D13" s="6">
        <f>(0.8*(11-11))/(112-11)+0.1</f>
        <v>0.1</v>
      </c>
      <c r="E13" s="6">
        <f>(0.8*(108-11))/(112-11)+0.1</f>
        <v>0.86831683168316842</v>
      </c>
      <c r="F13" s="6">
        <f>(0.8*(80-11))/(112-11)+0.1</f>
        <v>0.64653465346534655</v>
      </c>
      <c r="G13" s="6">
        <f>(0.8*(72-11))/(112-11)+0.1</f>
        <v>0.58316831683168324</v>
      </c>
      <c r="H13" s="6">
        <f>(0.8*(64-11))/(112-11)+0.1</f>
        <v>0.51980198019801982</v>
      </c>
      <c r="I13" s="6">
        <f>(0.8*(47-11))/(112-11)+0.1</f>
        <v>0.38514851485148516</v>
      </c>
      <c r="J13" s="6">
        <f>(0.8*(23-11))/(112-11)+0.1</f>
        <v>0.19504950495049506</v>
      </c>
      <c r="K13" s="6">
        <f>(0.8*(60-11))/(112-11)+0.1</f>
        <v>0.48811881188118811</v>
      </c>
      <c r="L13" s="6">
        <f>(0.8*(40-11))/(112-11)+0.1</f>
        <v>0.32970297029702977</v>
      </c>
      <c r="M13" s="6">
        <f>(0.8*(47-11))/(112-11)+0.1</f>
        <v>0.38514851485148516</v>
      </c>
      <c r="N13" s="6">
        <f>(0.8*(38-11))/(112-11)+0.1</f>
        <v>0.31386138613861392</v>
      </c>
      <c r="O13" s="6">
        <f>(0.8*(40-11))/(112-11)+0.1</f>
        <v>0.32970297029702977</v>
      </c>
      <c r="P13" s="4"/>
      <c r="Q13" s="4"/>
    </row>
    <row r="14" spans="2:17" x14ac:dyDescent="0.25">
      <c r="B14" s="7">
        <v>12</v>
      </c>
      <c r="C14" s="6">
        <f>(0.8*(11-11))/(112-11)+0.1</f>
        <v>0.1</v>
      </c>
      <c r="D14" s="6">
        <f>(0.8*(108-11))/(112-11)+0.1</f>
        <v>0.86831683168316842</v>
      </c>
      <c r="E14" s="6">
        <f>(0.8*(80-11))/(112-11)+0.1</f>
        <v>0.64653465346534655</v>
      </c>
      <c r="F14" s="6">
        <f>(0.8*(72-11))/(112-11)+0.1</f>
        <v>0.58316831683168324</v>
      </c>
      <c r="G14" s="6">
        <f>(0.8*(64-11))/(112-11)+0.1</f>
        <v>0.51980198019801982</v>
      </c>
      <c r="H14" s="6">
        <f>(0.8*(47-11))/(112-11)+0.1</f>
        <v>0.38514851485148516</v>
      </c>
      <c r="I14" s="6">
        <f>(0.8*(23-11))/(112-11)+0.1</f>
        <v>0.19504950495049506</v>
      </c>
      <c r="J14" s="6">
        <f>(0.8*(60-11))/(112-11)+0.1</f>
        <v>0.48811881188118811</v>
      </c>
      <c r="K14" s="6">
        <f>(0.8*(40-11))/(112-11)+0.1</f>
        <v>0.32970297029702977</v>
      </c>
      <c r="L14" s="6">
        <f>(0.8*(47-11))/(112-11)+0.1</f>
        <v>0.38514851485148516</v>
      </c>
      <c r="M14" s="6">
        <f>(0.8*(38-11))/(112-11)+0.1</f>
        <v>0.31386138613861392</v>
      </c>
      <c r="N14" s="6">
        <f>(0.8*(40-11))/(112-11)+0.1</f>
        <v>0.32970297029702977</v>
      </c>
      <c r="O14" s="6">
        <f>(0.8*(25-11))/(112-11)+0.1</f>
        <v>0.21089108910891091</v>
      </c>
    </row>
    <row r="15" spans="2:17" x14ac:dyDescent="0.25">
      <c r="B15" s="21" t="s">
        <v>23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2:17" x14ac:dyDescent="0.25">
      <c r="B16" s="13"/>
      <c r="C16" s="14" t="s">
        <v>2</v>
      </c>
      <c r="D16" s="14" t="s">
        <v>3</v>
      </c>
      <c r="E16" s="14" t="s">
        <v>4</v>
      </c>
      <c r="F16" s="14" t="s">
        <v>6</v>
      </c>
      <c r="G16" s="14" t="s">
        <v>5</v>
      </c>
      <c r="H16" s="14" t="s">
        <v>7</v>
      </c>
      <c r="I16" s="14" t="s">
        <v>8</v>
      </c>
      <c r="J16" s="14" t="s">
        <v>9</v>
      </c>
      <c r="K16" s="14" t="s">
        <v>10</v>
      </c>
      <c r="L16" s="14" t="s">
        <v>11</v>
      </c>
      <c r="M16" s="14" t="s">
        <v>12</v>
      </c>
      <c r="N16" s="14" t="s">
        <v>13</v>
      </c>
      <c r="O16" s="15" t="s">
        <v>21</v>
      </c>
    </row>
    <row r="17" spans="2:15" x14ac:dyDescent="0.25">
      <c r="B17" s="5">
        <v>1</v>
      </c>
      <c r="C17" s="6">
        <f>(0.8*(108-11))/(112-11)+0.1</f>
        <v>0.86831683168316842</v>
      </c>
      <c r="D17" s="6">
        <f>(0.8*(80-11))/(112-11)+0.1</f>
        <v>0.64653465346534655</v>
      </c>
      <c r="E17" s="6">
        <f>(0.8*(72-11))/(112-11)+0.1</f>
        <v>0.58316831683168324</v>
      </c>
      <c r="F17" s="6">
        <f>(0.8*(64-11))/(112-11)+0.1</f>
        <v>0.51980198019801982</v>
      </c>
      <c r="G17" s="6">
        <f>(0.8*(47-11))/(112-11)+0.1</f>
        <v>0.38514851485148516</v>
      </c>
      <c r="H17" s="6">
        <f>(0.8*(23-11))/(112-11)+0.1</f>
        <v>0.19504950495049506</v>
      </c>
      <c r="I17" s="6">
        <f>(0.8*(60-11))/(112-11)+0.1</f>
        <v>0.48811881188118811</v>
      </c>
      <c r="J17" s="6">
        <f>(0.8*(40-11))/(112-11)+0.1</f>
        <v>0.32970297029702977</v>
      </c>
      <c r="K17" s="6">
        <f>(0.8*(47-11))/(112-11)+0.1</f>
        <v>0.38514851485148516</v>
      </c>
      <c r="L17" s="6">
        <f>(0.8*(38-11))/(112-11)+0.1</f>
        <v>0.31386138613861392</v>
      </c>
      <c r="M17" s="6">
        <f>(0.8*(40-11))/(112-11)+0.1</f>
        <v>0.32970297029702977</v>
      </c>
      <c r="N17" s="6">
        <f>(0.8*(25-11))/(112-11)+0.1</f>
        <v>0.21089108910891091</v>
      </c>
      <c r="O17" s="6">
        <f>(0.8*(100-11))/(112-11)+0.1</f>
        <v>0.804950495049505</v>
      </c>
    </row>
    <row r="18" spans="2:15" x14ac:dyDescent="0.25">
      <c r="B18" s="6">
        <v>2</v>
      </c>
      <c r="C18" s="6">
        <f>(0.8*(80-11))/(112-11)+0.1</f>
        <v>0.64653465346534655</v>
      </c>
      <c r="D18" s="6">
        <f>(0.8*(72-11))/(112-11)+0.1</f>
        <v>0.58316831683168324</v>
      </c>
      <c r="E18" s="6">
        <f>(0.8*(64-11))/(112-11)+0.1</f>
        <v>0.51980198019801982</v>
      </c>
      <c r="F18" s="6">
        <f>(0.8*(47-11))/(112-11)+0.1</f>
        <v>0.38514851485148516</v>
      </c>
      <c r="G18" s="6">
        <f>(0.8*(23-11))/(112-11)+0.1</f>
        <v>0.19504950495049506</v>
      </c>
      <c r="H18" s="6">
        <f>(0.8*(60-11))/(112-11)+0.1</f>
        <v>0.48811881188118811</v>
      </c>
      <c r="I18" s="6">
        <f>(0.8*(40-11))/(112-11)+0.1</f>
        <v>0.32970297029702977</v>
      </c>
      <c r="J18" s="6">
        <f>(0.8*(47-11))/(112-11)+0.1</f>
        <v>0.38514851485148516</v>
      </c>
      <c r="K18" s="6">
        <f>(0.8*(38-11))/(112-11)+0.1</f>
        <v>0.31386138613861392</v>
      </c>
      <c r="L18" s="6">
        <f>(0.8*(40-11))/(112-11)+0.1</f>
        <v>0.32970297029702977</v>
      </c>
      <c r="M18" s="6">
        <f>(0.8*(25-11))/(112-11)+0.1</f>
        <v>0.21089108910891091</v>
      </c>
      <c r="N18" s="6">
        <f>(0.8*(100-11))/(112-11)+0.1</f>
        <v>0.804950495049505</v>
      </c>
      <c r="O18" s="6">
        <f>(0.8*(72-11))/(112-11)+0.1</f>
        <v>0.58316831683168324</v>
      </c>
    </row>
    <row r="19" spans="2:15" x14ac:dyDescent="0.25">
      <c r="B19" s="6">
        <v>3</v>
      </c>
      <c r="C19" s="6">
        <f>(0.8*(72-11))/(112-11)+0.1</f>
        <v>0.58316831683168324</v>
      </c>
      <c r="D19" s="6">
        <f>(0.8*(64-11))/(112-11)+0.1</f>
        <v>0.51980198019801982</v>
      </c>
      <c r="E19" s="6">
        <f>(0.8*(47-11))/(112-11)+0.1</f>
        <v>0.38514851485148516</v>
      </c>
      <c r="F19" s="6">
        <f>(0.8*(23-11))/(112-11)+0.1</f>
        <v>0.19504950495049506</v>
      </c>
      <c r="G19" s="6">
        <f>(0.8*(60-11))/(112-11)+0.1</f>
        <v>0.48811881188118811</v>
      </c>
      <c r="H19" s="6">
        <f>(0.8*(40-11))/(112-11)+0.1</f>
        <v>0.32970297029702977</v>
      </c>
      <c r="I19" s="6">
        <f>(0.8*(47-11))/(112-11)+0.1</f>
        <v>0.38514851485148516</v>
      </c>
      <c r="J19" s="6">
        <f>(0.8*(38-11))/(112-11)+0.1</f>
        <v>0.31386138613861392</v>
      </c>
      <c r="K19" s="6">
        <f>(0.8*(40-11))/(112-11)+0.1</f>
        <v>0.32970297029702977</v>
      </c>
      <c r="L19" s="6">
        <f>(0.8*(25-11))/(112-11)+0.1</f>
        <v>0.21089108910891091</v>
      </c>
      <c r="M19" s="6">
        <f>(0.8*(100-11))/(112-11)+0.1</f>
        <v>0.804950495049505</v>
      </c>
      <c r="N19" s="6">
        <f>(0.8*(72-11))/(112-11)+0.1</f>
        <v>0.58316831683168324</v>
      </c>
      <c r="O19" s="6">
        <f>(0.8*(64-11))/(112-11)+0.1</f>
        <v>0.51980198019801982</v>
      </c>
    </row>
    <row r="20" spans="2:15" x14ac:dyDescent="0.25">
      <c r="B20" s="6">
        <v>4</v>
      </c>
      <c r="C20" s="6">
        <f>(0.8*(64-11))/(112-11)+0.1</f>
        <v>0.51980198019801982</v>
      </c>
      <c r="D20" s="6">
        <f>(0.8*(47-11))/(112-11)+0.1</f>
        <v>0.38514851485148516</v>
      </c>
      <c r="E20" s="6">
        <f>(0.8*(23-11))/(112-11)+0.1</f>
        <v>0.19504950495049506</v>
      </c>
      <c r="F20" s="6">
        <f>(0.8*(60-11))/(112-11)+0.1</f>
        <v>0.48811881188118811</v>
      </c>
      <c r="G20" s="6">
        <f>(0.8*(40-11))/(112-11)+0.1</f>
        <v>0.32970297029702977</v>
      </c>
      <c r="H20" s="6">
        <f>(0.8*(47-11))/(112-11)+0.1</f>
        <v>0.38514851485148516</v>
      </c>
      <c r="I20" s="6">
        <f>(0.8*(38-11))/(112-11)+0.1</f>
        <v>0.31386138613861392</v>
      </c>
      <c r="J20" s="6">
        <f>(0.8*(40-11))/(112-11)+0.1</f>
        <v>0.32970297029702977</v>
      </c>
      <c r="K20" s="6">
        <f>(0.8*(25-11))/(112-11)+0.1</f>
        <v>0.21089108910891091</v>
      </c>
      <c r="L20" s="6">
        <f>(0.8*(100-11))/(112-11)+0.1</f>
        <v>0.804950495049505</v>
      </c>
      <c r="M20" s="6">
        <f>(0.8*(72-11))/(112-11)+0.1</f>
        <v>0.58316831683168324</v>
      </c>
      <c r="N20" s="6">
        <f>(0.8*(64-11))/(112-11)+0.1</f>
        <v>0.51980198019801982</v>
      </c>
      <c r="O20" s="6">
        <f>(0.8*(23-11))/(112-11)+0.1</f>
        <v>0.19504950495049506</v>
      </c>
    </row>
    <row r="21" spans="2:15" x14ac:dyDescent="0.25">
      <c r="B21" s="6">
        <v>5</v>
      </c>
      <c r="C21" s="6">
        <f>(0.8*(47-11))/(112-11)+0.1</f>
        <v>0.38514851485148516</v>
      </c>
      <c r="D21" s="6">
        <f>(0.8*(23-11))/(112-11)+0.1</f>
        <v>0.19504950495049506</v>
      </c>
      <c r="E21" s="6">
        <f>(0.8*(60-11))/(112-11)+0.1</f>
        <v>0.48811881188118811</v>
      </c>
      <c r="F21" s="6">
        <f>(0.8*(40-11))/(112-11)+0.1</f>
        <v>0.32970297029702977</v>
      </c>
      <c r="G21" s="6">
        <f>(0.8*(47-11))/(112-11)+0.1</f>
        <v>0.38514851485148516</v>
      </c>
      <c r="H21" s="6">
        <f>(0.8*(38-11))/(112-11)+0.1</f>
        <v>0.31386138613861392</v>
      </c>
      <c r="I21" s="6">
        <f>(0.8*(40-11))/(112-11)+0.1</f>
        <v>0.32970297029702977</v>
      </c>
      <c r="J21" s="6">
        <f>(0.8*(25-11))/(112-11)+0.1</f>
        <v>0.21089108910891091</v>
      </c>
      <c r="K21" s="6">
        <f>(0.8*(100-11))/(112-11)+0.1</f>
        <v>0.804950495049505</v>
      </c>
      <c r="L21" s="6">
        <f>(0.8*(72-11))/(112-11)+0.1</f>
        <v>0.58316831683168324</v>
      </c>
      <c r="M21" s="6">
        <f>(0.8*(64-11))/(112-11)+0.1</f>
        <v>0.51980198019801982</v>
      </c>
      <c r="N21" s="6">
        <f>(0.8*(23-11))/(112-11)+0.1</f>
        <v>0.19504950495049506</v>
      </c>
      <c r="O21" s="6">
        <f>(0.8*(60-11))/(112-11)+0.1</f>
        <v>0.48811881188118811</v>
      </c>
    </row>
    <row r="22" spans="2:15" x14ac:dyDescent="0.25">
      <c r="B22" s="6">
        <v>6</v>
      </c>
      <c r="C22" s="6">
        <f>(0.8*(23-11))/(112-11)+0.1</f>
        <v>0.19504950495049506</v>
      </c>
      <c r="D22" s="6">
        <f>(0.8*(60-11))/(112-11)+0.1</f>
        <v>0.48811881188118811</v>
      </c>
      <c r="E22" s="6">
        <f>(0.8*(40-11))/(112-11)+0.1</f>
        <v>0.32970297029702977</v>
      </c>
      <c r="F22" s="6">
        <f>(0.8*(47-11))/(112-11)+0.1</f>
        <v>0.38514851485148516</v>
      </c>
      <c r="G22" s="6">
        <f>(0.8*(38-11))/(112-11)+0.1</f>
        <v>0.31386138613861392</v>
      </c>
      <c r="H22" s="6">
        <f>(0.8*(40-11))/(112-11)+0.1</f>
        <v>0.32970297029702977</v>
      </c>
      <c r="I22" s="6">
        <f>(0.8*(25-11))/(112-11)+0.1</f>
        <v>0.21089108910891091</v>
      </c>
      <c r="J22" s="6">
        <f>(0.8*(100-11))/(112-11)+0.1</f>
        <v>0.804950495049505</v>
      </c>
      <c r="K22" s="6">
        <f>(0.8*(72-11))/(112-11)+0.1</f>
        <v>0.58316831683168324</v>
      </c>
      <c r="L22" s="6">
        <f>(0.8*(64-11))/(112-11)+0.1</f>
        <v>0.51980198019801982</v>
      </c>
      <c r="M22" s="6">
        <f>(0.8*(23-11))/(112-11)+0.1</f>
        <v>0.19504950495049506</v>
      </c>
      <c r="N22" s="6">
        <f>(0.8*(60-11))/(112-11)+0.1</f>
        <v>0.48811881188118811</v>
      </c>
      <c r="O22" s="6">
        <f>(0.8*(40-11))/(112-11)+0.1</f>
        <v>0.32970297029702977</v>
      </c>
    </row>
    <row r="23" spans="2:15" x14ac:dyDescent="0.25">
      <c r="B23" s="6">
        <v>7</v>
      </c>
      <c r="C23" s="6">
        <f>(0.8*(60-11))/(112-11)+0.1</f>
        <v>0.48811881188118811</v>
      </c>
      <c r="D23" s="6">
        <f>(0.8*(40-11))/(112-11)+0.1</f>
        <v>0.32970297029702977</v>
      </c>
      <c r="E23" s="6">
        <f>(0.8*(47-11))/(112-11)+0.1</f>
        <v>0.38514851485148516</v>
      </c>
      <c r="F23" s="6">
        <f>(0.8*(38-11))/(112-11)+0.1</f>
        <v>0.31386138613861392</v>
      </c>
      <c r="G23" s="6">
        <f>(0.8*(40-11))/(112-11)+0.1</f>
        <v>0.32970297029702977</v>
      </c>
      <c r="H23" s="6">
        <f>(0.8*(25-11))/(112-11)+0.1</f>
        <v>0.21089108910891091</v>
      </c>
      <c r="I23" s="6">
        <f>(0.8*(100-11))/(112-11)+0.1</f>
        <v>0.804950495049505</v>
      </c>
      <c r="J23" s="6">
        <f>(0.8*(72-11))/(112-11)+0.1</f>
        <v>0.58316831683168324</v>
      </c>
      <c r="K23" s="6">
        <f>(0.8*(64-11))/(112-11)+0.1</f>
        <v>0.51980198019801982</v>
      </c>
      <c r="L23" s="6">
        <f>(0.8*(23-11))/(112-11)+0.1</f>
        <v>0.19504950495049506</v>
      </c>
      <c r="M23" s="6">
        <f>(0.8*(60-11))/(112-11)+0.1</f>
        <v>0.48811881188118811</v>
      </c>
      <c r="N23" s="6">
        <f>(0.8*(40-11))/(112-11)+0.1</f>
        <v>0.32970297029702977</v>
      </c>
      <c r="O23" s="6">
        <f>(0.8*(102-11))/(112-11)+0.1</f>
        <v>0.82079207920792074</v>
      </c>
    </row>
    <row r="24" spans="2:15" x14ac:dyDescent="0.25">
      <c r="B24" s="6">
        <v>8</v>
      </c>
      <c r="C24" s="6">
        <f>(0.8*(40-11))/(112-11)+0.1</f>
        <v>0.32970297029702977</v>
      </c>
      <c r="D24" s="6">
        <f>(0.8*(47-11))/(112-11)+0.1</f>
        <v>0.38514851485148516</v>
      </c>
      <c r="E24" s="6">
        <f>(0.8*(38-11))/(112-11)+0.1</f>
        <v>0.31386138613861392</v>
      </c>
      <c r="F24" s="6">
        <f>(0.8*(40-11))/(112-11)+0.1</f>
        <v>0.32970297029702977</v>
      </c>
      <c r="G24" s="6">
        <f>(0.8*(25-11))/(112-11)+0.1</f>
        <v>0.21089108910891091</v>
      </c>
      <c r="H24" s="6">
        <f>(0.8*(100-11))/(112-11)+0.1</f>
        <v>0.804950495049505</v>
      </c>
      <c r="I24" s="6">
        <f>(0.8*(72-11))/(112-11)+0.1</f>
        <v>0.58316831683168324</v>
      </c>
      <c r="J24" s="6">
        <f>(0.8*(64-11))/(112-11)+0.1</f>
        <v>0.51980198019801982</v>
      </c>
      <c r="K24" s="6">
        <f>(0.8*(23-11))/(112-11)+0.1</f>
        <v>0.19504950495049506</v>
      </c>
      <c r="L24" s="6">
        <f>(0.8*(60-11))/(112-11)+0.1</f>
        <v>0.48811881188118811</v>
      </c>
      <c r="M24" s="6">
        <f>(0.8*(40-11))/(112-11)+0.1</f>
        <v>0.32970297029702977</v>
      </c>
      <c r="N24" s="6">
        <f>(0.8*(102-11))/(112-11)+0.1</f>
        <v>0.82079207920792074</v>
      </c>
      <c r="O24" s="6">
        <f>(0.8*(30-11))/(112-11)+0.1</f>
        <v>0.2504950495049505</v>
      </c>
    </row>
    <row r="25" spans="2:15" x14ac:dyDescent="0.25">
      <c r="B25" s="6">
        <v>9</v>
      </c>
      <c r="C25" s="6">
        <f>(0.8*(47-11))/(112-11)+0.1</f>
        <v>0.38514851485148516</v>
      </c>
      <c r="D25" s="6">
        <f>(0.8*(38-11))/(112-11)+0.1</f>
        <v>0.31386138613861392</v>
      </c>
      <c r="E25" s="6">
        <f>(0.8*(40-11))/(112-11)+0.1</f>
        <v>0.32970297029702977</v>
      </c>
      <c r="F25" s="6">
        <f>(0.8*(25-11))/(112-11)+0.1</f>
        <v>0.21089108910891091</v>
      </c>
      <c r="G25" s="6">
        <f>(0.8*(100-11))/(112-11)+0.1</f>
        <v>0.804950495049505</v>
      </c>
      <c r="H25" s="6">
        <f>(0.8*(72-11))/(112-11)+0.1</f>
        <v>0.58316831683168324</v>
      </c>
      <c r="I25" s="6">
        <f>(0.8*(64-11))/(112-11)+0.1</f>
        <v>0.51980198019801982</v>
      </c>
      <c r="J25" s="6">
        <f>(0.8*(23-11))/(112-11)+0.1</f>
        <v>0.19504950495049506</v>
      </c>
      <c r="K25" s="6">
        <f>(0.8*(60-11))/(112-11)+0.1</f>
        <v>0.48811881188118811</v>
      </c>
      <c r="L25" s="6">
        <f>(0.8*(40-11))/(112-11)+0.1</f>
        <v>0.32970297029702977</v>
      </c>
      <c r="M25" s="6">
        <f>(0.8*(102-11))/(112-11)+0.1</f>
        <v>0.82079207920792074</v>
      </c>
      <c r="N25" s="6">
        <f>(0.8*(30-11))/(112-11)+0.1</f>
        <v>0.2504950495049505</v>
      </c>
      <c r="O25" s="6">
        <f>(0.8*(30-11))/(112-11)+0.1</f>
        <v>0.2504950495049505</v>
      </c>
    </row>
    <row r="26" spans="2:15" x14ac:dyDescent="0.25">
      <c r="B26" s="6">
        <v>10</v>
      </c>
      <c r="C26" s="6">
        <f>(0.8*(38-11))/(112-11)+0.1</f>
        <v>0.31386138613861392</v>
      </c>
      <c r="D26" s="6">
        <f>(0.8*(40-11))/(112-11)+0.1</f>
        <v>0.32970297029702977</v>
      </c>
      <c r="E26" s="6">
        <f>(0.8*(25-11))/(112-11)+0.1</f>
        <v>0.21089108910891091</v>
      </c>
      <c r="F26" s="6">
        <f>(0.8*(100-11))/(112-11)+0.1</f>
        <v>0.804950495049505</v>
      </c>
      <c r="G26" s="6">
        <f>(0.8*(72-11))/(112-11)+0.1</f>
        <v>0.58316831683168324</v>
      </c>
      <c r="H26" s="6">
        <f>(0.8*(64-11))/(112-11)+0.1</f>
        <v>0.51980198019801982</v>
      </c>
      <c r="I26" s="6">
        <f>(0.8*(23-11))/(112-11)+0.1</f>
        <v>0.19504950495049506</v>
      </c>
      <c r="J26" s="6">
        <f>(0.8*(60-11))/(112-11)+0.1</f>
        <v>0.48811881188118811</v>
      </c>
      <c r="K26" s="6">
        <f>(0.8*(40-11))/(112-11)+0.1</f>
        <v>0.32970297029702977</v>
      </c>
      <c r="L26" s="6">
        <f>(0.8*(102-11))/(112-11)+0.1</f>
        <v>0.82079207920792074</v>
      </c>
      <c r="M26" s="6">
        <f>(0.8*(30-11))/(112-11)+0.1</f>
        <v>0.2504950495049505</v>
      </c>
      <c r="N26" s="6">
        <f>(0.8*(30-11))/(112-11)+0.1</f>
        <v>0.2504950495049505</v>
      </c>
      <c r="O26" s="6">
        <f>(0.8*(40-11))/(112-11)+0.1</f>
        <v>0.32970297029702977</v>
      </c>
    </row>
    <row r="27" spans="2:15" x14ac:dyDescent="0.25">
      <c r="B27" s="6">
        <v>11</v>
      </c>
      <c r="C27" s="6">
        <f>(0.8*(40-11))/(112-11)+0.1</f>
        <v>0.32970297029702977</v>
      </c>
      <c r="D27" s="6">
        <f>(0.8*(25-11))/(112-11)+0.1</f>
        <v>0.21089108910891091</v>
      </c>
      <c r="E27" s="6">
        <f>(0.8*(100-11))/(112-11)+0.1</f>
        <v>0.804950495049505</v>
      </c>
      <c r="F27" s="6">
        <f>(0.8*(72-11))/(112-11)+0.1</f>
        <v>0.58316831683168324</v>
      </c>
      <c r="G27" s="6">
        <f>(0.8*(64-11))/(112-11)+0.1</f>
        <v>0.51980198019801982</v>
      </c>
      <c r="H27" s="6">
        <f>(0.8*(23-11))/(112-11)+0.1</f>
        <v>0.19504950495049506</v>
      </c>
      <c r="I27" s="6">
        <f>(0.8*(60-11))/(112-11)+0.1</f>
        <v>0.48811881188118811</v>
      </c>
      <c r="J27" s="6">
        <f>(0.8*(40-11))/(112-11)+0.1</f>
        <v>0.32970297029702977</v>
      </c>
      <c r="K27" s="6">
        <f>(0.8*(102-11))/(112-11)+0.1</f>
        <v>0.82079207920792074</v>
      </c>
      <c r="L27" s="6">
        <f>(0.8*(30-11))/(112-11)+0.1</f>
        <v>0.2504950495049505</v>
      </c>
      <c r="M27" s="6">
        <f>(0.8*(30-11))/(112-11)+0.1</f>
        <v>0.2504950495049505</v>
      </c>
      <c r="N27" s="6">
        <f>(0.8*(40-11))/(112-11)+0.1</f>
        <v>0.32970297029702977</v>
      </c>
      <c r="O27" s="6">
        <f>(0.8*(25-11))/(112-11)+0.1</f>
        <v>0.21089108910891091</v>
      </c>
    </row>
    <row r="28" spans="2:15" x14ac:dyDescent="0.25">
      <c r="B28" s="6">
        <v>12</v>
      </c>
      <c r="C28" s="6">
        <f>(0.8*(25-11))/(112-11)+0.1</f>
        <v>0.21089108910891091</v>
      </c>
      <c r="D28" s="6">
        <f>(0.8*(100-11))/(112-11)+0.1</f>
        <v>0.804950495049505</v>
      </c>
      <c r="E28" s="6">
        <f>(0.8*(72-11))/(112-11)+0.1</f>
        <v>0.58316831683168324</v>
      </c>
      <c r="F28" s="6">
        <f>(0.8*(64-11))/(112-11)+0.1</f>
        <v>0.51980198019801982</v>
      </c>
      <c r="G28" s="6">
        <f>(0.8*(23-11))/(112-11)+0.1</f>
        <v>0.19504950495049506</v>
      </c>
      <c r="H28" s="6">
        <f>(0.8*(60-11))/(112-11)+0.1</f>
        <v>0.48811881188118811</v>
      </c>
      <c r="I28" s="6">
        <f>(0.8*(40-11))/(112-11)+0.1</f>
        <v>0.32970297029702977</v>
      </c>
      <c r="J28" s="6">
        <f>(0.8*(102-11))/(112-11)+0.1</f>
        <v>0.82079207920792074</v>
      </c>
      <c r="K28" s="6">
        <f>(0.8*(30-11))/(112-11)+0.1</f>
        <v>0.2504950495049505</v>
      </c>
      <c r="L28" s="6">
        <f>(0.8*(30-11))/(112-11)+0.1</f>
        <v>0.2504950495049505</v>
      </c>
      <c r="M28" s="6">
        <f>(0.8*(40-11))/(112-11)+0.1</f>
        <v>0.32970297029702977</v>
      </c>
      <c r="N28" s="6">
        <f>(0.8*(25-11))/(112-11)+0.1</f>
        <v>0.21089108910891091</v>
      </c>
      <c r="O28" s="6">
        <f>(0.8*(20-11))/(112-11)+0.1</f>
        <v>0.1712871287128713</v>
      </c>
    </row>
  </sheetData>
  <mergeCells count="2">
    <mergeCell ref="B1:O1"/>
    <mergeCell ref="B15:O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Disca Amelia</dc:creator>
  <cp:lastModifiedBy>Disca Amelia</cp:lastModifiedBy>
  <dcterms:created xsi:type="dcterms:W3CDTF">2017-05-23T07:06:31Z</dcterms:created>
  <dcterms:modified xsi:type="dcterms:W3CDTF">2017-06-09T18:09:10Z</dcterms:modified>
</cp:coreProperties>
</file>